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Eleb-PC6\Desktop\lee\0709\"/>
    </mc:Choice>
  </mc:AlternateContent>
  <xr:revisionPtr revIDLastSave="0" documentId="8_{30F72FBB-D6E4-4C8D-B8BC-3A092CEDE9AE}" xr6:coauthVersionLast="34" xr6:coauthVersionMax="34" xr10:uidLastSave="{00000000-0000-0000-0000-000000000000}"/>
  <bookViews>
    <workbookView xWindow="0" yWindow="0" windowWidth="21570" windowHeight="9345" activeTab="5" xr2:uid="{00000000-000D-0000-FFFF-FFFF00000000}"/>
  </bookViews>
  <sheets>
    <sheet name="1.곡류및 제품" sheetId="2" r:id="rId1"/>
    <sheet name="2.감자및 전분류" sheetId="3" r:id="rId2"/>
    <sheet name="3.당류및 제품" sheetId="4" r:id="rId3"/>
    <sheet name="4. 두류및 제품" sheetId="5" r:id="rId4"/>
    <sheet name="5.견과류" sheetId="6" r:id="rId5"/>
    <sheet name="6.채소류" sheetId="7" r:id="rId6"/>
    <sheet name="7.버섯류" sheetId="8" r:id="rId7"/>
    <sheet name="8.과실류" sheetId="9" r:id="rId8"/>
    <sheet name="9.어육류" sheetId="11" r:id="rId9"/>
    <sheet name="10.난류" sheetId="12" r:id="rId10"/>
    <sheet name="11.어패류" sheetId="10" r:id="rId11"/>
    <sheet name="12.해조류" sheetId="13" r:id="rId12"/>
    <sheet name="13.우유및유제품" sheetId="14" r:id="rId13"/>
    <sheet name="14.유지류" sheetId="15" r:id="rId14"/>
    <sheet name="15.음료주류" sheetId="16" r:id="rId15"/>
    <sheet name="16.조미료류" sheetId="17" r:id="rId16"/>
    <sheet name="17.조리가공식품" sheetId="18" r:id="rId17"/>
    <sheet name="18.기타" sheetId="19" r:id="rId18"/>
  </sheets>
  <calcPr calcId="162913"/>
</workbook>
</file>

<file path=xl/calcChain.xml><?xml version="1.0" encoding="utf-8"?>
<calcChain xmlns="http://schemas.openxmlformats.org/spreadsheetml/2006/main">
  <c r="U21" i="3" l="1"/>
  <c r="M4" i="10" l="1"/>
  <c r="N4" i="10"/>
  <c r="O4" i="10" s="1"/>
  <c r="P4" i="10"/>
  <c r="Q4" i="10"/>
  <c r="S4" i="10" s="1"/>
  <c r="T4" i="10" s="1"/>
  <c r="U4" i="10" s="1"/>
  <c r="V4" i="10" s="1"/>
  <c r="R4" i="10"/>
  <c r="X4" i="10"/>
  <c r="Y4" i="10"/>
  <c r="Z4" i="10"/>
  <c r="M5" i="10"/>
  <c r="N5" i="10"/>
  <c r="O5" i="10"/>
  <c r="P5" i="10"/>
  <c r="Q5" i="10"/>
  <c r="R5" i="10"/>
  <c r="S5" i="10"/>
  <c r="T5" i="10" s="1"/>
  <c r="U5" i="10" s="1"/>
  <c r="V5" i="10" s="1"/>
  <c r="X5" i="10"/>
  <c r="Y5" i="10"/>
  <c r="Z5" i="10"/>
  <c r="M6" i="10"/>
  <c r="N6" i="10"/>
  <c r="O6" i="10" s="1"/>
  <c r="P6" i="10"/>
  <c r="Q6" i="10"/>
  <c r="R6" i="10"/>
  <c r="U6" i="10" s="1"/>
  <c r="V6" i="10" s="1"/>
  <c r="S6" i="10"/>
  <c r="T6" i="10"/>
  <c r="X6" i="10"/>
  <c r="Y6" i="10"/>
  <c r="Z6" i="10"/>
  <c r="M7" i="10"/>
  <c r="N7" i="10"/>
  <c r="O7" i="10"/>
  <c r="P7" i="10"/>
  <c r="Q7" i="10"/>
  <c r="S7" i="10" s="1"/>
  <c r="T7" i="10" s="1"/>
  <c r="U7" i="10" s="1"/>
  <c r="V7" i="10" s="1"/>
  <c r="R7" i="10"/>
  <c r="X7" i="10"/>
  <c r="Y7" i="10"/>
  <c r="Z7" i="10"/>
  <c r="M8" i="10"/>
  <c r="N8" i="10"/>
  <c r="O8" i="10" s="1"/>
  <c r="P8" i="10"/>
  <c r="Q8" i="10"/>
  <c r="S8" i="10" s="1"/>
  <c r="T8" i="10" s="1"/>
  <c r="R8" i="10"/>
  <c r="X8" i="10"/>
  <c r="Y8" i="10"/>
  <c r="Z8" i="10"/>
  <c r="M9" i="10"/>
  <c r="N9" i="10"/>
  <c r="O9" i="10"/>
  <c r="P9" i="10"/>
  <c r="Q9" i="10"/>
  <c r="R9" i="10"/>
  <c r="S9" i="10"/>
  <c r="T9" i="10" s="1"/>
  <c r="X9" i="10"/>
  <c r="Y9" i="10"/>
  <c r="Z9" i="10"/>
  <c r="M10" i="10"/>
  <c r="N10" i="10"/>
  <c r="O10" i="10" s="1"/>
  <c r="P10" i="10"/>
  <c r="Q10" i="10"/>
  <c r="S10" i="10" s="1"/>
  <c r="T10" i="10" s="1"/>
  <c r="R10" i="10"/>
  <c r="U10" i="10" s="1"/>
  <c r="V10" i="10" s="1"/>
  <c r="X10" i="10"/>
  <c r="Y10" i="10"/>
  <c r="Z10" i="10"/>
  <c r="M11" i="10"/>
  <c r="N11" i="10"/>
  <c r="O11" i="10"/>
  <c r="P11" i="10"/>
  <c r="Q11" i="10"/>
  <c r="S11" i="10" s="1"/>
  <c r="T11" i="10" s="1"/>
  <c r="R11" i="10"/>
  <c r="U11" i="10"/>
  <c r="V11" i="10" s="1"/>
  <c r="X11" i="10"/>
  <c r="Y11" i="10"/>
  <c r="Z11" i="10"/>
  <c r="M12" i="10"/>
  <c r="N12" i="10"/>
  <c r="O12" i="10"/>
  <c r="P12" i="10"/>
  <c r="Q12" i="10"/>
  <c r="R12" i="10"/>
  <c r="U12" i="10" s="1"/>
  <c r="V12" i="10" s="1"/>
  <c r="S12" i="10"/>
  <c r="T12" i="10"/>
  <c r="X12" i="10"/>
  <c r="Y12" i="10"/>
  <c r="Z12" i="10"/>
  <c r="M13" i="10"/>
  <c r="N13" i="10"/>
  <c r="O13" i="10"/>
  <c r="P13" i="10"/>
  <c r="Q13" i="10"/>
  <c r="R13" i="10"/>
  <c r="S13" i="10"/>
  <c r="T13" i="10" s="1"/>
  <c r="X13" i="10"/>
  <c r="Y13" i="10"/>
  <c r="Z13" i="10"/>
  <c r="M14" i="10"/>
  <c r="N14" i="10"/>
  <c r="O14" i="10" s="1"/>
  <c r="P14" i="10"/>
  <c r="Q14" i="10"/>
  <c r="S14" i="10" s="1"/>
  <c r="T14" i="10" s="1"/>
  <c r="R14" i="10"/>
  <c r="U14" i="10" s="1"/>
  <c r="V14" i="10" s="1"/>
  <c r="X14" i="10"/>
  <c r="Y14" i="10"/>
  <c r="Z14" i="10"/>
  <c r="M15" i="10"/>
  <c r="N15" i="10"/>
  <c r="O15" i="10"/>
  <c r="P15" i="10"/>
  <c r="Q15" i="10"/>
  <c r="S15" i="10" s="1"/>
  <c r="T15" i="10" s="1"/>
  <c r="R15" i="10"/>
  <c r="U15" i="10"/>
  <c r="V15" i="10" s="1"/>
  <c r="X15" i="10"/>
  <c r="Y15" i="10"/>
  <c r="Z15" i="10"/>
  <c r="M16" i="10"/>
  <c r="N16" i="10"/>
  <c r="O16" i="10"/>
  <c r="P16" i="10"/>
  <c r="Q16" i="10"/>
  <c r="R16" i="10"/>
  <c r="U16" i="10" s="1"/>
  <c r="V16" i="10" s="1"/>
  <c r="S16" i="10"/>
  <c r="T16" i="10"/>
  <c r="X16" i="10"/>
  <c r="Y16" i="10"/>
  <c r="Z16" i="10"/>
  <c r="M17" i="10"/>
  <c r="N17" i="10"/>
  <c r="O17" i="10"/>
  <c r="P17" i="10"/>
  <c r="Q17" i="10"/>
  <c r="R17" i="10"/>
  <c r="S17" i="10"/>
  <c r="T17" i="10" s="1"/>
  <c r="X17" i="10"/>
  <c r="Y17" i="10"/>
  <c r="Z17" i="10"/>
  <c r="M18" i="10"/>
  <c r="N18" i="10"/>
  <c r="O18" i="10" s="1"/>
  <c r="P18" i="10"/>
  <c r="Q18" i="10"/>
  <c r="S18" i="10" s="1"/>
  <c r="T18" i="10" s="1"/>
  <c r="R18" i="10"/>
  <c r="U18" i="10" s="1"/>
  <c r="V18" i="10" s="1"/>
  <c r="X18" i="10"/>
  <c r="Y18" i="10"/>
  <c r="Z18" i="10"/>
  <c r="M19" i="10"/>
  <c r="N19" i="10"/>
  <c r="O19" i="10"/>
  <c r="P19" i="10"/>
  <c r="Q19" i="10"/>
  <c r="S19" i="10" s="1"/>
  <c r="T19" i="10" s="1"/>
  <c r="U19" i="10" s="1"/>
  <c r="V19" i="10" s="1"/>
  <c r="R19" i="10"/>
  <c r="X19" i="10"/>
  <c r="Y19" i="10"/>
  <c r="Z19" i="10"/>
  <c r="M20" i="10"/>
  <c r="N20" i="10"/>
  <c r="O20" i="10"/>
  <c r="P20" i="10"/>
  <c r="Q20" i="10"/>
  <c r="R20" i="10"/>
  <c r="U20" i="10" s="1"/>
  <c r="V20" i="10" s="1"/>
  <c r="S20" i="10"/>
  <c r="T20" i="10"/>
  <c r="X20" i="10"/>
  <c r="Y20" i="10"/>
  <c r="Z20" i="10"/>
  <c r="M21" i="10"/>
  <c r="N21" i="10"/>
  <c r="O21" i="10"/>
  <c r="P21" i="10"/>
  <c r="Q21" i="10"/>
  <c r="R21" i="10"/>
  <c r="S21" i="10"/>
  <c r="T21" i="10" s="1"/>
  <c r="X21" i="10"/>
  <c r="Y21" i="10"/>
  <c r="Z21" i="10"/>
  <c r="M22" i="10"/>
  <c r="N22" i="10"/>
  <c r="O22" i="10" s="1"/>
  <c r="P22" i="10"/>
  <c r="Q22" i="10"/>
  <c r="S22" i="10" s="1"/>
  <c r="T22" i="10" s="1"/>
  <c r="R22" i="10"/>
  <c r="U22" i="10" s="1"/>
  <c r="V22" i="10" s="1"/>
  <c r="X22" i="10"/>
  <c r="Y22" i="10"/>
  <c r="Z22" i="10"/>
  <c r="M23" i="10"/>
  <c r="N23" i="10"/>
  <c r="O23" i="10"/>
  <c r="P23" i="10"/>
  <c r="Q23" i="10"/>
  <c r="S23" i="10" s="1"/>
  <c r="T23" i="10" s="1"/>
  <c r="U23" i="10" s="1"/>
  <c r="V23" i="10" s="1"/>
  <c r="R23" i="10"/>
  <c r="X23" i="10"/>
  <c r="Y23" i="10"/>
  <c r="Z23" i="10"/>
  <c r="M24" i="10"/>
  <c r="N24" i="10"/>
  <c r="O24" i="10"/>
  <c r="P24" i="10"/>
  <c r="Q24" i="10"/>
  <c r="R24" i="10"/>
  <c r="U24" i="10" s="1"/>
  <c r="V24" i="10" s="1"/>
  <c r="S24" i="10"/>
  <c r="T24" i="10"/>
  <c r="X24" i="10"/>
  <c r="Y24" i="10"/>
  <c r="Z24" i="10"/>
  <c r="M25" i="10"/>
  <c r="N25" i="10"/>
  <c r="O25" i="10"/>
  <c r="P25" i="10"/>
  <c r="Q25" i="10"/>
  <c r="R25" i="10"/>
  <c r="S25" i="10"/>
  <c r="T25" i="10" s="1"/>
  <c r="X25" i="10"/>
  <c r="Y25" i="10"/>
  <c r="Z25" i="10"/>
  <c r="M26" i="10"/>
  <c r="N26" i="10"/>
  <c r="O26" i="10" s="1"/>
  <c r="P26" i="10"/>
  <c r="Q26" i="10"/>
  <c r="S26" i="10" s="1"/>
  <c r="T26" i="10" s="1"/>
  <c r="R26" i="10"/>
  <c r="U26" i="10" s="1"/>
  <c r="V26" i="10" s="1"/>
  <c r="X26" i="10"/>
  <c r="Y26" i="10"/>
  <c r="Z26" i="10"/>
  <c r="M27" i="10"/>
  <c r="N27" i="10"/>
  <c r="O27" i="10"/>
  <c r="P27" i="10"/>
  <c r="Q27" i="10"/>
  <c r="S27" i="10" s="1"/>
  <c r="T27" i="10" s="1"/>
  <c r="U27" i="10" s="1"/>
  <c r="V27" i="10" s="1"/>
  <c r="R27" i="10"/>
  <c r="X27" i="10"/>
  <c r="Y27" i="10"/>
  <c r="Z27" i="10"/>
  <c r="M28" i="10"/>
  <c r="N28" i="10"/>
  <c r="O28" i="10"/>
  <c r="P28" i="10"/>
  <c r="Q28" i="10"/>
  <c r="R28" i="10"/>
  <c r="U28" i="10" s="1"/>
  <c r="V28" i="10" s="1"/>
  <c r="S28" i="10"/>
  <c r="T28" i="10"/>
  <c r="X28" i="10"/>
  <c r="Y28" i="10"/>
  <c r="Z28" i="10"/>
  <c r="M29" i="10"/>
  <c r="N29" i="10"/>
  <c r="O29" i="10"/>
  <c r="P29" i="10"/>
  <c r="Q29" i="10"/>
  <c r="R29" i="10"/>
  <c r="S29" i="10"/>
  <c r="T29" i="10" s="1"/>
  <c r="X29" i="10"/>
  <c r="Y29" i="10"/>
  <c r="Z29" i="10"/>
  <c r="M30" i="10"/>
  <c r="N30" i="10"/>
  <c r="O30" i="10" s="1"/>
  <c r="P30" i="10"/>
  <c r="Q30" i="10"/>
  <c r="S30" i="10" s="1"/>
  <c r="T30" i="10" s="1"/>
  <c r="R30" i="10"/>
  <c r="U30" i="10" s="1"/>
  <c r="V30" i="10" s="1"/>
  <c r="X30" i="10"/>
  <c r="Y30" i="10"/>
  <c r="Z30" i="10"/>
  <c r="M31" i="10"/>
  <c r="N31" i="10"/>
  <c r="O31" i="10"/>
  <c r="P31" i="10"/>
  <c r="Q31" i="10"/>
  <c r="S31" i="10" s="1"/>
  <c r="T31" i="10" s="1"/>
  <c r="U31" i="10" s="1"/>
  <c r="V31" i="10" s="1"/>
  <c r="R31" i="10"/>
  <c r="X31" i="10"/>
  <c r="Y31" i="10"/>
  <c r="Z31" i="10"/>
  <c r="M32" i="10"/>
  <c r="N32" i="10"/>
  <c r="O32" i="10"/>
  <c r="P32" i="10"/>
  <c r="Q32" i="10"/>
  <c r="R32" i="10"/>
  <c r="U32" i="10" s="1"/>
  <c r="V32" i="10" s="1"/>
  <c r="S32" i="10"/>
  <c r="T32" i="10"/>
  <c r="X32" i="10"/>
  <c r="Y32" i="10"/>
  <c r="Z32" i="10"/>
  <c r="M33" i="10"/>
  <c r="N33" i="10"/>
  <c r="O33" i="10"/>
  <c r="P33" i="10"/>
  <c r="Q33" i="10"/>
  <c r="R33" i="10"/>
  <c r="S33" i="10"/>
  <c r="T33" i="10" s="1"/>
  <c r="X33" i="10"/>
  <c r="Y33" i="10"/>
  <c r="Z33" i="10"/>
  <c r="M34" i="10"/>
  <c r="N34" i="10"/>
  <c r="O34" i="10" s="1"/>
  <c r="P34" i="10"/>
  <c r="Q34" i="10"/>
  <c r="S34" i="10" s="1"/>
  <c r="T34" i="10" s="1"/>
  <c r="R34" i="10"/>
  <c r="U34" i="10" s="1"/>
  <c r="V34" i="10" s="1"/>
  <c r="X34" i="10"/>
  <c r="Y34" i="10"/>
  <c r="Z34" i="10"/>
  <c r="M35" i="10"/>
  <c r="N35" i="10"/>
  <c r="O35" i="10"/>
  <c r="P35" i="10"/>
  <c r="Q35" i="10"/>
  <c r="S35" i="10" s="1"/>
  <c r="T35" i="10" s="1"/>
  <c r="U35" i="10" s="1"/>
  <c r="V35" i="10" s="1"/>
  <c r="R35" i="10"/>
  <c r="X35" i="10"/>
  <c r="Y35" i="10"/>
  <c r="Z35" i="10"/>
  <c r="M36" i="10"/>
  <c r="N36" i="10"/>
  <c r="O36" i="10"/>
  <c r="P36" i="10"/>
  <c r="Q36" i="10"/>
  <c r="R36" i="10"/>
  <c r="U36" i="10" s="1"/>
  <c r="V36" i="10" s="1"/>
  <c r="S36" i="10"/>
  <c r="T36" i="10" s="1"/>
  <c r="X36" i="10"/>
  <c r="Y36" i="10"/>
  <c r="Z36" i="10"/>
  <c r="M37" i="10"/>
  <c r="N37" i="10"/>
  <c r="O37" i="10"/>
  <c r="P37" i="10"/>
  <c r="Q37" i="10"/>
  <c r="R37" i="10"/>
  <c r="S37" i="10"/>
  <c r="T37" i="10" s="1"/>
  <c r="X37" i="10"/>
  <c r="Y37" i="10"/>
  <c r="Z37" i="10"/>
  <c r="M38" i="10"/>
  <c r="N38" i="10"/>
  <c r="O38" i="10" s="1"/>
  <c r="P38" i="10"/>
  <c r="Q38" i="10"/>
  <c r="S38" i="10" s="1"/>
  <c r="T38" i="10" s="1"/>
  <c r="R38" i="10"/>
  <c r="X38" i="10"/>
  <c r="Y38" i="10"/>
  <c r="Z38" i="10"/>
  <c r="M39" i="10"/>
  <c r="N39" i="10"/>
  <c r="O39" i="10" s="1"/>
  <c r="P39" i="10"/>
  <c r="Q39" i="10"/>
  <c r="S39" i="10" s="1"/>
  <c r="R39" i="10"/>
  <c r="T39" i="10"/>
  <c r="U39" i="10" s="1"/>
  <c r="V39" i="10" s="1"/>
  <c r="X39" i="10"/>
  <c r="Y39" i="10"/>
  <c r="Z39" i="10"/>
  <c r="M40" i="10"/>
  <c r="N40" i="10"/>
  <c r="O40" i="10"/>
  <c r="P40" i="10"/>
  <c r="Q40" i="10"/>
  <c r="R40" i="10"/>
  <c r="S40" i="10"/>
  <c r="T40" i="10"/>
  <c r="U40" i="10" s="1"/>
  <c r="V40" i="10" s="1"/>
  <c r="X40" i="10"/>
  <c r="Y40" i="10"/>
  <c r="Z40" i="10"/>
  <c r="M41" i="10"/>
  <c r="N41" i="10"/>
  <c r="O41" i="10" s="1"/>
  <c r="P41" i="10"/>
  <c r="Q41" i="10"/>
  <c r="R41" i="10"/>
  <c r="U41" i="10" s="1"/>
  <c r="V41" i="10" s="1"/>
  <c r="S41" i="10"/>
  <c r="T41" i="10" s="1"/>
  <c r="X41" i="10"/>
  <c r="Y41" i="10"/>
  <c r="Z41" i="10"/>
  <c r="M42" i="10"/>
  <c r="N42" i="10"/>
  <c r="O42" i="10" s="1"/>
  <c r="P42" i="10"/>
  <c r="Q42" i="10"/>
  <c r="S42" i="10" s="1"/>
  <c r="R42" i="10"/>
  <c r="X42" i="10"/>
  <c r="Y42" i="10"/>
  <c r="Z42" i="10"/>
  <c r="M43" i="10"/>
  <c r="N43" i="10"/>
  <c r="O43" i="10" s="1"/>
  <c r="P43" i="10"/>
  <c r="Q43" i="10"/>
  <c r="S43" i="10" s="1"/>
  <c r="T43" i="10" s="1"/>
  <c r="U43" i="10" s="1"/>
  <c r="V43" i="10" s="1"/>
  <c r="R43" i="10"/>
  <c r="X43" i="10"/>
  <c r="Y43" i="10"/>
  <c r="Z43" i="10"/>
  <c r="M44" i="10"/>
  <c r="N44" i="10"/>
  <c r="O44" i="10"/>
  <c r="P44" i="10"/>
  <c r="Q44" i="10"/>
  <c r="R44" i="10"/>
  <c r="S44" i="10"/>
  <c r="T44" i="10" s="1"/>
  <c r="U44" i="10" s="1"/>
  <c r="V44" i="10" s="1"/>
  <c r="X44" i="10"/>
  <c r="Y44" i="10"/>
  <c r="Z44" i="10"/>
  <c r="M45" i="10"/>
  <c r="N45" i="10"/>
  <c r="O45" i="10"/>
  <c r="P45" i="10"/>
  <c r="Q45" i="10"/>
  <c r="R45" i="10"/>
  <c r="S45" i="10"/>
  <c r="T45" i="10" s="1"/>
  <c r="X45" i="10"/>
  <c r="Y45" i="10"/>
  <c r="Z45" i="10"/>
  <c r="M46" i="10"/>
  <c r="N46" i="10"/>
  <c r="O46" i="10" s="1"/>
  <c r="P46" i="10"/>
  <c r="Q46" i="10"/>
  <c r="S46" i="10" s="1"/>
  <c r="T46" i="10" s="1"/>
  <c r="R46" i="10"/>
  <c r="X46" i="10"/>
  <c r="Y46" i="10"/>
  <c r="Z46" i="10"/>
  <c r="M47" i="10"/>
  <c r="N47" i="10"/>
  <c r="O47" i="10" s="1"/>
  <c r="P47" i="10"/>
  <c r="Q47" i="10"/>
  <c r="S47" i="10" s="1"/>
  <c r="R47" i="10"/>
  <c r="T47" i="10"/>
  <c r="U47" i="10" s="1"/>
  <c r="V47" i="10" s="1"/>
  <c r="X47" i="10"/>
  <c r="Y47" i="10"/>
  <c r="Z47" i="10"/>
  <c r="M48" i="10"/>
  <c r="N48" i="10"/>
  <c r="O48" i="10"/>
  <c r="P48" i="10"/>
  <c r="Q48" i="10"/>
  <c r="R48" i="10"/>
  <c r="S48" i="10"/>
  <c r="T48" i="10"/>
  <c r="U48" i="10" s="1"/>
  <c r="V48" i="10" s="1"/>
  <c r="X48" i="10"/>
  <c r="Y48" i="10"/>
  <c r="Z48" i="10"/>
  <c r="M49" i="10"/>
  <c r="N49" i="10"/>
  <c r="O49" i="10" s="1"/>
  <c r="P49" i="10"/>
  <c r="Q49" i="10"/>
  <c r="R49" i="10"/>
  <c r="U49" i="10" s="1"/>
  <c r="V49" i="10" s="1"/>
  <c r="S49" i="10"/>
  <c r="T49" i="10" s="1"/>
  <c r="X49" i="10"/>
  <c r="Y49" i="10"/>
  <c r="Z49" i="10"/>
  <c r="M50" i="10"/>
  <c r="N50" i="10"/>
  <c r="O50" i="10" s="1"/>
  <c r="P50" i="10"/>
  <c r="Q50" i="10"/>
  <c r="S50" i="10" s="1"/>
  <c r="R50" i="10"/>
  <c r="X50" i="10"/>
  <c r="Y50" i="10"/>
  <c r="Z50" i="10"/>
  <c r="M51" i="10"/>
  <c r="N51" i="10"/>
  <c r="O51" i="10" s="1"/>
  <c r="P51" i="10"/>
  <c r="Q51" i="10"/>
  <c r="S51" i="10" s="1"/>
  <c r="T51" i="10" s="1"/>
  <c r="U51" i="10" s="1"/>
  <c r="V51" i="10" s="1"/>
  <c r="R51" i="10"/>
  <c r="X51" i="10"/>
  <c r="Y51" i="10"/>
  <c r="Z51" i="10"/>
  <c r="M52" i="10"/>
  <c r="N52" i="10"/>
  <c r="O52" i="10"/>
  <c r="P52" i="10"/>
  <c r="Q52" i="10"/>
  <c r="R52" i="10"/>
  <c r="S52" i="10"/>
  <c r="T52" i="10" s="1"/>
  <c r="U52" i="10" s="1"/>
  <c r="V52" i="10" s="1"/>
  <c r="X52" i="10"/>
  <c r="Y52" i="10"/>
  <c r="Z52" i="10"/>
  <c r="M53" i="10"/>
  <c r="N53" i="10"/>
  <c r="O53" i="10"/>
  <c r="P53" i="10"/>
  <c r="Q53" i="10"/>
  <c r="R53" i="10"/>
  <c r="S53" i="10"/>
  <c r="T53" i="10" s="1"/>
  <c r="X53" i="10"/>
  <c r="Y53" i="10"/>
  <c r="Z53" i="10"/>
  <c r="M54" i="10"/>
  <c r="N54" i="10"/>
  <c r="O54" i="10" s="1"/>
  <c r="P54" i="10"/>
  <c r="Q54" i="10"/>
  <c r="S54" i="10" s="1"/>
  <c r="T54" i="10" s="1"/>
  <c r="R54" i="10"/>
  <c r="X54" i="10"/>
  <c r="Y54" i="10"/>
  <c r="Z54" i="10"/>
  <c r="M55" i="10"/>
  <c r="N55" i="10"/>
  <c r="O55" i="10" s="1"/>
  <c r="P55" i="10"/>
  <c r="Q55" i="10"/>
  <c r="S55" i="10" s="1"/>
  <c r="R55" i="10"/>
  <c r="T55" i="10"/>
  <c r="U55" i="10" s="1"/>
  <c r="V55" i="10" s="1"/>
  <c r="X55" i="10"/>
  <c r="Y55" i="10"/>
  <c r="Z55" i="10"/>
  <c r="M56" i="10"/>
  <c r="N56" i="10"/>
  <c r="O56" i="10"/>
  <c r="P56" i="10"/>
  <c r="Q56" i="10"/>
  <c r="R56" i="10"/>
  <c r="S56" i="10"/>
  <c r="T56" i="10"/>
  <c r="U56" i="10" s="1"/>
  <c r="V56" i="10" s="1"/>
  <c r="X56" i="10"/>
  <c r="Y56" i="10"/>
  <c r="Z56" i="10"/>
  <c r="M57" i="10"/>
  <c r="N57" i="10"/>
  <c r="O57" i="10" s="1"/>
  <c r="P57" i="10"/>
  <c r="Q57" i="10"/>
  <c r="R57" i="10"/>
  <c r="U57" i="10" s="1"/>
  <c r="V57" i="10" s="1"/>
  <c r="S57" i="10"/>
  <c r="T57" i="10" s="1"/>
  <c r="X57" i="10"/>
  <c r="Y57" i="10"/>
  <c r="Z57" i="10"/>
  <c r="M58" i="10"/>
  <c r="N58" i="10"/>
  <c r="O58" i="10" s="1"/>
  <c r="P58" i="10"/>
  <c r="Q58" i="10"/>
  <c r="S58" i="10" s="1"/>
  <c r="R58" i="10"/>
  <c r="X58" i="10"/>
  <c r="Y58" i="10"/>
  <c r="Z58" i="10"/>
  <c r="M59" i="10"/>
  <c r="N59" i="10"/>
  <c r="O59" i="10" s="1"/>
  <c r="P59" i="10"/>
  <c r="Q59" i="10"/>
  <c r="S59" i="10" s="1"/>
  <c r="T59" i="10" s="1"/>
  <c r="U59" i="10" s="1"/>
  <c r="V59" i="10" s="1"/>
  <c r="R59" i="10"/>
  <c r="X59" i="10"/>
  <c r="Y59" i="10"/>
  <c r="Z59" i="10"/>
  <c r="M60" i="10"/>
  <c r="N60" i="10"/>
  <c r="O60" i="10"/>
  <c r="P60" i="10"/>
  <c r="Q60" i="10"/>
  <c r="R60" i="10"/>
  <c r="S60" i="10"/>
  <c r="T60" i="10" s="1"/>
  <c r="U60" i="10" s="1"/>
  <c r="V60" i="10" s="1"/>
  <c r="X60" i="10"/>
  <c r="Y60" i="10"/>
  <c r="Z60" i="10"/>
  <c r="M61" i="10"/>
  <c r="N61" i="10"/>
  <c r="O61" i="10"/>
  <c r="P61" i="10"/>
  <c r="Q61" i="10"/>
  <c r="R61" i="10"/>
  <c r="S61" i="10"/>
  <c r="T61" i="10" s="1"/>
  <c r="X61" i="10"/>
  <c r="Y61" i="10"/>
  <c r="Z61" i="10"/>
  <c r="M62" i="10"/>
  <c r="N62" i="10"/>
  <c r="O62" i="10" s="1"/>
  <c r="P62" i="10"/>
  <c r="Q62" i="10"/>
  <c r="S62" i="10" s="1"/>
  <c r="T62" i="10" s="1"/>
  <c r="R62" i="10"/>
  <c r="X62" i="10"/>
  <c r="Y62" i="10"/>
  <c r="Z62" i="10"/>
  <c r="M63" i="10"/>
  <c r="N63" i="10"/>
  <c r="O63" i="10" s="1"/>
  <c r="P63" i="10"/>
  <c r="Q63" i="10"/>
  <c r="S63" i="10" s="1"/>
  <c r="R63" i="10"/>
  <c r="T63" i="10"/>
  <c r="U63" i="10" s="1"/>
  <c r="V63" i="10" s="1"/>
  <c r="X63" i="10"/>
  <c r="Y63" i="10"/>
  <c r="Z63" i="10"/>
  <c r="M64" i="10"/>
  <c r="N64" i="10"/>
  <c r="O64" i="10"/>
  <c r="P64" i="10"/>
  <c r="Q64" i="10"/>
  <c r="R64" i="10"/>
  <c r="S64" i="10"/>
  <c r="T64" i="10"/>
  <c r="U64" i="10" s="1"/>
  <c r="V64" i="10" s="1"/>
  <c r="X64" i="10"/>
  <c r="Y64" i="10"/>
  <c r="Z64" i="10"/>
  <c r="M65" i="10"/>
  <c r="N65" i="10"/>
  <c r="O65" i="10" s="1"/>
  <c r="P65" i="10"/>
  <c r="Q65" i="10"/>
  <c r="R65" i="10"/>
  <c r="U65" i="10" s="1"/>
  <c r="V65" i="10" s="1"/>
  <c r="S65" i="10"/>
  <c r="T65" i="10" s="1"/>
  <c r="X65" i="10"/>
  <c r="Y65" i="10"/>
  <c r="Z65" i="10"/>
  <c r="M66" i="10"/>
  <c r="N66" i="10"/>
  <c r="O66" i="10" s="1"/>
  <c r="P66" i="10"/>
  <c r="Q66" i="10"/>
  <c r="S66" i="10" s="1"/>
  <c r="R66" i="10"/>
  <c r="X66" i="10"/>
  <c r="Y66" i="10"/>
  <c r="Z66" i="10"/>
  <c r="M67" i="10"/>
  <c r="N67" i="10"/>
  <c r="O67" i="10" s="1"/>
  <c r="P67" i="10"/>
  <c r="Q67" i="10"/>
  <c r="S67" i="10" s="1"/>
  <c r="T67" i="10" s="1"/>
  <c r="U67" i="10" s="1"/>
  <c r="V67" i="10" s="1"/>
  <c r="R67" i="10"/>
  <c r="X67" i="10"/>
  <c r="Y67" i="10"/>
  <c r="Z67" i="10"/>
  <c r="M68" i="10"/>
  <c r="N68" i="10"/>
  <c r="O68" i="10"/>
  <c r="P68" i="10"/>
  <c r="Q68" i="10"/>
  <c r="R68" i="10"/>
  <c r="S68" i="10"/>
  <c r="T68" i="10" s="1"/>
  <c r="U68" i="10" s="1"/>
  <c r="V68" i="10" s="1"/>
  <c r="X68" i="10"/>
  <c r="Y68" i="10"/>
  <c r="Z68" i="10"/>
  <c r="M69" i="10"/>
  <c r="N69" i="10"/>
  <c r="O69" i="10"/>
  <c r="P69" i="10"/>
  <c r="Q69" i="10"/>
  <c r="R69" i="10"/>
  <c r="S69" i="10"/>
  <c r="T69" i="10" s="1"/>
  <c r="X69" i="10"/>
  <c r="Y69" i="10"/>
  <c r="Z69" i="10"/>
  <c r="M70" i="10"/>
  <c r="N70" i="10"/>
  <c r="O70" i="10" s="1"/>
  <c r="P70" i="10"/>
  <c r="Q70" i="10"/>
  <c r="S70" i="10" s="1"/>
  <c r="T70" i="10" s="1"/>
  <c r="R70" i="10"/>
  <c r="X70" i="10"/>
  <c r="Y70" i="10"/>
  <c r="Z70" i="10"/>
  <c r="M71" i="10"/>
  <c r="N71" i="10"/>
  <c r="O71" i="10" s="1"/>
  <c r="P71" i="10"/>
  <c r="Q71" i="10"/>
  <c r="S71" i="10" s="1"/>
  <c r="R71" i="10"/>
  <c r="T71" i="10"/>
  <c r="U71" i="10" s="1"/>
  <c r="V71" i="10" s="1"/>
  <c r="X71" i="10"/>
  <c r="Y71" i="10"/>
  <c r="Z71" i="10"/>
  <c r="M72" i="10"/>
  <c r="N72" i="10"/>
  <c r="O72" i="10"/>
  <c r="P72" i="10"/>
  <c r="Q72" i="10"/>
  <c r="R72" i="10"/>
  <c r="S72" i="10"/>
  <c r="T72" i="10"/>
  <c r="U72" i="10" s="1"/>
  <c r="V72" i="10" s="1"/>
  <c r="X72" i="10"/>
  <c r="Y72" i="10"/>
  <c r="Z72" i="10"/>
  <c r="M73" i="10"/>
  <c r="N73" i="10"/>
  <c r="O73" i="10" s="1"/>
  <c r="P73" i="10"/>
  <c r="Q73" i="10"/>
  <c r="S73" i="10" s="1"/>
  <c r="T73" i="10" s="1"/>
  <c r="R73" i="10"/>
  <c r="U73" i="10"/>
  <c r="V73" i="10" s="1"/>
  <c r="X73" i="10"/>
  <c r="Y73" i="10"/>
  <c r="Z73" i="10"/>
  <c r="M74" i="10"/>
  <c r="N74" i="10"/>
  <c r="O74" i="10"/>
  <c r="P74" i="10"/>
  <c r="Q74" i="10"/>
  <c r="S74" i="10" s="1"/>
  <c r="T74" i="10" s="1"/>
  <c r="U74" i="10" s="1"/>
  <c r="V74" i="10" s="1"/>
  <c r="R74" i="10"/>
  <c r="X74" i="10"/>
  <c r="Y74" i="10"/>
  <c r="Z74" i="10"/>
  <c r="M75" i="10"/>
  <c r="N75" i="10"/>
  <c r="O75" i="10"/>
  <c r="P75" i="10"/>
  <c r="Q75" i="10"/>
  <c r="R75" i="10"/>
  <c r="S75" i="10"/>
  <c r="T75" i="10" s="1"/>
  <c r="X75" i="10"/>
  <c r="Y75" i="10"/>
  <c r="Z75" i="10"/>
  <c r="M76" i="10"/>
  <c r="N76" i="10"/>
  <c r="O76" i="10" s="1"/>
  <c r="P76" i="10"/>
  <c r="Q76" i="10"/>
  <c r="R76" i="10"/>
  <c r="U76" i="10" s="1"/>
  <c r="V76" i="10" s="1"/>
  <c r="S76" i="10"/>
  <c r="T76" i="10" s="1"/>
  <c r="X76" i="10"/>
  <c r="Y76" i="10"/>
  <c r="Z76" i="10"/>
  <c r="M77" i="10"/>
  <c r="N77" i="10"/>
  <c r="O77" i="10" s="1"/>
  <c r="P77" i="10"/>
  <c r="Q77" i="10"/>
  <c r="S77" i="10" s="1"/>
  <c r="R77" i="10"/>
  <c r="X77" i="10"/>
  <c r="Y77" i="10"/>
  <c r="Z77" i="10"/>
  <c r="M78" i="10"/>
  <c r="N78" i="10"/>
  <c r="O78" i="10"/>
  <c r="P78" i="10"/>
  <c r="Q78" i="10"/>
  <c r="S78" i="10" s="1"/>
  <c r="T78" i="10" s="1"/>
  <c r="U78" i="10" s="1"/>
  <c r="V78" i="10" s="1"/>
  <c r="R78" i="10"/>
  <c r="X78" i="10"/>
  <c r="Y78" i="10"/>
  <c r="Z78" i="10"/>
  <c r="M79" i="10"/>
  <c r="N79" i="10"/>
  <c r="O79" i="10"/>
  <c r="P79" i="10"/>
  <c r="Q79" i="10"/>
  <c r="R79" i="10"/>
  <c r="S79" i="10"/>
  <c r="T79" i="10" s="1"/>
  <c r="X79" i="10"/>
  <c r="Y79" i="10"/>
  <c r="Z79" i="10"/>
  <c r="M80" i="10"/>
  <c r="N80" i="10"/>
  <c r="O80" i="10" s="1"/>
  <c r="P80" i="10"/>
  <c r="Q80" i="10"/>
  <c r="R80" i="10"/>
  <c r="S80" i="10"/>
  <c r="T80" i="10" s="1"/>
  <c r="X80" i="10"/>
  <c r="Y80" i="10"/>
  <c r="Z80" i="10"/>
  <c r="M81" i="10"/>
  <c r="N81" i="10"/>
  <c r="O81" i="10" s="1"/>
  <c r="P81" i="10"/>
  <c r="Q81" i="10"/>
  <c r="S81" i="10" s="1"/>
  <c r="T81" i="10" s="1"/>
  <c r="U81" i="10" s="1"/>
  <c r="V81" i="10" s="1"/>
  <c r="R81" i="10"/>
  <c r="X81" i="10"/>
  <c r="Y81" i="10"/>
  <c r="Z81" i="10"/>
  <c r="M82" i="10"/>
  <c r="N82" i="10"/>
  <c r="O82" i="10"/>
  <c r="P82" i="10"/>
  <c r="Q82" i="10"/>
  <c r="S82" i="10" s="1"/>
  <c r="R82" i="10"/>
  <c r="T82" i="10"/>
  <c r="U82" i="10" s="1"/>
  <c r="V82" i="10" s="1"/>
  <c r="X82" i="10"/>
  <c r="Y82" i="10"/>
  <c r="Z82" i="10"/>
  <c r="M83" i="10"/>
  <c r="N83" i="10"/>
  <c r="O83" i="10"/>
  <c r="P83" i="10"/>
  <c r="Q83" i="10"/>
  <c r="R83" i="10"/>
  <c r="S83" i="10"/>
  <c r="T83" i="10" s="1"/>
  <c r="X83" i="10"/>
  <c r="Y83" i="10"/>
  <c r="Z83" i="10"/>
  <c r="M84" i="10"/>
  <c r="N84" i="10"/>
  <c r="O84" i="10" s="1"/>
  <c r="P84" i="10"/>
  <c r="Q84" i="10"/>
  <c r="R84" i="10"/>
  <c r="S84" i="10"/>
  <c r="T84" i="10" s="1"/>
  <c r="X84" i="10"/>
  <c r="Y84" i="10"/>
  <c r="Z84" i="10"/>
  <c r="M85" i="10"/>
  <c r="N85" i="10"/>
  <c r="O85" i="10" s="1"/>
  <c r="P85" i="10"/>
  <c r="Q85" i="10"/>
  <c r="S85" i="10" s="1"/>
  <c r="R85" i="10"/>
  <c r="X85" i="10"/>
  <c r="Y85" i="10"/>
  <c r="Z85" i="10"/>
  <c r="M86" i="10"/>
  <c r="N86" i="10"/>
  <c r="O86" i="10"/>
  <c r="P86" i="10"/>
  <c r="Q86" i="10"/>
  <c r="S86" i="10" s="1"/>
  <c r="R86" i="10"/>
  <c r="T86" i="10"/>
  <c r="U86" i="10" s="1"/>
  <c r="V86" i="10" s="1"/>
  <c r="X86" i="10"/>
  <c r="Y86" i="10"/>
  <c r="Z86" i="10"/>
  <c r="M87" i="10"/>
  <c r="N87" i="10"/>
  <c r="O87" i="10"/>
  <c r="P87" i="10"/>
  <c r="Q87" i="10"/>
  <c r="R87" i="10"/>
  <c r="U87" i="10" s="1"/>
  <c r="V87" i="10" s="1"/>
  <c r="S87" i="10"/>
  <c r="T87" i="10" s="1"/>
  <c r="X87" i="10"/>
  <c r="Y87" i="10"/>
  <c r="Z87" i="10"/>
  <c r="M88" i="10"/>
  <c r="N88" i="10"/>
  <c r="O88" i="10" s="1"/>
  <c r="P88" i="10"/>
  <c r="Q88" i="10"/>
  <c r="R88" i="10"/>
  <c r="S88" i="10"/>
  <c r="T88" i="10" s="1"/>
  <c r="X88" i="10"/>
  <c r="Y88" i="10"/>
  <c r="Z88" i="10"/>
  <c r="M89" i="10"/>
  <c r="N89" i="10"/>
  <c r="O89" i="10" s="1"/>
  <c r="P89" i="10"/>
  <c r="Q89" i="10"/>
  <c r="S89" i="10" s="1"/>
  <c r="R89" i="10"/>
  <c r="X89" i="10"/>
  <c r="Y89" i="10"/>
  <c r="Z89" i="10"/>
  <c r="M90" i="10"/>
  <c r="N90" i="10"/>
  <c r="O90" i="10"/>
  <c r="P90" i="10"/>
  <c r="Q90" i="10"/>
  <c r="S90" i="10" s="1"/>
  <c r="T90" i="10" s="1"/>
  <c r="U90" i="10" s="1"/>
  <c r="V90" i="10" s="1"/>
  <c r="R90" i="10"/>
  <c r="X90" i="10"/>
  <c r="Y90" i="10"/>
  <c r="Z90" i="10"/>
  <c r="M91" i="10"/>
  <c r="N91" i="10"/>
  <c r="O91" i="10"/>
  <c r="P91" i="10"/>
  <c r="Q91" i="10"/>
  <c r="R91" i="10"/>
  <c r="S91" i="10"/>
  <c r="T91" i="10" s="1"/>
  <c r="X91" i="10"/>
  <c r="Y91" i="10"/>
  <c r="Z91" i="10"/>
  <c r="M92" i="10"/>
  <c r="N92" i="10"/>
  <c r="O92" i="10" s="1"/>
  <c r="P92" i="10"/>
  <c r="Q92" i="10"/>
  <c r="R92" i="10"/>
  <c r="U92" i="10" s="1"/>
  <c r="V92" i="10" s="1"/>
  <c r="S92" i="10"/>
  <c r="T92" i="10" s="1"/>
  <c r="X92" i="10"/>
  <c r="Y92" i="10"/>
  <c r="Z92" i="10"/>
  <c r="M93" i="10"/>
  <c r="N93" i="10"/>
  <c r="O93" i="10" s="1"/>
  <c r="P93" i="10"/>
  <c r="Q93" i="10"/>
  <c r="S93" i="10" s="1"/>
  <c r="R93" i="10"/>
  <c r="X93" i="10"/>
  <c r="Y93" i="10"/>
  <c r="Z93" i="10"/>
  <c r="M94" i="10"/>
  <c r="N94" i="10"/>
  <c r="O94" i="10"/>
  <c r="P94" i="10"/>
  <c r="Q94" i="10"/>
  <c r="S94" i="10" s="1"/>
  <c r="T94" i="10" s="1"/>
  <c r="U94" i="10" s="1"/>
  <c r="V94" i="10" s="1"/>
  <c r="R94" i="10"/>
  <c r="X94" i="10"/>
  <c r="Y94" i="10"/>
  <c r="Z94" i="10"/>
  <c r="M95" i="10"/>
  <c r="N95" i="10"/>
  <c r="O95" i="10"/>
  <c r="P95" i="10"/>
  <c r="Q95" i="10"/>
  <c r="R95" i="10"/>
  <c r="S95" i="10"/>
  <c r="T95" i="10" s="1"/>
  <c r="X95" i="10"/>
  <c r="Y95" i="10"/>
  <c r="Z95" i="10"/>
  <c r="M96" i="10"/>
  <c r="N96" i="10"/>
  <c r="O96" i="10" s="1"/>
  <c r="P96" i="10"/>
  <c r="Q96" i="10"/>
  <c r="R96" i="10"/>
  <c r="S96" i="10"/>
  <c r="T96" i="10" s="1"/>
  <c r="X96" i="10"/>
  <c r="Y96" i="10"/>
  <c r="Z96" i="10"/>
  <c r="M97" i="10"/>
  <c r="N97" i="10"/>
  <c r="O97" i="10" s="1"/>
  <c r="P97" i="10"/>
  <c r="Q97" i="10"/>
  <c r="S97" i="10" s="1"/>
  <c r="T97" i="10" s="1"/>
  <c r="U97" i="10" s="1"/>
  <c r="V97" i="10" s="1"/>
  <c r="R97" i="10"/>
  <c r="X97" i="10"/>
  <c r="Y97" i="10"/>
  <c r="Z97" i="10"/>
  <c r="M98" i="10"/>
  <c r="N98" i="10"/>
  <c r="O98" i="10"/>
  <c r="P98" i="10"/>
  <c r="Q98" i="10"/>
  <c r="S98" i="10" s="1"/>
  <c r="R98" i="10"/>
  <c r="T98" i="10"/>
  <c r="U98" i="10" s="1"/>
  <c r="V98" i="10" s="1"/>
  <c r="X98" i="10"/>
  <c r="Y98" i="10"/>
  <c r="Z98" i="10"/>
  <c r="M99" i="10"/>
  <c r="N99" i="10"/>
  <c r="O99" i="10"/>
  <c r="P99" i="10"/>
  <c r="Q99" i="10"/>
  <c r="R99" i="10"/>
  <c r="S99" i="10"/>
  <c r="T99" i="10" s="1"/>
  <c r="X99" i="10"/>
  <c r="Y99" i="10"/>
  <c r="Z99" i="10"/>
  <c r="M100" i="10"/>
  <c r="N100" i="10"/>
  <c r="O100" i="10" s="1"/>
  <c r="P100" i="10"/>
  <c r="Q100" i="10"/>
  <c r="R100" i="10"/>
  <c r="S100" i="10"/>
  <c r="T100" i="10" s="1"/>
  <c r="X100" i="10"/>
  <c r="Y100" i="10"/>
  <c r="Z100" i="10"/>
  <c r="M101" i="10"/>
  <c r="N101" i="10"/>
  <c r="O101" i="10" s="1"/>
  <c r="P101" i="10"/>
  <c r="Q101" i="10"/>
  <c r="S101" i="10" s="1"/>
  <c r="R101" i="10"/>
  <c r="X101" i="10"/>
  <c r="Y101" i="10"/>
  <c r="Z101" i="10"/>
  <c r="M102" i="10"/>
  <c r="N102" i="10"/>
  <c r="O102" i="10"/>
  <c r="P102" i="10"/>
  <c r="Q102" i="10"/>
  <c r="S102" i="10" s="1"/>
  <c r="R102" i="10"/>
  <c r="T102" i="10"/>
  <c r="U102" i="10" s="1"/>
  <c r="V102" i="10" s="1"/>
  <c r="X102" i="10"/>
  <c r="Y102" i="10"/>
  <c r="Z102" i="10"/>
  <c r="M103" i="10"/>
  <c r="N103" i="10"/>
  <c r="O103" i="10"/>
  <c r="P103" i="10"/>
  <c r="Q103" i="10"/>
  <c r="R103" i="10"/>
  <c r="U103" i="10" s="1"/>
  <c r="V103" i="10" s="1"/>
  <c r="S103" i="10"/>
  <c r="T103" i="10" s="1"/>
  <c r="X103" i="10"/>
  <c r="Y103" i="10"/>
  <c r="Z103" i="10"/>
  <c r="M104" i="10"/>
  <c r="N104" i="10"/>
  <c r="O104" i="10" s="1"/>
  <c r="P104" i="10"/>
  <c r="Q104" i="10"/>
  <c r="R104" i="10"/>
  <c r="S104" i="10"/>
  <c r="T104" i="10" s="1"/>
  <c r="X104" i="10"/>
  <c r="Y104" i="10"/>
  <c r="Z104" i="10"/>
  <c r="M105" i="10"/>
  <c r="N105" i="10"/>
  <c r="O105" i="10" s="1"/>
  <c r="P105" i="10"/>
  <c r="Q105" i="10"/>
  <c r="S105" i="10" s="1"/>
  <c r="R105" i="10"/>
  <c r="X105" i="10"/>
  <c r="Y105" i="10"/>
  <c r="Z105" i="10"/>
  <c r="M106" i="10"/>
  <c r="N106" i="10"/>
  <c r="O106" i="10"/>
  <c r="P106" i="10"/>
  <c r="Q106" i="10"/>
  <c r="S106" i="10" s="1"/>
  <c r="T106" i="10" s="1"/>
  <c r="U106" i="10" s="1"/>
  <c r="V106" i="10" s="1"/>
  <c r="R106" i="10"/>
  <c r="X106" i="10"/>
  <c r="Y106" i="10"/>
  <c r="Z106" i="10"/>
  <c r="M107" i="10"/>
  <c r="N107" i="10"/>
  <c r="O107" i="10"/>
  <c r="P107" i="10"/>
  <c r="Q107" i="10"/>
  <c r="R107" i="10"/>
  <c r="S107" i="10"/>
  <c r="T107" i="10" s="1"/>
  <c r="X107" i="10"/>
  <c r="Y107" i="10"/>
  <c r="Z107" i="10"/>
  <c r="M108" i="10"/>
  <c r="N108" i="10"/>
  <c r="O108" i="10" s="1"/>
  <c r="P108" i="10"/>
  <c r="Q108" i="10"/>
  <c r="R108" i="10"/>
  <c r="U108" i="10" s="1"/>
  <c r="V108" i="10" s="1"/>
  <c r="S108" i="10"/>
  <c r="T108" i="10" s="1"/>
  <c r="X108" i="10"/>
  <c r="Y108" i="10"/>
  <c r="Z108" i="10"/>
  <c r="M109" i="10"/>
  <c r="N109" i="10"/>
  <c r="O109" i="10" s="1"/>
  <c r="P109" i="10"/>
  <c r="Q109" i="10"/>
  <c r="S109" i="10" s="1"/>
  <c r="R109" i="10"/>
  <c r="X109" i="10"/>
  <c r="Y109" i="10"/>
  <c r="Z109" i="10"/>
  <c r="M110" i="10"/>
  <c r="N110" i="10"/>
  <c r="O110" i="10"/>
  <c r="P110" i="10"/>
  <c r="Q110" i="10"/>
  <c r="S110" i="10" s="1"/>
  <c r="T110" i="10" s="1"/>
  <c r="U110" i="10" s="1"/>
  <c r="V110" i="10" s="1"/>
  <c r="R110" i="10"/>
  <c r="X110" i="10"/>
  <c r="Y110" i="10"/>
  <c r="Z110" i="10"/>
  <c r="M111" i="10"/>
  <c r="N111" i="10"/>
  <c r="O111" i="10"/>
  <c r="P111" i="10"/>
  <c r="Q111" i="10"/>
  <c r="R111" i="10"/>
  <c r="S111" i="10"/>
  <c r="T111" i="10" s="1"/>
  <c r="X111" i="10"/>
  <c r="Y111" i="10"/>
  <c r="Z111" i="10"/>
  <c r="M112" i="10"/>
  <c r="N112" i="10"/>
  <c r="O112" i="10" s="1"/>
  <c r="P112" i="10"/>
  <c r="Q112" i="10"/>
  <c r="R112" i="10"/>
  <c r="S112" i="10"/>
  <c r="T112" i="10" s="1"/>
  <c r="X112" i="10"/>
  <c r="Y112" i="10"/>
  <c r="Z112" i="10"/>
  <c r="M113" i="10"/>
  <c r="N113" i="10"/>
  <c r="O113" i="10" s="1"/>
  <c r="P113" i="10"/>
  <c r="Q113" i="10"/>
  <c r="S113" i="10" s="1"/>
  <c r="T113" i="10" s="1"/>
  <c r="U113" i="10" s="1"/>
  <c r="V113" i="10" s="1"/>
  <c r="R113" i="10"/>
  <c r="X113" i="10"/>
  <c r="Y113" i="10"/>
  <c r="Z113" i="10"/>
  <c r="M114" i="10"/>
  <c r="N114" i="10"/>
  <c r="O114" i="10"/>
  <c r="P114" i="10"/>
  <c r="Q114" i="10"/>
  <c r="S114" i="10" s="1"/>
  <c r="R114" i="10"/>
  <c r="T114" i="10"/>
  <c r="U114" i="10" s="1"/>
  <c r="V114" i="10" s="1"/>
  <c r="X114" i="10"/>
  <c r="Y114" i="10"/>
  <c r="Z114" i="10"/>
  <c r="M115" i="10"/>
  <c r="N115" i="10"/>
  <c r="O115" i="10"/>
  <c r="P115" i="10"/>
  <c r="Q115" i="10"/>
  <c r="R115" i="10"/>
  <c r="S115" i="10"/>
  <c r="T115" i="10" s="1"/>
  <c r="X115" i="10"/>
  <c r="Y115" i="10"/>
  <c r="Z115" i="10"/>
  <c r="M116" i="10"/>
  <c r="N116" i="10"/>
  <c r="O116" i="10"/>
  <c r="P116" i="10"/>
  <c r="Q116" i="10"/>
  <c r="R116" i="10"/>
  <c r="S116" i="10"/>
  <c r="T116" i="10" s="1"/>
  <c r="X116" i="10"/>
  <c r="Y116" i="10"/>
  <c r="Z116" i="10"/>
  <c r="M117" i="10"/>
  <c r="N117" i="10"/>
  <c r="O117" i="10" s="1"/>
  <c r="P117" i="10"/>
  <c r="Q117" i="10"/>
  <c r="S117" i="10" s="1"/>
  <c r="T117" i="10" s="1"/>
  <c r="U117" i="10" s="1"/>
  <c r="V117" i="10" s="1"/>
  <c r="R117" i="10"/>
  <c r="X117" i="10"/>
  <c r="Y117" i="10"/>
  <c r="Z117" i="10"/>
  <c r="M118" i="10"/>
  <c r="N118" i="10"/>
  <c r="O118" i="10"/>
  <c r="P118" i="10"/>
  <c r="Q118" i="10"/>
  <c r="S118" i="10" s="1"/>
  <c r="T118" i="10" s="1"/>
  <c r="U118" i="10" s="1"/>
  <c r="V118" i="10" s="1"/>
  <c r="R118" i="10"/>
  <c r="X118" i="10"/>
  <c r="Y118" i="10"/>
  <c r="Z118" i="10"/>
  <c r="M119" i="10"/>
  <c r="N119" i="10"/>
  <c r="O119" i="10" s="1"/>
  <c r="P119" i="10"/>
  <c r="Q119" i="10"/>
  <c r="R119" i="10"/>
  <c r="U119" i="10" s="1"/>
  <c r="V119" i="10" s="1"/>
  <c r="S119" i="10"/>
  <c r="T119" i="10"/>
  <c r="X119" i="10"/>
  <c r="Y119" i="10"/>
  <c r="Z119" i="10"/>
  <c r="M120" i="10"/>
  <c r="N120" i="10"/>
  <c r="O120" i="10" s="1"/>
  <c r="P120" i="10"/>
  <c r="Q120" i="10"/>
  <c r="S120" i="10" s="1"/>
  <c r="T120" i="10" s="1"/>
  <c r="R120" i="10"/>
  <c r="X120" i="10"/>
  <c r="Y120" i="10"/>
  <c r="Z120" i="10"/>
  <c r="M121" i="10"/>
  <c r="N121" i="10"/>
  <c r="O121" i="10" s="1"/>
  <c r="P121" i="10"/>
  <c r="Q121" i="10"/>
  <c r="R121" i="10"/>
  <c r="S121" i="10"/>
  <c r="T121" i="10" s="1"/>
  <c r="X121" i="10"/>
  <c r="Y121" i="10"/>
  <c r="Z121" i="10"/>
  <c r="M122" i="10"/>
  <c r="N122" i="10"/>
  <c r="O122" i="10" s="1"/>
  <c r="P122" i="10"/>
  <c r="Q122" i="10"/>
  <c r="S122" i="10" s="1"/>
  <c r="T122" i="10" s="1"/>
  <c r="R122" i="10"/>
  <c r="U122" i="10" s="1"/>
  <c r="V122" i="10"/>
  <c r="X122" i="10"/>
  <c r="Y122" i="10"/>
  <c r="Z122" i="10"/>
  <c r="M123" i="10"/>
  <c r="N123" i="10"/>
  <c r="O123" i="10"/>
  <c r="P123" i="10"/>
  <c r="Q123" i="10"/>
  <c r="S123" i="10" s="1"/>
  <c r="T123" i="10" s="1"/>
  <c r="U123" i="10" s="1"/>
  <c r="V123" i="10" s="1"/>
  <c r="R123" i="10"/>
  <c r="X123" i="10"/>
  <c r="Y123" i="10"/>
  <c r="Z123" i="10"/>
  <c r="M124" i="10"/>
  <c r="N124" i="10"/>
  <c r="O124" i="10"/>
  <c r="P124" i="10"/>
  <c r="Q124" i="10"/>
  <c r="R124" i="10"/>
  <c r="S124" i="10"/>
  <c r="T124" i="10"/>
  <c r="X124" i="10"/>
  <c r="Y124" i="10"/>
  <c r="Z124" i="10"/>
  <c r="M125" i="10"/>
  <c r="N125" i="10"/>
  <c r="O125" i="10"/>
  <c r="P125" i="10"/>
  <c r="Q125" i="10"/>
  <c r="R125" i="10"/>
  <c r="S125" i="10"/>
  <c r="T125" i="10" s="1"/>
  <c r="X125" i="10"/>
  <c r="Y125" i="10"/>
  <c r="Z125" i="10"/>
  <c r="M126" i="10"/>
  <c r="N126" i="10"/>
  <c r="O126" i="10" s="1"/>
  <c r="P126" i="10"/>
  <c r="Q126" i="10"/>
  <c r="S126" i="10" s="1"/>
  <c r="T126" i="10" s="1"/>
  <c r="R126" i="10"/>
  <c r="U126" i="10" s="1"/>
  <c r="V126" i="10"/>
  <c r="X126" i="10"/>
  <c r="Y126" i="10"/>
  <c r="Z126" i="10"/>
  <c r="M127" i="10"/>
  <c r="N127" i="10"/>
  <c r="O127" i="10"/>
  <c r="P127" i="10"/>
  <c r="Q127" i="10"/>
  <c r="S127" i="10" s="1"/>
  <c r="T127" i="10" s="1"/>
  <c r="U127" i="10" s="1"/>
  <c r="V127" i="10" s="1"/>
  <c r="R127" i="10"/>
  <c r="X127" i="10"/>
  <c r="Y127" i="10"/>
  <c r="Z127" i="10"/>
  <c r="M128" i="10"/>
  <c r="N128" i="10"/>
  <c r="O128" i="10"/>
  <c r="P128" i="10"/>
  <c r="Q128" i="10"/>
  <c r="R128" i="10"/>
  <c r="S128" i="10"/>
  <c r="T128" i="10"/>
  <c r="X128" i="10"/>
  <c r="Y128" i="10"/>
  <c r="Z128" i="10"/>
  <c r="M129" i="10"/>
  <c r="N129" i="10"/>
  <c r="O129" i="10"/>
  <c r="P129" i="10"/>
  <c r="Q129" i="10"/>
  <c r="R129" i="10"/>
  <c r="S129" i="10"/>
  <c r="T129" i="10" s="1"/>
  <c r="X129" i="10"/>
  <c r="Y129" i="10"/>
  <c r="Z129" i="10"/>
  <c r="M130" i="10"/>
  <c r="N130" i="10"/>
  <c r="O130" i="10" s="1"/>
  <c r="P130" i="10"/>
  <c r="Q130" i="10"/>
  <c r="S130" i="10" s="1"/>
  <c r="T130" i="10" s="1"/>
  <c r="R130" i="10"/>
  <c r="U130" i="10" s="1"/>
  <c r="V130" i="10"/>
  <c r="X130" i="10"/>
  <c r="Y130" i="10"/>
  <c r="Z130" i="10"/>
  <c r="M131" i="10"/>
  <c r="N131" i="10"/>
  <c r="O131" i="10"/>
  <c r="P131" i="10"/>
  <c r="Q131" i="10"/>
  <c r="S131" i="10" s="1"/>
  <c r="T131" i="10" s="1"/>
  <c r="U131" i="10" s="1"/>
  <c r="V131" i="10" s="1"/>
  <c r="R131" i="10"/>
  <c r="X131" i="10"/>
  <c r="Y131" i="10"/>
  <c r="Z131" i="10"/>
  <c r="M132" i="10"/>
  <c r="N132" i="10"/>
  <c r="O132" i="10"/>
  <c r="P132" i="10"/>
  <c r="Q132" i="10"/>
  <c r="R132" i="10"/>
  <c r="S132" i="10"/>
  <c r="T132" i="10"/>
  <c r="X132" i="10"/>
  <c r="Y132" i="10"/>
  <c r="Z132" i="10"/>
  <c r="M133" i="10"/>
  <c r="N133" i="10"/>
  <c r="O133" i="10"/>
  <c r="P133" i="10"/>
  <c r="Q133" i="10"/>
  <c r="R133" i="10"/>
  <c r="S133" i="10"/>
  <c r="T133" i="10" s="1"/>
  <c r="X133" i="10"/>
  <c r="Y133" i="10"/>
  <c r="Z133" i="10"/>
  <c r="M134" i="10"/>
  <c r="N134" i="10"/>
  <c r="O134" i="10" s="1"/>
  <c r="P134" i="10"/>
  <c r="Q134" i="10"/>
  <c r="S134" i="10" s="1"/>
  <c r="T134" i="10" s="1"/>
  <c r="R134" i="10"/>
  <c r="U134" i="10" s="1"/>
  <c r="V134" i="10"/>
  <c r="X134" i="10"/>
  <c r="Y134" i="10"/>
  <c r="Z134" i="10"/>
  <c r="M135" i="10"/>
  <c r="N135" i="10"/>
  <c r="O135" i="10"/>
  <c r="P135" i="10"/>
  <c r="Q135" i="10"/>
  <c r="S135" i="10" s="1"/>
  <c r="T135" i="10" s="1"/>
  <c r="U135" i="10" s="1"/>
  <c r="V135" i="10" s="1"/>
  <c r="R135" i="10"/>
  <c r="X135" i="10"/>
  <c r="Y135" i="10"/>
  <c r="Z135" i="10"/>
  <c r="M136" i="10"/>
  <c r="N136" i="10"/>
  <c r="O136" i="10"/>
  <c r="P136" i="10"/>
  <c r="Q136" i="10"/>
  <c r="R136" i="10"/>
  <c r="S136" i="10"/>
  <c r="T136" i="10"/>
  <c r="X136" i="10"/>
  <c r="Y136" i="10"/>
  <c r="Z136" i="10"/>
  <c r="M137" i="10"/>
  <c r="N137" i="10"/>
  <c r="O137" i="10"/>
  <c r="P137" i="10"/>
  <c r="Q137" i="10"/>
  <c r="R137" i="10"/>
  <c r="S137" i="10"/>
  <c r="T137" i="10" s="1"/>
  <c r="X137" i="10"/>
  <c r="Y137" i="10"/>
  <c r="Z137" i="10"/>
  <c r="M138" i="10"/>
  <c r="N138" i="10"/>
  <c r="O138" i="10" s="1"/>
  <c r="P138" i="10"/>
  <c r="Q138" i="10"/>
  <c r="S138" i="10" s="1"/>
  <c r="T138" i="10" s="1"/>
  <c r="R138" i="10"/>
  <c r="U138" i="10" s="1"/>
  <c r="V138" i="10"/>
  <c r="X138" i="10"/>
  <c r="Y138" i="10"/>
  <c r="Z138" i="10"/>
  <c r="M139" i="10"/>
  <c r="N139" i="10"/>
  <c r="O139" i="10"/>
  <c r="P139" i="10"/>
  <c r="Q139" i="10"/>
  <c r="S139" i="10" s="1"/>
  <c r="T139" i="10" s="1"/>
  <c r="U139" i="10" s="1"/>
  <c r="V139" i="10" s="1"/>
  <c r="R139" i="10"/>
  <c r="X139" i="10"/>
  <c r="Y139" i="10"/>
  <c r="Z139" i="10"/>
  <c r="M140" i="10"/>
  <c r="N140" i="10"/>
  <c r="O140" i="10"/>
  <c r="P140" i="10"/>
  <c r="Q140" i="10"/>
  <c r="R140" i="10"/>
  <c r="S140" i="10"/>
  <c r="T140" i="10"/>
  <c r="X140" i="10"/>
  <c r="Y140" i="10"/>
  <c r="Z140" i="10"/>
  <c r="M141" i="10"/>
  <c r="N141" i="10"/>
  <c r="O141" i="10"/>
  <c r="P141" i="10"/>
  <c r="Q141" i="10"/>
  <c r="R141" i="10"/>
  <c r="S141" i="10"/>
  <c r="T141" i="10" s="1"/>
  <c r="X141" i="10"/>
  <c r="Y141" i="10"/>
  <c r="Z141" i="10"/>
  <c r="M142" i="10"/>
  <c r="N142" i="10"/>
  <c r="O142" i="10" s="1"/>
  <c r="P142" i="10"/>
  <c r="Q142" i="10"/>
  <c r="S142" i="10" s="1"/>
  <c r="T142" i="10" s="1"/>
  <c r="R142" i="10"/>
  <c r="U142" i="10" s="1"/>
  <c r="V142" i="10"/>
  <c r="X142" i="10"/>
  <c r="Y142" i="10"/>
  <c r="Z142" i="10"/>
  <c r="M143" i="10"/>
  <c r="N143" i="10"/>
  <c r="O143" i="10"/>
  <c r="P143" i="10"/>
  <c r="Q143" i="10"/>
  <c r="S143" i="10" s="1"/>
  <c r="T143" i="10" s="1"/>
  <c r="U143" i="10" s="1"/>
  <c r="V143" i="10" s="1"/>
  <c r="R143" i="10"/>
  <c r="X143" i="10"/>
  <c r="Y143" i="10"/>
  <c r="Z143" i="10"/>
  <c r="M144" i="10"/>
  <c r="N144" i="10"/>
  <c r="O144" i="10"/>
  <c r="P144" i="10"/>
  <c r="Q144" i="10"/>
  <c r="R144" i="10"/>
  <c r="S144" i="10"/>
  <c r="T144" i="10"/>
  <c r="X144" i="10"/>
  <c r="Y144" i="10"/>
  <c r="Z144" i="10"/>
  <c r="M145" i="10"/>
  <c r="N145" i="10"/>
  <c r="O145" i="10"/>
  <c r="P145" i="10"/>
  <c r="Q145" i="10"/>
  <c r="R145" i="10"/>
  <c r="S145" i="10"/>
  <c r="T145" i="10" s="1"/>
  <c r="X145" i="10"/>
  <c r="Y145" i="10"/>
  <c r="Z145" i="10"/>
  <c r="M146" i="10"/>
  <c r="N146" i="10"/>
  <c r="O146" i="10" s="1"/>
  <c r="P146" i="10"/>
  <c r="Q146" i="10"/>
  <c r="S146" i="10" s="1"/>
  <c r="T146" i="10" s="1"/>
  <c r="R146" i="10"/>
  <c r="U146" i="10" s="1"/>
  <c r="V146" i="10"/>
  <c r="X146" i="10"/>
  <c r="Y146" i="10"/>
  <c r="Z146" i="10"/>
  <c r="M147" i="10"/>
  <c r="N147" i="10"/>
  <c r="O147" i="10"/>
  <c r="P147" i="10"/>
  <c r="Q147" i="10"/>
  <c r="S147" i="10" s="1"/>
  <c r="T147" i="10" s="1"/>
  <c r="U147" i="10" s="1"/>
  <c r="V147" i="10" s="1"/>
  <c r="R147" i="10"/>
  <c r="X147" i="10"/>
  <c r="Y147" i="10"/>
  <c r="Z147" i="10"/>
  <c r="M148" i="10"/>
  <c r="N148" i="10"/>
  <c r="O148" i="10"/>
  <c r="P148" i="10"/>
  <c r="Q148" i="10"/>
  <c r="R148" i="10"/>
  <c r="S148" i="10"/>
  <c r="T148" i="10"/>
  <c r="X148" i="10"/>
  <c r="Y148" i="10"/>
  <c r="Z148" i="10"/>
  <c r="M149" i="10"/>
  <c r="N149" i="10"/>
  <c r="O149" i="10"/>
  <c r="P149" i="10"/>
  <c r="Q149" i="10"/>
  <c r="R149" i="10"/>
  <c r="S149" i="10"/>
  <c r="T149" i="10" s="1"/>
  <c r="X149" i="10"/>
  <c r="Y149" i="10"/>
  <c r="Z149" i="10"/>
  <c r="M150" i="10"/>
  <c r="N150" i="10"/>
  <c r="O150" i="10" s="1"/>
  <c r="P150" i="10"/>
  <c r="Q150" i="10"/>
  <c r="S150" i="10" s="1"/>
  <c r="T150" i="10" s="1"/>
  <c r="R150" i="10"/>
  <c r="U150" i="10" s="1"/>
  <c r="V150" i="10"/>
  <c r="X150" i="10"/>
  <c r="Y150" i="10"/>
  <c r="Z150" i="10"/>
  <c r="M151" i="10"/>
  <c r="N151" i="10"/>
  <c r="O151" i="10"/>
  <c r="P151" i="10"/>
  <c r="Q151" i="10"/>
  <c r="S151" i="10" s="1"/>
  <c r="T151" i="10" s="1"/>
  <c r="U151" i="10" s="1"/>
  <c r="V151" i="10" s="1"/>
  <c r="R151" i="10"/>
  <c r="X151" i="10"/>
  <c r="Y151" i="10"/>
  <c r="Z151" i="10"/>
  <c r="M152" i="10"/>
  <c r="N152" i="10"/>
  <c r="O152" i="10"/>
  <c r="P152" i="10"/>
  <c r="Q152" i="10"/>
  <c r="R152" i="10"/>
  <c r="S152" i="10"/>
  <c r="T152" i="10"/>
  <c r="X152" i="10"/>
  <c r="Y152" i="10"/>
  <c r="Z152" i="10"/>
  <c r="M153" i="10"/>
  <c r="N153" i="10"/>
  <c r="O153" i="10"/>
  <c r="P153" i="10"/>
  <c r="Q153" i="10"/>
  <c r="R153" i="10"/>
  <c r="S153" i="10"/>
  <c r="T153" i="10" s="1"/>
  <c r="X153" i="10"/>
  <c r="Y153" i="10"/>
  <c r="Z153" i="10"/>
  <c r="M154" i="10"/>
  <c r="N154" i="10"/>
  <c r="O154" i="10" s="1"/>
  <c r="P154" i="10"/>
  <c r="Q154" i="10"/>
  <c r="S154" i="10" s="1"/>
  <c r="T154" i="10" s="1"/>
  <c r="R154" i="10"/>
  <c r="U154" i="10" s="1"/>
  <c r="V154" i="10"/>
  <c r="X154" i="10"/>
  <c r="Y154" i="10"/>
  <c r="Z154" i="10"/>
  <c r="M155" i="10"/>
  <c r="N155" i="10"/>
  <c r="O155" i="10"/>
  <c r="P155" i="10"/>
  <c r="Q155" i="10"/>
  <c r="S155" i="10" s="1"/>
  <c r="T155" i="10" s="1"/>
  <c r="U155" i="10" s="1"/>
  <c r="V155" i="10" s="1"/>
  <c r="R155" i="10"/>
  <c r="X155" i="10"/>
  <c r="Y155" i="10"/>
  <c r="Z155" i="10"/>
  <c r="M156" i="10"/>
  <c r="N156" i="10"/>
  <c r="O156" i="10"/>
  <c r="P156" i="10"/>
  <c r="Q156" i="10"/>
  <c r="R156" i="10"/>
  <c r="S156" i="10"/>
  <c r="T156" i="10"/>
  <c r="X156" i="10"/>
  <c r="Y156" i="10"/>
  <c r="Z156" i="10"/>
  <c r="M157" i="10"/>
  <c r="N157" i="10"/>
  <c r="O157" i="10"/>
  <c r="P157" i="10"/>
  <c r="Q157" i="10"/>
  <c r="R157" i="10"/>
  <c r="S157" i="10"/>
  <c r="T157" i="10" s="1"/>
  <c r="X157" i="10"/>
  <c r="Y157" i="10"/>
  <c r="Z157" i="10"/>
  <c r="M158" i="10"/>
  <c r="N158" i="10"/>
  <c r="O158" i="10" s="1"/>
  <c r="P158" i="10"/>
  <c r="Q158" i="10"/>
  <c r="S158" i="10" s="1"/>
  <c r="T158" i="10" s="1"/>
  <c r="R158" i="10"/>
  <c r="U158" i="10" s="1"/>
  <c r="V158" i="10"/>
  <c r="X158" i="10"/>
  <c r="Y158" i="10"/>
  <c r="Z158" i="10"/>
  <c r="M159" i="10"/>
  <c r="N159" i="10"/>
  <c r="O159" i="10"/>
  <c r="P159" i="10"/>
  <c r="Q159" i="10"/>
  <c r="S159" i="10" s="1"/>
  <c r="T159" i="10" s="1"/>
  <c r="U159" i="10" s="1"/>
  <c r="V159" i="10" s="1"/>
  <c r="R159" i="10"/>
  <c r="X159" i="10"/>
  <c r="Y159" i="10"/>
  <c r="Z159" i="10"/>
  <c r="M160" i="10"/>
  <c r="N160" i="10"/>
  <c r="O160" i="10"/>
  <c r="P160" i="10"/>
  <c r="Q160" i="10"/>
  <c r="R160" i="10"/>
  <c r="S160" i="10"/>
  <c r="T160" i="10"/>
  <c r="X160" i="10"/>
  <c r="Y160" i="10"/>
  <c r="Z160" i="10"/>
  <c r="M161" i="10"/>
  <c r="N161" i="10"/>
  <c r="O161" i="10"/>
  <c r="P161" i="10"/>
  <c r="Q161" i="10"/>
  <c r="R161" i="10"/>
  <c r="S161" i="10"/>
  <c r="T161" i="10" s="1"/>
  <c r="X161" i="10"/>
  <c r="Y161" i="10"/>
  <c r="Z161" i="10"/>
  <c r="M162" i="10"/>
  <c r="N162" i="10"/>
  <c r="O162" i="10" s="1"/>
  <c r="P162" i="10"/>
  <c r="Q162" i="10"/>
  <c r="S162" i="10" s="1"/>
  <c r="T162" i="10" s="1"/>
  <c r="R162" i="10"/>
  <c r="U162" i="10" s="1"/>
  <c r="V162" i="10"/>
  <c r="X162" i="10"/>
  <c r="Y162" i="10"/>
  <c r="Z162" i="10"/>
  <c r="M163" i="10"/>
  <c r="N163" i="10"/>
  <c r="O163" i="10"/>
  <c r="P163" i="10"/>
  <c r="Q163" i="10"/>
  <c r="S163" i="10" s="1"/>
  <c r="T163" i="10" s="1"/>
  <c r="U163" i="10" s="1"/>
  <c r="V163" i="10" s="1"/>
  <c r="R163" i="10"/>
  <c r="X163" i="10"/>
  <c r="Y163" i="10"/>
  <c r="Z163" i="10"/>
  <c r="M164" i="10"/>
  <c r="N164" i="10"/>
  <c r="O164" i="10"/>
  <c r="P164" i="10"/>
  <c r="Q164" i="10"/>
  <c r="R164" i="10"/>
  <c r="S164" i="10"/>
  <c r="T164" i="10"/>
  <c r="X164" i="10"/>
  <c r="Y164" i="10"/>
  <c r="Z164" i="10"/>
  <c r="M165" i="10"/>
  <c r="N165" i="10"/>
  <c r="O165" i="10"/>
  <c r="P165" i="10"/>
  <c r="Q165" i="10"/>
  <c r="R165" i="10"/>
  <c r="S165" i="10"/>
  <c r="T165" i="10" s="1"/>
  <c r="X165" i="10"/>
  <c r="Y165" i="10"/>
  <c r="Z165" i="10"/>
  <c r="M166" i="10"/>
  <c r="N166" i="10"/>
  <c r="O166" i="10" s="1"/>
  <c r="P166" i="10"/>
  <c r="Q166" i="10"/>
  <c r="S166" i="10" s="1"/>
  <c r="T166" i="10" s="1"/>
  <c r="R166" i="10"/>
  <c r="U166" i="10" s="1"/>
  <c r="V166" i="10"/>
  <c r="X166" i="10"/>
  <c r="Y166" i="10"/>
  <c r="Z166" i="10"/>
  <c r="M167" i="10"/>
  <c r="N167" i="10"/>
  <c r="O167" i="10"/>
  <c r="P167" i="10"/>
  <c r="Q167" i="10"/>
  <c r="S167" i="10" s="1"/>
  <c r="T167" i="10" s="1"/>
  <c r="U167" i="10" s="1"/>
  <c r="V167" i="10" s="1"/>
  <c r="R167" i="10"/>
  <c r="X167" i="10"/>
  <c r="Y167" i="10"/>
  <c r="Z167" i="10"/>
  <c r="M168" i="10"/>
  <c r="N168" i="10"/>
  <c r="O168" i="10"/>
  <c r="P168" i="10"/>
  <c r="Q168" i="10"/>
  <c r="R168" i="10"/>
  <c r="S168" i="10"/>
  <c r="T168" i="10"/>
  <c r="X168" i="10"/>
  <c r="Y168" i="10"/>
  <c r="Z168" i="10"/>
  <c r="M169" i="10"/>
  <c r="N169" i="10"/>
  <c r="O169" i="10"/>
  <c r="P169" i="10"/>
  <c r="Q169" i="10"/>
  <c r="R169" i="10"/>
  <c r="S169" i="10"/>
  <c r="T169" i="10" s="1"/>
  <c r="X169" i="10"/>
  <c r="Y169" i="10"/>
  <c r="Z169" i="10"/>
  <c r="M170" i="10"/>
  <c r="N170" i="10"/>
  <c r="O170" i="10" s="1"/>
  <c r="P170" i="10"/>
  <c r="Q170" i="10"/>
  <c r="S170" i="10" s="1"/>
  <c r="T170" i="10" s="1"/>
  <c r="R170" i="10"/>
  <c r="U170" i="10" s="1"/>
  <c r="V170" i="10"/>
  <c r="X170" i="10"/>
  <c r="Y170" i="10"/>
  <c r="Z170" i="10"/>
  <c r="M171" i="10"/>
  <c r="N171" i="10"/>
  <c r="O171" i="10"/>
  <c r="P171" i="10"/>
  <c r="Q171" i="10"/>
  <c r="S171" i="10" s="1"/>
  <c r="T171" i="10" s="1"/>
  <c r="U171" i="10" s="1"/>
  <c r="V171" i="10" s="1"/>
  <c r="R171" i="10"/>
  <c r="X171" i="10"/>
  <c r="Y171" i="10"/>
  <c r="Z171" i="10"/>
  <c r="M172" i="10"/>
  <c r="N172" i="10"/>
  <c r="O172" i="10"/>
  <c r="P172" i="10"/>
  <c r="Q172" i="10"/>
  <c r="R172" i="10"/>
  <c r="S172" i="10"/>
  <c r="T172" i="10"/>
  <c r="X172" i="10"/>
  <c r="Y172" i="10"/>
  <c r="Z172" i="10"/>
  <c r="M173" i="10"/>
  <c r="N173" i="10"/>
  <c r="O173" i="10"/>
  <c r="P173" i="10"/>
  <c r="Q173" i="10"/>
  <c r="R173" i="10"/>
  <c r="S173" i="10"/>
  <c r="T173" i="10" s="1"/>
  <c r="X173" i="10"/>
  <c r="Y173" i="10"/>
  <c r="Z173" i="10"/>
  <c r="M174" i="10"/>
  <c r="N174" i="10"/>
  <c r="O174" i="10" s="1"/>
  <c r="P174" i="10"/>
  <c r="Q174" i="10"/>
  <c r="S174" i="10" s="1"/>
  <c r="T174" i="10" s="1"/>
  <c r="R174" i="10"/>
  <c r="U174" i="10" s="1"/>
  <c r="V174" i="10"/>
  <c r="X174" i="10"/>
  <c r="Y174" i="10"/>
  <c r="Z174" i="10"/>
  <c r="M175" i="10"/>
  <c r="N175" i="10"/>
  <c r="O175" i="10"/>
  <c r="P175" i="10"/>
  <c r="Q175" i="10"/>
  <c r="S175" i="10" s="1"/>
  <c r="T175" i="10" s="1"/>
  <c r="U175" i="10" s="1"/>
  <c r="V175" i="10" s="1"/>
  <c r="R175" i="10"/>
  <c r="X175" i="10"/>
  <c r="Y175" i="10"/>
  <c r="Z175" i="10"/>
  <c r="M176" i="10"/>
  <c r="N176" i="10"/>
  <c r="O176" i="10"/>
  <c r="P176" i="10"/>
  <c r="Q176" i="10"/>
  <c r="R176" i="10"/>
  <c r="S176" i="10"/>
  <c r="T176" i="10"/>
  <c r="X176" i="10"/>
  <c r="Y176" i="10"/>
  <c r="Z176" i="10"/>
  <c r="M177" i="10"/>
  <c r="N177" i="10"/>
  <c r="O177" i="10"/>
  <c r="P177" i="10"/>
  <c r="Q177" i="10"/>
  <c r="R177" i="10"/>
  <c r="S177" i="10"/>
  <c r="T177" i="10" s="1"/>
  <c r="X177" i="10"/>
  <c r="Y177" i="10"/>
  <c r="Z177" i="10"/>
  <c r="M178" i="10"/>
  <c r="N178" i="10"/>
  <c r="O178" i="10" s="1"/>
  <c r="P178" i="10"/>
  <c r="Q178" i="10"/>
  <c r="S178" i="10" s="1"/>
  <c r="T178" i="10" s="1"/>
  <c r="R178" i="10"/>
  <c r="U178" i="10" s="1"/>
  <c r="V178" i="10"/>
  <c r="X178" i="10"/>
  <c r="Y178" i="10"/>
  <c r="Z178" i="10"/>
  <c r="M179" i="10"/>
  <c r="N179" i="10"/>
  <c r="O179" i="10"/>
  <c r="P179" i="10"/>
  <c r="Q179" i="10"/>
  <c r="S179" i="10" s="1"/>
  <c r="T179" i="10" s="1"/>
  <c r="U179" i="10" s="1"/>
  <c r="V179" i="10" s="1"/>
  <c r="R179" i="10"/>
  <c r="X179" i="10"/>
  <c r="Y179" i="10"/>
  <c r="Z179" i="10"/>
  <c r="M180" i="10"/>
  <c r="N180" i="10"/>
  <c r="O180" i="10"/>
  <c r="P180" i="10"/>
  <c r="Q180" i="10"/>
  <c r="R180" i="10"/>
  <c r="S180" i="10"/>
  <c r="T180" i="10"/>
  <c r="X180" i="10"/>
  <c r="Y180" i="10"/>
  <c r="Z180" i="10"/>
  <c r="M181" i="10"/>
  <c r="N181" i="10"/>
  <c r="O181" i="10"/>
  <c r="P181" i="10"/>
  <c r="Q181" i="10"/>
  <c r="R181" i="10"/>
  <c r="S181" i="10"/>
  <c r="T181" i="10" s="1"/>
  <c r="X181" i="10"/>
  <c r="Y181" i="10"/>
  <c r="Z181" i="10"/>
  <c r="M182" i="10"/>
  <c r="N182" i="10"/>
  <c r="O182" i="10" s="1"/>
  <c r="P182" i="10"/>
  <c r="Q182" i="10"/>
  <c r="S182" i="10" s="1"/>
  <c r="T182" i="10" s="1"/>
  <c r="R182" i="10"/>
  <c r="U182" i="10" s="1"/>
  <c r="V182" i="10"/>
  <c r="X182" i="10"/>
  <c r="Y182" i="10"/>
  <c r="Z182" i="10"/>
  <c r="M183" i="10"/>
  <c r="N183" i="10"/>
  <c r="O183" i="10"/>
  <c r="P183" i="10"/>
  <c r="Q183" i="10"/>
  <c r="S183" i="10" s="1"/>
  <c r="T183" i="10" s="1"/>
  <c r="U183" i="10" s="1"/>
  <c r="V183" i="10" s="1"/>
  <c r="R183" i="10"/>
  <c r="X183" i="10"/>
  <c r="Y183" i="10"/>
  <c r="Z183" i="10"/>
  <c r="M184" i="10"/>
  <c r="N184" i="10"/>
  <c r="O184" i="10"/>
  <c r="P184" i="10"/>
  <c r="Q184" i="10"/>
  <c r="R184" i="10"/>
  <c r="S184" i="10"/>
  <c r="T184" i="10"/>
  <c r="X184" i="10"/>
  <c r="Y184" i="10"/>
  <c r="Z184" i="10"/>
  <c r="M185" i="10"/>
  <c r="N185" i="10"/>
  <c r="O185" i="10"/>
  <c r="P185" i="10"/>
  <c r="Q185" i="10"/>
  <c r="R185" i="10"/>
  <c r="S185" i="10"/>
  <c r="T185" i="10" s="1"/>
  <c r="X185" i="10"/>
  <c r="Y185" i="10"/>
  <c r="Z185" i="10"/>
  <c r="M186" i="10"/>
  <c r="N186" i="10"/>
  <c r="O186" i="10" s="1"/>
  <c r="P186" i="10"/>
  <c r="Q186" i="10"/>
  <c r="S186" i="10" s="1"/>
  <c r="T186" i="10" s="1"/>
  <c r="R186" i="10"/>
  <c r="U186" i="10" s="1"/>
  <c r="V186" i="10"/>
  <c r="X186" i="10"/>
  <c r="Y186" i="10"/>
  <c r="Z186" i="10"/>
  <c r="M187" i="10"/>
  <c r="N187" i="10"/>
  <c r="O187" i="10"/>
  <c r="P187" i="10"/>
  <c r="Q187" i="10"/>
  <c r="S187" i="10" s="1"/>
  <c r="T187" i="10" s="1"/>
  <c r="U187" i="10" s="1"/>
  <c r="V187" i="10" s="1"/>
  <c r="R187" i="10"/>
  <c r="X187" i="10"/>
  <c r="Y187" i="10"/>
  <c r="Z187" i="10"/>
  <c r="M188" i="10"/>
  <c r="N188" i="10"/>
  <c r="O188" i="10"/>
  <c r="P188" i="10"/>
  <c r="Q188" i="10"/>
  <c r="R188" i="10"/>
  <c r="S188" i="10"/>
  <c r="T188" i="10"/>
  <c r="X188" i="10"/>
  <c r="Y188" i="10"/>
  <c r="Z188" i="10"/>
  <c r="M189" i="10"/>
  <c r="N189" i="10"/>
  <c r="O189" i="10"/>
  <c r="P189" i="10"/>
  <c r="Q189" i="10"/>
  <c r="R189" i="10"/>
  <c r="S189" i="10"/>
  <c r="T189" i="10" s="1"/>
  <c r="X189" i="10"/>
  <c r="Y189" i="10"/>
  <c r="Z189" i="10"/>
  <c r="M190" i="10"/>
  <c r="N190" i="10"/>
  <c r="O190" i="10" s="1"/>
  <c r="P190" i="10"/>
  <c r="Q190" i="10"/>
  <c r="S190" i="10" s="1"/>
  <c r="T190" i="10" s="1"/>
  <c r="R190" i="10"/>
  <c r="U190" i="10" s="1"/>
  <c r="V190" i="10"/>
  <c r="X190" i="10"/>
  <c r="Y190" i="10"/>
  <c r="Z190" i="10"/>
  <c r="M191" i="10"/>
  <c r="N191" i="10"/>
  <c r="O191" i="10"/>
  <c r="P191" i="10"/>
  <c r="Q191" i="10"/>
  <c r="S191" i="10" s="1"/>
  <c r="T191" i="10" s="1"/>
  <c r="U191" i="10" s="1"/>
  <c r="V191" i="10" s="1"/>
  <c r="R191" i="10"/>
  <c r="X191" i="10"/>
  <c r="Y191" i="10"/>
  <c r="Z191" i="10"/>
  <c r="M192" i="10"/>
  <c r="N192" i="10"/>
  <c r="O192" i="10"/>
  <c r="P192" i="10"/>
  <c r="Q192" i="10"/>
  <c r="R192" i="10"/>
  <c r="S192" i="10"/>
  <c r="T192" i="10"/>
  <c r="X192" i="10"/>
  <c r="Y192" i="10"/>
  <c r="Z192" i="10"/>
  <c r="M193" i="10"/>
  <c r="N193" i="10"/>
  <c r="O193" i="10"/>
  <c r="P193" i="10"/>
  <c r="Q193" i="10"/>
  <c r="R193" i="10"/>
  <c r="S193" i="10"/>
  <c r="T193" i="10" s="1"/>
  <c r="X193" i="10"/>
  <c r="Y193" i="10"/>
  <c r="Z193" i="10"/>
  <c r="M194" i="10"/>
  <c r="N194" i="10"/>
  <c r="O194" i="10" s="1"/>
  <c r="P194" i="10"/>
  <c r="Q194" i="10"/>
  <c r="S194" i="10" s="1"/>
  <c r="T194" i="10" s="1"/>
  <c r="R194" i="10"/>
  <c r="U194" i="10" s="1"/>
  <c r="V194" i="10"/>
  <c r="X194" i="10"/>
  <c r="Y194" i="10"/>
  <c r="Z194" i="10"/>
  <c r="M195" i="10"/>
  <c r="N195" i="10"/>
  <c r="O195" i="10"/>
  <c r="P195" i="10"/>
  <c r="Q195" i="10"/>
  <c r="S195" i="10" s="1"/>
  <c r="T195" i="10" s="1"/>
  <c r="U195" i="10" s="1"/>
  <c r="V195" i="10" s="1"/>
  <c r="R195" i="10"/>
  <c r="X195" i="10"/>
  <c r="Y195" i="10"/>
  <c r="Z195" i="10"/>
  <c r="M196" i="10"/>
  <c r="N196" i="10"/>
  <c r="O196" i="10"/>
  <c r="P196" i="10"/>
  <c r="Q196" i="10"/>
  <c r="R196" i="10"/>
  <c r="S196" i="10"/>
  <c r="T196" i="10"/>
  <c r="X196" i="10"/>
  <c r="Y196" i="10"/>
  <c r="Z196" i="10"/>
  <c r="M197" i="10"/>
  <c r="N197" i="10"/>
  <c r="O197" i="10"/>
  <c r="P197" i="10"/>
  <c r="Q197" i="10"/>
  <c r="R197" i="10"/>
  <c r="S197" i="10"/>
  <c r="T197" i="10" s="1"/>
  <c r="X197" i="10"/>
  <c r="Y197" i="10"/>
  <c r="Z197" i="10"/>
  <c r="M198" i="10"/>
  <c r="N198" i="10"/>
  <c r="O198" i="10" s="1"/>
  <c r="P198" i="10"/>
  <c r="Q198" i="10"/>
  <c r="S198" i="10" s="1"/>
  <c r="T198" i="10" s="1"/>
  <c r="R198" i="10"/>
  <c r="U198" i="10" s="1"/>
  <c r="V198" i="10"/>
  <c r="X198" i="10"/>
  <c r="Y198" i="10"/>
  <c r="Z198" i="10"/>
  <c r="M199" i="10"/>
  <c r="N199" i="10"/>
  <c r="O199" i="10"/>
  <c r="P199" i="10"/>
  <c r="Q199" i="10"/>
  <c r="S199" i="10" s="1"/>
  <c r="T199" i="10" s="1"/>
  <c r="U199" i="10" s="1"/>
  <c r="V199" i="10" s="1"/>
  <c r="R199" i="10"/>
  <c r="X199" i="10"/>
  <c r="Y199" i="10"/>
  <c r="Z199" i="10"/>
  <c r="M200" i="10"/>
  <c r="N200" i="10"/>
  <c r="O200" i="10"/>
  <c r="P200" i="10"/>
  <c r="Q200" i="10"/>
  <c r="R200" i="10"/>
  <c r="S200" i="10"/>
  <c r="T200" i="10"/>
  <c r="X200" i="10"/>
  <c r="Y200" i="10"/>
  <c r="Z200" i="10"/>
  <c r="M201" i="10"/>
  <c r="N201" i="10"/>
  <c r="O201" i="10"/>
  <c r="P201" i="10"/>
  <c r="Q201" i="10"/>
  <c r="R201" i="10"/>
  <c r="S201" i="10"/>
  <c r="T201" i="10" s="1"/>
  <c r="X201" i="10"/>
  <c r="Y201" i="10"/>
  <c r="Z201" i="10"/>
  <c r="M202" i="10"/>
  <c r="N202" i="10"/>
  <c r="O202" i="10" s="1"/>
  <c r="P202" i="10"/>
  <c r="Q202" i="10"/>
  <c r="S202" i="10" s="1"/>
  <c r="T202" i="10" s="1"/>
  <c r="R202" i="10"/>
  <c r="U202" i="10" s="1"/>
  <c r="V202" i="10"/>
  <c r="X202" i="10"/>
  <c r="Y202" i="10"/>
  <c r="Z202" i="10"/>
  <c r="M203" i="10"/>
  <c r="N203" i="10"/>
  <c r="O203" i="10"/>
  <c r="P203" i="10"/>
  <c r="Q203" i="10"/>
  <c r="S203" i="10" s="1"/>
  <c r="T203" i="10" s="1"/>
  <c r="U203" i="10" s="1"/>
  <c r="V203" i="10" s="1"/>
  <c r="R203" i="10"/>
  <c r="X203" i="10"/>
  <c r="Y203" i="10"/>
  <c r="Z203" i="10"/>
  <c r="M204" i="10"/>
  <c r="N204" i="10"/>
  <c r="O204" i="10"/>
  <c r="P204" i="10"/>
  <c r="Q204" i="10"/>
  <c r="R204" i="10"/>
  <c r="S204" i="10"/>
  <c r="T204" i="10" s="1"/>
  <c r="X204" i="10"/>
  <c r="Y204" i="10"/>
  <c r="Z204" i="10"/>
  <c r="M205" i="10"/>
  <c r="N205" i="10"/>
  <c r="O205" i="10"/>
  <c r="P205" i="10"/>
  <c r="Q205" i="10"/>
  <c r="R205" i="10"/>
  <c r="S205" i="10"/>
  <c r="T205" i="10" s="1"/>
  <c r="X205" i="10"/>
  <c r="Y205" i="10"/>
  <c r="Z205" i="10"/>
  <c r="M206" i="10"/>
  <c r="N206" i="10"/>
  <c r="O206" i="10" s="1"/>
  <c r="P206" i="10"/>
  <c r="Q206" i="10"/>
  <c r="S206" i="10" s="1"/>
  <c r="R206" i="10"/>
  <c r="T206" i="10"/>
  <c r="U206" i="10"/>
  <c r="V206" i="10" s="1"/>
  <c r="X206" i="10"/>
  <c r="Y206" i="10"/>
  <c r="Z206" i="10"/>
  <c r="M207" i="10"/>
  <c r="N207" i="10"/>
  <c r="O207" i="10"/>
  <c r="P207" i="10"/>
  <c r="Q207" i="10"/>
  <c r="R207" i="10"/>
  <c r="S207" i="10"/>
  <c r="T207" i="10"/>
  <c r="U207" i="10" s="1"/>
  <c r="V207" i="10" s="1"/>
  <c r="X207" i="10"/>
  <c r="Y207" i="10"/>
  <c r="Z207" i="10"/>
  <c r="M208" i="10"/>
  <c r="N208" i="10"/>
  <c r="O208" i="10"/>
  <c r="P208" i="10"/>
  <c r="Q208" i="10"/>
  <c r="R208" i="10"/>
  <c r="S208" i="10"/>
  <c r="T208" i="10"/>
  <c r="X208" i="10"/>
  <c r="Y208" i="10"/>
  <c r="Z208" i="10"/>
  <c r="M209" i="10"/>
  <c r="N209" i="10"/>
  <c r="O209" i="10"/>
  <c r="P209" i="10"/>
  <c r="Q209" i="10"/>
  <c r="R209" i="10"/>
  <c r="S209" i="10"/>
  <c r="T209" i="10" s="1"/>
  <c r="U209" i="10"/>
  <c r="V209" i="10" s="1"/>
  <c r="X209" i="10"/>
  <c r="Y209" i="10"/>
  <c r="Z209" i="10"/>
  <c r="M210" i="10"/>
  <c r="N210" i="10"/>
  <c r="O210" i="10" s="1"/>
  <c r="P210" i="10"/>
  <c r="Q210" i="10"/>
  <c r="S210" i="10" s="1"/>
  <c r="T210" i="10" s="1"/>
  <c r="U210" i="10" s="1"/>
  <c r="V210" i="10" s="1"/>
  <c r="R210" i="10"/>
  <c r="X210" i="10"/>
  <c r="Y210" i="10"/>
  <c r="Z210" i="10"/>
  <c r="M211" i="10"/>
  <c r="N211" i="10"/>
  <c r="O211" i="10"/>
  <c r="P211" i="10"/>
  <c r="Q211" i="10"/>
  <c r="S211" i="10" s="1"/>
  <c r="T211" i="10" s="1"/>
  <c r="R211" i="10"/>
  <c r="U211" i="10"/>
  <c r="V211" i="10" s="1"/>
  <c r="X211" i="10"/>
  <c r="Y211" i="10"/>
  <c r="Z211" i="10"/>
  <c r="M212" i="10"/>
  <c r="N212" i="10"/>
  <c r="O212" i="10"/>
  <c r="P212" i="10"/>
  <c r="Q212" i="10"/>
  <c r="R212" i="10"/>
  <c r="S212" i="10"/>
  <c r="T212" i="10"/>
  <c r="X212" i="10"/>
  <c r="Y212" i="10"/>
  <c r="Z212" i="10"/>
  <c r="M213" i="10"/>
  <c r="N213" i="10"/>
  <c r="O213" i="10"/>
  <c r="P213" i="10"/>
  <c r="Q213" i="10"/>
  <c r="S213" i="10" s="1"/>
  <c r="T213" i="10" s="1"/>
  <c r="U213" i="10" s="1"/>
  <c r="V213" i="10" s="1"/>
  <c r="R213" i="10"/>
  <c r="X213" i="10"/>
  <c r="Y213" i="10"/>
  <c r="Z213" i="10"/>
  <c r="M214" i="10"/>
  <c r="N214" i="10"/>
  <c r="O214" i="10"/>
  <c r="P214" i="10"/>
  <c r="Q214" i="10"/>
  <c r="R214" i="10"/>
  <c r="U214" i="10" s="1"/>
  <c r="V214" i="10" s="1"/>
  <c r="S214" i="10"/>
  <c r="T214" i="10"/>
  <c r="X214" i="10"/>
  <c r="Y214" i="10"/>
  <c r="Z214" i="10"/>
  <c r="M215" i="10"/>
  <c r="N215" i="10"/>
  <c r="O215" i="10"/>
  <c r="P215" i="10"/>
  <c r="Q215" i="10"/>
  <c r="R215" i="10"/>
  <c r="U215" i="10" s="1"/>
  <c r="V215" i="10" s="1"/>
  <c r="S215" i="10"/>
  <c r="T215" i="10" s="1"/>
  <c r="X215" i="10"/>
  <c r="Y215" i="10"/>
  <c r="Z215" i="10"/>
  <c r="M216" i="10"/>
  <c r="N216" i="10"/>
  <c r="O216" i="10" s="1"/>
  <c r="P216" i="10"/>
  <c r="Q216" i="10"/>
  <c r="S216" i="10" s="1"/>
  <c r="T216" i="10" s="1"/>
  <c r="R216" i="10"/>
  <c r="X216" i="10"/>
  <c r="Y216" i="10"/>
  <c r="Z216" i="10"/>
  <c r="M217" i="10"/>
  <c r="N217" i="10"/>
  <c r="O217" i="10"/>
  <c r="P217" i="10"/>
  <c r="Q217" i="10"/>
  <c r="S217" i="10" s="1"/>
  <c r="T217" i="10" s="1"/>
  <c r="U217" i="10" s="1"/>
  <c r="V217" i="10" s="1"/>
  <c r="R217" i="10"/>
  <c r="X217" i="10"/>
  <c r="Y217" i="10"/>
  <c r="Z217" i="10"/>
  <c r="M218" i="10"/>
  <c r="N218" i="10"/>
  <c r="O218" i="10"/>
  <c r="P218" i="10"/>
  <c r="Q218" i="10"/>
  <c r="R218" i="10"/>
  <c r="U218" i="10" s="1"/>
  <c r="V218" i="10" s="1"/>
  <c r="S218" i="10"/>
  <c r="T218" i="10"/>
  <c r="X218" i="10"/>
  <c r="Y218" i="10"/>
  <c r="Z218" i="10"/>
  <c r="M219" i="10"/>
  <c r="N219" i="10"/>
  <c r="O219" i="10"/>
  <c r="P219" i="10"/>
  <c r="Q219" i="10"/>
  <c r="R219" i="10"/>
  <c r="U219" i="10" s="1"/>
  <c r="V219" i="10" s="1"/>
  <c r="S219" i="10"/>
  <c r="T219" i="10" s="1"/>
  <c r="X219" i="10"/>
  <c r="Y219" i="10"/>
  <c r="Z219" i="10"/>
  <c r="M220" i="10"/>
  <c r="N220" i="10"/>
  <c r="O220" i="10" s="1"/>
  <c r="P220" i="10"/>
  <c r="Q220" i="10"/>
  <c r="S220" i="10" s="1"/>
  <c r="T220" i="10" s="1"/>
  <c r="R220" i="10"/>
  <c r="X220" i="10"/>
  <c r="Y220" i="10"/>
  <c r="Z220" i="10"/>
  <c r="M221" i="10"/>
  <c r="N221" i="10"/>
  <c r="O221" i="10"/>
  <c r="P221" i="10"/>
  <c r="Q221" i="10"/>
  <c r="S221" i="10" s="1"/>
  <c r="T221" i="10" s="1"/>
  <c r="U221" i="10" s="1"/>
  <c r="V221" i="10" s="1"/>
  <c r="R221" i="10"/>
  <c r="X221" i="10"/>
  <c r="Y221" i="10"/>
  <c r="Z221" i="10"/>
  <c r="M222" i="10"/>
  <c r="N222" i="10"/>
  <c r="O222" i="10"/>
  <c r="P222" i="10"/>
  <c r="Q222" i="10"/>
  <c r="R222" i="10"/>
  <c r="U222" i="10" s="1"/>
  <c r="V222" i="10" s="1"/>
  <c r="S222" i="10"/>
  <c r="T222" i="10"/>
  <c r="X222" i="10"/>
  <c r="Y222" i="10"/>
  <c r="Z222" i="10"/>
  <c r="M223" i="10"/>
  <c r="N223" i="10"/>
  <c r="O223" i="10"/>
  <c r="P223" i="10"/>
  <c r="Q223" i="10"/>
  <c r="R223" i="10"/>
  <c r="S223" i="10"/>
  <c r="T223" i="10" s="1"/>
  <c r="X223" i="10"/>
  <c r="Y223" i="10"/>
  <c r="Z223" i="10"/>
  <c r="M224" i="10"/>
  <c r="N224" i="10"/>
  <c r="O224" i="10" s="1"/>
  <c r="P224" i="10"/>
  <c r="Q224" i="10"/>
  <c r="S224" i="10" s="1"/>
  <c r="T224" i="10" s="1"/>
  <c r="R224" i="10"/>
  <c r="X224" i="10"/>
  <c r="Y224" i="10"/>
  <c r="Z224" i="10"/>
  <c r="M225" i="10"/>
  <c r="N225" i="10"/>
  <c r="O225" i="10"/>
  <c r="P225" i="10"/>
  <c r="Q225" i="10"/>
  <c r="S225" i="10" s="1"/>
  <c r="T225" i="10" s="1"/>
  <c r="U225" i="10" s="1"/>
  <c r="V225" i="10" s="1"/>
  <c r="R225" i="10"/>
  <c r="X225" i="10"/>
  <c r="Y225" i="10"/>
  <c r="Z225" i="10"/>
  <c r="M226" i="10"/>
  <c r="N226" i="10"/>
  <c r="O226" i="10"/>
  <c r="P226" i="10"/>
  <c r="Q226" i="10"/>
  <c r="R226" i="10"/>
  <c r="U226" i="10" s="1"/>
  <c r="V226" i="10" s="1"/>
  <c r="S226" i="10"/>
  <c r="T226" i="10"/>
  <c r="X226" i="10"/>
  <c r="Y226" i="10"/>
  <c r="Z226" i="10"/>
  <c r="M227" i="10"/>
  <c r="N227" i="10"/>
  <c r="O227" i="10"/>
  <c r="P227" i="10"/>
  <c r="Q227" i="10"/>
  <c r="R227" i="10"/>
  <c r="S227" i="10"/>
  <c r="T227" i="10" s="1"/>
  <c r="X227" i="10"/>
  <c r="Y227" i="10"/>
  <c r="Z227" i="10"/>
  <c r="M228" i="10"/>
  <c r="N228" i="10"/>
  <c r="O228" i="10" s="1"/>
  <c r="P228" i="10"/>
  <c r="Q228" i="10"/>
  <c r="S228" i="10" s="1"/>
  <c r="T228" i="10" s="1"/>
  <c r="R228" i="10"/>
  <c r="U228" i="10" s="1"/>
  <c r="V228" i="10"/>
  <c r="X228" i="10"/>
  <c r="Y228" i="10"/>
  <c r="Z228" i="10"/>
  <c r="M229" i="10"/>
  <c r="N229" i="10"/>
  <c r="O229" i="10"/>
  <c r="P229" i="10"/>
  <c r="Q229" i="10"/>
  <c r="S229" i="10" s="1"/>
  <c r="T229" i="10" s="1"/>
  <c r="U229" i="10" s="1"/>
  <c r="V229" i="10" s="1"/>
  <c r="R229" i="10"/>
  <c r="X229" i="10"/>
  <c r="Y229" i="10"/>
  <c r="Z229" i="10"/>
  <c r="M230" i="10"/>
  <c r="N230" i="10"/>
  <c r="O230" i="10"/>
  <c r="P230" i="10"/>
  <c r="Q230" i="10"/>
  <c r="R230" i="10"/>
  <c r="U230" i="10" s="1"/>
  <c r="V230" i="10" s="1"/>
  <c r="S230" i="10"/>
  <c r="T230" i="10"/>
  <c r="X230" i="10"/>
  <c r="Y230" i="10"/>
  <c r="Z230" i="10"/>
  <c r="M231" i="10"/>
  <c r="N231" i="10"/>
  <c r="O231" i="10"/>
  <c r="P231" i="10"/>
  <c r="Q231" i="10"/>
  <c r="R231" i="10"/>
  <c r="S231" i="10"/>
  <c r="T231" i="10" s="1"/>
  <c r="X231" i="10"/>
  <c r="Y231" i="10"/>
  <c r="Z231" i="10"/>
  <c r="M232" i="10"/>
  <c r="N232" i="10"/>
  <c r="O232" i="10" s="1"/>
  <c r="P232" i="10"/>
  <c r="Q232" i="10"/>
  <c r="S232" i="10" s="1"/>
  <c r="T232" i="10" s="1"/>
  <c r="R232" i="10"/>
  <c r="U232" i="10" s="1"/>
  <c r="V232" i="10"/>
  <c r="X232" i="10"/>
  <c r="Y232" i="10"/>
  <c r="Z232" i="10"/>
  <c r="M233" i="10"/>
  <c r="N233" i="10"/>
  <c r="O233" i="10"/>
  <c r="P233" i="10"/>
  <c r="Q233" i="10"/>
  <c r="S233" i="10" s="1"/>
  <c r="T233" i="10" s="1"/>
  <c r="U233" i="10" s="1"/>
  <c r="V233" i="10" s="1"/>
  <c r="R233" i="10"/>
  <c r="X233" i="10"/>
  <c r="Y233" i="10"/>
  <c r="Z233" i="10"/>
  <c r="M234" i="10"/>
  <c r="N234" i="10"/>
  <c r="O234" i="10"/>
  <c r="P234" i="10"/>
  <c r="Q234" i="10"/>
  <c r="R234" i="10"/>
  <c r="U234" i="10" s="1"/>
  <c r="V234" i="10" s="1"/>
  <c r="S234" i="10"/>
  <c r="T234" i="10"/>
  <c r="X234" i="10"/>
  <c r="Y234" i="10"/>
  <c r="Z234" i="10"/>
  <c r="M235" i="10"/>
  <c r="N235" i="10"/>
  <c r="O235" i="10"/>
  <c r="P235" i="10"/>
  <c r="Q235" i="10"/>
  <c r="R235" i="10"/>
  <c r="S235" i="10"/>
  <c r="T235" i="10" s="1"/>
  <c r="X235" i="10"/>
  <c r="Y235" i="10"/>
  <c r="Z235" i="10"/>
  <c r="M236" i="10"/>
  <c r="N236" i="10"/>
  <c r="O236" i="10" s="1"/>
  <c r="P236" i="10"/>
  <c r="Q236" i="10"/>
  <c r="S236" i="10" s="1"/>
  <c r="T236" i="10" s="1"/>
  <c r="R236" i="10"/>
  <c r="U236" i="10" s="1"/>
  <c r="V236" i="10"/>
  <c r="X236" i="10"/>
  <c r="Y236" i="10"/>
  <c r="Z236" i="10"/>
  <c r="M237" i="10"/>
  <c r="N237" i="10"/>
  <c r="O237" i="10"/>
  <c r="P237" i="10"/>
  <c r="Q237" i="10"/>
  <c r="S237" i="10" s="1"/>
  <c r="T237" i="10" s="1"/>
  <c r="U237" i="10" s="1"/>
  <c r="V237" i="10" s="1"/>
  <c r="R237" i="10"/>
  <c r="X237" i="10"/>
  <c r="Y237" i="10"/>
  <c r="Z237" i="10"/>
  <c r="M238" i="10"/>
  <c r="N238" i="10"/>
  <c r="O238" i="10"/>
  <c r="P238" i="10"/>
  <c r="Q238" i="10"/>
  <c r="R238" i="10"/>
  <c r="U238" i="10" s="1"/>
  <c r="V238" i="10" s="1"/>
  <c r="S238" i="10"/>
  <c r="T238" i="10"/>
  <c r="X238" i="10"/>
  <c r="Y238" i="10"/>
  <c r="Z238" i="10"/>
  <c r="M239" i="10"/>
  <c r="N239" i="10"/>
  <c r="O239" i="10"/>
  <c r="P239" i="10"/>
  <c r="Q239" i="10"/>
  <c r="R239" i="10"/>
  <c r="S239" i="10"/>
  <c r="T239" i="10" s="1"/>
  <c r="X239" i="10"/>
  <c r="Y239" i="10"/>
  <c r="Z239" i="10"/>
  <c r="M240" i="10"/>
  <c r="N240" i="10"/>
  <c r="O240" i="10" s="1"/>
  <c r="P240" i="10"/>
  <c r="Q240" i="10"/>
  <c r="S240" i="10" s="1"/>
  <c r="T240" i="10" s="1"/>
  <c r="R240" i="10"/>
  <c r="U240" i="10" s="1"/>
  <c r="V240" i="10"/>
  <c r="X240" i="10"/>
  <c r="Y240" i="10"/>
  <c r="Z240" i="10"/>
  <c r="M241" i="10"/>
  <c r="N241" i="10"/>
  <c r="O241" i="10"/>
  <c r="P241" i="10"/>
  <c r="Q241" i="10"/>
  <c r="S241" i="10" s="1"/>
  <c r="T241" i="10" s="1"/>
  <c r="U241" i="10" s="1"/>
  <c r="V241" i="10" s="1"/>
  <c r="R241" i="10"/>
  <c r="X241" i="10"/>
  <c r="Y241" i="10"/>
  <c r="Z241" i="10"/>
  <c r="M242" i="10"/>
  <c r="N242" i="10"/>
  <c r="O242" i="10"/>
  <c r="P242" i="10"/>
  <c r="Q242" i="10"/>
  <c r="R242" i="10"/>
  <c r="U242" i="10" s="1"/>
  <c r="V242" i="10" s="1"/>
  <c r="S242" i="10"/>
  <c r="T242" i="10"/>
  <c r="X242" i="10"/>
  <c r="Y242" i="10"/>
  <c r="Z242" i="10"/>
  <c r="M243" i="10"/>
  <c r="N243" i="10"/>
  <c r="O243" i="10"/>
  <c r="P243" i="10"/>
  <c r="Q243" i="10"/>
  <c r="R243" i="10"/>
  <c r="S243" i="10"/>
  <c r="T243" i="10" s="1"/>
  <c r="X243" i="10"/>
  <c r="Y243" i="10"/>
  <c r="Z243" i="10"/>
  <c r="M244" i="10"/>
  <c r="N244" i="10"/>
  <c r="O244" i="10" s="1"/>
  <c r="P244" i="10"/>
  <c r="Q244" i="10"/>
  <c r="S244" i="10" s="1"/>
  <c r="T244" i="10" s="1"/>
  <c r="R244" i="10"/>
  <c r="U244" i="10" s="1"/>
  <c r="V244" i="10"/>
  <c r="X244" i="10"/>
  <c r="Y244" i="10"/>
  <c r="Z244" i="10"/>
  <c r="M245" i="10"/>
  <c r="N245" i="10"/>
  <c r="O245" i="10"/>
  <c r="P245" i="10"/>
  <c r="Q245" i="10"/>
  <c r="S245" i="10" s="1"/>
  <c r="T245" i="10" s="1"/>
  <c r="U245" i="10" s="1"/>
  <c r="V245" i="10" s="1"/>
  <c r="R245" i="10"/>
  <c r="X245" i="10"/>
  <c r="Y245" i="10"/>
  <c r="Z245" i="10"/>
  <c r="M246" i="10"/>
  <c r="N246" i="10"/>
  <c r="O246" i="10"/>
  <c r="P246" i="10"/>
  <c r="Q246" i="10"/>
  <c r="R246" i="10"/>
  <c r="U246" i="10" s="1"/>
  <c r="V246" i="10" s="1"/>
  <c r="S246" i="10"/>
  <c r="T246" i="10"/>
  <c r="X246" i="10"/>
  <c r="Y246" i="10"/>
  <c r="Z246" i="10"/>
  <c r="M247" i="10"/>
  <c r="N247" i="10"/>
  <c r="O247" i="10"/>
  <c r="P247" i="10"/>
  <c r="Q247" i="10"/>
  <c r="R247" i="10"/>
  <c r="S247" i="10"/>
  <c r="T247" i="10" s="1"/>
  <c r="X247" i="10"/>
  <c r="Y247" i="10"/>
  <c r="Z247" i="10"/>
  <c r="M248" i="10"/>
  <c r="N248" i="10"/>
  <c r="O248" i="10" s="1"/>
  <c r="P248" i="10"/>
  <c r="Q248" i="10"/>
  <c r="S248" i="10" s="1"/>
  <c r="T248" i="10" s="1"/>
  <c r="R248" i="10"/>
  <c r="U248" i="10" s="1"/>
  <c r="V248" i="10"/>
  <c r="X248" i="10"/>
  <c r="Y248" i="10"/>
  <c r="Z248" i="10"/>
  <c r="M249" i="10"/>
  <c r="N249" i="10"/>
  <c r="O249" i="10"/>
  <c r="P249" i="10"/>
  <c r="Q249" i="10"/>
  <c r="S249" i="10" s="1"/>
  <c r="T249" i="10" s="1"/>
  <c r="U249" i="10" s="1"/>
  <c r="V249" i="10" s="1"/>
  <c r="R249" i="10"/>
  <c r="X249" i="10"/>
  <c r="Y249" i="10"/>
  <c r="Z249" i="10"/>
  <c r="M250" i="10"/>
  <c r="N250" i="10"/>
  <c r="O250" i="10"/>
  <c r="P250" i="10"/>
  <c r="Q250" i="10"/>
  <c r="R250" i="10"/>
  <c r="U250" i="10" s="1"/>
  <c r="V250" i="10" s="1"/>
  <c r="S250" i="10"/>
  <c r="T250" i="10"/>
  <c r="X250" i="10"/>
  <c r="Y250" i="10"/>
  <c r="Z250" i="10"/>
  <c r="M251" i="10"/>
  <c r="N251" i="10"/>
  <c r="O251" i="10"/>
  <c r="P251" i="10"/>
  <c r="Q251" i="10"/>
  <c r="R251" i="10"/>
  <c r="S251" i="10"/>
  <c r="T251" i="10" s="1"/>
  <c r="X251" i="10"/>
  <c r="Y251" i="10"/>
  <c r="Z251" i="10"/>
  <c r="M252" i="10"/>
  <c r="N252" i="10"/>
  <c r="O252" i="10" s="1"/>
  <c r="P252" i="10"/>
  <c r="Q252" i="10"/>
  <c r="S252" i="10" s="1"/>
  <c r="T252" i="10" s="1"/>
  <c r="R252" i="10"/>
  <c r="U252" i="10"/>
  <c r="V252" i="10" s="1"/>
  <c r="X252" i="10"/>
  <c r="Y252" i="10"/>
  <c r="Z252" i="10"/>
  <c r="M253" i="10"/>
  <c r="N253" i="10"/>
  <c r="O253" i="10"/>
  <c r="P253" i="10"/>
  <c r="Q253" i="10"/>
  <c r="S253" i="10" s="1"/>
  <c r="R253" i="10"/>
  <c r="T253" i="10"/>
  <c r="U253" i="10"/>
  <c r="V253" i="10" s="1"/>
  <c r="X253" i="10"/>
  <c r="Y253" i="10"/>
  <c r="Z253" i="10"/>
  <c r="M254" i="10"/>
  <c r="N254" i="10"/>
  <c r="O254" i="10"/>
  <c r="P254" i="10"/>
  <c r="Q254" i="10"/>
  <c r="R254" i="10"/>
  <c r="S254" i="10"/>
  <c r="T254" i="10"/>
  <c r="X254" i="10"/>
  <c r="Y254" i="10"/>
  <c r="Z254" i="10"/>
  <c r="M255" i="10"/>
  <c r="N255" i="10"/>
  <c r="O255" i="10" s="1"/>
  <c r="P255" i="10"/>
  <c r="Q255" i="10"/>
  <c r="R255" i="10"/>
  <c r="U255" i="10" s="1"/>
  <c r="V255" i="10" s="1"/>
  <c r="S255" i="10"/>
  <c r="T255" i="10" s="1"/>
  <c r="X255" i="10"/>
  <c r="Y255" i="10"/>
  <c r="Z255" i="10"/>
  <c r="M256" i="10"/>
  <c r="N256" i="10"/>
  <c r="O256" i="10" s="1"/>
  <c r="P256" i="10"/>
  <c r="Q256" i="10"/>
  <c r="S256" i="10" s="1"/>
  <c r="R256" i="10"/>
  <c r="X256" i="10"/>
  <c r="Y256" i="10"/>
  <c r="Z256" i="10"/>
  <c r="M257" i="10"/>
  <c r="N257" i="10"/>
  <c r="O257" i="10"/>
  <c r="P257" i="10"/>
  <c r="Q257" i="10"/>
  <c r="S257" i="10" s="1"/>
  <c r="T257" i="10" s="1"/>
  <c r="U257" i="10" s="1"/>
  <c r="V257" i="10" s="1"/>
  <c r="R257" i="10"/>
  <c r="X257" i="10"/>
  <c r="Y257" i="10"/>
  <c r="Z257" i="10"/>
  <c r="M258" i="10"/>
  <c r="N258" i="10"/>
  <c r="O258" i="10"/>
  <c r="P258" i="10"/>
  <c r="Q258" i="10"/>
  <c r="R258" i="10"/>
  <c r="U258" i="10" s="1"/>
  <c r="V258" i="10" s="1"/>
  <c r="S258" i="10"/>
  <c r="T258" i="10"/>
  <c r="X258" i="10"/>
  <c r="Y258" i="10"/>
  <c r="Z258" i="10"/>
  <c r="M259" i="10"/>
  <c r="N259" i="10"/>
  <c r="O259" i="10"/>
  <c r="P259" i="10"/>
  <c r="Q259" i="10"/>
  <c r="R259" i="10"/>
  <c r="S259" i="10"/>
  <c r="T259" i="10" s="1"/>
  <c r="X259" i="10"/>
  <c r="Y259" i="10"/>
  <c r="Z259" i="10"/>
  <c r="M260" i="10"/>
  <c r="N260" i="10"/>
  <c r="O260" i="10" s="1"/>
  <c r="P260" i="10"/>
  <c r="Q260" i="10"/>
  <c r="S260" i="10" s="1"/>
  <c r="T260" i="10" s="1"/>
  <c r="U260" i="10" s="1"/>
  <c r="V260" i="10" s="1"/>
  <c r="R260" i="10"/>
  <c r="X260" i="10"/>
  <c r="Y260" i="10"/>
  <c r="Z260" i="10"/>
  <c r="M261" i="10"/>
  <c r="N261" i="10"/>
  <c r="O261" i="10"/>
  <c r="P261" i="10"/>
  <c r="Q261" i="10"/>
  <c r="S261" i="10" s="1"/>
  <c r="T261" i="10" s="1"/>
  <c r="U261" i="10" s="1"/>
  <c r="V261" i="10" s="1"/>
  <c r="R261" i="10"/>
  <c r="X261" i="10"/>
  <c r="Y261" i="10"/>
  <c r="Z261" i="10"/>
  <c r="M262" i="10"/>
  <c r="N262" i="10"/>
  <c r="O262" i="10"/>
  <c r="P262" i="10"/>
  <c r="Q262" i="10"/>
  <c r="R262" i="10"/>
  <c r="S262" i="10"/>
  <c r="T262" i="10" s="1"/>
  <c r="X262" i="10"/>
  <c r="Y262" i="10"/>
  <c r="Z262" i="10"/>
  <c r="M263" i="10"/>
  <c r="N263" i="10"/>
  <c r="O263" i="10"/>
  <c r="P263" i="10"/>
  <c r="Q263" i="10"/>
  <c r="R263" i="10"/>
  <c r="S263" i="10"/>
  <c r="T263" i="10" s="1"/>
  <c r="X263" i="10"/>
  <c r="Y263" i="10"/>
  <c r="Z263" i="10"/>
  <c r="M264" i="10"/>
  <c r="N264" i="10"/>
  <c r="O264" i="10" s="1"/>
  <c r="P264" i="10"/>
  <c r="Q264" i="10"/>
  <c r="S264" i="10" s="1"/>
  <c r="R264" i="10"/>
  <c r="X264" i="10"/>
  <c r="Y264" i="10"/>
  <c r="Z264" i="10"/>
  <c r="M265" i="10"/>
  <c r="N265" i="10"/>
  <c r="O265" i="10"/>
  <c r="P265" i="10"/>
  <c r="Q265" i="10"/>
  <c r="S265" i="10" s="1"/>
  <c r="R265" i="10"/>
  <c r="T265" i="10"/>
  <c r="U265" i="10" s="1"/>
  <c r="V265" i="10" s="1"/>
  <c r="X265" i="10"/>
  <c r="Y265" i="10"/>
  <c r="Z265" i="10"/>
  <c r="M266" i="10"/>
  <c r="N266" i="10"/>
  <c r="O266" i="10"/>
  <c r="P266" i="10"/>
  <c r="Q266" i="10"/>
  <c r="R266" i="10"/>
  <c r="S266" i="10"/>
  <c r="T266" i="10"/>
  <c r="X266" i="10"/>
  <c r="Y266" i="10"/>
  <c r="Z266" i="10"/>
  <c r="M267" i="10"/>
  <c r="N267" i="10"/>
  <c r="O267" i="10"/>
  <c r="P267" i="10"/>
  <c r="Q267" i="10"/>
  <c r="R267" i="10"/>
  <c r="S267" i="10"/>
  <c r="T267" i="10" s="1"/>
  <c r="X267" i="10"/>
  <c r="Y267" i="10"/>
  <c r="Z267" i="10"/>
  <c r="M268" i="10"/>
  <c r="N268" i="10"/>
  <c r="O268" i="10" s="1"/>
  <c r="P268" i="10"/>
  <c r="Q268" i="10"/>
  <c r="S268" i="10" s="1"/>
  <c r="R268" i="10"/>
  <c r="X268" i="10"/>
  <c r="Y268" i="10"/>
  <c r="Z268" i="10"/>
  <c r="M269" i="10"/>
  <c r="N269" i="10"/>
  <c r="O269" i="10"/>
  <c r="P269" i="10"/>
  <c r="Q269" i="10"/>
  <c r="S269" i="10" s="1"/>
  <c r="R269" i="10"/>
  <c r="T269" i="10"/>
  <c r="U269" i="10"/>
  <c r="V269" i="10" s="1"/>
  <c r="X269" i="10"/>
  <c r="Y269" i="10"/>
  <c r="Z269" i="10"/>
  <c r="M270" i="10"/>
  <c r="N270" i="10"/>
  <c r="O270" i="10"/>
  <c r="P270" i="10"/>
  <c r="Q270" i="10"/>
  <c r="R270" i="10"/>
  <c r="S270" i="10"/>
  <c r="T270" i="10"/>
  <c r="X270" i="10"/>
  <c r="Y270" i="10"/>
  <c r="Z270" i="10"/>
  <c r="M271" i="10"/>
  <c r="N271" i="10"/>
  <c r="O271" i="10" s="1"/>
  <c r="P271" i="10"/>
  <c r="Q271" i="10"/>
  <c r="R271" i="10"/>
  <c r="U271" i="10" s="1"/>
  <c r="V271" i="10" s="1"/>
  <c r="S271" i="10"/>
  <c r="T271" i="10" s="1"/>
  <c r="X271" i="10"/>
  <c r="Y271" i="10"/>
  <c r="Z271" i="10"/>
  <c r="M272" i="10"/>
  <c r="N272" i="10"/>
  <c r="O272" i="10" s="1"/>
  <c r="P272" i="10"/>
  <c r="Q272" i="10"/>
  <c r="S272" i="10" s="1"/>
  <c r="R272" i="10"/>
  <c r="X272" i="10"/>
  <c r="Y272" i="10"/>
  <c r="Z272" i="10"/>
  <c r="M273" i="10"/>
  <c r="N273" i="10"/>
  <c r="O273" i="10"/>
  <c r="P273" i="10"/>
  <c r="Q273" i="10"/>
  <c r="S273" i="10" s="1"/>
  <c r="T273" i="10" s="1"/>
  <c r="R273" i="10"/>
  <c r="U273" i="10"/>
  <c r="V273" i="10" s="1"/>
  <c r="X273" i="10"/>
  <c r="Y273" i="10"/>
  <c r="Z273" i="10"/>
  <c r="M274" i="10"/>
  <c r="N274" i="10"/>
  <c r="O274" i="10"/>
  <c r="P274" i="10"/>
  <c r="Q274" i="10"/>
  <c r="R274" i="10"/>
  <c r="S274" i="10"/>
  <c r="T274" i="10"/>
  <c r="X274" i="10"/>
  <c r="Y274" i="10"/>
  <c r="Z274" i="10"/>
  <c r="M275" i="10"/>
  <c r="N275" i="10"/>
  <c r="O275" i="10"/>
  <c r="P275" i="10"/>
  <c r="Q275" i="10"/>
  <c r="S275" i="10" s="1"/>
  <c r="T275" i="10" s="1"/>
  <c r="U275" i="10" s="1"/>
  <c r="V275" i="10" s="1"/>
  <c r="R275" i="10"/>
  <c r="X275" i="10"/>
  <c r="Y275" i="10"/>
  <c r="Z275" i="10"/>
  <c r="M276" i="10"/>
  <c r="N276" i="10"/>
  <c r="O276" i="10" s="1"/>
  <c r="P276" i="10"/>
  <c r="Q276" i="10"/>
  <c r="S276" i="10" s="1"/>
  <c r="T276" i="10" s="1"/>
  <c r="R276" i="10"/>
  <c r="X276" i="10"/>
  <c r="Y276" i="10"/>
  <c r="Z276" i="10"/>
  <c r="M277" i="10"/>
  <c r="N277" i="10"/>
  <c r="O277" i="10"/>
  <c r="P277" i="10"/>
  <c r="Q277" i="10"/>
  <c r="S277" i="10" s="1"/>
  <c r="T277" i="10" s="1"/>
  <c r="U277" i="10" s="1"/>
  <c r="V277" i="10" s="1"/>
  <c r="R277" i="10"/>
  <c r="X277" i="10"/>
  <c r="Y277" i="10"/>
  <c r="Z277" i="10"/>
  <c r="M278" i="10"/>
  <c r="N278" i="10"/>
  <c r="O278" i="10" s="1"/>
  <c r="P278" i="10"/>
  <c r="Q278" i="10"/>
  <c r="R278" i="10"/>
  <c r="U278" i="10" s="1"/>
  <c r="V278" i="10" s="1"/>
  <c r="S278" i="10"/>
  <c r="T278" i="10"/>
  <c r="X278" i="10"/>
  <c r="Y278" i="10"/>
  <c r="Z278" i="10"/>
  <c r="M279" i="10"/>
  <c r="N279" i="10"/>
  <c r="O279" i="10" s="1"/>
  <c r="P279" i="10"/>
  <c r="Q279" i="10"/>
  <c r="S279" i="10" s="1"/>
  <c r="T279" i="10" s="1"/>
  <c r="R279" i="10"/>
  <c r="U279" i="10" s="1"/>
  <c r="V279" i="10" s="1"/>
  <c r="X279" i="10"/>
  <c r="Y279" i="10"/>
  <c r="Z279" i="10"/>
  <c r="M280" i="10"/>
  <c r="N280" i="10"/>
  <c r="O280" i="10" s="1"/>
  <c r="P280" i="10"/>
  <c r="Q280" i="10"/>
  <c r="S280" i="10" s="1"/>
  <c r="R280" i="10"/>
  <c r="U280" i="10" s="1"/>
  <c r="V280" i="10" s="1"/>
  <c r="T280" i="10"/>
  <c r="X280" i="10"/>
  <c r="Y280" i="10"/>
  <c r="Z280" i="10"/>
  <c r="M281" i="10"/>
  <c r="N281" i="10"/>
  <c r="O281" i="10"/>
  <c r="P281" i="10"/>
  <c r="Q281" i="10"/>
  <c r="R281" i="10"/>
  <c r="S281" i="10"/>
  <c r="T281" i="10" s="1"/>
  <c r="U281" i="10" s="1"/>
  <c r="V281" i="10" s="1"/>
  <c r="X281" i="10"/>
  <c r="Y281" i="10"/>
  <c r="Z281" i="10"/>
  <c r="M282" i="10"/>
  <c r="N282" i="10"/>
  <c r="O282" i="10"/>
  <c r="P282" i="10"/>
  <c r="Q282" i="10"/>
  <c r="R282" i="10"/>
  <c r="S282" i="10"/>
  <c r="T282" i="10" s="1"/>
  <c r="X282" i="10"/>
  <c r="Y282" i="10"/>
  <c r="Z282" i="10"/>
  <c r="M283" i="10"/>
  <c r="N283" i="10"/>
  <c r="O283" i="10"/>
  <c r="P283" i="10"/>
  <c r="Q283" i="10"/>
  <c r="R283" i="10"/>
  <c r="U283" i="10" s="1"/>
  <c r="V283" i="10" s="1"/>
  <c r="S283" i="10"/>
  <c r="T283" i="10" s="1"/>
  <c r="X283" i="10"/>
  <c r="Y283" i="10"/>
  <c r="Z283" i="10"/>
  <c r="M284" i="10"/>
  <c r="N284" i="10"/>
  <c r="O284" i="10" s="1"/>
  <c r="P284" i="10"/>
  <c r="Q284" i="10"/>
  <c r="S284" i="10" s="1"/>
  <c r="R284" i="10"/>
  <c r="T284" i="10"/>
  <c r="U284" i="10"/>
  <c r="V284" i="10" s="1"/>
  <c r="X284" i="10"/>
  <c r="Y284" i="10"/>
  <c r="Z284" i="10"/>
  <c r="M285" i="10"/>
  <c r="N285" i="10"/>
  <c r="O285" i="10"/>
  <c r="P285" i="10"/>
  <c r="Q285" i="10"/>
  <c r="R285" i="10"/>
  <c r="S285" i="10"/>
  <c r="T285" i="10"/>
  <c r="U285" i="10" s="1"/>
  <c r="V285" i="10" s="1"/>
  <c r="X285" i="10"/>
  <c r="Y285" i="10"/>
  <c r="Z285" i="10"/>
  <c r="M286" i="10"/>
  <c r="N286" i="10"/>
  <c r="O286" i="10"/>
  <c r="P286" i="10"/>
  <c r="Q286" i="10"/>
  <c r="R286" i="10"/>
  <c r="S286" i="10"/>
  <c r="T286" i="10"/>
  <c r="X286" i="10"/>
  <c r="Y286" i="10"/>
  <c r="Z286" i="10"/>
  <c r="M287" i="10"/>
  <c r="N287" i="10"/>
  <c r="O287" i="10"/>
  <c r="P287" i="10"/>
  <c r="Q287" i="10"/>
  <c r="R287" i="10"/>
  <c r="S287" i="10"/>
  <c r="T287" i="10" s="1"/>
  <c r="U287" i="10"/>
  <c r="V287" i="10" s="1"/>
  <c r="X287" i="10"/>
  <c r="Y287" i="10"/>
  <c r="Z287" i="10"/>
  <c r="M288" i="10"/>
  <c r="N288" i="10"/>
  <c r="O288" i="10" s="1"/>
  <c r="P288" i="10"/>
  <c r="Q288" i="10"/>
  <c r="S288" i="10" s="1"/>
  <c r="T288" i="10" s="1"/>
  <c r="U288" i="10" s="1"/>
  <c r="R288" i="10"/>
  <c r="V288" i="10"/>
  <c r="X288" i="10"/>
  <c r="Y288" i="10"/>
  <c r="Z288" i="10"/>
  <c r="M289" i="10"/>
  <c r="N289" i="10"/>
  <c r="O289" i="10"/>
  <c r="P289" i="10"/>
  <c r="Q289" i="10"/>
  <c r="S289" i="10" s="1"/>
  <c r="T289" i="10" s="1"/>
  <c r="U289" i="10" s="1"/>
  <c r="V289" i="10" s="1"/>
  <c r="R289" i="10"/>
  <c r="X289" i="10"/>
  <c r="Y289" i="10"/>
  <c r="Z289" i="10"/>
  <c r="M290" i="10"/>
  <c r="N290" i="10"/>
  <c r="O290" i="10"/>
  <c r="P290" i="10"/>
  <c r="Q290" i="10"/>
  <c r="R290" i="10"/>
  <c r="S290" i="10"/>
  <c r="T290" i="10"/>
  <c r="X290" i="10"/>
  <c r="Y290" i="10"/>
  <c r="Z290" i="10"/>
  <c r="M291" i="10"/>
  <c r="N291" i="10"/>
  <c r="O291" i="10"/>
  <c r="P291" i="10"/>
  <c r="Q291" i="10"/>
  <c r="S291" i="10" s="1"/>
  <c r="T291" i="10" s="1"/>
  <c r="U291" i="10" s="1"/>
  <c r="R291" i="10"/>
  <c r="V291" i="10"/>
  <c r="X291" i="10"/>
  <c r="Y291" i="10"/>
  <c r="Z291" i="10"/>
  <c r="M292" i="10"/>
  <c r="N292" i="10"/>
  <c r="O292" i="10" s="1"/>
  <c r="P292" i="10"/>
  <c r="Q292" i="10"/>
  <c r="S292" i="10" s="1"/>
  <c r="T292" i="10" s="1"/>
  <c r="R292" i="10"/>
  <c r="X292" i="10"/>
  <c r="Y292" i="10"/>
  <c r="Z292" i="10"/>
  <c r="M293" i="10"/>
  <c r="N293" i="10"/>
  <c r="O293" i="10"/>
  <c r="P293" i="10"/>
  <c r="Q293" i="10"/>
  <c r="S293" i="10" s="1"/>
  <c r="T293" i="10" s="1"/>
  <c r="U293" i="10" s="1"/>
  <c r="V293" i="10" s="1"/>
  <c r="R293" i="10"/>
  <c r="X293" i="10"/>
  <c r="Y293" i="10"/>
  <c r="Z293" i="10"/>
  <c r="M294" i="10"/>
  <c r="N294" i="10"/>
  <c r="O294" i="10" s="1"/>
  <c r="P294" i="10"/>
  <c r="Q294" i="10"/>
  <c r="R294" i="10"/>
  <c r="U294" i="10" s="1"/>
  <c r="V294" i="10" s="1"/>
  <c r="S294" i="10"/>
  <c r="T294" i="10"/>
  <c r="X294" i="10"/>
  <c r="Y294" i="10"/>
  <c r="Z294" i="10"/>
  <c r="M295" i="10"/>
  <c r="N295" i="10"/>
  <c r="O295" i="10" s="1"/>
  <c r="P295" i="10"/>
  <c r="Q295" i="10"/>
  <c r="S295" i="10" s="1"/>
  <c r="T295" i="10" s="1"/>
  <c r="R295" i="10"/>
  <c r="U295" i="10" s="1"/>
  <c r="V295" i="10" s="1"/>
  <c r="X295" i="10"/>
  <c r="Y295" i="10"/>
  <c r="Z295" i="10"/>
  <c r="M296" i="10"/>
  <c r="N296" i="10"/>
  <c r="O296" i="10" s="1"/>
  <c r="P296" i="10"/>
  <c r="Q296" i="10"/>
  <c r="S296" i="10" s="1"/>
  <c r="R296" i="10"/>
  <c r="U296" i="10" s="1"/>
  <c r="V296" i="10" s="1"/>
  <c r="T296" i="10"/>
  <c r="X296" i="10"/>
  <c r="Y296" i="10"/>
  <c r="Z296" i="10"/>
  <c r="M297" i="10"/>
  <c r="N297" i="10"/>
  <c r="O297" i="10"/>
  <c r="P297" i="10"/>
  <c r="Q297" i="10"/>
  <c r="R297" i="10"/>
  <c r="S297" i="10"/>
  <c r="T297" i="10" s="1"/>
  <c r="U297" i="10" s="1"/>
  <c r="V297" i="10" s="1"/>
  <c r="X297" i="10"/>
  <c r="Y297" i="10"/>
  <c r="Z297" i="10"/>
  <c r="M298" i="10"/>
  <c r="N298" i="10"/>
  <c r="O298" i="10"/>
  <c r="P298" i="10"/>
  <c r="Q298" i="10"/>
  <c r="R298" i="10"/>
  <c r="S298" i="10"/>
  <c r="T298" i="10" s="1"/>
  <c r="X298" i="10"/>
  <c r="Y298" i="10"/>
  <c r="Z298" i="10"/>
  <c r="M299" i="10"/>
  <c r="N299" i="10"/>
  <c r="O299" i="10"/>
  <c r="P299" i="10"/>
  <c r="Q299" i="10"/>
  <c r="R299" i="10"/>
  <c r="S299" i="10"/>
  <c r="T299" i="10" s="1"/>
  <c r="X299" i="10"/>
  <c r="Y299" i="10"/>
  <c r="Z299" i="10"/>
  <c r="M300" i="10"/>
  <c r="N300" i="10"/>
  <c r="O300" i="10" s="1"/>
  <c r="P300" i="10"/>
  <c r="Q300" i="10"/>
  <c r="S300" i="10" s="1"/>
  <c r="R300" i="10"/>
  <c r="T300" i="10"/>
  <c r="U300" i="10"/>
  <c r="V300" i="10" s="1"/>
  <c r="X300" i="10"/>
  <c r="Y300" i="10"/>
  <c r="Z300" i="10"/>
  <c r="M301" i="10"/>
  <c r="N301" i="10"/>
  <c r="O301" i="10"/>
  <c r="P301" i="10"/>
  <c r="Q301" i="10"/>
  <c r="R301" i="10"/>
  <c r="S301" i="10"/>
  <c r="T301" i="10"/>
  <c r="U301" i="10" s="1"/>
  <c r="V301" i="10" s="1"/>
  <c r="X301" i="10"/>
  <c r="Y301" i="10"/>
  <c r="Z301" i="10"/>
  <c r="M302" i="10"/>
  <c r="N302" i="10"/>
  <c r="O302" i="10"/>
  <c r="P302" i="10"/>
  <c r="Q302" i="10"/>
  <c r="R302" i="10"/>
  <c r="S302" i="10"/>
  <c r="T302" i="10"/>
  <c r="X302" i="10"/>
  <c r="Y302" i="10"/>
  <c r="Z302" i="10"/>
  <c r="M303" i="10"/>
  <c r="N303" i="10"/>
  <c r="O303" i="10"/>
  <c r="P303" i="10"/>
  <c r="Q303" i="10"/>
  <c r="R303" i="10"/>
  <c r="S303" i="10"/>
  <c r="T303" i="10" s="1"/>
  <c r="U303" i="10"/>
  <c r="V303" i="10" s="1"/>
  <c r="X303" i="10"/>
  <c r="Y303" i="10"/>
  <c r="Z303" i="10"/>
  <c r="M304" i="10"/>
  <c r="N304" i="10"/>
  <c r="O304" i="10" s="1"/>
  <c r="P304" i="10"/>
  <c r="Q304" i="10"/>
  <c r="S304" i="10" s="1"/>
  <c r="T304" i="10" s="1"/>
  <c r="U304" i="10" s="1"/>
  <c r="V304" i="10" s="1"/>
  <c r="R304" i="10"/>
  <c r="X304" i="10"/>
  <c r="Y304" i="10"/>
  <c r="Z304" i="10"/>
  <c r="M305" i="10"/>
  <c r="N305" i="10"/>
  <c r="O305" i="10"/>
  <c r="P305" i="10"/>
  <c r="Q305" i="10"/>
  <c r="S305" i="10" s="1"/>
  <c r="T305" i="10" s="1"/>
  <c r="R305" i="10"/>
  <c r="U305" i="10"/>
  <c r="V305" i="10" s="1"/>
  <c r="X305" i="10"/>
  <c r="Y305" i="10"/>
  <c r="Z305" i="10"/>
  <c r="M306" i="10"/>
  <c r="N306" i="10"/>
  <c r="O306" i="10"/>
  <c r="P306" i="10"/>
  <c r="Q306" i="10"/>
  <c r="R306" i="10"/>
  <c r="S306" i="10"/>
  <c r="T306" i="10"/>
  <c r="X306" i="10"/>
  <c r="Y306" i="10"/>
  <c r="Z306" i="10"/>
  <c r="M307" i="10"/>
  <c r="N307" i="10"/>
  <c r="O307" i="10"/>
  <c r="P307" i="10"/>
  <c r="Q307" i="10"/>
  <c r="S307" i="10" s="1"/>
  <c r="T307" i="10" s="1"/>
  <c r="U307" i="10" s="1"/>
  <c r="V307" i="10" s="1"/>
  <c r="R307" i="10"/>
  <c r="X307" i="10"/>
  <c r="Y307" i="10"/>
  <c r="Z307" i="10"/>
  <c r="M308" i="10"/>
  <c r="N308" i="10"/>
  <c r="O308" i="10" s="1"/>
  <c r="P308" i="10"/>
  <c r="Q308" i="10"/>
  <c r="S308" i="10" s="1"/>
  <c r="R308" i="10"/>
  <c r="X308" i="10"/>
  <c r="Y308" i="10"/>
  <c r="Z308" i="10"/>
  <c r="M309" i="10"/>
  <c r="N309" i="10"/>
  <c r="O309" i="10" s="1"/>
  <c r="P309" i="10"/>
  <c r="Q309" i="10"/>
  <c r="S309" i="10" s="1"/>
  <c r="T309" i="10" s="1"/>
  <c r="R309" i="10"/>
  <c r="U309" i="10" s="1"/>
  <c r="V309" i="10"/>
  <c r="X309" i="10"/>
  <c r="Y309" i="10"/>
  <c r="Z309" i="10"/>
  <c r="M310" i="10"/>
  <c r="N310" i="10"/>
  <c r="O310" i="10"/>
  <c r="P310" i="10"/>
  <c r="Q310" i="10"/>
  <c r="S310" i="10" s="1"/>
  <c r="T310" i="10" s="1"/>
  <c r="U310" i="10" s="1"/>
  <c r="V310" i="10" s="1"/>
  <c r="R310" i="10"/>
  <c r="X310" i="10"/>
  <c r="Y310" i="10"/>
  <c r="Z310" i="10"/>
  <c r="M311" i="10"/>
  <c r="N311" i="10"/>
  <c r="O311" i="10"/>
  <c r="P311" i="10"/>
  <c r="Q311" i="10"/>
  <c r="R311" i="10"/>
  <c r="S311" i="10"/>
  <c r="T311" i="10"/>
  <c r="X311" i="10"/>
  <c r="Y311" i="10"/>
  <c r="Z311" i="10"/>
  <c r="M312" i="10"/>
  <c r="N312" i="10"/>
  <c r="O312" i="10"/>
  <c r="P312" i="10"/>
  <c r="Q312" i="10"/>
  <c r="R312" i="10"/>
  <c r="S312" i="10"/>
  <c r="T312" i="10" s="1"/>
  <c r="X312" i="10"/>
  <c r="Y312" i="10"/>
  <c r="Z312" i="10"/>
  <c r="M313" i="10"/>
  <c r="N313" i="10"/>
  <c r="O313" i="10" s="1"/>
  <c r="P313" i="10"/>
  <c r="Q313" i="10"/>
  <c r="S313" i="10" s="1"/>
  <c r="T313" i="10" s="1"/>
  <c r="R313" i="10"/>
  <c r="U313" i="10" s="1"/>
  <c r="V313" i="10"/>
  <c r="X313" i="10"/>
  <c r="Y313" i="10"/>
  <c r="Z313" i="10"/>
  <c r="M314" i="10"/>
  <c r="N314" i="10"/>
  <c r="O314" i="10"/>
  <c r="P314" i="10"/>
  <c r="Q314" i="10"/>
  <c r="S314" i="10" s="1"/>
  <c r="T314" i="10" s="1"/>
  <c r="U314" i="10" s="1"/>
  <c r="V314" i="10" s="1"/>
  <c r="R314" i="10"/>
  <c r="X314" i="10"/>
  <c r="Y314" i="10"/>
  <c r="Z314" i="10"/>
  <c r="M315" i="10"/>
  <c r="N315" i="10"/>
  <c r="O315" i="10"/>
  <c r="P315" i="10"/>
  <c r="Q315" i="10"/>
  <c r="R315" i="10"/>
  <c r="S315" i="10"/>
  <c r="T315" i="10"/>
  <c r="X315" i="10"/>
  <c r="Y315" i="10"/>
  <c r="Z315" i="10"/>
  <c r="M316" i="10"/>
  <c r="N316" i="10"/>
  <c r="O316" i="10"/>
  <c r="P316" i="10"/>
  <c r="Q316" i="10"/>
  <c r="R316" i="10"/>
  <c r="S316" i="10"/>
  <c r="T316" i="10" s="1"/>
  <c r="X316" i="10"/>
  <c r="Y316" i="10"/>
  <c r="Z316" i="10"/>
  <c r="M317" i="10"/>
  <c r="N317" i="10"/>
  <c r="O317" i="10" s="1"/>
  <c r="P317" i="10"/>
  <c r="Q317" i="10"/>
  <c r="S317" i="10" s="1"/>
  <c r="T317" i="10" s="1"/>
  <c r="R317" i="10"/>
  <c r="U317" i="10" s="1"/>
  <c r="V317" i="10"/>
  <c r="X317" i="10"/>
  <c r="Y317" i="10"/>
  <c r="Z317" i="10"/>
  <c r="M318" i="10"/>
  <c r="N318" i="10"/>
  <c r="O318" i="10"/>
  <c r="P318" i="10"/>
  <c r="Q318" i="10"/>
  <c r="S318" i="10" s="1"/>
  <c r="R318" i="10"/>
  <c r="X318" i="10"/>
  <c r="Y318" i="10"/>
  <c r="Z318" i="10"/>
  <c r="M319" i="10"/>
  <c r="N319" i="10"/>
  <c r="O319" i="10"/>
  <c r="P319" i="10"/>
  <c r="Q319" i="10"/>
  <c r="R319" i="10"/>
  <c r="S319" i="10"/>
  <c r="T319" i="10"/>
  <c r="X319" i="10"/>
  <c r="Y319" i="10"/>
  <c r="Z319" i="10"/>
  <c r="M320" i="10"/>
  <c r="N320" i="10"/>
  <c r="O320" i="10"/>
  <c r="P320" i="10"/>
  <c r="Q320" i="10"/>
  <c r="R320" i="10"/>
  <c r="S320" i="10"/>
  <c r="T320" i="10" s="1"/>
  <c r="X320" i="10"/>
  <c r="Y320" i="10"/>
  <c r="Z320" i="10"/>
  <c r="M321" i="10"/>
  <c r="N321" i="10"/>
  <c r="O321" i="10" s="1"/>
  <c r="P321" i="10"/>
  <c r="Q321" i="10"/>
  <c r="S321" i="10" s="1"/>
  <c r="T321" i="10" s="1"/>
  <c r="R321" i="10"/>
  <c r="U321" i="10" s="1"/>
  <c r="V321" i="10"/>
  <c r="X321" i="10"/>
  <c r="Y321" i="10"/>
  <c r="Z321" i="10"/>
  <c r="M322" i="10"/>
  <c r="N322" i="10"/>
  <c r="O322" i="10"/>
  <c r="P322" i="10"/>
  <c r="Q322" i="10"/>
  <c r="S322" i="10" s="1"/>
  <c r="T322" i="10" s="1"/>
  <c r="U322" i="10" s="1"/>
  <c r="V322" i="10" s="1"/>
  <c r="R322" i="10"/>
  <c r="X322" i="10"/>
  <c r="Y322" i="10"/>
  <c r="Z322" i="10"/>
  <c r="M323" i="10"/>
  <c r="N323" i="10"/>
  <c r="O323" i="10"/>
  <c r="P323" i="10"/>
  <c r="Q323" i="10"/>
  <c r="R323" i="10"/>
  <c r="S323" i="10"/>
  <c r="T323" i="10"/>
  <c r="X323" i="10"/>
  <c r="Y323" i="10"/>
  <c r="Z323" i="10"/>
  <c r="M324" i="10"/>
  <c r="N324" i="10"/>
  <c r="O324" i="10"/>
  <c r="P324" i="10"/>
  <c r="Q324" i="10"/>
  <c r="R324" i="10"/>
  <c r="S324" i="10"/>
  <c r="T324" i="10" s="1"/>
  <c r="X324" i="10"/>
  <c r="Y324" i="10"/>
  <c r="Z324" i="10"/>
  <c r="M325" i="10"/>
  <c r="N325" i="10"/>
  <c r="O325" i="10" s="1"/>
  <c r="P325" i="10"/>
  <c r="Q325" i="10"/>
  <c r="S325" i="10" s="1"/>
  <c r="T325" i="10" s="1"/>
  <c r="R325" i="10"/>
  <c r="U325" i="10" s="1"/>
  <c r="V325" i="10"/>
  <c r="X325" i="10"/>
  <c r="Y325" i="10"/>
  <c r="Z325" i="10"/>
  <c r="M326" i="10"/>
  <c r="N326" i="10"/>
  <c r="O326" i="10"/>
  <c r="P326" i="10"/>
  <c r="Q326" i="10"/>
  <c r="S326" i="10" s="1"/>
  <c r="T326" i="10" s="1"/>
  <c r="U326" i="10" s="1"/>
  <c r="V326" i="10" s="1"/>
  <c r="R326" i="10"/>
  <c r="X326" i="10"/>
  <c r="Y326" i="10"/>
  <c r="Z326" i="10"/>
  <c r="M327" i="10"/>
  <c r="N327" i="10"/>
  <c r="O327" i="10"/>
  <c r="P327" i="10"/>
  <c r="Q327" i="10"/>
  <c r="R327" i="10"/>
  <c r="S327" i="10"/>
  <c r="T327" i="10"/>
  <c r="X327" i="10"/>
  <c r="Y327" i="10"/>
  <c r="Z327" i="10"/>
  <c r="M328" i="10"/>
  <c r="N328" i="10"/>
  <c r="O328" i="10"/>
  <c r="P328" i="10"/>
  <c r="Q328" i="10"/>
  <c r="R328" i="10"/>
  <c r="S328" i="10"/>
  <c r="T328" i="10" s="1"/>
  <c r="X328" i="10"/>
  <c r="Y328" i="10"/>
  <c r="Z328" i="10"/>
  <c r="M329" i="10"/>
  <c r="N329" i="10"/>
  <c r="O329" i="10" s="1"/>
  <c r="P329" i="10"/>
  <c r="Q329" i="10"/>
  <c r="S329" i="10" s="1"/>
  <c r="T329" i="10" s="1"/>
  <c r="R329" i="10"/>
  <c r="U329" i="10" s="1"/>
  <c r="V329" i="10"/>
  <c r="X329" i="10"/>
  <c r="Y329" i="10"/>
  <c r="Z329" i="10"/>
  <c r="M330" i="10"/>
  <c r="N330" i="10"/>
  <c r="O330" i="10"/>
  <c r="P330" i="10"/>
  <c r="Q330" i="10"/>
  <c r="S330" i="10" s="1"/>
  <c r="T330" i="10" s="1"/>
  <c r="U330" i="10" s="1"/>
  <c r="V330" i="10" s="1"/>
  <c r="R330" i="10"/>
  <c r="X330" i="10"/>
  <c r="Y330" i="10"/>
  <c r="Z330" i="10"/>
  <c r="M331" i="10"/>
  <c r="N331" i="10"/>
  <c r="O331" i="10"/>
  <c r="P331" i="10"/>
  <c r="Q331" i="10"/>
  <c r="R331" i="10"/>
  <c r="S331" i="10"/>
  <c r="T331" i="10"/>
  <c r="X331" i="10"/>
  <c r="Y331" i="10"/>
  <c r="Z331" i="10"/>
  <c r="M332" i="10"/>
  <c r="N332" i="10"/>
  <c r="O332" i="10"/>
  <c r="P332" i="10"/>
  <c r="Q332" i="10"/>
  <c r="R332" i="10"/>
  <c r="S332" i="10"/>
  <c r="T332" i="10" s="1"/>
  <c r="X332" i="10"/>
  <c r="Y332" i="10"/>
  <c r="Z332" i="10"/>
  <c r="M333" i="10"/>
  <c r="N333" i="10"/>
  <c r="O333" i="10" s="1"/>
  <c r="P333" i="10"/>
  <c r="Q333" i="10"/>
  <c r="S333" i="10" s="1"/>
  <c r="T333" i="10" s="1"/>
  <c r="R333" i="10"/>
  <c r="U333" i="10" s="1"/>
  <c r="V333" i="10"/>
  <c r="X333" i="10"/>
  <c r="Y333" i="10"/>
  <c r="Z333" i="10"/>
  <c r="M334" i="10"/>
  <c r="N334" i="10"/>
  <c r="O334" i="10"/>
  <c r="P334" i="10"/>
  <c r="Q334" i="10"/>
  <c r="S334" i="10" s="1"/>
  <c r="R334" i="10"/>
  <c r="X334" i="10"/>
  <c r="Y334" i="10"/>
  <c r="Z334" i="10"/>
  <c r="M335" i="10"/>
  <c r="N335" i="10"/>
  <c r="O335" i="10"/>
  <c r="P335" i="10"/>
  <c r="Q335" i="10"/>
  <c r="R335" i="10"/>
  <c r="S335" i="10"/>
  <c r="T335" i="10"/>
  <c r="X335" i="10"/>
  <c r="Y335" i="10"/>
  <c r="Z335" i="10"/>
  <c r="M336" i="10"/>
  <c r="N336" i="10"/>
  <c r="O336" i="10"/>
  <c r="P336" i="10"/>
  <c r="Q336" i="10"/>
  <c r="R336" i="10"/>
  <c r="S336" i="10"/>
  <c r="T336" i="10" s="1"/>
  <c r="X336" i="10"/>
  <c r="Y336" i="10"/>
  <c r="Z336" i="10"/>
  <c r="M337" i="10"/>
  <c r="N337" i="10"/>
  <c r="O337" i="10" s="1"/>
  <c r="P337" i="10"/>
  <c r="Q337" i="10"/>
  <c r="S337" i="10" s="1"/>
  <c r="T337" i="10" s="1"/>
  <c r="R337" i="10"/>
  <c r="U337" i="10" s="1"/>
  <c r="V337" i="10"/>
  <c r="X337" i="10"/>
  <c r="Y337" i="10"/>
  <c r="Z337" i="10"/>
  <c r="M338" i="10"/>
  <c r="N338" i="10"/>
  <c r="O338" i="10"/>
  <c r="P338" i="10"/>
  <c r="Q338" i="10"/>
  <c r="S338" i="10" s="1"/>
  <c r="T338" i="10" s="1"/>
  <c r="U338" i="10" s="1"/>
  <c r="V338" i="10" s="1"/>
  <c r="R338" i="10"/>
  <c r="X338" i="10"/>
  <c r="Y338" i="10"/>
  <c r="Z338" i="10"/>
  <c r="M339" i="10"/>
  <c r="N339" i="10"/>
  <c r="O339" i="10"/>
  <c r="P339" i="10"/>
  <c r="Q339" i="10"/>
  <c r="R339" i="10"/>
  <c r="S339" i="10"/>
  <c r="T339" i="10"/>
  <c r="X339" i="10"/>
  <c r="Y339" i="10"/>
  <c r="Z339" i="10"/>
  <c r="M340" i="10"/>
  <c r="N340" i="10"/>
  <c r="O340" i="10"/>
  <c r="P340" i="10"/>
  <c r="Q340" i="10"/>
  <c r="R340" i="10"/>
  <c r="S340" i="10"/>
  <c r="T340" i="10" s="1"/>
  <c r="X340" i="10"/>
  <c r="Y340" i="10"/>
  <c r="Z340" i="10"/>
  <c r="M341" i="10"/>
  <c r="N341" i="10"/>
  <c r="O341" i="10" s="1"/>
  <c r="P341" i="10"/>
  <c r="Q341" i="10"/>
  <c r="S341" i="10" s="1"/>
  <c r="T341" i="10" s="1"/>
  <c r="R341" i="10"/>
  <c r="U341" i="10" s="1"/>
  <c r="V341" i="10"/>
  <c r="X341" i="10"/>
  <c r="Y341" i="10"/>
  <c r="Z341" i="10"/>
  <c r="M342" i="10"/>
  <c r="N342" i="10"/>
  <c r="O342" i="10"/>
  <c r="P342" i="10"/>
  <c r="Q342" i="10"/>
  <c r="S342" i="10" s="1"/>
  <c r="T342" i="10" s="1"/>
  <c r="U342" i="10" s="1"/>
  <c r="V342" i="10" s="1"/>
  <c r="R342" i="10"/>
  <c r="X342" i="10"/>
  <c r="Y342" i="10"/>
  <c r="Z342" i="10"/>
  <c r="M343" i="10"/>
  <c r="N343" i="10"/>
  <c r="O343" i="10"/>
  <c r="P343" i="10"/>
  <c r="Q343" i="10"/>
  <c r="R343" i="10"/>
  <c r="U343" i="10" s="1"/>
  <c r="V343" i="10" s="1"/>
  <c r="S343" i="10"/>
  <c r="T343" i="10"/>
  <c r="X343" i="10"/>
  <c r="Y343" i="10"/>
  <c r="Z343" i="10"/>
  <c r="M344" i="10"/>
  <c r="N344" i="10"/>
  <c r="O344" i="10"/>
  <c r="P344" i="10"/>
  <c r="Q344" i="10"/>
  <c r="R344" i="10"/>
  <c r="S344" i="10"/>
  <c r="T344" i="10" s="1"/>
  <c r="X344" i="10"/>
  <c r="Y344" i="10"/>
  <c r="Z344" i="10"/>
  <c r="M345" i="10"/>
  <c r="N345" i="10"/>
  <c r="O345" i="10" s="1"/>
  <c r="P345" i="10"/>
  <c r="Q345" i="10"/>
  <c r="S345" i="10" s="1"/>
  <c r="T345" i="10" s="1"/>
  <c r="R345" i="10"/>
  <c r="U345" i="10" s="1"/>
  <c r="V345" i="10"/>
  <c r="X345" i="10"/>
  <c r="Y345" i="10"/>
  <c r="Z345" i="10"/>
  <c r="M346" i="10"/>
  <c r="N346" i="10"/>
  <c r="O346" i="10"/>
  <c r="P346" i="10"/>
  <c r="Q346" i="10"/>
  <c r="S346" i="10" s="1"/>
  <c r="T346" i="10" s="1"/>
  <c r="U346" i="10" s="1"/>
  <c r="V346" i="10" s="1"/>
  <c r="R346" i="10"/>
  <c r="X346" i="10"/>
  <c r="Y346" i="10"/>
  <c r="Z346" i="10"/>
  <c r="M347" i="10"/>
  <c r="N347" i="10"/>
  <c r="O347" i="10"/>
  <c r="P347" i="10"/>
  <c r="Q347" i="10"/>
  <c r="R347" i="10"/>
  <c r="U347" i="10" s="1"/>
  <c r="V347" i="10" s="1"/>
  <c r="S347" i="10"/>
  <c r="T347" i="10"/>
  <c r="X347" i="10"/>
  <c r="Y347" i="10"/>
  <c r="Z347" i="10"/>
  <c r="M348" i="10"/>
  <c r="N348" i="10"/>
  <c r="O348" i="10"/>
  <c r="P348" i="10"/>
  <c r="Q348" i="10"/>
  <c r="R348" i="10"/>
  <c r="S348" i="10"/>
  <c r="T348" i="10" s="1"/>
  <c r="X348" i="10"/>
  <c r="Y348" i="10"/>
  <c r="Z348" i="10"/>
  <c r="M349" i="10"/>
  <c r="N349" i="10"/>
  <c r="O349" i="10" s="1"/>
  <c r="P349" i="10"/>
  <c r="Q349" i="10"/>
  <c r="S349" i="10" s="1"/>
  <c r="T349" i="10" s="1"/>
  <c r="R349" i="10"/>
  <c r="U349" i="10" s="1"/>
  <c r="V349" i="10"/>
  <c r="X349" i="10"/>
  <c r="Y349" i="10"/>
  <c r="Z349" i="10"/>
  <c r="M350" i="10"/>
  <c r="N350" i="10"/>
  <c r="O350" i="10"/>
  <c r="P350" i="10"/>
  <c r="Q350" i="10"/>
  <c r="S350" i="10" s="1"/>
  <c r="R350" i="10"/>
  <c r="X350" i="10"/>
  <c r="Y350" i="10"/>
  <c r="Z350" i="10"/>
  <c r="M351" i="10"/>
  <c r="N351" i="10"/>
  <c r="O351" i="10"/>
  <c r="P351" i="10"/>
  <c r="Q351" i="10"/>
  <c r="R351" i="10"/>
  <c r="U351" i="10" s="1"/>
  <c r="V351" i="10" s="1"/>
  <c r="S351" i="10"/>
  <c r="T351" i="10"/>
  <c r="X351" i="10"/>
  <c r="Y351" i="10"/>
  <c r="Z351" i="10"/>
  <c r="M352" i="10"/>
  <c r="N352" i="10"/>
  <c r="O352" i="10"/>
  <c r="P352" i="10"/>
  <c r="Q352" i="10"/>
  <c r="R352" i="10"/>
  <c r="S352" i="10"/>
  <c r="T352" i="10" s="1"/>
  <c r="X352" i="10"/>
  <c r="Y352" i="10"/>
  <c r="Z352" i="10"/>
  <c r="M353" i="10"/>
  <c r="N353" i="10"/>
  <c r="O353" i="10" s="1"/>
  <c r="P353" i="10"/>
  <c r="Q353" i="10"/>
  <c r="S353" i="10" s="1"/>
  <c r="T353" i="10" s="1"/>
  <c r="R353" i="10"/>
  <c r="U353" i="10" s="1"/>
  <c r="V353" i="10"/>
  <c r="X353" i="10"/>
  <c r="Y353" i="10"/>
  <c r="Z353" i="10"/>
  <c r="M354" i="10"/>
  <c r="N354" i="10"/>
  <c r="O354" i="10"/>
  <c r="P354" i="10"/>
  <c r="Q354" i="10"/>
  <c r="S354" i="10" s="1"/>
  <c r="T354" i="10" s="1"/>
  <c r="U354" i="10" s="1"/>
  <c r="V354" i="10" s="1"/>
  <c r="R354" i="10"/>
  <c r="X354" i="10"/>
  <c r="Y354" i="10"/>
  <c r="Z354" i="10"/>
  <c r="M355" i="10"/>
  <c r="N355" i="10"/>
  <c r="O355" i="10"/>
  <c r="P355" i="10"/>
  <c r="Q355" i="10"/>
  <c r="R355" i="10"/>
  <c r="U355" i="10" s="1"/>
  <c r="V355" i="10" s="1"/>
  <c r="S355" i="10"/>
  <c r="T355" i="10"/>
  <c r="X355" i="10"/>
  <c r="Y355" i="10"/>
  <c r="Z355" i="10"/>
  <c r="M356" i="10"/>
  <c r="N356" i="10"/>
  <c r="O356" i="10"/>
  <c r="P356" i="10"/>
  <c r="Q356" i="10"/>
  <c r="R356" i="10"/>
  <c r="S356" i="10"/>
  <c r="T356" i="10" s="1"/>
  <c r="X356" i="10"/>
  <c r="Y356" i="10"/>
  <c r="Z356" i="10"/>
  <c r="M357" i="10"/>
  <c r="N357" i="10"/>
  <c r="O357" i="10" s="1"/>
  <c r="P357" i="10"/>
  <c r="Q357" i="10"/>
  <c r="S357" i="10" s="1"/>
  <c r="T357" i="10" s="1"/>
  <c r="R357" i="10"/>
  <c r="U357" i="10" s="1"/>
  <c r="V357" i="10"/>
  <c r="X357" i="10"/>
  <c r="Y357" i="10"/>
  <c r="Z357" i="10"/>
  <c r="M358" i="10"/>
  <c r="N358" i="10"/>
  <c r="O358" i="10"/>
  <c r="P358" i="10"/>
  <c r="Q358" i="10"/>
  <c r="S358" i="10" s="1"/>
  <c r="T358" i="10" s="1"/>
  <c r="U358" i="10" s="1"/>
  <c r="V358" i="10" s="1"/>
  <c r="R358" i="10"/>
  <c r="X358" i="10"/>
  <c r="Y358" i="10"/>
  <c r="Z358" i="10"/>
  <c r="M359" i="10"/>
  <c r="N359" i="10"/>
  <c r="O359" i="10"/>
  <c r="P359" i="10"/>
  <c r="Q359" i="10"/>
  <c r="R359" i="10"/>
  <c r="U359" i="10" s="1"/>
  <c r="V359" i="10" s="1"/>
  <c r="S359" i="10"/>
  <c r="T359" i="10"/>
  <c r="X359" i="10"/>
  <c r="Y359" i="10"/>
  <c r="Z359" i="10"/>
  <c r="M360" i="10"/>
  <c r="N360" i="10"/>
  <c r="O360" i="10"/>
  <c r="P360" i="10"/>
  <c r="Q360" i="10"/>
  <c r="R360" i="10"/>
  <c r="S360" i="10"/>
  <c r="T360" i="10" s="1"/>
  <c r="X360" i="10"/>
  <c r="Y360" i="10"/>
  <c r="Z360" i="10"/>
  <c r="M361" i="10"/>
  <c r="N361" i="10"/>
  <c r="O361" i="10" s="1"/>
  <c r="P361" i="10"/>
  <c r="Q361" i="10"/>
  <c r="S361" i="10" s="1"/>
  <c r="T361" i="10" s="1"/>
  <c r="R361" i="10"/>
  <c r="U361" i="10" s="1"/>
  <c r="V361" i="10"/>
  <c r="X361" i="10"/>
  <c r="Y361" i="10"/>
  <c r="Z361" i="10"/>
  <c r="M362" i="10"/>
  <c r="N362" i="10"/>
  <c r="O362" i="10"/>
  <c r="P362" i="10"/>
  <c r="Q362" i="10"/>
  <c r="S362" i="10" s="1"/>
  <c r="T362" i="10" s="1"/>
  <c r="U362" i="10" s="1"/>
  <c r="V362" i="10" s="1"/>
  <c r="R362" i="10"/>
  <c r="X362" i="10"/>
  <c r="Y362" i="10"/>
  <c r="Z362" i="10"/>
  <c r="M363" i="10"/>
  <c r="N363" i="10"/>
  <c r="O363" i="10"/>
  <c r="P363" i="10"/>
  <c r="Q363" i="10"/>
  <c r="R363" i="10"/>
  <c r="U363" i="10" s="1"/>
  <c r="V363" i="10" s="1"/>
  <c r="S363" i="10"/>
  <c r="T363" i="10"/>
  <c r="X363" i="10"/>
  <c r="Y363" i="10"/>
  <c r="Z363" i="10"/>
  <c r="M364" i="10"/>
  <c r="N364" i="10"/>
  <c r="O364" i="10"/>
  <c r="P364" i="10"/>
  <c r="Q364" i="10"/>
  <c r="R364" i="10"/>
  <c r="S364" i="10"/>
  <c r="T364" i="10" s="1"/>
  <c r="X364" i="10"/>
  <c r="Y364" i="10"/>
  <c r="Z364" i="10"/>
  <c r="M365" i="10"/>
  <c r="N365" i="10"/>
  <c r="O365" i="10" s="1"/>
  <c r="P365" i="10"/>
  <c r="Q365" i="10"/>
  <c r="S365" i="10" s="1"/>
  <c r="T365" i="10" s="1"/>
  <c r="R365" i="10"/>
  <c r="U365" i="10" s="1"/>
  <c r="V365" i="10"/>
  <c r="X365" i="10"/>
  <c r="Y365" i="10"/>
  <c r="Z365" i="10"/>
  <c r="M366" i="10"/>
  <c r="N366" i="10"/>
  <c r="O366" i="10"/>
  <c r="P366" i="10"/>
  <c r="Q366" i="10"/>
  <c r="S366" i="10" s="1"/>
  <c r="R366" i="10"/>
  <c r="X366" i="10"/>
  <c r="Y366" i="10"/>
  <c r="Z366" i="10"/>
  <c r="M367" i="10"/>
  <c r="N367" i="10"/>
  <c r="O367" i="10"/>
  <c r="P367" i="10"/>
  <c r="Q367" i="10"/>
  <c r="R367" i="10"/>
  <c r="U367" i="10" s="1"/>
  <c r="V367" i="10" s="1"/>
  <c r="S367" i="10"/>
  <c r="T367" i="10"/>
  <c r="X367" i="10"/>
  <c r="Y367" i="10"/>
  <c r="Z367" i="10"/>
  <c r="M368" i="10"/>
  <c r="N368" i="10"/>
  <c r="O368" i="10"/>
  <c r="P368" i="10"/>
  <c r="Q368" i="10"/>
  <c r="R368" i="10"/>
  <c r="S368" i="10"/>
  <c r="T368" i="10" s="1"/>
  <c r="X368" i="10"/>
  <c r="Y368" i="10"/>
  <c r="Z368" i="10"/>
  <c r="M369" i="10"/>
  <c r="N369" i="10"/>
  <c r="O369" i="10" s="1"/>
  <c r="P369" i="10"/>
  <c r="Q369" i="10"/>
  <c r="S369" i="10" s="1"/>
  <c r="T369" i="10" s="1"/>
  <c r="R369" i="10"/>
  <c r="U369" i="10" s="1"/>
  <c r="V369" i="10"/>
  <c r="X369" i="10"/>
  <c r="Y369" i="10"/>
  <c r="Z369" i="10"/>
  <c r="M370" i="10"/>
  <c r="N370" i="10"/>
  <c r="O370" i="10"/>
  <c r="P370" i="10"/>
  <c r="Q370" i="10"/>
  <c r="S370" i="10" s="1"/>
  <c r="T370" i="10" s="1"/>
  <c r="U370" i="10" s="1"/>
  <c r="V370" i="10" s="1"/>
  <c r="R370" i="10"/>
  <c r="X370" i="10"/>
  <c r="Y370" i="10"/>
  <c r="Z370" i="10"/>
  <c r="M371" i="10"/>
  <c r="N371" i="10"/>
  <c r="O371" i="10"/>
  <c r="P371" i="10"/>
  <c r="Q371" i="10"/>
  <c r="R371" i="10"/>
  <c r="U371" i="10" s="1"/>
  <c r="V371" i="10" s="1"/>
  <c r="S371" i="10"/>
  <c r="T371" i="10"/>
  <c r="X371" i="10"/>
  <c r="Y371" i="10"/>
  <c r="Z371" i="10"/>
  <c r="M372" i="10"/>
  <c r="N372" i="10"/>
  <c r="O372" i="10"/>
  <c r="P372" i="10"/>
  <c r="Q372" i="10"/>
  <c r="R372" i="10"/>
  <c r="S372" i="10"/>
  <c r="T372" i="10" s="1"/>
  <c r="X372" i="10"/>
  <c r="Y372" i="10"/>
  <c r="Z372" i="10"/>
  <c r="M373" i="10"/>
  <c r="N373" i="10"/>
  <c r="O373" i="10" s="1"/>
  <c r="P373" i="10"/>
  <c r="Q373" i="10"/>
  <c r="S373" i="10" s="1"/>
  <c r="T373" i="10" s="1"/>
  <c r="R373" i="10"/>
  <c r="U373" i="10" s="1"/>
  <c r="V373" i="10"/>
  <c r="X373" i="10"/>
  <c r="Y373" i="10"/>
  <c r="Z373" i="10"/>
  <c r="M374" i="10"/>
  <c r="N374" i="10"/>
  <c r="O374" i="10"/>
  <c r="P374" i="10"/>
  <c r="Q374" i="10"/>
  <c r="S374" i="10" s="1"/>
  <c r="T374" i="10" s="1"/>
  <c r="U374" i="10" s="1"/>
  <c r="V374" i="10" s="1"/>
  <c r="R374" i="10"/>
  <c r="X374" i="10"/>
  <c r="Y374" i="10"/>
  <c r="Z374" i="10"/>
  <c r="M375" i="10"/>
  <c r="N375" i="10"/>
  <c r="O375" i="10"/>
  <c r="P375" i="10"/>
  <c r="Q375" i="10"/>
  <c r="R375" i="10"/>
  <c r="U375" i="10" s="1"/>
  <c r="V375" i="10" s="1"/>
  <c r="S375" i="10"/>
  <c r="T375" i="10"/>
  <c r="X375" i="10"/>
  <c r="Y375" i="10"/>
  <c r="Z375" i="10"/>
  <c r="M376" i="10"/>
  <c r="N376" i="10"/>
  <c r="O376" i="10"/>
  <c r="P376" i="10"/>
  <c r="Q376" i="10"/>
  <c r="R376" i="10"/>
  <c r="S376" i="10"/>
  <c r="T376" i="10" s="1"/>
  <c r="X376" i="10"/>
  <c r="Y376" i="10"/>
  <c r="Z376" i="10"/>
  <c r="M377" i="10"/>
  <c r="N377" i="10"/>
  <c r="O377" i="10" s="1"/>
  <c r="P377" i="10"/>
  <c r="Q377" i="10"/>
  <c r="S377" i="10" s="1"/>
  <c r="T377" i="10" s="1"/>
  <c r="R377" i="10"/>
  <c r="U377" i="10" s="1"/>
  <c r="V377" i="10"/>
  <c r="X377" i="10"/>
  <c r="Y377" i="10"/>
  <c r="Z377" i="10"/>
  <c r="M378" i="10"/>
  <c r="N378" i="10"/>
  <c r="O378" i="10"/>
  <c r="P378" i="10"/>
  <c r="Q378" i="10"/>
  <c r="S378" i="10" s="1"/>
  <c r="T378" i="10" s="1"/>
  <c r="U378" i="10" s="1"/>
  <c r="V378" i="10" s="1"/>
  <c r="R378" i="10"/>
  <c r="X378" i="10"/>
  <c r="Y378" i="10"/>
  <c r="Z378" i="10"/>
  <c r="M379" i="10"/>
  <c r="N379" i="10"/>
  <c r="O379" i="10"/>
  <c r="P379" i="10"/>
  <c r="Q379" i="10"/>
  <c r="R379" i="10"/>
  <c r="U379" i="10" s="1"/>
  <c r="V379" i="10" s="1"/>
  <c r="S379" i="10"/>
  <c r="T379" i="10"/>
  <c r="X379" i="10"/>
  <c r="Y379" i="10"/>
  <c r="Z379" i="10"/>
  <c r="M380" i="10"/>
  <c r="N380" i="10"/>
  <c r="O380" i="10"/>
  <c r="P380" i="10"/>
  <c r="Q380" i="10"/>
  <c r="R380" i="10"/>
  <c r="S380" i="10"/>
  <c r="T380" i="10" s="1"/>
  <c r="X380" i="10"/>
  <c r="Y380" i="10"/>
  <c r="Z380" i="10"/>
  <c r="M381" i="10"/>
  <c r="N381" i="10"/>
  <c r="O381" i="10" s="1"/>
  <c r="P381" i="10"/>
  <c r="Q381" i="10"/>
  <c r="S381" i="10" s="1"/>
  <c r="T381" i="10" s="1"/>
  <c r="R381" i="10"/>
  <c r="U381" i="10" s="1"/>
  <c r="V381" i="10"/>
  <c r="X381" i="10"/>
  <c r="Y381" i="10"/>
  <c r="Z381" i="10"/>
  <c r="M382" i="10"/>
  <c r="N382" i="10"/>
  <c r="O382" i="10"/>
  <c r="P382" i="10"/>
  <c r="Q382" i="10"/>
  <c r="S382" i="10" s="1"/>
  <c r="R382" i="10"/>
  <c r="X382" i="10"/>
  <c r="Y382" i="10"/>
  <c r="Z382" i="10"/>
  <c r="M383" i="10"/>
  <c r="N383" i="10"/>
  <c r="O383" i="10"/>
  <c r="P383" i="10"/>
  <c r="Q383" i="10"/>
  <c r="R383" i="10"/>
  <c r="U383" i="10" s="1"/>
  <c r="V383" i="10" s="1"/>
  <c r="S383" i="10"/>
  <c r="T383" i="10"/>
  <c r="X383" i="10"/>
  <c r="Y383" i="10"/>
  <c r="Z383" i="10"/>
  <c r="M384" i="10"/>
  <c r="N384" i="10"/>
  <c r="O384" i="10"/>
  <c r="P384" i="10"/>
  <c r="Q384" i="10"/>
  <c r="R384" i="10"/>
  <c r="S384" i="10"/>
  <c r="T384" i="10" s="1"/>
  <c r="X384" i="10"/>
  <c r="Y384" i="10"/>
  <c r="Z384" i="10"/>
  <c r="M385" i="10"/>
  <c r="N385" i="10"/>
  <c r="O385" i="10" s="1"/>
  <c r="P385" i="10"/>
  <c r="Q385" i="10"/>
  <c r="S385" i="10" s="1"/>
  <c r="T385" i="10" s="1"/>
  <c r="R385" i="10"/>
  <c r="U385" i="10" s="1"/>
  <c r="V385" i="10"/>
  <c r="X385" i="10"/>
  <c r="Y385" i="10"/>
  <c r="Z385" i="10"/>
  <c r="M386" i="10"/>
  <c r="N386" i="10"/>
  <c r="O386" i="10"/>
  <c r="P386" i="10"/>
  <c r="Q386" i="10"/>
  <c r="S386" i="10" s="1"/>
  <c r="T386" i="10" s="1"/>
  <c r="U386" i="10" s="1"/>
  <c r="V386" i="10" s="1"/>
  <c r="R386" i="10"/>
  <c r="X386" i="10"/>
  <c r="Y386" i="10"/>
  <c r="Z386" i="10"/>
  <c r="M387" i="10"/>
  <c r="N387" i="10"/>
  <c r="O387" i="10"/>
  <c r="P387" i="10"/>
  <c r="Q387" i="10"/>
  <c r="R387" i="10"/>
  <c r="U387" i="10" s="1"/>
  <c r="V387" i="10" s="1"/>
  <c r="S387" i="10"/>
  <c r="T387" i="10"/>
  <c r="X387" i="10"/>
  <c r="Y387" i="10"/>
  <c r="Z387" i="10"/>
  <c r="M388" i="10"/>
  <c r="N388" i="10"/>
  <c r="O388" i="10"/>
  <c r="P388" i="10"/>
  <c r="Q388" i="10"/>
  <c r="R388" i="10"/>
  <c r="S388" i="10"/>
  <c r="T388" i="10" s="1"/>
  <c r="X388" i="10"/>
  <c r="Y388" i="10"/>
  <c r="Z388" i="10"/>
  <c r="M389" i="10"/>
  <c r="N389" i="10"/>
  <c r="O389" i="10" s="1"/>
  <c r="P389" i="10"/>
  <c r="Q389" i="10"/>
  <c r="S389" i="10" s="1"/>
  <c r="T389" i="10" s="1"/>
  <c r="R389" i="10"/>
  <c r="U389" i="10" s="1"/>
  <c r="V389" i="10"/>
  <c r="X389" i="10"/>
  <c r="Y389" i="10"/>
  <c r="Z389" i="10"/>
  <c r="M390" i="10"/>
  <c r="N390" i="10"/>
  <c r="O390" i="10"/>
  <c r="P390" i="10"/>
  <c r="Q390" i="10"/>
  <c r="S390" i="10" s="1"/>
  <c r="T390" i="10" s="1"/>
  <c r="U390" i="10" s="1"/>
  <c r="V390" i="10" s="1"/>
  <c r="R390" i="10"/>
  <c r="X390" i="10"/>
  <c r="Y390" i="10"/>
  <c r="Z390" i="10"/>
  <c r="M391" i="10"/>
  <c r="N391" i="10"/>
  <c r="O391" i="10"/>
  <c r="P391" i="10"/>
  <c r="Q391" i="10"/>
  <c r="R391" i="10"/>
  <c r="U391" i="10" s="1"/>
  <c r="V391" i="10" s="1"/>
  <c r="S391" i="10"/>
  <c r="T391" i="10"/>
  <c r="X391" i="10"/>
  <c r="Y391" i="10"/>
  <c r="Z391" i="10"/>
  <c r="M392" i="10"/>
  <c r="N392" i="10"/>
  <c r="O392" i="10"/>
  <c r="P392" i="10"/>
  <c r="Q392" i="10"/>
  <c r="R392" i="10"/>
  <c r="S392" i="10"/>
  <c r="T392" i="10" s="1"/>
  <c r="X392" i="10"/>
  <c r="Y392" i="10"/>
  <c r="Z392" i="10"/>
  <c r="M393" i="10"/>
  <c r="N393" i="10"/>
  <c r="O393" i="10" s="1"/>
  <c r="P393" i="10"/>
  <c r="Q393" i="10"/>
  <c r="S393" i="10" s="1"/>
  <c r="T393" i="10" s="1"/>
  <c r="R393" i="10"/>
  <c r="U393" i="10" s="1"/>
  <c r="V393" i="10"/>
  <c r="X393" i="10"/>
  <c r="Y393" i="10"/>
  <c r="Z393" i="10"/>
  <c r="M394" i="10"/>
  <c r="N394" i="10"/>
  <c r="O394" i="10"/>
  <c r="P394" i="10"/>
  <c r="Q394" i="10"/>
  <c r="S394" i="10" s="1"/>
  <c r="T394" i="10" s="1"/>
  <c r="U394" i="10" s="1"/>
  <c r="V394" i="10" s="1"/>
  <c r="R394" i="10"/>
  <c r="X394" i="10"/>
  <c r="Y394" i="10"/>
  <c r="Z394" i="10"/>
  <c r="M395" i="10"/>
  <c r="N395" i="10"/>
  <c r="O395" i="10"/>
  <c r="P395" i="10"/>
  <c r="Q395" i="10"/>
  <c r="R395" i="10"/>
  <c r="U395" i="10" s="1"/>
  <c r="V395" i="10" s="1"/>
  <c r="S395" i="10"/>
  <c r="T395" i="10"/>
  <c r="X395" i="10"/>
  <c r="Y395" i="10"/>
  <c r="Z395" i="10"/>
  <c r="M396" i="10"/>
  <c r="N396" i="10"/>
  <c r="O396" i="10"/>
  <c r="P396" i="10"/>
  <c r="Q396" i="10"/>
  <c r="R396" i="10"/>
  <c r="S396" i="10"/>
  <c r="T396" i="10" s="1"/>
  <c r="X396" i="10"/>
  <c r="Y396" i="10"/>
  <c r="Z396" i="10"/>
  <c r="M397" i="10"/>
  <c r="N397" i="10"/>
  <c r="O397" i="10" s="1"/>
  <c r="P397" i="10"/>
  <c r="Q397" i="10"/>
  <c r="S397" i="10" s="1"/>
  <c r="T397" i="10" s="1"/>
  <c r="R397" i="10"/>
  <c r="U397" i="10" s="1"/>
  <c r="V397" i="10"/>
  <c r="X397" i="10"/>
  <c r="Y397" i="10"/>
  <c r="Z397" i="10"/>
  <c r="M398" i="10"/>
  <c r="N398" i="10"/>
  <c r="O398" i="10"/>
  <c r="P398" i="10"/>
  <c r="Q398" i="10"/>
  <c r="S398" i="10" s="1"/>
  <c r="R398" i="10"/>
  <c r="X398" i="10"/>
  <c r="Y398" i="10"/>
  <c r="Z398" i="10"/>
  <c r="M399" i="10"/>
  <c r="N399" i="10"/>
  <c r="O399" i="10"/>
  <c r="P399" i="10"/>
  <c r="Q399" i="10"/>
  <c r="R399" i="10"/>
  <c r="U399" i="10" s="1"/>
  <c r="V399" i="10" s="1"/>
  <c r="S399" i="10"/>
  <c r="T399" i="10"/>
  <c r="X399" i="10"/>
  <c r="Y399" i="10"/>
  <c r="Z399" i="10"/>
  <c r="M400" i="10"/>
  <c r="N400" i="10"/>
  <c r="O400" i="10"/>
  <c r="P400" i="10"/>
  <c r="Q400" i="10"/>
  <c r="R400" i="10"/>
  <c r="S400" i="10"/>
  <c r="T400" i="10" s="1"/>
  <c r="X400" i="10"/>
  <c r="Y400" i="10"/>
  <c r="Z400" i="10"/>
  <c r="M401" i="10"/>
  <c r="N401" i="10"/>
  <c r="O401" i="10" s="1"/>
  <c r="P401" i="10"/>
  <c r="Q401" i="10"/>
  <c r="S401" i="10" s="1"/>
  <c r="T401" i="10" s="1"/>
  <c r="R401" i="10"/>
  <c r="U401" i="10" s="1"/>
  <c r="V401" i="10"/>
  <c r="X401" i="10"/>
  <c r="Y401" i="10"/>
  <c r="Z401" i="10"/>
  <c r="M402" i="10"/>
  <c r="N402" i="10"/>
  <c r="O402" i="10"/>
  <c r="P402" i="10"/>
  <c r="Q402" i="10"/>
  <c r="S402" i="10" s="1"/>
  <c r="T402" i="10" s="1"/>
  <c r="U402" i="10" s="1"/>
  <c r="V402" i="10" s="1"/>
  <c r="R402" i="10"/>
  <c r="X402" i="10"/>
  <c r="Y402" i="10"/>
  <c r="Z402" i="10"/>
  <c r="M403" i="10"/>
  <c r="N403" i="10"/>
  <c r="O403" i="10"/>
  <c r="P403" i="10"/>
  <c r="Q403" i="10"/>
  <c r="R403" i="10"/>
  <c r="U403" i="10" s="1"/>
  <c r="V403" i="10" s="1"/>
  <c r="S403" i="10"/>
  <c r="T403" i="10"/>
  <c r="X403" i="10"/>
  <c r="Y403" i="10"/>
  <c r="Z403" i="10"/>
  <c r="M404" i="10"/>
  <c r="N404" i="10"/>
  <c r="O404" i="10"/>
  <c r="P404" i="10"/>
  <c r="Q404" i="10"/>
  <c r="R404" i="10"/>
  <c r="S404" i="10"/>
  <c r="T404" i="10" s="1"/>
  <c r="X404" i="10"/>
  <c r="Y404" i="10"/>
  <c r="Z404" i="10"/>
  <c r="M405" i="10"/>
  <c r="N405" i="10"/>
  <c r="O405" i="10" s="1"/>
  <c r="P405" i="10"/>
  <c r="Q405" i="10"/>
  <c r="S405" i="10" s="1"/>
  <c r="T405" i="10" s="1"/>
  <c r="R405" i="10"/>
  <c r="U405" i="10" s="1"/>
  <c r="V405" i="10"/>
  <c r="X405" i="10"/>
  <c r="Y405" i="10"/>
  <c r="Z405" i="10"/>
  <c r="M406" i="10"/>
  <c r="N406" i="10"/>
  <c r="O406" i="10"/>
  <c r="P406" i="10"/>
  <c r="Q406" i="10"/>
  <c r="S406" i="10" s="1"/>
  <c r="T406" i="10" s="1"/>
  <c r="U406" i="10" s="1"/>
  <c r="V406" i="10" s="1"/>
  <c r="R406" i="10"/>
  <c r="X406" i="10"/>
  <c r="Y406" i="10"/>
  <c r="Z406" i="10"/>
  <c r="M407" i="10"/>
  <c r="N407" i="10"/>
  <c r="O407" i="10"/>
  <c r="P407" i="10"/>
  <c r="Q407" i="10"/>
  <c r="R407" i="10"/>
  <c r="U407" i="10" s="1"/>
  <c r="V407" i="10" s="1"/>
  <c r="S407" i="10"/>
  <c r="T407" i="10"/>
  <c r="X407" i="10"/>
  <c r="Y407" i="10"/>
  <c r="Z407" i="10"/>
  <c r="M408" i="10"/>
  <c r="N408" i="10"/>
  <c r="O408" i="10"/>
  <c r="P408" i="10"/>
  <c r="Q408" i="10"/>
  <c r="R408" i="10"/>
  <c r="S408" i="10"/>
  <c r="T408" i="10" s="1"/>
  <c r="X408" i="10"/>
  <c r="Y408" i="10"/>
  <c r="Z408" i="10"/>
  <c r="M409" i="10"/>
  <c r="N409" i="10"/>
  <c r="O409" i="10" s="1"/>
  <c r="P409" i="10"/>
  <c r="Q409" i="10"/>
  <c r="S409" i="10" s="1"/>
  <c r="R409" i="10"/>
  <c r="X409" i="10"/>
  <c r="Y409" i="10"/>
  <c r="Z409" i="10"/>
  <c r="M410" i="10"/>
  <c r="N410" i="10"/>
  <c r="O410" i="10"/>
  <c r="P410" i="10"/>
  <c r="Q410" i="10"/>
  <c r="S410" i="10" s="1"/>
  <c r="R410" i="10"/>
  <c r="T410" i="10"/>
  <c r="U410" i="10" s="1"/>
  <c r="V410" i="10" s="1"/>
  <c r="X410" i="10"/>
  <c r="Y410" i="10"/>
  <c r="Z410" i="10"/>
  <c r="M411" i="10"/>
  <c r="N411" i="10"/>
  <c r="O411" i="10"/>
  <c r="P411" i="10"/>
  <c r="Q411" i="10"/>
  <c r="R411" i="10"/>
  <c r="S411" i="10"/>
  <c r="T411" i="10"/>
  <c r="X411" i="10"/>
  <c r="Y411" i="10"/>
  <c r="Z411" i="10"/>
  <c r="M412" i="10"/>
  <c r="N412" i="10"/>
  <c r="O412" i="10" s="1"/>
  <c r="P412" i="10"/>
  <c r="Q412" i="10"/>
  <c r="R412" i="10"/>
  <c r="U412" i="10" s="1"/>
  <c r="S412" i="10"/>
  <c r="T412" i="10" s="1"/>
  <c r="V412" i="10"/>
  <c r="X412" i="10"/>
  <c r="Y412" i="10"/>
  <c r="Z412" i="10"/>
  <c r="M413" i="10"/>
  <c r="N413" i="10"/>
  <c r="O413" i="10" s="1"/>
  <c r="P413" i="10"/>
  <c r="Q413" i="10"/>
  <c r="S413" i="10" s="1"/>
  <c r="R413" i="10"/>
  <c r="X413" i="10"/>
  <c r="Y413" i="10"/>
  <c r="Z413" i="10"/>
  <c r="M414" i="10"/>
  <c r="N414" i="10"/>
  <c r="O414" i="10"/>
  <c r="P414" i="10"/>
  <c r="Q414" i="10"/>
  <c r="S414" i="10" s="1"/>
  <c r="R414" i="10"/>
  <c r="T414" i="10"/>
  <c r="U414" i="10"/>
  <c r="V414" i="10" s="1"/>
  <c r="X414" i="10"/>
  <c r="Y414" i="10"/>
  <c r="Z414" i="10"/>
  <c r="M415" i="10"/>
  <c r="N415" i="10"/>
  <c r="O415" i="10"/>
  <c r="P415" i="10"/>
  <c r="Q415" i="10"/>
  <c r="R415" i="10"/>
  <c r="S415" i="10"/>
  <c r="T415" i="10"/>
  <c r="X415" i="10"/>
  <c r="Y415" i="10"/>
  <c r="Z415" i="10"/>
  <c r="M416" i="10"/>
  <c r="N416" i="10"/>
  <c r="O416" i="10" s="1"/>
  <c r="P416" i="10"/>
  <c r="Q416" i="10"/>
  <c r="R416" i="10"/>
  <c r="U416" i="10" s="1"/>
  <c r="V416" i="10" s="1"/>
  <c r="S416" i="10"/>
  <c r="T416" i="10" s="1"/>
  <c r="X416" i="10"/>
  <c r="Y416" i="10"/>
  <c r="Z416" i="10"/>
  <c r="M417" i="10"/>
  <c r="N417" i="10"/>
  <c r="O417" i="10" s="1"/>
  <c r="P417" i="10"/>
  <c r="Q417" i="10"/>
  <c r="S417" i="10" s="1"/>
  <c r="T417" i="10" s="1"/>
  <c r="R417" i="10"/>
  <c r="U417" i="10"/>
  <c r="V417" i="10"/>
  <c r="X417" i="10"/>
  <c r="Y417" i="10"/>
  <c r="Z417" i="10"/>
  <c r="M418" i="10"/>
  <c r="N418" i="10"/>
  <c r="O418" i="10"/>
  <c r="P418" i="10"/>
  <c r="Q418" i="10"/>
  <c r="S418" i="10" s="1"/>
  <c r="T418" i="10" s="1"/>
  <c r="U418" i="10" s="1"/>
  <c r="V418" i="10" s="1"/>
  <c r="R418" i="10"/>
  <c r="X418" i="10"/>
  <c r="Y418" i="10"/>
  <c r="Z418" i="10"/>
  <c r="M419" i="10"/>
  <c r="N419" i="10"/>
  <c r="O419" i="10"/>
  <c r="P419" i="10"/>
  <c r="Q419" i="10"/>
  <c r="R419" i="10"/>
  <c r="U419" i="10" s="1"/>
  <c r="V419" i="10" s="1"/>
  <c r="S419" i="10"/>
  <c r="T419" i="10" s="1"/>
  <c r="X419" i="10"/>
  <c r="Y419" i="10"/>
  <c r="Z419" i="10"/>
  <c r="M420" i="10"/>
  <c r="N420" i="10"/>
  <c r="O420" i="10"/>
  <c r="P420" i="10"/>
  <c r="Q420" i="10"/>
  <c r="R420" i="10"/>
  <c r="S420" i="10"/>
  <c r="T420" i="10" s="1"/>
  <c r="X420" i="10"/>
  <c r="Y420" i="10"/>
  <c r="Z420" i="10"/>
  <c r="M421" i="10"/>
  <c r="N421" i="10"/>
  <c r="O421" i="10" s="1"/>
  <c r="P421" i="10"/>
  <c r="Q421" i="10"/>
  <c r="S421" i="10" s="1"/>
  <c r="T421" i="10" s="1"/>
  <c r="R421" i="10"/>
  <c r="U421" i="10" s="1"/>
  <c r="V421" i="10" s="1"/>
  <c r="X421" i="10"/>
  <c r="Y421" i="10"/>
  <c r="Z421" i="10"/>
  <c r="M422" i="10"/>
  <c r="N422" i="10"/>
  <c r="O422" i="10"/>
  <c r="P422" i="10"/>
  <c r="Q422" i="10"/>
  <c r="S422" i="10" s="1"/>
  <c r="T422" i="10" s="1"/>
  <c r="U422" i="10" s="1"/>
  <c r="V422" i="10" s="1"/>
  <c r="R422" i="10"/>
  <c r="X422" i="10"/>
  <c r="Y422" i="10"/>
  <c r="Z422" i="10"/>
  <c r="M423" i="10"/>
  <c r="N423" i="10"/>
  <c r="O423" i="10"/>
  <c r="P423" i="10"/>
  <c r="Q423" i="10"/>
  <c r="R423" i="10"/>
  <c r="S423" i="10"/>
  <c r="T423" i="10" s="1"/>
  <c r="X423" i="10"/>
  <c r="Y423" i="10"/>
  <c r="Z423" i="10"/>
  <c r="M424" i="10"/>
  <c r="N424" i="10"/>
  <c r="O424" i="10"/>
  <c r="P424" i="10"/>
  <c r="Q424" i="10"/>
  <c r="R424" i="10"/>
  <c r="S424" i="10"/>
  <c r="T424" i="10" s="1"/>
  <c r="X424" i="10"/>
  <c r="Y424" i="10"/>
  <c r="Z424" i="10"/>
  <c r="M425" i="10"/>
  <c r="N425" i="10"/>
  <c r="O425" i="10" s="1"/>
  <c r="P425" i="10"/>
  <c r="Q425" i="10"/>
  <c r="S425" i="10" s="1"/>
  <c r="T425" i="10" s="1"/>
  <c r="R425" i="10"/>
  <c r="X425" i="10"/>
  <c r="Y425" i="10"/>
  <c r="Z425" i="10"/>
  <c r="M426" i="10"/>
  <c r="N426" i="10"/>
  <c r="O426" i="10"/>
  <c r="P426" i="10"/>
  <c r="Q426" i="10"/>
  <c r="S426" i="10" s="1"/>
  <c r="T426" i="10" s="1"/>
  <c r="U426" i="10" s="1"/>
  <c r="V426" i="10" s="1"/>
  <c r="R426" i="10"/>
  <c r="X426" i="10"/>
  <c r="Y426" i="10"/>
  <c r="Z426" i="10"/>
  <c r="M427" i="10"/>
  <c r="N427" i="10"/>
  <c r="O427" i="10" s="1"/>
  <c r="P427" i="10"/>
  <c r="Q427" i="10"/>
  <c r="R427" i="10"/>
  <c r="S427" i="10"/>
  <c r="T427" i="10" s="1"/>
  <c r="X427" i="10"/>
  <c r="Y427" i="10"/>
  <c r="Z427" i="10"/>
  <c r="M428" i="10"/>
  <c r="N428" i="10"/>
  <c r="O428" i="10" s="1"/>
  <c r="P428" i="10"/>
  <c r="Q428" i="10"/>
  <c r="S428" i="10" s="1"/>
  <c r="T428" i="10" s="1"/>
  <c r="R428" i="10"/>
  <c r="U428" i="10" s="1"/>
  <c r="V428" i="10" s="1"/>
  <c r="X428" i="10"/>
  <c r="Y428" i="10"/>
  <c r="Z428" i="10"/>
  <c r="M429" i="10"/>
  <c r="N429" i="10"/>
  <c r="O429" i="10" s="1"/>
  <c r="P429" i="10"/>
  <c r="Q429" i="10"/>
  <c r="S429" i="10" s="1"/>
  <c r="R429" i="10"/>
  <c r="T429" i="10"/>
  <c r="X429" i="10"/>
  <c r="Y429" i="10"/>
  <c r="Z429" i="10"/>
  <c r="M430" i="10"/>
  <c r="N430" i="10"/>
  <c r="O430" i="10"/>
  <c r="P430" i="10"/>
  <c r="Q430" i="10"/>
  <c r="R430" i="10"/>
  <c r="S430" i="10"/>
  <c r="T430" i="10" s="1"/>
  <c r="U430" i="10" s="1"/>
  <c r="V430" i="10" s="1"/>
  <c r="X430" i="10"/>
  <c r="Y430" i="10"/>
  <c r="Z430" i="10"/>
  <c r="M431" i="10"/>
  <c r="N431" i="10"/>
  <c r="O431" i="10"/>
  <c r="P431" i="10"/>
  <c r="Q431" i="10"/>
  <c r="R431" i="10"/>
  <c r="S431" i="10"/>
  <c r="T431" i="10" s="1"/>
  <c r="X431" i="10"/>
  <c r="Y431" i="10"/>
  <c r="Z431" i="10"/>
  <c r="M432" i="10"/>
  <c r="N432" i="10"/>
  <c r="O432" i="10"/>
  <c r="P432" i="10"/>
  <c r="Q432" i="10"/>
  <c r="R432" i="10"/>
  <c r="U432" i="10" s="1"/>
  <c r="V432" i="10" s="1"/>
  <c r="S432" i="10"/>
  <c r="T432" i="10" s="1"/>
  <c r="X432" i="10"/>
  <c r="Y432" i="10"/>
  <c r="Z432" i="10"/>
  <c r="M433" i="10"/>
  <c r="N433" i="10"/>
  <c r="O433" i="10" s="1"/>
  <c r="P433" i="10"/>
  <c r="Q433" i="10"/>
  <c r="S433" i="10" s="1"/>
  <c r="R433" i="10"/>
  <c r="T433" i="10"/>
  <c r="U433" i="10"/>
  <c r="V433" i="10" s="1"/>
  <c r="X433" i="10"/>
  <c r="Y433" i="10"/>
  <c r="Z433" i="10"/>
  <c r="M434" i="10"/>
  <c r="N434" i="10"/>
  <c r="O434" i="10"/>
  <c r="P434" i="10"/>
  <c r="Q434" i="10"/>
  <c r="R434" i="10"/>
  <c r="S434" i="10"/>
  <c r="T434" i="10"/>
  <c r="U434" i="10" s="1"/>
  <c r="V434" i="10" s="1"/>
  <c r="X434" i="10"/>
  <c r="Y434" i="10"/>
  <c r="Z434" i="10"/>
  <c r="M435" i="10"/>
  <c r="N435" i="10"/>
  <c r="O435" i="10"/>
  <c r="P435" i="10"/>
  <c r="Q435" i="10"/>
  <c r="R435" i="10"/>
  <c r="S435" i="10"/>
  <c r="T435" i="10"/>
  <c r="U435" i="10" s="1"/>
  <c r="V435" i="10" s="1"/>
  <c r="X435" i="10"/>
  <c r="Y435" i="10"/>
  <c r="Z435" i="10"/>
  <c r="M436" i="10"/>
  <c r="N436" i="10"/>
  <c r="O436" i="10"/>
  <c r="P436" i="10"/>
  <c r="Q436" i="10"/>
  <c r="R436" i="10"/>
  <c r="S436" i="10"/>
  <c r="T436" i="10" s="1"/>
  <c r="X436" i="10"/>
  <c r="Y436" i="10"/>
  <c r="Z436" i="10"/>
  <c r="M437" i="10"/>
  <c r="N437" i="10"/>
  <c r="O437" i="10" s="1"/>
  <c r="P437" i="10"/>
  <c r="Q437" i="10"/>
  <c r="S437" i="10" s="1"/>
  <c r="T437" i="10" s="1"/>
  <c r="R437" i="10"/>
  <c r="U437" i="10" s="1"/>
  <c r="V437" i="10" s="1"/>
  <c r="X437" i="10"/>
  <c r="Y437" i="10"/>
  <c r="Z437" i="10"/>
  <c r="M438" i="10"/>
  <c r="N438" i="10"/>
  <c r="O438" i="10" s="1"/>
  <c r="P438" i="10"/>
  <c r="Q438" i="10"/>
  <c r="S438" i="10" s="1"/>
  <c r="T438" i="10" s="1"/>
  <c r="U438" i="10" s="1"/>
  <c r="V438" i="10" s="1"/>
  <c r="R438" i="10"/>
  <c r="X438" i="10"/>
  <c r="Y438" i="10"/>
  <c r="Z438" i="10"/>
  <c r="M439" i="10"/>
  <c r="N439" i="10"/>
  <c r="O439" i="10"/>
  <c r="P439" i="10"/>
  <c r="Q439" i="10"/>
  <c r="R439" i="10"/>
  <c r="S439" i="10"/>
  <c r="T439" i="10"/>
  <c r="U439" i="10" s="1"/>
  <c r="V439" i="10" s="1"/>
  <c r="X439" i="10"/>
  <c r="Y439" i="10"/>
  <c r="Z439" i="10"/>
  <c r="M440" i="10"/>
  <c r="N440" i="10"/>
  <c r="O440" i="10"/>
  <c r="P440" i="10"/>
  <c r="Q440" i="10"/>
  <c r="R440" i="10"/>
  <c r="S440" i="10"/>
  <c r="T440" i="10" s="1"/>
  <c r="X440" i="10"/>
  <c r="Y440" i="10"/>
  <c r="Z440" i="10"/>
  <c r="M441" i="10"/>
  <c r="N441" i="10"/>
  <c r="O441" i="10" s="1"/>
  <c r="P441" i="10"/>
  <c r="Q441" i="10"/>
  <c r="S441" i="10" s="1"/>
  <c r="T441" i="10" s="1"/>
  <c r="R441" i="10"/>
  <c r="U441" i="10" s="1"/>
  <c r="V441" i="10"/>
  <c r="X441" i="10"/>
  <c r="Y441" i="10"/>
  <c r="Z441" i="10"/>
  <c r="M442" i="10"/>
  <c r="N442" i="10"/>
  <c r="O442" i="10" s="1"/>
  <c r="P442" i="10"/>
  <c r="Q442" i="10"/>
  <c r="S442" i="10" s="1"/>
  <c r="R442" i="10"/>
  <c r="X442" i="10"/>
  <c r="Y442" i="10"/>
  <c r="Z442" i="10"/>
  <c r="M443" i="10"/>
  <c r="N443" i="10"/>
  <c r="O443" i="10"/>
  <c r="P443" i="10"/>
  <c r="Q443" i="10"/>
  <c r="R443" i="10"/>
  <c r="S443" i="10"/>
  <c r="T443" i="10"/>
  <c r="U443" i="10" s="1"/>
  <c r="V443" i="10" s="1"/>
  <c r="X443" i="10"/>
  <c r="Y443" i="10"/>
  <c r="Z443" i="10"/>
  <c r="M444" i="10"/>
  <c r="N444" i="10"/>
  <c r="O444" i="10"/>
  <c r="P444" i="10"/>
  <c r="Q444" i="10"/>
  <c r="R444" i="10"/>
  <c r="U444" i="10" s="1"/>
  <c r="V444" i="10" s="1"/>
  <c r="S444" i="10"/>
  <c r="T444" i="10" s="1"/>
  <c r="X444" i="10"/>
  <c r="Y444" i="10"/>
  <c r="Z444" i="10"/>
  <c r="M445" i="10"/>
  <c r="N445" i="10"/>
  <c r="O445" i="10" s="1"/>
  <c r="P445" i="10"/>
  <c r="Q445" i="10"/>
  <c r="S445" i="10" s="1"/>
  <c r="T445" i="10" s="1"/>
  <c r="R445" i="10"/>
  <c r="X445" i="10"/>
  <c r="Y445" i="10"/>
  <c r="Z445" i="10"/>
  <c r="M446" i="10"/>
  <c r="N446" i="10"/>
  <c r="O446" i="10" s="1"/>
  <c r="P446" i="10"/>
  <c r="Q446" i="10"/>
  <c r="S446" i="10" s="1"/>
  <c r="R446" i="10"/>
  <c r="X446" i="10"/>
  <c r="Y446" i="10"/>
  <c r="Z446" i="10"/>
  <c r="M447" i="10"/>
  <c r="N447" i="10"/>
  <c r="O447" i="10"/>
  <c r="P447" i="10"/>
  <c r="Q447" i="10"/>
  <c r="R447" i="10"/>
  <c r="S447" i="10"/>
  <c r="T447" i="10"/>
  <c r="U447" i="10" s="1"/>
  <c r="V447" i="10" s="1"/>
  <c r="X447" i="10"/>
  <c r="Y447" i="10"/>
  <c r="Z447" i="10"/>
  <c r="M448" i="10"/>
  <c r="N448" i="10"/>
  <c r="O448" i="10"/>
  <c r="P448" i="10"/>
  <c r="Q448" i="10"/>
  <c r="R448" i="10"/>
  <c r="U448" i="10" s="1"/>
  <c r="V448" i="10" s="1"/>
  <c r="S448" i="10"/>
  <c r="T448" i="10" s="1"/>
  <c r="X448" i="10"/>
  <c r="Y448" i="10"/>
  <c r="Z448" i="10"/>
  <c r="M449" i="10"/>
  <c r="N449" i="10"/>
  <c r="O449" i="10" s="1"/>
  <c r="P449" i="10"/>
  <c r="Q449" i="10"/>
  <c r="S449" i="10" s="1"/>
  <c r="T449" i="10" s="1"/>
  <c r="R449" i="10"/>
  <c r="X449" i="10"/>
  <c r="Y449" i="10"/>
  <c r="Z449" i="10"/>
  <c r="M450" i="10"/>
  <c r="N450" i="10"/>
  <c r="O450" i="10" s="1"/>
  <c r="P450" i="10"/>
  <c r="Q450" i="10"/>
  <c r="S450" i="10" s="1"/>
  <c r="T450" i="10" s="1"/>
  <c r="R450" i="10"/>
  <c r="U450" i="10"/>
  <c r="V450" i="10" s="1"/>
  <c r="X450" i="10"/>
  <c r="Y450" i="10"/>
  <c r="Z450" i="10"/>
  <c r="M451" i="10"/>
  <c r="N451" i="10"/>
  <c r="O451" i="10"/>
  <c r="P451" i="10"/>
  <c r="Q451" i="10"/>
  <c r="R451" i="10"/>
  <c r="S451" i="10"/>
  <c r="T451" i="10"/>
  <c r="U451" i="10" s="1"/>
  <c r="V451" i="10" s="1"/>
  <c r="X451" i="10"/>
  <c r="Y451" i="10"/>
  <c r="Z451" i="10"/>
  <c r="M452" i="10"/>
  <c r="N452" i="10"/>
  <c r="O452" i="10"/>
  <c r="P452" i="10"/>
  <c r="Q452" i="10"/>
  <c r="R452" i="10"/>
  <c r="S452" i="10"/>
  <c r="T452" i="10" s="1"/>
  <c r="X452" i="10"/>
  <c r="Y452" i="10"/>
  <c r="Z452" i="10"/>
  <c r="M453" i="10"/>
  <c r="N453" i="10"/>
  <c r="O453" i="10" s="1"/>
  <c r="P453" i="10"/>
  <c r="Q453" i="10"/>
  <c r="S453" i="10" s="1"/>
  <c r="T453" i="10" s="1"/>
  <c r="R453" i="10"/>
  <c r="U453" i="10" s="1"/>
  <c r="V453" i="10" s="1"/>
  <c r="X453" i="10"/>
  <c r="Y453" i="10"/>
  <c r="Z453" i="10"/>
  <c r="M454" i="10"/>
  <c r="N454" i="10"/>
  <c r="O454" i="10" s="1"/>
  <c r="P454" i="10"/>
  <c r="Q454" i="10"/>
  <c r="S454" i="10" s="1"/>
  <c r="T454" i="10" s="1"/>
  <c r="U454" i="10" s="1"/>
  <c r="V454" i="10" s="1"/>
  <c r="R454" i="10"/>
  <c r="X454" i="10"/>
  <c r="Y454" i="10"/>
  <c r="Z454" i="10"/>
  <c r="M455" i="10"/>
  <c r="N455" i="10"/>
  <c r="O455" i="10"/>
  <c r="P455" i="10"/>
  <c r="Q455" i="10"/>
  <c r="R455" i="10"/>
  <c r="S455" i="10"/>
  <c r="T455" i="10"/>
  <c r="U455" i="10" s="1"/>
  <c r="V455" i="10" s="1"/>
  <c r="X455" i="10"/>
  <c r="Y455" i="10"/>
  <c r="Z455" i="10"/>
  <c r="M456" i="10"/>
  <c r="N456" i="10"/>
  <c r="O456" i="10"/>
  <c r="P456" i="10"/>
  <c r="Q456" i="10"/>
  <c r="R456" i="10"/>
  <c r="S456" i="10"/>
  <c r="T456" i="10" s="1"/>
  <c r="X456" i="10"/>
  <c r="Y456" i="10"/>
  <c r="Z456" i="10"/>
  <c r="M457" i="10"/>
  <c r="N457" i="10"/>
  <c r="O457" i="10" s="1"/>
  <c r="P457" i="10"/>
  <c r="Q457" i="10"/>
  <c r="S457" i="10" s="1"/>
  <c r="T457" i="10" s="1"/>
  <c r="R457" i="10"/>
  <c r="U457" i="10" s="1"/>
  <c r="V457" i="10"/>
  <c r="X457" i="10"/>
  <c r="Y457" i="10"/>
  <c r="Z457" i="10"/>
  <c r="M458" i="10"/>
  <c r="N458" i="10"/>
  <c r="O458" i="10" s="1"/>
  <c r="P458" i="10"/>
  <c r="Q458" i="10"/>
  <c r="S458" i="10" s="1"/>
  <c r="R458" i="10"/>
  <c r="X458" i="10"/>
  <c r="Y458" i="10"/>
  <c r="Z458" i="10"/>
  <c r="M459" i="10"/>
  <c r="N459" i="10"/>
  <c r="O459" i="10"/>
  <c r="P459" i="10"/>
  <c r="Q459" i="10"/>
  <c r="R459" i="10"/>
  <c r="S459" i="10"/>
  <c r="T459" i="10"/>
  <c r="U459" i="10" s="1"/>
  <c r="V459" i="10" s="1"/>
  <c r="X459" i="10"/>
  <c r="Y459" i="10"/>
  <c r="Z459" i="10"/>
  <c r="M460" i="10"/>
  <c r="N460" i="10"/>
  <c r="O460" i="10"/>
  <c r="P460" i="10"/>
  <c r="Q460" i="10"/>
  <c r="R460" i="10"/>
  <c r="U460" i="10" s="1"/>
  <c r="V460" i="10" s="1"/>
  <c r="S460" i="10"/>
  <c r="T460" i="10" s="1"/>
  <c r="X460" i="10"/>
  <c r="Y460" i="10"/>
  <c r="Z460" i="10"/>
  <c r="M461" i="10"/>
  <c r="N461" i="10"/>
  <c r="O461" i="10" s="1"/>
  <c r="P461" i="10"/>
  <c r="Q461" i="10"/>
  <c r="S461" i="10" s="1"/>
  <c r="T461" i="10" s="1"/>
  <c r="R461" i="10"/>
  <c r="X461" i="10"/>
  <c r="Y461" i="10"/>
  <c r="Z461" i="10"/>
  <c r="M462" i="10"/>
  <c r="N462" i="10"/>
  <c r="O462" i="10" s="1"/>
  <c r="P462" i="10"/>
  <c r="Q462" i="10"/>
  <c r="S462" i="10" s="1"/>
  <c r="R462" i="10"/>
  <c r="X462" i="10"/>
  <c r="Y462" i="10"/>
  <c r="Z462" i="10"/>
  <c r="M463" i="10"/>
  <c r="N463" i="10"/>
  <c r="O463" i="10"/>
  <c r="P463" i="10"/>
  <c r="Q463" i="10"/>
  <c r="R463" i="10"/>
  <c r="S463" i="10"/>
  <c r="T463" i="10"/>
  <c r="U463" i="10" s="1"/>
  <c r="V463" i="10" s="1"/>
  <c r="X463" i="10"/>
  <c r="Y463" i="10"/>
  <c r="Z463" i="10"/>
  <c r="M464" i="10"/>
  <c r="N464" i="10"/>
  <c r="O464" i="10"/>
  <c r="P464" i="10"/>
  <c r="Q464" i="10"/>
  <c r="R464" i="10"/>
  <c r="U464" i="10" s="1"/>
  <c r="V464" i="10" s="1"/>
  <c r="S464" i="10"/>
  <c r="T464" i="10" s="1"/>
  <c r="X464" i="10"/>
  <c r="Y464" i="10"/>
  <c r="Z464" i="10"/>
  <c r="M465" i="10"/>
  <c r="N465" i="10"/>
  <c r="O465" i="10" s="1"/>
  <c r="P465" i="10"/>
  <c r="Q465" i="10"/>
  <c r="S465" i="10" s="1"/>
  <c r="T465" i="10" s="1"/>
  <c r="R465" i="10"/>
  <c r="X465" i="10"/>
  <c r="Y465" i="10"/>
  <c r="Z465" i="10"/>
  <c r="M466" i="10"/>
  <c r="N466" i="10"/>
  <c r="O466" i="10" s="1"/>
  <c r="P466" i="10"/>
  <c r="Q466" i="10"/>
  <c r="S466" i="10" s="1"/>
  <c r="T466" i="10" s="1"/>
  <c r="U466" i="10" s="1"/>
  <c r="V466" i="10" s="1"/>
  <c r="R466" i="10"/>
  <c r="X466" i="10"/>
  <c r="Y466" i="10"/>
  <c r="Z466" i="10"/>
  <c r="M467" i="10"/>
  <c r="N467" i="10"/>
  <c r="O467" i="10"/>
  <c r="P467" i="10"/>
  <c r="Q467" i="10"/>
  <c r="R467" i="10"/>
  <c r="S467" i="10"/>
  <c r="T467" i="10"/>
  <c r="U467" i="10" s="1"/>
  <c r="V467" i="10" s="1"/>
  <c r="X467" i="10"/>
  <c r="Y467" i="10"/>
  <c r="Z467" i="10"/>
  <c r="M468" i="10"/>
  <c r="N468" i="10"/>
  <c r="O468" i="10"/>
  <c r="P468" i="10"/>
  <c r="Q468" i="10"/>
  <c r="R468" i="10"/>
  <c r="S468" i="10"/>
  <c r="T468" i="10" s="1"/>
  <c r="X468" i="10"/>
  <c r="Y468" i="10"/>
  <c r="Z468" i="10"/>
  <c r="M469" i="10"/>
  <c r="N469" i="10"/>
  <c r="O469" i="10" s="1"/>
  <c r="P469" i="10"/>
  <c r="Q469" i="10"/>
  <c r="S469" i="10" s="1"/>
  <c r="T469" i="10" s="1"/>
  <c r="R469" i="10"/>
  <c r="U469" i="10" s="1"/>
  <c r="V469" i="10" s="1"/>
  <c r="X469" i="10"/>
  <c r="Y469" i="10"/>
  <c r="Z469" i="10"/>
  <c r="M470" i="10"/>
  <c r="N470" i="10"/>
  <c r="O470" i="10" s="1"/>
  <c r="P470" i="10"/>
  <c r="Q470" i="10"/>
  <c r="S470" i="10" s="1"/>
  <c r="T470" i="10" s="1"/>
  <c r="U470" i="10" s="1"/>
  <c r="V470" i="10" s="1"/>
  <c r="R470" i="10"/>
  <c r="X470" i="10"/>
  <c r="Y470" i="10"/>
  <c r="Z470" i="10"/>
  <c r="M471" i="10"/>
  <c r="N471" i="10"/>
  <c r="O471" i="10"/>
  <c r="P471" i="10"/>
  <c r="Q471" i="10"/>
  <c r="R471" i="10"/>
  <c r="S471" i="10"/>
  <c r="T471" i="10"/>
  <c r="U471" i="10" s="1"/>
  <c r="V471" i="10" s="1"/>
  <c r="X471" i="10"/>
  <c r="Y471" i="10"/>
  <c r="Z471" i="10"/>
  <c r="M472" i="10"/>
  <c r="N472" i="10"/>
  <c r="O472" i="10"/>
  <c r="P472" i="10"/>
  <c r="Q472" i="10"/>
  <c r="R472" i="10"/>
  <c r="S472" i="10"/>
  <c r="T472" i="10" s="1"/>
  <c r="X472" i="10"/>
  <c r="Y472" i="10"/>
  <c r="Z472" i="10"/>
  <c r="M473" i="10"/>
  <c r="N473" i="10"/>
  <c r="O473" i="10" s="1"/>
  <c r="P473" i="10"/>
  <c r="Q473" i="10"/>
  <c r="S473" i="10" s="1"/>
  <c r="T473" i="10" s="1"/>
  <c r="R473" i="10"/>
  <c r="U473" i="10" s="1"/>
  <c r="V473" i="10"/>
  <c r="X473" i="10"/>
  <c r="Y473" i="10"/>
  <c r="Z473" i="10"/>
  <c r="M474" i="10"/>
  <c r="N474" i="10"/>
  <c r="O474" i="10" s="1"/>
  <c r="P474" i="10"/>
  <c r="Q474" i="10"/>
  <c r="S474" i="10" s="1"/>
  <c r="R474" i="10"/>
  <c r="X474" i="10"/>
  <c r="Y474" i="10"/>
  <c r="Z474" i="10"/>
  <c r="M475" i="10"/>
  <c r="N475" i="10"/>
  <c r="O475" i="10"/>
  <c r="P475" i="10"/>
  <c r="Q475" i="10"/>
  <c r="R475" i="10"/>
  <c r="S475" i="10"/>
  <c r="T475" i="10"/>
  <c r="U475" i="10" s="1"/>
  <c r="V475" i="10" s="1"/>
  <c r="X475" i="10"/>
  <c r="Y475" i="10"/>
  <c r="Z475" i="10"/>
  <c r="M476" i="10"/>
  <c r="N476" i="10"/>
  <c r="O476" i="10"/>
  <c r="P476" i="10"/>
  <c r="Q476" i="10"/>
  <c r="R476" i="10"/>
  <c r="U476" i="10" s="1"/>
  <c r="V476" i="10" s="1"/>
  <c r="S476" i="10"/>
  <c r="T476" i="10" s="1"/>
  <c r="X476" i="10"/>
  <c r="Y476" i="10"/>
  <c r="Z476" i="10"/>
  <c r="M477" i="10"/>
  <c r="N477" i="10"/>
  <c r="O477" i="10" s="1"/>
  <c r="P477" i="10"/>
  <c r="Q477" i="10"/>
  <c r="S477" i="10" s="1"/>
  <c r="T477" i="10" s="1"/>
  <c r="R477" i="10"/>
  <c r="X477" i="10"/>
  <c r="Y477" i="10"/>
  <c r="Z477" i="10"/>
  <c r="M478" i="10"/>
  <c r="N478" i="10"/>
  <c r="O478" i="10" s="1"/>
  <c r="P478" i="10"/>
  <c r="Q478" i="10"/>
  <c r="S478" i="10" s="1"/>
  <c r="R478" i="10"/>
  <c r="X478" i="10"/>
  <c r="Y478" i="10"/>
  <c r="Z478" i="10"/>
  <c r="M479" i="10"/>
  <c r="N479" i="10"/>
  <c r="O479" i="10"/>
  <c r="P479" i="10"/>
  <c r="Q479" i="10"/>
  <c r="R479" i="10"/>
  <c r="S479" i="10"/>
  <c r="T479" i="10"/>
  <c r="U479" i="10" s="1"/>
  <c r="V479" i="10" s="1"/>
  <c r="X479" i="10"/>
  <c r="Y479" i="10"/>
  <c r="Z479" i="10"/>
  <c r="M480" i="10"/>
  <c r="N480" i="10"/>
  <c r="O480" i="10"/>
  <c r="P480" i="10"/>
  <c r="Q480" i="10"/>
  <c r="R480" i="10"/>
  <c r="U480" i="10" s="1"/>
  <c r="V480" i="10" s="1"/>
  <c r="S480" i="10"/>
  <c r="T480" i="10" s="1"/>
  <c r="X480" i="10"/>
  <c r="Y480" i="10"/>
  <c r="Z480" i="10"/>
  <c r="M481" i="10"/>
  <c r="N481" i="10"/>
  <c r="O481" i="10" s="1"/>
  <c r="P481" i="10"/>
  <c r="Q481" i="10"/>
  <c r="S481" i="10" s="1"/>
  <c r="T481" i="10" s="1"/>
  <c r="R481" i="10"/>
  <c r="X481" i="10"/>
  <c r="Y481" i="10"/>
  <c r="Z481" i="10"/>
  <c r="M482" i="10"/>
  <c r="N482" i="10"/>
  <c r="O482" i="10" s="1"/>
  <c r="P482" i="10"/>
  <c r="Q482" i="10"/>
  <c r="S482" i="10" s="1"/>
  <c r="T482" i="10" s="1"/>
  <c r="U482" i="10" s="1"/>
  <c r="V482" i="10" s="1"/>
  <c r="R482" i="10"/>
  <c r="X482" i="10"/>
  <c r="Y482" i="10"/>
  <c r="Z482" i="10"/>
  <c r="M483" i="10"/>
  <c r="N483" i="10"/>
  <c r="O483" i="10"/>
  <c r="P483" i="10"/>
  <c r="Q483" i="10"/>
  <c r="R483" i="10"/>
  <c r="S483" i="10"/>
  <c r="T483" i="10"/>
  <c r="U483" i="10" s="1"/>
  <c r="V483" i="10" s="1"/>
  <c r="X483" i="10"/>
  <c r="Y483" i="10"/>
  <c r="Z483" i="10"/>
  <c r="M484" i="10"/>
  <c r="N484" i="10"/>
  <c r="O484" i="10"/>
  <c r="P484" i="10"/>
  <c r="Q484" i="10"/>
  <c r="R484" i="10"/>
  <c r="S484" i="10"/>
  <c r="T484" i="10" s="1"/>
  <c r="X484" i="10"/>
  <c r="Y484" i="10"/>
  <c r="Z484" i="10"/>
  <c r="M485" i="10"/>
  <c r="N485" i="10"/>
  <c r="O485" i="10" s="1"/>
  <c r="P485" i="10"/>
  <c r="Q485" i="10"/>
  <c r="S485" i="10" s="1"/>
  <c r="T485" i="10" s="1"/>
  <c r="R485" i="10"/>
  <c r="U485" i="10" s="1"/>
  <c r="V485" i="10" s="1"/>
  <c r="X485" i="10"/>
  <c r="Y485" i="10"/>
  <c r="Z485" i="10"/>
  <c r="M486" i="10"/>
  <c r="N486" i="10"/>
  <c r="O486" i="10" s="1"/>
  <c r="P486" i="10"/>
  <c r="Q486" i="10"/>
  <c r="S486" i="10" s="1"/>
  <c r="T486" i="10" s="1"/>
  <c r="U486" i="10" s="1"/>
  <c r="V486" i="10" s="1"/>
  <c r="R486" i="10"/>
  <c r="X486" i="10"/>
  <c r="Y486" i="10"/>
  <c r="Z486" i="10"/>
  <c r="M487" i="10"/>
  <c r="N487" i="10"/>
  <c r="O487" i="10"/>
  <c r="P487" i="10"/>
  <c r="Q487" i="10"/>
  <c r="R487" i="10"/>
  <c r="S487" i="10"/>
  <c r="T487" i="10"/>
  <c r="U487" i="10" s="1"/>
  <c r="V487" i="10" s="1"/>
  <c r="X487" i="10"/>
  <c r="Y487" i="10"/>
  <c r="Z487" i="10"/>
  <c r="M488" i="10"/>
  <c r="N488" i="10"/>
  <c r="O488" i="10"/>
  <c r="P488" i="10"/>
  <c r="Q488" i="10"/>
  <c r="R488" i="10"/>
  <c r="S488" i="10"/>
  <c r="T488" i="10" s="1"/>
  <c r="X488" i="10"/>
  <c r="Y488" i="10"/>
  <c r="Z488" i="10"/>
  <c r="M489" i="10"/>
  <c r="N489" i="10"/>
  <c r="O489" i="10" s="1"/>
  <c r="P489" i="10"/>
  <c r="Q489" i="10"/>
  <c r="S489" i="10" s="1"/>
  <c r="T489" i="10" s="1"/>
  <c r="R489" i="10"/>
  <c r="U489" i="10" s="1"/>
  <c r="V489" i="10"/>
  <c r="X489" i="10"/>
  <c r="Y489" i="10"/>
  <c r="Z489" i="10"/>
  <c r="M490" i="10"/>
  <c r="N490" i="10"/>
  <c r="O490" i="10" s="1"/>
  <c r="P490" i="10"/>
  <c r="Q490" i="10"/>
  <c r="S490" i="10" s="1"/>
  <c r="R490" i="10"/>
  <c r="X490" i="10"/>
  <c r="Y490" i="10"/>
  <c r="Z490" i="10"/>
  <c r="M491" i="10"/>
  <c r="N491" i="10"/>
  <c r="O491" i="10"/>
  <c r="P491" i="10"/>
  <c r="Q491" i="10"/>
  <c r="R491" i="10"/>
  <c r="S491" i="10"/>
  <c r="T491" i="10"/>
  <c r="U491" i="10" s="1"/>
  <c r="V491" i="10" s="1"/>
  <c r="X491" i="10"/>
  <c r="Y491" i="10"/>
  <c r="Z491" i="10"/>
  <c r="M492" i="10"/>
  <c r="N492" i="10"/>
  <c r="O492" i="10"/>
  <c r="P492" i="10"/>
  <c r="Q492" i="10"/>
  <c r="R492" i="10"/>
  <c r="U492" i="10" s="1"/>
  <c r="V492" i="10" s="1"/>
  <c r="S492" i="10"/>
  <c r="T492" i="10" s="1"/>
  <c r="X492" i="10"/>
  <c r="Y492" i="10"/>
  <c r="Z492" i="10"/>
  <c r="M493" i="10"/>
  <c r="N493" i="10"/>
  <c r="O493" i="10" s="1"/>
  <c r="P493" i="10"/>
  <c r="Q493" i="10"/>
  <c r="S493" i="10" s="1"/>
  <c r="T493" i="10" s="1"/>
  <c r="R493" i="10"/>
  <c r="X493" i="10"/>
  <c r="Y493" i="10"/>
  <c r="Z493" i="10"/>
  <c r="M494" i="10"/>
  <c r="N494" i="10"/>
  <c r="O494" i="10" s="1"/>
  <c r="P494" i="10"/>
  <c r="Q494" i="10"/>
  <c r="S494" i="10" s="1"/>
  <c r="R494" i="10"/>
  <c r="X494" i="10"/>
  <c r="Y494" i="10"/>
  <c r="Z494" i="10"/>
  <c r="M495" i="10"/>
  <c r="N495" i="10"/>
  <c r="O495" i="10"/>
  <c r="P495" i="10"/>
  <c r="Q495" i="10"/>
  <c r="R495" i="10"/>
  <c r="S495" i="10"/>
  <c r="T495" i="10"/>
  <c r="U495" i="10" s="1"/>
  <c r="V495" i="10" s="1"/>
  <c r="X495" i="10"/>
  <c r="Y495" i="10"/>
  <c r="Z495" i="10"/>
  <c r="M496" i="10"/>
  <c r="N496" i="10"/>
  <c r="O496" i="10"/>
  <c r="P496" i="10"/>
  <c r="Q496" i="10"/>
  <c r="R496" i="10"/>
  <c r="U496" i="10" s="1"/>
  <c r="V496" i="10" s="1"/>
  <c r="S496" i="10"/>
  <c r="T496" i="10" s="1"/>
  <c r="X496" i="10"/>
  <c r="Y496" i="10"/>
  <c r="Z496" i="10"/>
  <c r="M497" i="10"/>
  <c r="N497" i="10"/>
  <c r="O497" i="10" s="1"/>
  <c r="P497" i="10"/>
  <c r="Q497" i="10"/>
  <c r="S497" i="10" s="1"/>
  <c r="T497" i="10" s="1"/>
  <c r="R497" i="10"/>
  <c r="X497" i="10"/>
  <c r="Y497" i="10"/>
  <c r="Z497" i="10"/>
  <c r="M498" i="10"/>
  <c r="N498" i="10"/>
  <c r="O498" i="10" s="1"/>
  <c r="P498" i="10"/>
  <c r="Q498" i="10"/>
  <c r="S498" i="10" s="1"/>
  <c r="T498" i="10" s="1"/>
  <c r="U498" i="10" s="1"/>
  <c r="V498" i="10" s="1"/>
  <c r="R498" i="10"/>
  <c r="X498" i="10"/>
  <c r="Y498" i="10"/>
  <c r="Z498" i="10"/>
  <c r="M499" i="10"/>
  <c r="N499" i="10"/>
  <c r="O499" i="10"/>
  <c r="P499" i="10"/>
  <c r="Q499" i="10"/>
  <c r="R499" i="10"/>
  <c r="S499" i="10"/>
  <c r="T499" i="10"/>
  <c r="U499" i="10" s="1"/>
  <c r="V499" i="10" s="1"/>
  <c r="X499" i="10"/>
  <c r="Y499" i="10"/>
  <c r="Z499" i="10"/>
  <c r="M500" i="10"/>
  <c r="N500" i="10"/>
  <c r="O500" i="10"/>
  <c r="P500" i="10"/>
  <c r="Q500" i="10"/>
  <c r="R500" i="10"/>
  <c r="S500" i="10"/>
  <c r="T500" i="10" s="1"/>
  <c r="X500" i="10"/>
  <c r="Y500" i="10"/>
  <c r="Z500" i="10"/>
  <c r="M501" i="10"/>
  <c r="N501" i="10"/>
  <c r="O501" i="10" s="1"/>
  <c r="P501" i="10"/>
  <c r="Q501" i="10"/>
  <c r="S501" i="10" s="1"/>
  <c r="T501" i="10" s="1"/>
  <c r="R501" i="10"/>
  <c r="U501" i="10" s="1"/>
  <c r="V501" i="10" s="1"/>
  <c r="X501" i="10"/>
  <c r="Y501" i="10"/>
  <c r="Z501" i="10"/>
  <c r="M502" i="10"/>
  <c r="N502" i="10"/>
  <c r="O502" i="10" s="1"/>
  <c r="P502" i="10"/>
  <c r="Q502" i="10"/>
  <c r="S502" i="10" s="1"/>
  <c r="T502" i="10" s="1"/>
  <c r="U502" i="10" s="1"/>
  <c r="V502" i="10" s="1"/>
  <c r="R502" i="10"/>
  <c r="X502" i="10"/>
  <c r="Y502" i="10"/>
  <c r="Z502" i="10"/>
  <c r="M503" i="10"/>
  <c r="N503" i="10"/>
  <c r="O503" i="10"/>
  <c r="P503" i="10"/>
  <c r="Q503" i="10"/>
  <c r="R503" i="10"/>
  <c r="S503" i="10"/>
  <c r="T503" i="10"/>
  <c r="U503" i="10" s="1"/>
  <c r="V503" i="10" s="1"/>
  <c r="X503" i="10"/>
  <c r="Y503" i="10"/>
  <c r="Z503" i="10"/>
  <c r="M504" i="10"/>
  <c r="N504" i="10"/>
  <c r="O504" i="10"/>
  <c r="P504" i="10"/>
  <c r="Q504" i="10"/>
  <c r="R504" i="10"/>
  <c r="S504" i="10"/>
  <c r="T504" i="10" s="1"/>
  <c r="X504" i="10"/>
  <c r="Y504" i="10"/>
  <c r="Z504" i="10"/>
  <c r="M505" i="10"/>
  <c r="N505" i="10"/>
  <c r="O505" i="10" s="1"/>
  <c r="P505" i="10"/>
  <c r="Q505" i="10"/>
  <c r="S505" i="10" s="1"/>
  <c r="T505" i="10" s="1"/>
  <c r="R505" i="10"/>
  <c r="U505" i="10" s="1"/>
  <c r="V505" i="10"/>
  <c r="X505" i="10"/>
  <c r="Y505" i="10"/>
  <c r="Z505" i="10"/>
  <c r="M506" i="10"/>
  <c r="N506" i="10"/>
  <c r="O506" i="10" s="1"/>
  <c r="P506" i="10"/>
  <c r="Q506" i="10"/>
  <c r="S506" i="10" s="1"/>
  <c r="R506" i="10"/>
  <c r="X506" i="10"/>
  <c r="Y506" i="10"/>
  <c r="Z506" i="10"/>
  <c r="M507" i="10"/>
  <c r="N507" i="10"/>
  <c r="O507" i="10"/>
  <c r="P507" i="10"/>
  <c r="Q507" i="10"/>
  <c r="R507" i="10"/>
  <c r="S507" i="10"/>
  <c r="T507" i="10"/>
  <c r="U507" i="10" s="1"/>
  <c r="V507" i="10" s="1"/>
  <c r="X507" i="10"/>
  <c r="Y507" i="10"/>
  <c r="Z507" i="10"/>
  <c r="M508" i="10"/>
  <c r="N508" i="10"/>
  <c r="O508" i="10"/>
  <c r="P508" i="10"/>
  <c r="Q508" i="10"/>
  <c r="R508" i="10"/>
  <c r="U508" i="10" s="1"/>
  <c r="V508" i="10" s="1"/>
  <c r="S508" i="10"/>
  <c r="T508" i="10" s="1"/>
  <c r="X508" i="10"/>
  <c r="Y508" i="10"/>
  <c r="Z508" i="10"/>
  <c r="M509" i="10"/>
  <c r="N509" i="10"/>
  <c r="O509" i="10" s="1"/>
  <c r="P509" i="10"/>
  <c r="Q509" i="10"/>
  <c r="S509" i="10" s="1"/>
  <c r="T509" i="10" s="1"/>
  <c r="R509" i="10"/>
  <c r="X509" i="10"/>
  <c r="Y509" i="10"/>
  <c r="Z509" i="10"/>
  <c r="M510" i="10"/>
  <c r="N510" i="10"/>
  <c r="O510" i="10" s="1"/>
  <c r="P510" i="10"/>
  <c r="Q510" i="10"/>
  <c r="S510" i="10" s="1"/>
  <c r="R510" i="10"/>
  <c r="X510" i="10"/>
  <c r="Y510" i="10"/>
  <c r="Z510" i="10"/>
  <c r="M511" i="10"/>
  <c r="N511" i="10"/>
  <c r="O511" i="10"/>
  <c r="P511" i="10"/>
  <c r="Q511" i="10"/>
  <c r="R511" i="10"/>
  <c r="S511" i="10"/>
  <c r="T511" i="10"/>
  <c r="U511" i="10" s="1"/>
  <c r="V511" i="10" s="1"/>
  <c r="X511" i="10"/>
  <c r="Y511" i="10"/>
  <c r="Z511" i="10"/>
  <c r="M512" i="10"/>
  <c r="N512" i="10"/>
  <c r="O512" i="10"/>
  <c r="P512" i="10"/>
  <c r="Q512" i="10"/>
  <c r="R512" i="10"/>
  <c r="U512" i="10" s="1"/>
  <c r="V512" i="10" s="1"/>
  <c r="S512" i="10"/>
  <c r="T512" i="10" s="1"/>
  <c r="X512" i="10"/>
  <c r="Y512" i="10"/>
  <c r="Z512" i="10"/>
  <c r="M513" i="10"/>
  <c r="N513" i="10"/>
  <c r="O513" i="10" s="1"/>
  <c r="P513" i="10"/>
  <c r="Q513" i="10"/>
  <c r="S513" i="10" s="1"/>
  <c r="T513" i="10" s="1"/>
  <c r="R513" i="10"/>
  <c r="X513" i="10"/>
  <c r="Y513" i="10"/>
  <c r="Z513" i="10"/>
  <c r="M514" i="10"/>
  <c r="N514" i="10"/>
  <c r="O514" i="10" s="1"/>
  <c r="P514" i="10"/>
  <c r="Q514" i="10"/>
  <c r="S514" i="10" s="1"/>
  <c r="T514" i="10" s="1"/>
  <c r="U514" i="10" s="1"/>
  <c r="V514" i="10" s="1"/>
  <c r="R514" i="10"/>
  <c r="X514" i="10"/>
  <c r="Y514" i="10"/>
  <c r="Z514" i="10"/>
  <c r="M515" i="10"/>
  <c r="N515" i="10"/>
  <c r="O515" i="10"/>
  <c r="P515" i="10"/>
  <c r="Q515" i="10"/>
  <c r="R515" i="10"/>
  <c r="S515" i="10"/>
  <c r="T515" i="10"/>
  <c r="U515" i="10" s="1"/>
  <c r="V515" i="10" s="1"/>
  <c r="X515" i="10"/>
  <c r="Y515" i="10"/>
  <c r="Z515" i="10"/>
  <c r="M516" i="10"/>
  <c r="N516" i="10"/>
  <c r="O516" i="10"/>
  <c r="P516" i="10"/>
  <c r="Q516" i="10"/>
  <c r="R516" i="10"/>
  <c r="S516" i="10"/>
  <c r="T516" i="10" s="1"/>
  <c r="X516" i="10"/>
  <c r="Y516" i="10"/>
  <c r="Z516" i="10"/>
  <c r="M517" i="10"/>
  <c r="N517" i="10"/>
  <c r="O517" i="10" s="1"/>
  <c r="P517" i="10"/>
  <c r="Q517" i="10"/>
  <c r="S517" i="10" s="1"/>
  <c r="T517" i="10" s="1"/>
  <c r="R517" i="10"/>
  <c r="U517" i="10" s="1"/>
  <c r="V517" i="10" s="1"/>
  <c r="X517" i="10"/>
  <c r="Y517" i="10"/>
  <c r="Z517" i="10"/>
  <c r="M518" i="10"/>
  <c r="N518" i="10"/>
  <c r="O518" i="10" s="1"/>
  <c r="P518" i="10"/>
  <c r="Q518" i="10"/>
  <c r="S518" i="10" s="1"/>
  <c r="T518" i="10" s="1"/>
  <c r="U518" i="10" s="1"/>
  <c r="V518" i="10" s="1"/>
  <c r="R518" i="10"/>
  <c r="X518" i="10"/>
  <c r="Y518" i="10"/>
  <c r="Z518" i="10"/>
  <c r="M519" i="10"/>
  <c r="N519" i="10"/>
  <c r="O519" i="10"/>
  <c r="P519" i="10"/>
  <c r="Q519" i="10"/>
  <c r="R519" i="10"/>
  <c r="S519" i="10"/>
  <c r="T519" i="10"/>
  <c r="U519" i="10" s="1"/>
  <c r="V519" i="10" s="1"/>
  <c r="X519" i="10"/>
  <c r="Y519" i="10"/>
  <c r="Z519" i="10"/>
  <c r="M520" i="10"/>
  <c r="N520" i="10"/>
  <c r="O520" i="10"/>
  <c r="P520" i="10"/>
  <c r="Q520" i="10"/>
  <c r="R520" i="10"/>
  <c r="S520" i="10"/>
  <c r="T520" i="10" s="1"/>
  <c r="X520" i="10"/>
  <c r="Y520" i="10"/>
  <c r="Z520" i="10"/>
  <c r="M521" i="10"/>
  <c r="N521" i="10"/>
  <c r="O521" i="10" s="1"/>
  <c r="P521" i="10"/>
  <c r="Q521" i="10"/>
  <c r="S521" i="10" s="1"/>
  <c r="T521" i="10" s="1"/>
  <c r="R521" i="10"/>
  <c r="U521" i="10" s="1"/>
  <c r="V521" i="10"/>
  <c r="X521" i="10"/>
  <c r="Y521" i="10"/>
  <c r="Z521" i="10"/>
  <c r="M522" i="10"/>
  <c r="N522" i="10"/>
  <c r="O522" i="10" s="1"/>
  <c r="P522" i="10"/>
  <c r="Q522" i="10"/>
  <c r="S522" i="10" s="1"/>
  <c r="R522" i="10"/>
  <c r="X522" i="10"/>
  <c r="Y522" i="10"/>
  <c r="Z522" i="10"/>
  <c r="M523" i="10"/>
  <c r="N523" i="10"/>
  <c r="O523" i="10"/>
  <c r="P523" i="10"/>
  <c r="Q523" i="10"/>
  <c r="R523" i="10"/>
  <c r="S523" i="10"/>
  <c r="T523" i="10"/>
  <c r="U523" i="10" s="1"/>
  <c r="V523" i="10" s="1"/>
  <c r="X523" i="10"/>
  <c r="Y523" i="10"/>
  <c r="Z523" i="10"/>
  <c r="M524" i="10"/>
  <c r="N524" i="10"/>
  <c r="O524" i="10"/>
  <c r="P524" i="10"/>
  <c r="Q524" i="10"/>
  <c r="R524" i="10"/>
  <c r="U524" i="10" s="1"/>
  <c r="V524" i="10" s="1"/>
  <c r="S524" i="10"/>
  <c r="T524" i="10" s="1"/>
  <c r="X524" i="10"/>
  <c r="Y524" i="10"/>
  <c r="Z524" i="10"/>
  <c r="M525" i="10"/>
  <c r="N525" i="10"/>
  <c r="O525" i="10" s="1"/>
  <c r="P525" i="10"/>
  <c r="Q525" i="10"/>
  <c r="S525" i="10" s="1"/>
  <c r="T525" i="10" s="1"/>
  <c r="R525" i="10"/>
  <c r="X525" i="10"/>
  <c r="Y525" i="10"/>
  <c r="Z525" i="10"/>
  <c r="M526" i="10"/>
  <c r="N526" i="10"/>
  <c r="O526" i="10" s="1"/>
  <c r="P526" i="10"/>
  <c r="Q526" i="10"/>
  <c r="S526" i="10" s="1"/>
  <c r="R526" i="10"/>
  <c r="X526" i="10"/>
  <c r="Y526" i="10"/>
  <c r="Z526" i="10"/>
  <c r="M527" i="10"/>
  <c r="N527" i="10"/>
  <c r="O527" i="10"/>
  <c r="P527" i="10"/>
  <c r="Q527" i="10"/>
  <c r="R527" i="10"/>
  <c r="S527" i="10"/>
  <c r="T527" i="10"/>
  <c r="U527" i="10" s="1"/>
  <c r="V527" i="10" s="1"/>
  <c r="X527" i="10"/>
  <c r="Y527" i="10"/>
  <c r="Z527" i="10"/>
  <c r="M528" i="10"/>
  <c r="N528" i="10"/>
  <c r="O528" i="10"/>
  <c r="P528" i="10"/>
  <c r="Q528" i="10"/>
  <c r="R528" i="10"/>
  <c r="U528" i="10" s="1"/>
  <c r="V528" i="10" s="1"/>
  <c r="S528" i="10"/>
  <c r="T528" i="10" s="1"/>
  <c r="X528" i="10"/>
  <c r="Y528" i="10"/>
  <c r="Z528" i="10"/>
  <c r="M529" i="10"/>
  <c r="N529" i="10"/>
  <c r="O529" i="10" s="1"/>
  <c r="P529" i="10"/>
  <c r="Q529" i="10"/>
  <c r="S529" i="10" s="1"/>
  <c r="T529" i="10" s="1"/>
  <c r="R529" i="10"/>
  <c r="X529" i="10"/>
  <c r="Y529" i="10"/>
  <c r="Z529" i="10"/>
  <c r="M530" i="10"/>
  <c r="N530" i="10"/>
  <c r="O530" i="10" s="1"/>
  <c r="P530" i="10"/>
  <c r="Q530" i="10"/>
  <c r="S530" i="10" s="1"/>
  <c r="T530" i="10" s="1"/>
  <c r="U530" i="10" s="1"/>
  <c r="V530" i="10" s="1"/>
  <c r="R530" i="10"/>
  <c r="X530" i="10"/>
  <c r="Y530" i="10"/>
  <c r="Z530" i="10"/>
  <c r="M531" i="10"/>
  <c r="N531" i="10"/>
  <c r="O531" i="10"/>
  <c r="P531" i="10"/>
  <c r="Q531" i="10"/>
  <c r="R531" i="10"/>
  <c r="S531" i="10"/>
  <c r="T531" i="10"/>
  <c r="U531" i="10" s="1"/>
  <c r="V531" i="10" s="1"/>
  <c r="X531" i="10"/>
  <c r="Y531" i="10"/>
  <c r="Z531" i="10"/>
  <c r="M532" i="10"/>
  <c r="N532" i="10"/>
  <c r="O532" i="10"/>
  <c r="P532" i="10"/>
  <c r="Q532" i="10"/>
  <c r="R532" i="10"/>
  <c r="S532" i="10"/>
  <c r="T532" i="10" s="1"/>
  <c r="X532" i="10"/>
  <c r="Y532" i="10"/>
  <c r="Z532" i="10"/>
  <c r="M533" i="10"/>
  <c r="N533" i="10"/>
  <c r="O533" i="10" s="1"/>
  <c r="P533" i="10"/>
  <c r="Q533" i="10"/>
  <c r="S533" i="10" s="1"/>
  <c r="T533" i="10" s="1"/>
  <c r="R533" i="10"/>
  <c r="U533" i="10" s="1"/>
  <c r="V533" i="10" s="1"/>
  <c r="X533" i="10"/>
  <c r="Y533" i="10"/>
  <c r="Z533" i="10"/>
  <c r="M534" i="10"/>
  <c r="N534" i="10"/>
  <c r="O534" i="10" s="1"/>
  <c r="P534" i="10"/>
  <c r="Q534" i="10"/>
  <c r="S534" i="10" s="1"/>
  <c r="T534" i="10" s="1"/>
  <c r="U534" i="10" s="1"/>
  <c r="V534" i="10" s="1"/>
  <c r="R534" i="10"/>
  <c r="X534" i="10"/>
  <c r="Y534" i="10"/>
  <c r="Z534" i="10"/>
  <c r="M535" i="10"/>
  <c r="N535" i="10"/>
  <c r="O535" i="10"/>
  <c r="P535" i="10"/>
  <c r="Q535" i="10"/>
  <c r="R535" i="10"/>
  <c r="S535" i="10"/>
  <c r="T535" i="10"/>
  <c r="U535" i="10" s="1"/>
  <c r="V535" i="10" s="1"/>
  <c r="X535" i="10"/>
  <c r="Y535" i="10"/>
  <c r="Z535" i="10"/>
  <c r="M536" i="10"/>
  <c r="N536" i="10"/>
  <c r="O536" i="10"/>
  <c r="P536" i="10"/>
  <c r="Q536" i="10"/>
  <c r="R536" i="10"/>
  <c r="S536" i="10"/>
  <c r="T536" i="10" s="1"/>
  <c r="X536" i="10"/>
  <c r="Y536" i="10"/>
  <c r="Z536" i="10"/>
  <c r="M537" i="10"/>
  <c r="N537" i="10"/>
  <c r="O537" i="10" s="1"/>
  <c r="P537" i="10"/>
  <c r="Q537" i="10"/>
  <c r="S537" i="10" s="1"/>
  <c r="T537" i="10" s="1"/>
  <c r="R537" i="10"/>
  <c r="U537" i="10" s="1"/>
  <c r="V537" i="10"/>
  <c r="X537" i="10"/>
  <c r="Y537" i="10"/>
  <c r="Z537" i="10"/>
  <c r="M538" i="10"/>
  <c r="N538" i="10"/>
  <c r="O538" i="10" s="1"/>
  <c r="P538" i="10"/>
  <c r="Q538" i="10"/>
  <c r="S538" i="10" s="1"/>
  <c r="R538" i="10"/>
  <c r="X538" i="10"/>
  <c r="Y538" i="10"/>
  <c r="Z538" i="10"/>
  <c r="M539" i="10"/>
  <c r="N539" i="10"/>
  <c r="O539" i="10"/>
  <c r="P539" i="10"/>
  <c r="Q539" i="10"/>
  <c r="R539" i="10"/>
  <c r="S539" i="10"/>
  <c r="T539" i="10"/>
  <c r="U539" i="10" s="1"/>
  <c r="V539" i="10" s="1"/>
  <c r="X539" i="10"/>
  <c r="Y539" i="10"/>
  <c r="Z539" i="10"/>
  <c r="M540" i="10"/>
  <c r="N540" i="10"/>
  <c r="O540" i="10"/>
  <c r="P540" i="10"/>
  <c r="Q540" i="10"/>
  <c r="R540" i="10"/>
  <c r="U540" i="10" s="1"/>
  <c r="V540" i="10" s="1"/>
  <c r="S540" i="10"/>
  <c r="T540" i="10" s="1"/>
  <c r="X540" i="10"/>
  <c r="Y540" i="10"/>
  <c r="Z540" i="10"/>
  <c r="M541" i="10"/>
  <c r="N541" i="10"/>
  <c r="O541" i="10" s="1"/>
  <c r="P541" i="10"/>
  <c r="Q541" i="10"/>
  <c r="S541" i="10" s="1"/>
  <c r="T541" i="10" s="1"/>
  <c r="R541" i="10"/>
  <c r="X541" i="10"/>
  <c r="Y541" i="10"/>
  <c r="Z541" i="10"/>
  <c r="M542" i="10"/>
  <c r="N542" i="10"/>
  <c r="O542" i="10" s="1"/>
  <c r="P542" i="10"/>
  <c r="Q542" i="10"/>
  <c r="S542" i="10" s="1"/>
  <c r="R542" i="10"/>
  <c r="X542" i="10"/>
  <c r="Y542" i="10"/>
  <c r="Z542" i="10"/>
  <c r="M543" i="10"/>
  <c r="N543" i="10"/>
  <c r="O543" i="10"/>
  <c r="P543" i="10"/>
  <c r="Q543" i="10"/>
  <c r="R543" i="10"/>
  <c r="S543" i="10"/>
  <c r="T543" i="10"/>
  <c r="U543" i="10" s="1"/>
  <c r="V543" i="10" s="1"/>
  <c r="X543" i="10"/>
  <c r="Y543" i="10"/>
  <c r="Z543" i="10"/>
  <c r="M544" i="10"/>
  <c r="N544" i="10"/>
  <c r="O544" i="10"/>
  <c r="P544" i="10"/>
  <c r="Q544" i="10"/>
  <c r="R544" i="10"/>
  <c r="U544" i="10" s="1"/>
  <c r="V544" i="10" s="1"/>
  <c r="S544" i="10"/>
  <c r="T544" i="10" s="1"/>
  <c r="X544" i="10"/>
  <c r="Y544" i="10"/>
  <c r="Z544" i="10"/>
  <c r="M545" i="10"/>
  <c r="N545" i="10"/>
  <c r="O545" i="10" s="1"/>
  <c r="P545" i="10"/>
  <c r="Q545" i="10"/>
  <c r="S545" i="10" s="1"/>
  <c r="T545" i="10" s="1"/>
  <c r="R545" i="10"/>
  <c r="X545" i="10"/>
  <c r="Y545" i="10"/>
  <c r="Z545" i="10"/>
  <c r="M546" i="10"/>
  <c r="N546" i="10"/>
  <c r="O546" i="10" s="1"/>
  <c r="P546" i="10"/>
  <c r="Q546" i="10"/>
  <c r="S546" i="10" s="1"/>
  <c r="T546" i="10" s="1"/>
  <c r="U546" i="10" s="1"/>
  <c r="V546" i="10" s="1"/>
  <c r="R546" i="10"/>
  <c r="X546" i="10"/>
  <c r="Y546" i="10"/>
  <c r="Z546" i="10"/>
  <c r="M547" i="10"/>
  <c r="N547" i="10"/>
  <c r="O547" i="10"/>
  <c r="P547" i="10"/>
  <c r="Q547" i="10"/>
  <c r="R547" i="10"/>
  <c r="S547" i="10"/>
  <c r="T547" i="10"/>
  <c r="U547" i="10" s="1"/>
  <c r="V547" i="10" s="1"/>
  <c r="X547" i="10"/>
  <c r="Y547" i="10"/>
  <c r="Z547" i="10"/>
  <c r="M548" i="10"/>
  <c r="N548" i="10"/>
  <c r="O548" i="10"/>
  <c r="P548" i="10"/>
  <c r="Q548" i="10"/>
  <c r="R548" i="10"/>
  <c r="S548" i="10"/>
  <c r="T548" i="10" s="1"/>
  <c r="X548" i="10"/>
  <c r="Y548" i="10"/>
  <c r="Z548" i="10"/>
  <c r="M549" i="10"/>
  <c r="N549" i="10"/>
  <c r="O549" i="10" s="1"/>
  <c r="P549" i="10"/>
  <c r="Q549" i="10"/>
  <c r="S549" i="10" s="1"/>
  <c r="T549" i="10" s="1"/>
  <c r="R549" i="10"/>
  <c r="U549" i="10" s="1"/>
  <c r="V549" i="10" s="1"/>
  <c r="X549" i="10"/>
  <c r="Y549" i="10"/>
  <c r="Z549" i="10"/>
  <c r="M550" i="10"/>
  <c r="N550" i="10"/>
  <c r="O550" i="10" s="1"/>
  <c r="P550" i="10"/>
  <c r="Q550" i="10"/>
  <c r="S550" i="10" s="1"/>
  <c r="T550" i="10" s="1"/>
  <c r="U550" i="10" s="1"/>
  <c r="V550" i="10" s="1"/>
  <c r="R550" i="10"/>
  <c r="X550" i="10"/>
  <c r="Y550" i="10"/>
  <c r="Z550" i="10"/>
  <c r="M551" i="10"/>
  <c r="N551" i="10"/>
  <c r="O551" i="10"/>
  <c r="P551" i="10"/>
  <c r="Q551" i="10"/>
  <c r="R551" i="10"/>
  <c r="S551" i="10"/>
  <c r="T551" i="10"/>
  <c r="U551" i="10" s="1"/>
  <c r="V551" i="10" s="1"/>
  <c r="X551" i="10"/>
  <c r="Y551" i="10"/>
  <c r="Z551" i="10"/>
  <c r="M552" i="10"/>
  <c r="N552" i="10"/>
  <c r="O552" i="10"/>
  <c r="P552" i="10"/>
  <c r="Q552" i="10"/>
  <c r="R552" i="10"/>
  <c r="S552" i="10"/>
  <c r="T552" i="10" s="1"/>
  <c r="X552" i="10"/>
  <c r="Y552" i="10"/>
  <c r="Z552" i="10"/>
  <c r="M553" i="10"/>
  <c r="N553" i="10"/>
  <c r="O553" i="10" s="1"/>
  <c r="P553" i="10"/>
  <c r="Q553" i="10"/>
  <c r="S553" i="10" s="1"/>
  <c r="T553" i="10" s="1"/>
  <c r="R553" i="10"/>
  <c r="U553" i="10" s="1"/>
  <c r="V553" i="10"/>
  <c r="X553" i="10"/>
  <c r="Y553" i="10"/>
  <c r="Z553" i="10"/>
  <c r="M554" i="10"/>
  <c r="N554" i="10"/>
  <c r="O554" i="10" s="1"/>
  <c r="P554" i="10"/>
  <c r="Q554" i="10"/>
  <c r="S554" i="10" s="1"/>
  <c r="R554" i="10"/>
  <c r="X554" i="10"/>
  <c r="Y554" i="10"/>
  <c r="Z554" i="10"/>
  <c r="M555" i="10"/>
  <c r="N555" i="10"/>
  <c r="O555" i="10"/>
  <c r="P555" i="10"/>
  <c r="Q555" i="10"/>
  <c r="R555" i="10"/>
  <c r="S555" i="10"/>
  <c r="T555" i="10"/>
  <c r="U555" i="10" s="1"/>
  <c r="V555" i="10" s="1"/>
  <c r="X555" i="10"/>
  <c r="Y555" i="10"/>
  <c r="Z555" i="10"/>
  <c r="M556" i="10"/>
  <c r="N556" i="10"/>
  <c r="O556" i="10"/>
  <c r="P556" i="10"/>
  <c r="Q556" i="10"/>
  <c r="R556" i="10"/>
  <c r="U556" i="10" s="1"/>
  <c r="V556" i="10" s="1"/>
  <c r="S556" i="10"/>
  <c r="T556" i="10" s="1"/>
  <c r="X556" i="10"/>
  <c r="Y556" i="10"/>
  <c r="Z556" i="10"/>
  <c r="M557" i="10"/>
  <c r="N557" i="10"/>
  <c r="O557" i="10" s="1"/>
  <c r="P557" i="10"/>
  <c r="Q557" i="10"/>
  <c r="S557" i="10" s="1"/>
  <c r="T557" i="10" s="1"/>
  <c r="R557" i="10"/>
  <c r="X557" i="10"/>
  <c r="Y557" i="10"/>
  <c r="Z557" i="10"/>
  <c r="M558" i="10"/>
  <c r="N558" i="10"/>
  <c r="O558" i="10" s="1"/>
  <c r="P558" i="10"/>
  <c r="Q558" i="10"/>
  <c r="S558" i="10" s="1"/>
  <c r="R558" i="10"/>
  <c r="X558" i="10"/>
  <c r="Y558" i="10"/>
  <c r="Z558" i="10"/>
  <c r="M559" i="10"/>
  <c r="N559" i="10"/>
  <c r="O559" i="10"/>
  <c r="P559" i="10"/>
  <c r="Q559" i="10"/>
  <c r="R559" i="10"/>
  <c r="S559" i="10"/>
  <c r="T559" i="10"/>
  <c r="U559" i="10" s="1"/>
  <c r="V559" i="10" s="1"/>
  <c r="X559" i="10"/>
  <c r="Y559" i="10"/>
  <c r="Z559" i="10"/>
  <c r="M560" i="10"/>
  <c r="N560" i="10"/>
  <c r="O560" i="10"/>
  <c r="P560" i="10"/>
  <c r="Q560" i="10"/>
  <c r="R560" i="10"/>
  <c r="U560" i="10" s="1"/>
  <c r="V560" i="10" s="1"/>
  <c r="S560" i="10"/>
  <c r="T560" i="10" s="1"/>
  <c r="X560" i="10"/>
  <c r="Y560" i="10"/>
  <c r="Z560" i="10"/>
  <c r="M561" i="10"/>
  <c r="N561" i="10"/>
  <c r="O561" i="10" s="1"/>
  <c r="P561" i="10"/>
  <c r="Q561" i="10"/>
  <c r="S561" i="10" s="1"/>
  <c r="T561" i="10" s="1"/>
  <c r="R561" i="10"/>
  <c r="X561" i="10"/>
  <c r="Y561" i="10"/>
  <c r="Z561" i="10"/>
  <c r="M562" i="10"/>
  <c r="N562" i="10"/>
  <c r="O562" i="10" s="1"/>
  <c r="P562" i="10"/>
  <c r="Q562" i="10"/>
  <c r="S562" i="10" s="1"/>
  <c r="T562" i="10" s="1"/>
  <c r="U562" i="10" s="1"/>
  <c r="V562" i="10" s="1"/>
  <c r="R562" i="10"/>
  <c r="X562" i="10"/>
  <c r="Y562" i="10"/>
  <c r="Z562" i="10"/>
  <c r="M563" i="10"/>
  <c r="N563" i="10"/>
  <c r="O563" i="10"/>
  <c r="P563" i="10"/>
  <c r="Q563" i="10"/>
  <c r="R563" i="10"/>
  <c r="S563" i="10"/>
  <c r="T563" i="10"/>
  <c r="U563" i="10" s="1"/>
  <c r="V563" i="10" s="1"/>
  <c r="X563" i="10"/>
  <c r="Y563" i="10"/>
  <c r="Z563" i="10"/>
  <c r="M564" i="10"/>
  <c r="N564" i="10"/>
  <c r="O564" i="10"/>
  <c r="P564" i="10"/>
  <c r="Q564" i="10"/>
  <c r="R564" i="10"/>
  <c r="S564" i="10"/>
  <c r="T564" i="10" s="1"/>
  <c r="X564" i="10"/>
  <c r="Y564" i="10"/>
  <c r="Z564" i="10"/>
  <c r="M565" i="10"/>
  <c r="N565" i="10"/>
  <c r="O565" i="10" s="1"/>
  <c r="P565" i="10"/>
  <c r="Q565" i="10"/>
  <c r="S565" i="10" s="1"/>
  <c r="T565" i="10" s="1"/>
  <c r="R565" i="10"/>
  <c r="U565" i="10" s="1"/>
  <c r="V565" i="10" s="1"/>
  <c r="X565" i="10"/>
  <c r="Y565" i="10"/>
  <c r="Z565" i="10"/>
  <c r="M566" i="10"/>
  <c r="N566" i="10"/>
  <c r="O566" i="10" s="1"/>
  <c r="P566" i="10"/>
  <c r="Q566" i="10"/>
  <c r="S566" i="10" s="1"/>
  <c r="T566" i="10" s="1"/>
  <c r="U566" i="10" s="1"/>
  <c r="V566" i="10" s="1"/>
  <c r="R566" i="10"/>
  <c r="X566" i="10"/>
  <c r="Y566" i="10"/>
  <c r="Z566" i="10"/>
  <c r="M567" i="10"/>
  <c r="N567" i="10"/>
  <c r="O567" i="10"/>
  <c r="P567" i="10"/>
  <c r="Q567" i="10"/>
  <c r="R567" i="10"/>
  <c r="S567" i="10"/>
  <c r="T567" i="10"/>
  <c r="U567" i="10" s="1"/>
  <c r="V567" i="10" s="1"/>
  <c r="X567" i="10"/>
  <c r="Y567" i="10"/>
  <c r="Z567" i="10"/>
  <c r="M568" i="10"/>
  <c r="N568" i="10"/>
  <c r="O568" i="10"/>
  <c r="P568" i="10"/>
  <c r="Q568" i="10"/>
  <c r="R568" i="10"/>
  <c r="S568" i="10"/>
  <c r="T568" i="10" s="1"/>
  <c r="X568" i="10"/>
  <c r="Y568" i="10"/>
  <c r="Z568" i="10"/>
  <c r="M569" i="10"/>
  <c r="N569" i="10"/>
  <c r="O569" i="10" s="1"/>
  <c r="P569" i="10"/>
  <c r="Q569" i="10"/>
  <c r="S569" i="10" s="1"/>
  <c r="T569" i="10" s="1"/>
  <c r="R569" i="10"/>
  <c r="U569" i="10" s="1"/>
  <c r="V569" i="10"/>
  <c r="X569" i="10"/>
  <c r="Y569" i="10"/>
  <c r="Z569" i="10"/>
  <c r="M570" i="10"/>
  <c r="N570" i="10"/>
  <c r="O570" i="10" s="1"/>
  <c r="P570" i="10"/>
  <c r="Q570" i="10"/>
  <c r="S570" i="10" s="1"/>
  <c r="R570" i="10"/>
  <c r="X570" i="10"/>
  <c r="Y570" i="10"/>
  <c r="Z570" i="10"/>
  <c r="M571" i="10"/>
  <c r="N571" i="10"/>
  <c r="O571" i="10"/>
  <c r="P571" i="10"/>
  <c r="Q571" i="10"/>
  <c r="R571" i="10"/>
  <c r="S571" i="10"/>
  <c r="T571" i="10"/>
  <c r="U571" i="10" s="1"/>
  <c r="V571" i="10" s="1"/>
  <c r="X571" i="10"/>
  <c r="Y571" i="10"/>
  <c r="Z571" i="10"/>
  <c r="M572" i="10"/>
  <c r="N572" i="10"/>
  <c r="O572" i="10"/>
  <c r="P572" i="10"/>
  <c r="Q572" i="10"/>
  <c r="R572" i="10"/>
  <c r="U572" i="10" s="1"/>
  <c r="V572" i="10" s="1"/>
  <c r="S572" i="10"/>
  <c r="T572" i="10" s="1"/>
  <c r="X572" i="10"/>
  <c r="Y572" i="10"/>
  <c r="Z572" i="10"/>
  <c r="M573" i="10"/>
  <c r="N573" i="10"/>
  <c r="O573" i="10" s="1"/>
  <c r="P573" i="10"/>
  <c r="Q573" i="10"/>
  <c r="S573" i="10" s="1"/>
  <c r="T573" i="10" s="1"/>
  <c r="R573" i="10"/>
  <c r="X573" i="10"/>
  <c r="Y573" i="10"/>
  <c r="Z573" i="10"/>
  <c r="M574" i="10"/>
  <c r="N574" i="10"/>
  <c r="O574" i="10" s="1"/>
  <c r="P574" i="10"/>
  <c r="Q574" i="10"/>
  <c r="S574" i="10" s="1"/>
  <c r="R574" i="10"/>
  <c r="X574" i="10"/>
  <c r="Y574" i="10"/>
  <c r="Z574" i="10"/>
  <c r="M575" i="10"/>
  <c r="N575" i="10"/>
  <c r="O575" i="10"/>
  <c r="P575" i="10"/>
  <c r="Q575" i="10"/>
  <c r="R575" i="10"/>
  <c r="S575" i="10"/>
  <c r="T575" i="10"/>
  <c r="U575" i="10" s="1"/>
  <c r="V575" i="10" s="1"/>
  <c r="X575" i="10"/>
  <c r="Y575" i="10"/>
  <c r="Z575" i="10"/>
  <c r="M576" i="10"/>
  <c r="N576" i="10"/>
  <c r="O576" i="10"/>
  <c r="P576" i="10"/>
  <c r="Q576" i="10"/>
  <c r="R576" i="10"/>
  <c r="U576" i="10" s="1"/>
  <c r="V576" i="10" s="1"/>
  <c r="S576" i="10"/>
  <c r="T576" i="10" s="1"/>
  <c r="X576" i="10"/>
  <c r="Y576" i="10"/>
  <c r="Z576" i="10"/>
  <c r="M577" i="10"/>
  <c r="N577" i="10"/>
  <c r="O577" i="10" s="1"/>
  <c r="P577" i="10"/>
  <c r="Q577" i="10"/>
  <c r="S577" i="10" s="1"/>
  <c r="T577" i="10" s="1"/>
  <c r="R577" i="10"/>
  <c r="X577" i="10"/>
  <c r="Y577" i="10"/>
  <c r="Z577" i="10"/>
  <c r="M578" i="10"/>
  <c r="N578" i="10"/>
  <c r="O578" i="10" s="1"/>
  <c r="P578" i="10"/>
  <c r="Q578" i="10"/>
  <c r="S578" i="10" s="1"/>
  <c r="T578" i="10" s="1"/>
  <c r="U578" i="10" s="1"/>
  <c r="V578" i="10" s="1"/>
  <c r="R578" i="10"/>
  <c r="X578" i="10"/>
  <c r="Y578" i="10"/>
  <c r="Z578" i="10"/>
  <c r="M579" i="10"/>
  <c r="N579" i="10"/>
  <c r="O579" i="10"/>
  <c r="P579" i="10"/>
  <c r="Q579" i="10"/>
  <c r="R579" i="10"/>
  <c r="S579" i="10"/>
  <c r="T579" i="10"/>
  <c r="U579" i="10" s="1"/>
  <c r="V579" i="10" s="1"/>
  <c r="X579" i="10"/>
  <c r="Y579" i="10"/>
  <c r="Z579" i="10"/>
  <c r="M580" i="10"/>
  <c r="N580" i="10"/>
  <c r="O580" i="10"/>
  <c r="P580" i="10"/>
  <c r="Q580" i="10"/>
  <c r="R580" i="10"/>
  <c r="S580" i="10"/>
  <c r="T580" i="10" s="1"/>
  <c r="X580" i="10"/>
  <c r="Y580" i="10"/>
  <c r="Z580" i="10"/>
  <c r="M581" i="10"/>
  <c r="N581" i="10"/>
  <c r="O581" i="10" s="1"/>
  <c r="P581" i="10"/>
  <c r="Q581" i="10"/>
  <c r="S581" i="10" s="1"/>
  <c r="T581" i="10" s="1"/>
  <c r="R581" i="10"/>
  <c r="U581" i="10" s="1"/>
  <c r="V581" i="10" s="1"/>
  <c r="X581" i="10"/>
  <c r="Y581" i="10"/>
  <c r="Z581" i="10"/>
  <c r="M582" i="10"/>
  <c r="N582" i="10"/>
  <c r="O582" i="10" s="1"/>
  <c r="P582" i="10"/>
  <c r="Q582" i="10"/>
  <c r="S582" i="10" s="1"/>
  <c r="T582" i="10" s="1"/>
  <c r="U582" i="10" s="1"/>
  <c r="V582" i="10" s="1"/>
  <c r="R582" i="10"/>
  <c r="X582" i="10"/>
  <c r="Y582" i="10"/>
  <c r="Z582" i="10"/>
  <c r="M583" i="10"/>
  <c r="N583" i="10"/>
  <c r="O583" i="10"/>
  <c r="P583" i="10"/>
  <c r="Q583" i="10"/>
  <c r="R583" i="10"/>
  <c r="S583" i="10"/>
  <c r="T583" i="10"/>
  <c r="U583" i="10" s="1"/>
  <c r="V583" i="10" s="1"/>
  <c r="X583" i="10"/>
  <c r="Y583" i="10"/>
  <c r="Z583" i="10"/>
  <c r="M584" i="10"/>
  <c r="N584" i="10"/>
  <c r="O584" i="10"/>
  <c r="P584" i="10"/>
  <c r="Q584" i="10"/>
  <c r="R584" i="10"/>
  <c r="S584" i="10"/>
  <c r="T584" i="10" s="1"/>
  <c r="X584" i="10"/>
  <c r="Y584" i="10"/>
  <c r="Z584" i="10"/>
  <c r="M585" i="10"/>
  <c r="N585" i="10"/>
  <c r="O585" i="10" s="1"/>
  <c r="P585" i="10"/>
  <c r="Q585" i="10"/>
  <c r="S585" i="10" s="1"/>
  <c r="T585" i="10" s="1"/>
  <c r="R585" i="10"/>
  <c r="U585" i="10" s="1"/>
  <c r="V585" i="10"/>
  <c r="X585" i="10"/>
  <c r="Y585" i="10"/>
  <c r="Z585" i="10"/>
  <c r="M586" i="10"/>
  <c r="N586" i="10"/>
  <c r="O586" i="10" s="1"/>
  <c r="P586" i="10"/>
  <c r="Q586" i="10"/>
  <c r="S586" i="10" s="1"/>
  <c r="R586" i="10"/>
  <c r="X586" i="10"/>
  <c r="Y586" i="10"/>
  <c r="Z586" i="10"/>
  <c r="M587" i="10"/>
  <c r="N587" i="10"/>
  <c r="O587" i="10"/>
  <c r="P587" i="10"/>
  <c r="Q587" i="10"/>
  <c r="R587" i="10"/>
  <c r="S587" i="10"/>
  <c r="T587" i="10"/>
  <c r="U587" i="10" s="1"/>
  <c r="V587" i="10" s="1"/>
  <c r="X587" i="10"/>
  <c r="Y587" i="10"/>
  <c r="Z587" i="10"/>
  <c r="M588" i="10"/>
  <c r="N588" i="10"/>
  <c r="O588" i="10"/>
  <c r="P588" i="10"/>
  <c r="Q588" i="10"/>
  <c r="R588" i="10"/>
  <c r="U588" i="10" s="1"/>
  <c r="V588" i="10" s="1"/>
  <c r="S588" i="10"/>
  <c r="T588" i="10" s="1"/>
  <c r="X588" i="10"/>
  <c r="Y588" i="10"/>
  <c r="Z588" i="10"/>
  <c r="M589" i="10"/>
  <c r="N589" i="10"/>
  <c r="O589" i="10" s="1"/>
  <c r="P589" i="10"/>
  <c r="Q589" i="10"/>
  <c r="S589" i="10" s="1"/>
  <c r="T589" i="10" s="1"/>
  <c r="R589" i="10"/>
  <c r="X589" i="10"/>
  <c r="Y589" i="10"/>
  <c r="Z589" i="10"/>
  <c r="M590" i="10"/>
  <c r="N590" i="10"/>
  <c r="O590" i="10" s="1"/>
  <c r="P590" i="10"/>
  <c r="Q590" i="10"/>
  <c r="S590" i="10" s="1"/>
  <c r="R590" i="10"/>
  <c r="X590" i="10"/>
  <c r="Y590" i="10"/>
  <c r="Z590" i="10"/>
  <c r="M591" i="10"/>
  <c r="N591" i="10"/>
  <c r="O591" i="10"/>
  <c r="P591" i="10"/>
  <c r="Q591" i="10"/>
  <c r="R591" i="10"/>
  <c r="S591" i="10"/>
  <c r="T591" i="10"/>
  <c r="U591" i="10" s="1"/>
  <c r="V591" i="10" s="1"/>
  <c r="X591" i="10"/>
  <c r="Y591" i="10"/>
  <c r="Z591" i="10"/>
  <c r="M592" i="10"/>
  <c r="N592" i="10"/>
  <c r="O592" i="10"/>
  <c r="P592" i="10"/>
  <c r="Q592" i="10"/>
  <c r="R592" i="10"/>
  <c r="U592" i="10" s="1"/>
  <c r="V592" i="10" s="1"/>
  <c r="S592" i="10"/>
  <c r="T592" i="10" s="1"/>
  <c r="X592" i="10"/>
  <c r="Y592" i="10"/>
  <c r="Z592" i="10"/>
  <c r="M593" i="10"/>
  <c r="N593" i="10"/>
  <c r="O593" i="10" s="1"/>
  <c r="P593" i="10"/>
  <c r="Q593" i="10"/>
  <c r="S593" i="10" s="1"/>
  <c r="T593" i="10" s="1"/>
  <c r="R593" i="10"/>
  <c r="X593" i="10"/>
  <c r="Y593" i="10"/>
  <c r="Z593" i="10"/>
  <c r="M594" i="10"/>
  <c r="N594" i="10"/>
  <c r="O594" i="10" s="1"/>
  <c r="P594" i="10"/>
  <c r="Q594" i="10"/>
  <c r="S594" i="10" s="1"/>
  <c r="T594" i="10" s="1"/>
  <c r="U594" i="10" s="1"/>
  <c r="V594" i="10" s="1"/>
  <c r="R594" i="10"/>
  <c r="X594" i="10"/>
  <c r="Y594" i="10"/>
  <c r="Z594" i="10"/>
  <c r="M595" i="10"/>
  <c r="N595" i="10"/>
  <c r="O595" i="10"/>
  <c r="P595" i="10"/>
  <c r="Q595" i="10"/>
  <c r="R595" i="10"/>
  <c r="S595" i="10"/>
  <c r="T595" i="10"/>
  <c r="U595" i="10" s="1"/>
  <c r="V595" i="10" s="1"/>
  <c r="X595" i="10"/>
  <c r="Y595" i="10"/>
  <c r="Z595" i="10"/>
  <c r="M596" i="10"/>
  <c r="N596" i="10"/>
  <c r="O596" i="10"/>
  <c r="P596" i="10"/>
  <c r="Q596" i="10"/>
  <c r="R596" i="10"/>
  <c r="S596" i="10"/>
  <c r="T596" i="10" s="1"/>
  <c r="X596" i="10"/>
  <c r="Y596" i="10"/>
  <c r="Z596" i="10"/>
  <c r="M597" i="10"/>
  <c r="N597" i="10"/>
  <c r="O597" i="10" s="1"/>
  <c r="P597" i="10"/>
  <c r="Q597" i="10"/>
  <c r="S597" i="10" s="1"/>
  <c r="T597" i="10" s="1"/>
  <c r="R597" i="10"/>
  <c r="U597" i="10" s="1"/>
  <c r="V597" i="10" s="1"/>
  <c r="X597" i="10"/>
  <c r="Y597" i="10"/>
  <c r="Z597" i="10"/>
  <c r="M598" i="10"/>
  <c r="N598" i="10"/>
  <c r="O598" i="10" s="1"/>
  <c r="P598" i="10"/>
  <c r="Q598" i="10"/>
  <c r="S598" i="10" s="1"/>
  <c r="T598" i="10" s="1"/>
  <c r="U598" i="10" s="1"/>
  <c r="V598" i="10" s="1"/>
  <c r="R598" i="10"/>
  <c r="X598" i="10"/>
  <c r="Y598" i="10"/>
  <c r="Z598" i="10"/>
  <c r="M599" i="10"/>
  <c r="N599" i="10"/>
  <c r="O599" i="10"/>
  <c r="P599" i="10"/>
  <c r="Q599" i="10"/>
  <c r="R599" i="10"/>
  <c r="S599" i="10"/>
  <c r="T599" i="10"/>
  <c r="U599" i="10" s="1"/>
  <c r="V599" i="10" s="1"/>
  <c r="X599" i="10"/>
  <c r="Y599" i="10"/>
  <c r="Z599" i="10"/>
  <c r="M600" i="10"/>
  <c r="N600" i="10"/>
  <c r="O600" i="10"/>
  <c r="P600" i="10"/>
  <c r="Q600" i="10"/>
  <c r="R600" i="10"/>
  <c r="S600" i="10"/>
  <c r="T600" i="10" s="1"/>
  <c r="X600" i="10"/>
  <c r="Y600" i="10"/>
  <c r="Z600" i="10"/>
  <c r="M601" i="10"/>
  <c r="N601" i="10"/>
  <c r="O601" i="10" s="1"/>
  <c r="P601" i="10"/>
  <c r="Q601" i="10"/>
  <c r="S601" i="10" s="1"/>
  <c r="R601" i="10"/>
  <c r="X601" i="10"/>
  <c r="Y601" i="10"/>
  <c r="Z601" i="10"/>
  <c r="M602" i="10"/>
  <c r="N602" i="10"/>
  <c r="O602" i="10" s="1"/>
  <c r="P602" i="10"/>
  <c r="Q602" i="10"/>
  <c r="S602" i="10" s="1"/>
  <c r="T602" i="10" s="1"/>
  <c r="U602" i="10" s="1"/>
  <c r="V602" i="10" s="1"/>
  <c r="R602" i="10"/>
  <c r="X602" i="10"/>
  <c r="Y602" i="10"/>
  <c r="Z602" i="10"/>
  <c r="M603" i="10"/>
  <c r="N603" i="10"/>
  <c r="O603" i="10"/>
  <c r="P603" i="10"/>
  <c r="Q603" i="10"/>
  <c r="R603" i="10"/>
  <c r="S603" i="10"/>
  <c r="T603" i="10"/>
  <c r="U603" i="10" s="1"/>
  <c r="V603" i="10" s="1"/>
  <c r="X603" i="10"/>
  <c r="Y603" i="10"/>
  <c r="Z603" i="10"/>
  <c r="M604" i="10"/>
  <c r="N604" i="10"/>
  <c r="O604" i="10" s="1"/>
  <c r="P604" i="10"/>
  <c r="Q604" i="10"/>
  <c r="R604" i="10"/>
  <c r="U604" i="10" s="1"/>
  <c r="V604" i="10" s="1"/>
  <c r="S604" i="10"/>
  <c r="T604" i="10" s="1"/>
  <c r="X604" i="10"/>
  <c r="Y604" i="10"/>
  <c r="Z604" i="10"/>
  <c r="M605" i="10"/>
  <c r="N605" i="10"/>
  <c r="O605" i="10" s="1"/>
  <c r="P605" i="10"/>
  <c r="Q605" i="10"/>
  <c r="S605" i="10" s="1"/>
  <c r="T605" i="10" s="1"/>
  <c r="U605" i="10" s="1"/>
  <c r="V605" i="10" s="1"/>
  <c r="R605" i="10"/>
  <c r="X605" i="10"/>
  <c r="Y605" i="10"/>
  <c r="Z605" i="10"/>
  <c r="M606" i="10"/>
  <c r="T606" i="10" s="1"/>
  <c r="U606" i="10" s="1"/>
  <c r="V606" i="10" s="1"/>
  <c r="N606" i="10"/>
  <c r="O606" i="10" s="1"/>
  <c r="P606" i="10"/>
  <c r="Q606" i="10"/>
  <c r="S606" i="10" s="1"/>
  <c r="R606" i="10"/>
  <c r="X606" i="10"/>
  <c r="Y606" i="10"/>
  <c r="Z606" i="10"/>
  <c r="M607" i="10"/>
  <c r="N607" i="10"/>
  <c r="O607" i="10"/>
  <c r="P607" i="10"/>
  <c r="Q607" i="10"/>
  <c r="R607" i="10"/>
  <c r="S607" i="10"/>
  <c r="T607" i="10" s="1"/>
  <c r="U607" i="10" s="1"/>
  <c r="V607" i="10" s="1"/>
  <c r="X607" i="10"/>
  <c r="Y607" i="10"/>
  <c r="Z607" i="10"/>
  <c r="M608" i="10"/>
  <c r="N608" i="10"/>
  <c r="O608" i="10"/>
  <c r="P608" i="10"/>
  <c r="Q608" i="10"/>
  <c r="R608" i="10"/>
  <c r="S608" i="10"/>
  <c r="T608" i="10" s="1"/>
  <c r="X608" i="10"/>
  <c r="Y608" i="10"/>
  <c r="Z608" i="10"/>
  <c r="M609" i="10"/>
  <c r="N609" i="10"/>
  <c r="O609" i="10" s="1"/>
  <c r="P609" i="10"/>
  <c r="Q609" i="10"/>
  <c r="S609" i="10" s="1"/>
  <c r="R609" i="10"/>
  <c r="X609" i="10"/>
  <c r="Y609" i="10"/>
  <c r="Z609" i="10"/>
  <c r="M610" i="10"/>
  <c r="N610" i="10"/>
  <c r="O610" i="10" s="1"/>
  <c r="P610" i="10"/>
  <c r="Q610" i="10"/>
  <c r="S610" i="10" s="1"/>
  <c r="T610" i="10" s="1"/>
  <c r="U610" i="10" s="1"/>
  <c r="V610" i="10" s="1"/>
  <c r="R610" i="10"/>
  <c r="X610" i="10"/>
  <c r="Y610" i="10"/>
  <c r="Z610" i="10"/>
  <c r="M611" i="10"/>
  <c r="N611" i="10"/>
  <c r="O611" i="10"/>
  <c r="P611" i="10"/>
  <c r="Q611" i="10"/>
  <c r="R611" i="10"/>
  <c r="S611" i="10"/>
  <c r="T611" i="10"/>
  <c r="U611" i="10" s="1"/>
  <c r="V611" i="10" s="1"/>
  <c r="X611" i="10"/>
  <c r="Y611" i="10"/>
  <c r="Z611" i="10"/>
  <c r="M612" i="10"/>
  <c r="N612" i="10"/>
  <c r="O612" i="10" s="1"/>
  <c r="P612" i="10"/>
  <c r="Q612" i="10"/>
  <c r="R612" i="10"/>
  <c r="U612" i="10" s="1"/>
  <c r="V612" i="10" s="1"/>
  <c r="S612" i="10"/>
  <c r="T612" i="10" s="1"/>
  <c r="X612" i="10"/>
  <c r="Y612" i="10"/>
  <c r="Z612" i="10"/>
  <c r="M613" i="10"/>
  <c r="N613" i="10"/>
  <c r="O613" i="10" s="1"/>
  <c r="P613" i="10"/>
  <c r="Q613" i="10"/>
  <c r="S613" i="10" s="1"/>
  <c r="T613" i="10" s="1"/>
  <c r="U613" i="10" s="1"/>
  <c r="V613" i="10" s="1"/>
  <c r="R613" i="10"/>
  <c r="X613" i="10"/>
  <c r="Y613" i="10"/>
  <c r="Z613" i="10"/>
  <c r="M614" i="10"/>
  <c r="T614" i="10" s="1"/>
  <c r="U614" i="10" s="1"/>
  <c r="V614" i="10" s="1"/>
  <c r="N614" i="10"/>
  <c r="O614" i="10" s="1"/>
  <c r="P614" i="10"/>
  <c r="Q614" i="10"/>
  <c r="S614" i="10" s="1"/>
  <c r="R614" i="10"/>
  <c r="X614" i="10"/>
  <c r="Y614" i="10"/>
  <c r="Z614" i="10"/>
  <c r="M615" i="10"/>
  <c r="N615" i="10"/>
  <c r="O615" i="10"/>
  <c r="P615" i="10"/>
  <c r="Q615" i="10"/>
  <c r="R615" i="10"/>
  <c r="S615" i="10"/>
  <c r="T615" i="10" s="1"/>
  <c r="U615" i="10" s="1"/>
  <c r="V615" i="10" s="1"/>
  <c r="X615" i="10"/>
  <c r="Y615" i="10"/>
  <c r="Z615" i="10"/>
  <c r="M616" i="10"/>
  <c r="N616" i="10"/>
  <c r="O616" i="10"/>
  <c r="P616" i="10"/>
  <c r="Q616" i="10"/>
  <c r="R616" i="10"/>
  <c r="S616" i="10"/>
  <c r="T616" i="10" s="1"/>
  <c r="X616" i="10"/>
  <c r="Y616" i="10"/>
  <c r="Z616" i="10"/>
  <c r="M617" i="10"/>
  <c r="N617" i="10"/>
  <c r="O617" i="10" s="1"/>
  <c r="P617" i="10"/>
  <c r="Q617" i="10"/>
  <c r="S617" i="10" s="1"/>
  <c r="R617" i="10"/>
  <c r="X617" i="10"/>
  <c r="Y617" i="10"/>
  <c r="Z617" i="10"/>
  <c r="M618" i="10"/>
  <c r="N618" i="10"/>
  <c r="O618" i="10" s="1"/>
  <c r="P618" i="10"/>
  <c r="Q618" i="10"/>
  <c r="S618" i="10" s="1"/>
  <c r="T618" i="10" s="1"/>
  <c r="U618" i="10" s="1"/>
  <c r="V618" i="10" s="1"/>
  <c r="R618" i="10"/>
  <c r="X618" i="10"/>
  <c r="Y618" i="10"/>
  <c r="Z618" i="10"/>
  <c r="M619" i="10"/>
  <c r="N619" i="10"/>
  <c r="O619" i="10"/>
  <c r="P619" i="10"/>
  <c r="Q619" i="10"/>
  <c r="R619" i="10"/>
  <c r="S619" i="10"/>
  <c r="T619" i="10"/>
  <c r="U619" i="10" s="1"/>
  <c r="V619" i="10" s="1"/>
  <c r="X619" i="10"/>
  <c r="Y619" i="10"/>
  <c r="Z619" i="10"/>
  <c r="M620" i="10"/>
  <c r="N620" i="10"/>
  <c r="O620" i="10" s="1"/>
  <c r="P620" i="10"/>
  <c r="Q620" i="10"/>
  <c r="R620" i="10"/>
  <c r="U620" i="10" s="1"/>
  <c r="V620" i="10" s="1"/>
  <c r="S620" i="10"/>
  <c r="T620" i="10" s="1"/>
  <c r="X620" i="10"/>
  <c r="Y620" i="10"/>
  <c r="Z620" i="10"/>
  <c r="M621" i="10"/>
  <c r="N621" i="10"/>
  <c r="O621" i="10" s="1"/>
  <c r="P621" i="10"/>
  <c r="Q621" i="10"/>
  <c r="S621" i="10" s="1"/>
  <c r="T621" i="10" s="1"/>
  <c r="U621" i="10" s="1"/>
  <c r="V621" i="10" s="1"/>
  <c r="R621" i="10"/>
  <c r="X621" i="10"/>
  <c r="Y621" i="10"/>
  <c r="Z621" i="10"/>
  <c r="M622" i="10"/>
  <c r="T622" i="10" s="1"/>
  <c r="U622" i="10" s="1"/>
  <c r="V622" i="10" s="1"/>
  <c r="N622" i="10"/>
  <c r="O622" i="10" s="1"/>
  <c r="P622" i="10"/>
  <c r="Q622" i="10"/>
  <c r="S622" i="10" s="1"/>
  <c r="R622" i="10"/>
  <c r="X622" i="10"/>
  <c r="Y622" i="10"/>
  <c r="Z622" i="10"/>
  <c r="M623" i="10"/>
  <c r="N623" i="10"/>
  <c r="O623" i="10"/>
  <c r="P623" i="10"/>
  <c r="Q623" i="10"/>
  <c r="R623" i="10"/>
  <c r="S623" i="10"/>
  <c r="T623" i="10" s="1"/>
  <c r="U623" i="10" s="1"/>
  <c r="V623" i="10" s="1"/>
  <c r="X623" i="10"/>
  <c r="Y623" i="10"/>
  <c r="Z623" i="10"/>
  <c r="M624" i="10"/>
  <c r="N624" i="10"/>
  <c r="O624" i="10"/>
  <c r="P624" i="10"/>
  <c r="Q624" i="10"/>
  <c r="R624" i="10"/>
  <c r="S624" i="10"/>
  <c r="T624" i="10" s="1"/>
  <c r="X624" i="10"/>
  <c r="Y624" i="10"/>
  <c r="Z624" i="10"/>
  <c r="M625" i="10"/>
  <c r="N625" i="10"/>
  <c r="O625" i="10" s="1"/>
  <c r="P625" i="10"/>
  <c r="Q625" i="10"/>
  <c r="S625" i="10" s="1"/>
  <c r="R625" i="10"/>
  <c r="X625" i="10"/>
  <c r="Y625" i="10"/>
  <c r="Z625" i="10"/>
  <c r="M626" i="10"/>
  <c r="N626" i="10"/>
  <c r="O626" i="10" s="1"/>
  <c r="P626" i="10"/>
  <c r="Q626" i="10"/>
  <c r="S626" i="10" s="1"/>
  <c r="T626" i="10" s="1"/>
  <c r="U626" i="10" s="1"/>
  <c r="V626" i="10" s="1"/>
  <c r="R626" i="10"/>
  <c r="X626" i="10"/>
  <c r="Y626" i="10"/>
  <c r="Z626" i="10"/>
  <c r="M627" i="10"/>
  <c r="N627" i="10"/>
  <c r="O627" i="10"/>
  <c r="P627" i="10"/>
  <c r="Q627" i="10"/>
  <c r="R627" i="10"/>
  <c r="S627" i="10"/>
  <c r="T627" i="10"/>
  <c r="U627" i="10" s="1"/>
  <c r="V627" i="10" s="1"/>
  <c r="X627" i="10"/>
  <c r="Y627" i="10"/>
  <c r="Z627" i="10"/>
  <c r="M628" i="10"/>
  <c r="N628" i="10"/>
  <c r="O628" i="10" s="1"/>
  <c r="P628" i="10"/>
  <c r="Q628" i="10"/>
  <c r="R628" i="10"/>
  <c r="U628" i="10" s="1"/>
  <c r="V628" i="10" s="1"/>
  <c r="S628" i="10"/>
  <c r="T628" i="10" s="1"/>
  <c r="X628" i="10"/>
  <c r="Y628" i="10"/>
  <c r="Z628" i="10"/>
  <c r="M629" i="10"/>
  <c r="N629" i="10"/>
  <c r="O629" i="10" s="1"/>
  <c r="P629" i="10"/>
  <c r="Q629" i="10"/>
  <c r="S629" i="10" s="1"/>
  <c r="T629" i="10" s="1"/>
  <c r="U629" i="10" s="1"/>
  <c r="V629" i="10" s="1"/>
  <c r="R629" i="10"/>
  <c r="X629" i="10"/>
  <c r="Y629" i="10"/>
  <c r="Z629" i="10"/>
  <c r="M630" i="10"/>
  <c r="T630" i="10" s="1"/>
  <c r="U630" i="10" s="1"/>
  <c r="V630" i="10" s="1"/>
  <c r="N630" i="10"/>
  <c r="O630" i="10" s="1"/>
  <c r="P630" i="10"/>
  <c r="Q630" i="10"/>
  <c r="S630" i="10" s="1"/>
  <c r="R630" i="10"/>
  <c r="X630" i="10"/>
  <c r="Y630" i="10"/>
  <c r="Z630" i="10"/>
  <c r="M631" i="10"/>
  <c r="N631" i="10"/>
  <c r="O631" i="10"/>
  <c r="P631" i="10"/>
  <c r="Q631" i="10"/>
  <c r="R631" i="10"/>
  <c r="S631" i="10"/>
  <c r="T631" i="10" s="1"/>
  <c r="U631" i="10" s="1"/>
  <c r="V631" i="10" s="1"/>
  <c r="X631" i="10"/>
  <c r="Y631" i="10"/>
  <c r="Z631" i="10"/>
  <c r="M632" i="10"/>
  <c r="N632" i="10"/>
  <c r="O632" i="10"/>
  <c r="P632" i="10"/>
  <c r="Q632" i="10"/>
  <c r="R632" i="10"/>
  <c r="S632" i="10"/>
  <c r="T632" i="10" s="1"/>
  <c r="X632" i="10"/>
  <c r="Y632" i="10"/>
  <c r="Z632" i="10"/>
  <c r="M633" i="10"/>
  <c r="N633" i="10"/>
  <c r="O633" i="10" s="1"/>
  <c r="P633" i="10"/>
  <c r="Q633" i="10"/>
  <c r="S633" i="10" s="1"/>
  <c r="R633" i="10"/>
  <c r="X633" i="10"/>
  <c r="Y633" i="10"/>
  <c r="Z633" i="10"/>
  <c r="M634" i="10"/>
  <c r="N634" i="10"/>
  <c r="O634" i="10" s="1"/>
  <c r="P634" i="10"/>
  <c r="Q634" i="10"/>
  <c r="S634" i="10" s="1"/>
  <c r="T634" i="10" s="1"/>
  <c r="U634" i="10" s="1"/>
  <c r="V634" i="10" s="1"/>
  <c r="R634" i="10"/>
  <c r="X634" i="10"/>
  <c r="Y634" i="10"/>
  <c r="Z634" i="10"/>
  <c r="M635" i="10"/>
  <c r="N635" i="10"/>
  <c r="O635" i="10"/>
  <c r="P635" i="10"/>
  <c r="Q635" i="10"/>
  <c r="R635" i="10"/>
  <c r="S635" i="10"/>
  <c r="T635" i="10"/>
  <c r="U635" i="10" s="1"/>
  <c r="V635" i="10" s="1"/>
  <c r="X635" i="10"/>
  <c r="Y635" i="10"/>
  <c r="Z635" i="10"/>
  <c r="M636" i="10"/>
  <c r="N636" i="10"/>
  <c r="O636" i="10" s="1"/>
  <c r="P636" i="10"/>
  <c r="Q636" i="10"/>
  <c r="R636" i="10"/>
  <c r="U636" i="10" s="1"/>
  <c r="V636" i="10" s="1"/>
  <c r="S636" i="10"/>
  <c r="T636" i="10" s="1"/>
  <c r="X636" i="10"/>
  <c r="Y636" i="10"/>
  <c r="Z636" i="10"/>
  <c r="M637" i="10"/>
  <c r="N637" i="10"/>
  <c r="O637" i="10" s="1"/>
  <c r="P637" i="10"/>
  <c r="Q637" i="10"/>
  <c r="S637" i="10" s="1"/>
  <c r="T637" i="10" s="1"/>
  <c r="U637" i="10" s="1"/>
  <c r="V637" i="10" s="1"/>
  <c r="R637" i="10"/>
  <c r="X637" i="10"/>
  <c r="Y637" i="10"/>
  <c r="Z637" i="10"/>
  <c r="M638" i="10"/>
  <c r="T638" i="10" s="1"/>
  <c r="U638" i="10" s="1"/>
  <c r="V638" i="10" s="1"/>
  <c r="N638" i="10"/>
  <c r="O638" i="10" s="1"/>
  <c r="P638" i="10"/>
  <c r="Q638" i="10"/>
  <c r="S638" i="10" s="1"/>
  <c r="R638" i="10"/>
  <c r="X638" i="10"/>
  <c r="Y638" i="10"/>
  <c r="Z638" i="10"/>
  <c r="M639" i="10"/>
  <c r="N639" i="10"/>
  <c r="O639" i="10"/>
  <c r="P639" i="10"/>
  <c r="Q639" i="10"/>
  <c r="R639" i="10"/>
  <c r="S639" i="10"/>
  <c r="T639" i="10" s="1"/>
  <c r="U639" i="10" s="1"/>
  <c r="V639" i="10" s="1"/>
  <c r="X639" i="10"/>
  <c r="Y639" i="10"/>
  <c r="Z639" i="10"/>
  <c r="M640" i="10"/>
  <c r="N640" i="10"/>
  <c r="O640" i="10"/>
  <c r="P640" i="10"/>
  <c r="Q640" i="10"/>
  <c r="R640" i="10"/>
  <c r="S640" i="10"/>
  <c r="T640" i="10" s="1"/>
  <c r="X640" i="10"/>
  <c r="Y640" i="10"/>
  <c r="Z640" i="10"/>
  <c r="M641" i="10"/>
  <c r="N641" i="10"/>
  <c r="O641" i="10" s="1"/>
  <c r="P641" i="10"/>
  <c r="Q641" i="10"/>
  <c r="S641" i="10" s="1"/>
  <c r="R641" i="10"/>
  <c r="X641" i="10"/>
  <c r="Y641" i="10"/>
  <c r="Z641" i="10"/>
  <c r="M642" i="10"/>
  <c r="N642" i="10"/>
  <c r="O642" i="10" s="1"/>
  <c r="P642" i="10"/>
  <c r="Q642" i="10"/>
  <c r="S642" i="10" s="1"/>
  <c r="T642" i="10" s="1"/>
  <c r="U642" i="10" s="1"/>
  <c r="V642" i="10" s="1"/>
  <c r="R642" i="10"/>
  <c r="X642" i="10"/>
  <c r="Y642" i="10"/>
  <c r="Z642" i="10"/>
  <c r="M643" i="10"/>
  <c r="N643" i="10"/>
  <c r="O643" i="10"/>
  <c r="P643" i="10"/>
  <c r="Q643" i="10"/>
  <c r="R643" i="10"/>
  <c r="S643" i="10"/>
  <c r="T643" i="10"/>
  <c r="U643" i="10" s="1"/>
  <c r="V643" i="10" s="1"/>
  <c r="X643" i="10"/>
  <c r="Y643" i="10"/>
  <c r="Z643" i="10"/>
  <c r="M644" i="10"/>
  <c r="N644" i="10"/>
  <c r="O644" i="10" s="1"/>
  <c r="P644" i="10"/>
  <c r="Q644" i="10"/>
  <c r="R644" i="10"/>
  <c r="U644" i="10" s="1"/>
  <c r="V644" i="10" s="1"/>
  <c r="S644" i="10"/>
  <c r="T644" i="10" s="1"/>
  <c r="X644" i="10"/>
  <c r="Y644" i="10"/>
  <c r="Z644" i="10"/>
  <c r="M645" i="10"/>
  <c r="N645" i="10"/>
  <c r="O645" i="10" s="1"/>
  <c r="P645" i="10"/>
  <c r="Q645" i="10"/>
  <c r="S645" i="10" s="1"/>
  <c r="T645" i="10" s="1"/>
  <c r="U645" i="10" s="1"/>
  <c r="V645" i="10" s="1"/>
  <c r="R645" i="10"/>
  <c r="X645" i="10"/>
  <c r="Y645" i="10"/>
  <c r="Z645" i="10"/>
  <c r="M646" i="10"/>
  <c r="T646" i="10" s="1"/>
  <c r="U646" i="10" s="1"/>
  <c r="V646" i="10" s="1"/>
  <c r="N646" i="10"/>
  <c r="O646" i="10" s="1"/>
  <c r="P646" i="10"/>
  <c r="Q646" i="10"/>
  <c r="S646" i="10" s="1"/>
  <c r="R646" i="10"/>
  <c r="X646" i="10"/>
  <c r="Y646" i="10"/>
  <c r="Z646" i="10"/>
  <c r="M647" i="10"/>
  <c r="N647" i="10"/>
  <c r="O647" i="10"/>
  <c r="P647" i="10"/>
  <c r="Q647" i="10"/>
  <c r="R647" i="10"/>
  <c r="S647" i="10"/>
  <c r="T647" i="10" s="1"/>
  <c r="U647" i="10" s="1"/>
  <c r="V647" i="10" s="1"/>
  <c r="X647" i="10"/>
  <c r="Y647" i="10"/>
  <c r="Z647" i="10"/>
  <c r="M648" i="10"/>
  <c r="N648" i="10"/>
  <c r="O648" i="10"/>
  <c r="P648" i="10"/>
  <c r="Q648" i="10"/>
  <c r="R648" i="10"/>
  <c r="S648" i="10"/>
  <c r="T648" i="10" s="1"/>
  <c r="X648" i="10"/>
  <c r="Y648" i="10"/>
  <c r="Z648" i="10"/>
  <c r="M649" i="10"/>
  <c r="N649" i="10"/>
  <c r="O649" i="10" s="1"/>
  <c r="P649" i="10"/>
  <c r="Q649" i="10"/>
  <c r="S649" i="10" s="1"/>
  <c r="R649" i="10"/>
  <c r="X649" i="10"/>
  <c r="Y649" i="10"/>
  <c r="Z649" i="10"/>
  <c r="M650" i="10"/>
  <c r="N650" i="10"/>
  <c r="O650" i="10" s="1"/>
  <c r="P650" i="10"/>
  <c r="Q650" i="10"/>
  <c r="S650" i="10" s="1"/>
  <c r="T650" i="10" s="1"/>
  <c r="U650" i="10" s="1"/>
  <c r="V650" i="10" s="1"/>
  <c r="R650" i="10"/>
  <c r="X650" i="10"/>
  <c r="Y650" i="10"/>
  <c r="Z650" i="10"/>
  <c r="M651" i="10"/>
  <c r="N651" i="10"/>
  <c r="O651" i="10"/>
  <c r="P651" i="10"/>
  <c r="Q651" i="10"/>
  <c r="S651" i="10" s="1"/>
  <c r="T651" i="10" s="1"/>
  <c r="U651" i="10" s="1"/>
  <c r="V651" i="10" s="1"/>
  <c r="R651" i="10"/>
  <c r="X651" i="10"/>
  <c r="Y651" i="10"/>
  <c r="Z651" i="10"/>
  <c r="M652" i="10"/>
  <c r="N652" i="10"/>
  <c r="O652" i="10"/>
  <c r="P652" i="10"/>
  <c r="Q652" i="10"/>
  <c r="R652" i="10"/>
  <c r="S652" i="10"/>
  <c r="T652" i="10" s="1"/>
  <c r="X652" i="10"/>
  <c r="Y652" i="10"/>
  <c r="Z652" i="10"/>
  <c r="M653" i="10"/>
  <c r="N653" i="10"/>
  <c r="O653" i="10" s="1"/>
  <c r="P653" i="10"/>
  <c r="Q653" i="10"/>
  <c r="R653" i="10"/>
  <c r="S653" i="10"/>
  <c r="T653" i="10" s="1"/>
  <c r="X653" i="10"/>
  <c r="Y653" i="10"/>
  <c r="Z653" i="10"/>
  <c r="M654" i="10"/>
  <c r="N654" i="10"/>
  <c r="O654" i="10" s="1"/>
  <c r="P654" i="10"/>
  <c r="Q654" i="10"/>
  <c r="S654" i="10" s="1"/>
  <c r="T654" i="10" s="1"/>
  <c r="U654" i="10" s="1"/>
  <c r="V654" i="10" s="1"/>
  <c r="R654" i="10"/>
  <c r="X654" i="10"/>
  <c r="Y654" i="10"/>
  <c r="Z654" i="10"/>
  <c r="M655" i="10"/>
  <c r="N655" i="10"/>
  <c r="O655" i="10"/>
  <c r="P655" i="10"/>
  <c r="Q655" i="10"/>
  <c r="S655" i="10" s="1"/>
  <c r="T655" i="10" s="1"/>
  <c r="U655" i="10" s="1"/>
  <c r="V655" i="10" s="1"/>
  <c r="R655" i="10"/>
  <c r="X655" i="10"/>
  <c r="Y655" i="10"/>
  <c r="Z655" i="10"/>
  <c r="M656" i="10"/>
  <c r="N656" i="10"/>
  <c r="O656" i="10"/>
  <c r="P656" i="10"/>
  <c r="Q656" i="10"/>
  <c r="R656" i="10"/>
  <c r="S656" i="10"/>
  <c r="T656" i="10" s="1"/>
  <c r="X656" i="10"/>
  <c r="Y656" i="10"/>
  <c r="Z656" i="10"/>
  <c r="M657" i="10"/>
  <c r="N657" i="10"/>
  <c r="O657" i="10" s="1"/>
  <c r="P657" i="10"/>
  <c r="Q657" i="10"/>
  <c r="R657" i="10"/>
  <c r="S657" i="10"/>
  <c r="T657" i="10" s="1"/>
  <c r="X657" i="10"/>
  <c r="Y657" i="10"/>
  <c r="Z657" i="10"/>
  <c r="M658" i="10"/>
  <c r="N658" i="10"/>
  <c r="O658" i="10" s="1"/>
  <c r="P658" i="10"/>
  <c r="Q658" i="10"/>
  <c r="S658" i="10" s="1"/>
  <c r="T658" i="10" s="1"/>
  <c r="U658" i="10" s="1"/>
  <c r="V658" i="10" s="1"/>
  <c r="R658" i="10"/>
  <c r="X658" i="10"/>
  <c r="Y658" i="10"/>
  <c r="Z658" i="10"/>
  <c r="M659" i="10"/>
  <c r="N659" i="10"/>
  <c r="O659" i="10"/>
  <c r="P659" i="10"/>
  <c r="Q659" i="10"/>
  <c r="S659" i="10" s="1"/>
  <c r="T659" i="10" s="1"/>
  <c r="U659" i="10" s="1"/>
  <c r="V659" i="10" s="1"/>
  <c r="R659" i="10"/>
  <c r="X659" i="10"/>
  <c r="Y659" i="10"/>
  <c r="Z659" i="10"/>
  <c r="M660" i="10"/>
  <c r="N660" i="10"/>
  <c r="O660" i="10"/>
  <c r="P660" i="10"/>
  <c r="Q660" i="10"/>
  <c r="R660" i="10"/>
  <c r="S660" i="10"/>
  <c r="T660" i="10" s="1"/>
  <c r="X660" i="10"/>
  <c r="Y660" i="10"/>
  <c r="Z660" i="10"/>
  <c r="M661" i="10"/>
  <c r="N661" i="10"/>
  <c r="O661" i="10" s="1"/>
  <c r="P661" i="10"/>
  <c r="Q661" i="10"/>
  <c r="R661" i="10"/>
  <c r="S661" i="10"/>
  <c r="T661" i="10" s="1"/>
  <c r="X661" i="10"/>
  <c r="Y661" i="10"/>
  <c r="Z661" i="10"/>
  <c r="M662" i="10"/>
  <c r="N662" i="10"/>
  <c r="O662" i="10" s="1"/>
  <c r="P662" i="10"/>
  <c r="Q662" i="10"/>
  <c r="S662" i="10" s="1"/>
  <c r="T662" i="10" s="1"/>
  <c r="U662" i="10" s="1"/>
  <c r="V662" i="10" s="1"/>
  <c r="R662" i="10"/>
  <c r="X662" i="10"/>
  <c r="Y662" i="10"/>
  <c r="Z662" i="10"/>
  <c r="M663" i="10"/>
  <c r="N663" i="10"/>
  <c r="O663" i="10"/>
  <c r="P663" i="10"/>
  <c r="Q663" i="10"/>
  <c r="S663" i="10" s="1"/>
  <c r="T663" i="10" s="1"/>
  <c r="U663" i="10" s="1"/>
  <c r="V663" i="10" s="1"/>
  <c r="R663" i="10"/>
  <c r="X663" i="10"/>
  <c r="Y663" i="10"/>
  <c r="Z663" i="10"/>
  <c r="M664" i="10"/>
  <c r="N664" i="10"/>
  <c r="O664" i="10"/>
  <c r="P664" i="10"/>
  <c r="Q664" i="10"/>
  <c r="R664" i="10"/>
  <c r="S664" i="10"/>
  <c r="T664" i="10" s="1"/>
  <c r="X664" i="10"/>
  <c r="Y664" i="10"/>
  <c r="Z664" i="10"/>
  <c r="M665" i="10"/>
  <c r="N665" i="10"/>
  <c r="O665" i="10" s="1"/>
  <c r="P665" i="10"/>
  <c r="Q665" i="10"/>
  <c r="R665" i="10"/>
  <c r="S665" i="10"/>
  <c r="T665" i="10" s="1"/>
  <c r="X665" i="10"/>
  <c r="Y665" i="10"/>
  <c r="Z665" i="10"/>
  <c r="M666" i="10"/>
  <c r="N666" i="10"/>
  <c r="O666" i="10" s="1"/>
  <c r="P666" i="10"/>
  <c r="Q666" i="10"/>
  <c r="S666" i="10" s="1"/>
  <c r="T666" i="10" s="1"/>
  <c r="U666" i="10" s="1"/>
  <c r="V666" i="10" s="1"/>
  <c r="R666" i="10"/>
  <c r="X666" i="10"/>
  <c r="Y666" i="10"/>
  <c r="Z666" i="10"/>
  <c r="M667" i="10"/>
  <c r="N667" i="10"/>
  <c r="O667" i="10"/>
  <c r="P667" i="10"/>
  <c r="Q667" i="10"/>
  <c r="S667" i="10" s="1"/>
  <c r="T667" i="10" s="1"/>
  <c r="U667" i="10" s="1"/>
  <c r="V667" i="10" s="1"/>
  <c r="R667" i="10"/>
  <c r="X667" i="10"/>
  <c r="Y667" i="10"/>
  <c r="Z667" i="10"/>
  <c r="M668" i="10"/>
  <c r="N668" i="10"/>
  <c r="O668" i="10"/>
  <c r="P668" i="10"/>
  <c r="Q668" i="10"/>
  <c r="R668" i="10"/>
  <c r="S668" i="10"/>
  <c r="T668" i="10" s="1"/>
  <c r="X668" i="10"/>
  <c r="Y668" i="10"/>
  <c r="Z668" i="10"/>
  <c r="M669" i="10"/>
  <c r="N669" i="10"/>
  <c r="O669" i="10" s="1"/>
  <c r="P669" i="10"/>
  <c r="Q669" i="10"/>
  <c r="R669" i="10"/>
  <c r="S669" i="10"/>
  <c r="T669" i="10" s="1"/>
  <c r="X669" i="10"/>
  <c r="Y669" i="10"/>
  <c r="Z669" i="10"/>
  <c r="M670" i="10"/>
  <c r="N670" i="10"/>
  <c r="O670" i="10" s="1"/>
  <c r="P670" i="10"/>
  <c r="Q670" i="10"/>
  <c r="S670" i="10" s="1"/>
  <c r="T670" i="10" s="1"/>
  <c r="U670" i="10" s="1"/>
  <c r="V670" i="10" s="1"/>
  <c r="R670" i="10"/>
  <c r="X670" i="10"/>
  <c r="Y670" i="10"/>
  <c r="Z670" i="10"/>
  <c r="M671" i="10"/>
  <c r="N671" i="10"/>
  <c r="O671" i="10"/>
  <c r="P671" i="10"/>
  <c r="Q671" i="10"/>
  <c r="S671" i="10" s="1"/>
  <c r="T671" i="10" s="1"/>
  <c r="U671" i="10" s="1"/>
  <c r="V671" i="10" s="1"/>
  <c r="R671" i="10"/>
  <c r="X671" i="10"/>
  <c r="Y671" i="10"/>
  <c r="Z671" i="10"/>
  <c r="M672" i="10"/>
  <c r="N672" i="10"/>
  <c r="O672" i="10"/>
  <c r="P672" i="10"/>
  <c r="Q672" i="10"/>
  <c r="R672" i="10"/>
  <c r="S672" i="10"/>
  <c r="T672" i="10" s="1"/>
  <c r="X672" i="10"/>
  <c r="Y672" i="10"/>
  <c r="Z672" i="10"/>
  <c r="M673" i="10"/>
  <c r="N673" i="10"/>
  <c r="O673" i="10" s="1"/>
  <c r="P673" i="10"/>
  <c r="Q673" i="10"/>
  <c r="S673" i="10" s="1"/>
  <c r="T673" i="10" s="1"/>
  <c r="R673" i="10"/>
  <c r="U673" i="10" s="1"/>
  <c r="V673" i="10" s="1"/>
  <c r="X673" i="10"/>
  <c r="Y673" i="10"/>
  <c r="Z673" i="10"/>
  <c r="M674" i="10"/>
  <c r="N674" i="10"/>
  <c r="O674" i="10" s="1"/>
  <c r="P674" i="10"/>
  <c r="Q674" i="10"/>
  <c r="S674" i="10" s="1"/>
  <c r="T674" i="10" s="1"/>
  <c r="U674" i="10" s="1"/>
  <c r="V674" i="10" s="1"/>
  <c r="R674" i="10"/>
  <c r="X674" i="10"/>
  <c r="Y674" i="10"/>
  <c r="Z674" i="10"/>
  <c r="M675" i="10"/>
  <c r="N675" i="10"/>
  <c r="O675" i="10"/>
  <c r="P675" i="10"/>
  <c r="Q675" i="10"/>
  <c r="S675" i="10" s="1"/>
  <c r="T675" i="10" s="1"/>
  <c r="U675" i="10" s="1"/>
  <c r="V675" i="10" s="1"/>
  <c r="R675" i="10"/>
  <c r="X675" i="10"/>
  <c r="Y675" i="10"/>
  <c r="Z675" i="10"/>
  <c r="M676" i="10"/>
  <c r="N676" i="10"/>
  <c r="O676" i="10"/>
  <c r="P676" i="10"/>
  <c r="Q676" i="10"/>
  <c r="R676" i="10"/>
  <c r="S676" i="10"/>
  <c r="T676" i="10" s="1"/>
  <c r="X676" i="10"/>
  <c r="Y676" i="10"/>
  <c r="Z676" i="10"/>
  <c r="M677" i="10"/>
  <c r="N677" i="10"/>
  <c r="O677" i="10" s="1"/>
  <c r="P677" i="10"/>
  <c r="Q677" i="10"/>
  <c r="S677" i="10" s="1"/>
  <c r="T677" i="10" s="1"/>
  <c r="R677" i="10"/>
  <c r="U677" i="10" s="1"/>
  <c r="V677" i="10" s="1"/>
  <c r="X677" i="10"/>
  <c r="Y677" i="10"/>
  <c r="Z677" i="10"/>
  <c r="M678" i="10"/>
  <c r="N678" i="10"/>
  <c r="O678" i="10" s="1"/>
  <c r="P678" i="10"/>
  <c r="Q678" i="10"/>
  <c r="S678" i="10" s="1"/>
  <c r="T678" i="10" s="1"/>
  <c r="U678" i="10" s="1"/>
  <c r="V678" i="10" s="1"/>
  <c r="R678" i="10"/>
  <c r="X678" i="10"/>
  <c r="Y678" i="10"/>
  <c r="Z678" i="10"/>
  <c r="M679" i="10"/>
  <c r="N679" i="10"/>
  <c r="O679" i="10"/>
  <c r="P679" i="10"/>
  <c r="Q679" i="10"/>
  <c r="R679" i="10"/>
  <c r="S679" i="10"/>
  <c r="T679" i="10"/>
  <c r="U679" i="10" s="1"/>
  <c r="V679" i="10" s="1"/>
  <c r="X679" i="10"/>
  <c r="Y679" i="10"/>
  <c r="Z679" i="10"/>
  <c r="M680" i="10"/>
  <c r="N680" i="10"/>
  <c r="O680" i="10"/>
  <c r="P680" i="10"/>
  <c r="Q680" i="10"/>
  <c r="R680" i="10"/>
  <c r="S680" i="10"/>
  <c r="T680" i="10" s="1"/>
  <c r="X680" i="10"/>
  <c r="Y680" i="10"/>
  <c r="Z680" i="10"/>
  <c r="M681" i="10"/>
  <c r="N681" i="10"/>
  <c r="O681" i="10" s="1"/>
  <c r="P681" i="10"/>
  <c r="Q681" i="10"/>
  <c r="S681" i="10" s="1"/>
  <c r="T681" i="10" s="1"/>
  <c r="R681" i="10"/>
  <c r="U681" i="10" s="1"/>
  <c r="V681" i="10" s="1"/>
  <c r="X681" i="10"/>
  <c r="Y681" i="10"/>
  <c r="Z681" i="10"/>
  <c r="M682" i="10"/>
  <c r="N682" i="10"/>
  <c r="O682" i="10" s="1"/>
  <c r="P682" i="10"/>
  <c r="Q682" i="10"/>
  <c r="S682" i="10" s="1"/>
  <c r="T682" i="10" s="1"/>
  <c r="U682" i="10" s="1"/>
  <c r="V682" i="10" s="1"/>
  <c r="R682" i="10"/>
  <c r="X682" i="10"/>
  <c r="Y682" i="10"/>
  <c r="Z682" i="10"/>
  <c r="M683" i="10"/>
  <c r="N683" i="10"/>
  <c r="O683" i="10"/>
  <c r="P683" i="10"/>
  <c r="Q683" i="10"/>
  <c r="R683" i="10"/>
  <c r="S683" i="10"/>
  <c r="T683" i="10"/>
  <c r="U683" i="10" s="1"/>
  <c r="V683" i="10" s="1"/>
  <c r="X683" i="10"/>
  <c r="Y683" i="10"/>
  <c r="Z683" i="10"/>
  <c r="M684" i="10"/>
  <c r="N684" i="10"/>
  <c r="O684" i="10"/>
  <c r="P684" i="10"/>
  <c r="Q684" i="10"/>
  <c r="R684" i="10"/>
  <c r="S684" i="10"/>
  <c r="T684" i="10" s="1"/>
  <c r="X684" i="10"/>
  <c r="Y684" i="10"/>
  <c r="Z684" i="10"/>
  <c r="M685" i="10"/>
  <c r="N685" i="10"/>
  <c r="O685" i="10" s="1"/>
  <c r="P685" i="10"/>
  <c r="Q685" i="10"/>
  <c r="S685" i="10" s="1"/>
  <c r="T685" i="10" s="1"/>
  <c r="R685" i="10"/>
  <c r="U685" i="10" s="1"/>
  <c r="V685" i="10" s="1"/>
  <c r="X685" i="10"/>
  <c r="Y685" i="10"/>
  <c r="Z685" i="10"/>
  <c r="M686" i="10"/>
  <c r="N686" i="10"/>
  <c r="O686" i="10" s="1"/>
  <c r="P686" i="10"/>
  <c r="Q686" i="10"/>
  <c r="S686" i="10" s="1"/>
  <c r="T686" i="10" s="1"/>
  <c r="U686" i="10" s="1"/>
  <c r="V686" i="10" s="1"/>
  <c r="R686" i="10"/>
  <c r="X686" i="10"/>
  <c r="Y686" i="10"/>
  <c r="Z686" i="10"/>
  <c r="M687" i="10"/>
  <c r="N687" i="10"/>
  <c r="O687" i="10"/>
  <c r="P687" i="10"/>
  <c r="Q687" i="10"/>
  <c r="R687" i="10"/>
  <c r="S687" i="10"/>
  <c r="T687" i="10"/>
  <c r="U687" i="10" s="1"/>
  <c r="V687" i="10" s="1"/>
  <c r="X687" i="10"/>
  <c r="Y687" i="10"/>
  <c r="Z687" i="10"/>
  <c r="M688" i="10"/>
  <c r="N688" i="10"/>
  <c r="O688" i="10"/>
  <c r="P688" i="10"/>
  <c r="Q688" i="10"/>
  <c r="R688" i="10"/>
  <c r="U688" i="10" s="1"/>
  <c r="V688" i="10" s="1"/>
  <c r="S688" i="10"/>
  <c r="T688" i="10" s="1"/>
  <c r="X688" i="10"/>
  <c r="Y688" i="10"/>
  <c r="Z688" i="10"/>
  <c r="M689" i="10"/>
  <c r="N689" i="10"/>
  <c r="O689" i="10" s="1"/>
  <c r="P689" i="10"/>
  <c r="Q689" i="10"/>
  <c r="S689" i="10" s="1"/>
  <c r="T689" i="10" s="1"/>
  <c r="R689" i="10"/>
  <c r="X689" i="10"/>
  <c r="Y689" i="10"/>
  <c r="Z689" i="10"/>
  <c r="M690" i="10"/>
  <c r="N690" i="10"/>
  <c r="O690" i="10" s="1"/>
  <c r="P690" i="10"/>
  <c r="Q690" i="10"/>
  <c r="S690" i="10" s="1"/>
  <c r="T690" i="10" s="1"/>
  <c r="U690" i="10" s="1"/>
  <c r="V690" i="10" s="1"/>
  <c r="R690" i="10"/>
  <c r="X690" i="10"/>
  <c r="Y690" i="10"/>
  <c r="Z690" i="10"/>
  <c r="M691" i="10"/>
  <c r="N691" i="10"/>
  <c r="O691" i="10"/>
  <c r="P691" i="10"/>
  <c r="Q691" i="10"/>
  <c r="R691" i="10"/>
  <c r="S691" i="10"/>
  <c r="T691" i="10"/>
  <c r="U691" i="10" s="1"/>
  <c r="V691" i="10" s="1"/>
  <c r="X691" i="10"/>
  <c r="Y691" i="10"/>
  <c r="Z691" i="10"/>
  <c r="M692" i="10"/>
  <c r="N692" i="10"/>
  <c r="O692" i="10"/>
  <c r="P692" i="10"/>
  <c r="Q692" i="10"/>
  <c r="R692" i="10"/>
  <c r="S692" i="10"/>
  <c r="T692" i="10" s="1"/>
  <c r="X692" i="10"/>
  <c r="Y692" i="10"/>
  <c r="Z692" i="10"/>
  <c r="M693" i="10"/>
  <c r="N693" i="10"/>
  <c r="O693" i="10" s="1"/>
  <c r="P693" i="10"/>
  <c r="Q693" i="10"/>
  <c r="S693" i="10" s="1"/>
  <c r="T693" i="10" s="1"/>
  <c r="R693" i="10"/>
  <c r="U693" i="10" s="1"/>
  <c r="V693" i="10" s="1"/>
  <c r="X693" i="10"/>
  <c r="Y693" i="10"/>
  <c r="Z693" i="10"/>
  <c r="M694" i="10"/>
  <c r="N694" i="10"/>
  <c r="O694" i="10" s="1"/>
  <c r="P694" i="10"/>
  <c r="Q694" i="10"/>
  <c r="S694" i="10" s="1"/>
  <c r="T694" i="10" s="1"/>
  <c r="U694" i="10" s="1"/>
  <c r="V694" i="10" s="1"/>
  <c r="R694" i="10"/>
  <c r="X694" i="10"/>
  <c r="Y694" i="10"/>
  <c r="Z694" i="10"/>
  <c r="M695" i="10"/>
  <c r="N695" i="10"/>
  <c r="O695" i="10"/>
  <c r="P695" i="10"/>
  <c r="Q695" i="10"/>
  <c r="R695" i="10"/>
  <c r="S695" i="10"/>
  <c r="T695" i="10"/>
  <c r="U695" i="10" s="1"/>
  <c r="V695" i="10" s="1"/>
  <c r="X695" i="10"/>
  <c r="Y695" i="10"/>
  <c r="Z695" i="10"/>
  <c r="M696" i="10"/>
  <c r="N696" i="10"/>
  <c r="O696" i="10"/>
  <c r="P696" i="10"/>
  <c r="Q696" i="10"/>
  <c r="R696" i="10"/>
  <c r="S696" i="10"/>
  <c r="T696" i="10" s="1"/>
  <c r="X696" i="10"/>
  <c r="Y696" i="10"/>
  <c r="Z696" i="10"/>
  <c r="M697" i="10"/>
  <c r="N697" i="10"/>
  <c r="O697" i="10" s="1"/>
  <c r="P697" i="10"/>
  <c r="Q697" i="10"/>
  <c r="S697" i="10" s="1"/>
  <c r="T697" i="10" s="1"/>
  <c r="R697" i="10"/>
  <c r="U697" i="10" s="1"/>
  <c r="V697" i="10" s="1"/>
  <c r="X697" i="10"/>
  <c r="Y697" i="10"/>
  <c r="Z697" i="10"/>
  <c r="M698" i="10"/>
  <c r="N698" i="10"/>
  <c r="O698" i="10" s="1"/>
  <c r="P698" i="10"/>
  <c r="Q698" i="10"/>
  <c r="S698" i="10" s="1"/>
  <c r="T698" i="10" s="1"/>
  <c r="U698" i="10" s="1"/>
  <c r="V698" i="10" s="1"/>
  <c r="R698" i="10"/>
  <c r="X698" i="10"/>
  <c r="Y698" i="10"/>
  <c r="Z698" i="10"/>
  <c r="M699" i="10"/>
  <c r="N699" i="10"/>
  <c r="O699" i="10"/>
  <c r="P699" i="10"/>
  <c r="Q699" i="10"/>
  <c r="R699" i="10"/>
  <c r="S699" i="10"/>
  <c r="T699" i="10"/>
  <c r="U699" i="10" s="1"/>
  <c r="V699" i="10" s="1"/>
  <c r="X699" i="10"/>
  <c r="Y699" i="10"/>
  <c r="Z699" i="10"/>
  <c r="M700" i="10"/>
  <c r="N700" i="10"/>
  <c r="O700" i="10"/>
  <c r="P700" i="10"/>
  <c r="Q700" i="10"/>
  <c r="R700" i="10"/>
  <c r="S700" i="10"/>
  <c r="T700" i="10" s="1"/>
  <c r="X700" i="10"/>
  <c r="Y700" i="10"/>
  <c r="Z700" i="10"/>
  <c r="M701" i="10"/>
  <c r="N701" i="10"/>
  <c r="O701" i="10" s="1"/>
  <c r="P701" i="10"/>
  <c r="Q701" i="10"/>
  <c r="S701" i="10" s="1"/>
  <c r="T701" i="10" s="1"/>
  <c r="R701" i="10"/>
  <c r="U701" i="10" s="1"/>
  <c r="V701" i="10" s="1"/>
  <c r="X701" i="10"/>
  <c r="Y701" i="10"/>
  <c r="Z701" i="10"/>
  <c r="M702" i="10"/>
  <c r="N702" i="10"/>
  <c r="O702" i="10" s="1"/>
  <c r="P702" i="10"/>
  <c r="Q702" i="10"/>
  <c r="S702" i="10" s="1"/>
  <c r="T702" i="10" s="1"/>
  <c r="U702" i="10" s="1"/>
  <c r="V702" i="10" s="1"/>
  <c r="R702" i="10"/>
  <c r="X702" i="10"/>
  <c r="Y702" i="10"/>
  <c r="Z702" i="10"/>
  <c r="M703" i="10"/>
  <c r="N703" i="10"/>
  <c r="O703" i="10"/>
  <c r="P703" i="10"/>
  <c r="Q703" i="10"/>
  <c r="R703" i="10"/>
  <c r="S703" i="10"/>
  <c r="T703" i="10"/>
  <c r="U703" i="10" s="1"/>
  <c r="V703" i="10" s="1"/>
  <c r="X703" i="10"/>
  <c r="Y703" i="10"/>
  <c r="Z703" i="10"/>
  <c r="Z3" i="10"/>
  <c r="Y3" i="10"/>
  <c r="X3" i="10"/>
  <c r="S3" i="10"/>
  <c r="T3" i="10" s="1"/>
  <c r="R3" i="10"/>
  <c r="Q3" i="10"/>
  <c r="P3" i="10"/>
  <c r="N3" i="10"/>
  <c r="O3" i="10" s="1"/>
  <c r="M3" i="10"/>
  <c r="M4" i="12"/>
  <c r="N4" i="12"/>
  <c r="O4" i="12" s="1"/>
  <c r="P4" i="12"/>
  <c r="Q4" i="12"/>
  <c r="S4" i="12" s="1"/>
  <c r="T4" i="12" s="1"/>
  <c r="U4" i="12" s="1"/>
  <c r="V4" i="12" s="1"/>
  <c r="R4" i="12"/>
  <c r="X4" i="12"/>
  <c r="Y4" i="12"/>
  <c r="Z4" i="12"/>
  <c r="M5" i="12"/>
  <c r="N5" i="12"/>
  <c r="O5" i="12"/>
  <c r="P5" i="12"/>
  <c r="Q5" i="12"/>
  <c r="R5" i="12"/>
  <c r="S5" i="12"/>
  <c r="T5" i="12" s="1"/>
  <c r="U5" i="12" s="1"/>
  <c r="V5" i="12" s="1"/>
  <c r="X5" i="12"/>
  <c r="Y5" i="12"/>
  <c r="Z5" i="12"/>
  <c r="M6" i="12"/>
  <c r="N6" i="12"/>
  <c r="O6" i="12" s="1"/>
  <c r="P6" i="12"/>
  <c r="Q6" i="12"/>
  <c r="R6" i="12"/>
  <c r="S6" i="12"/>
  <c r="T6" i="12" s="1"/>
  <c r="X6" i="12"/>
  <c r="Y6" i="12"/>
  <c r="Z6" i="12"/>
  <c r="M7" i="12"/>
  <c r="N7" i="12"/>
  <c r="O7" i="12" s="1"/>
  <c r="P7" i="12"/>
  <c r="Q7" i="12"/>
  <c r="S7" i="12" s="1"/>
  <c r="T7" i="12" s="1"/>
  <c r="U7" i="12" s="1"/>
  <c r="V7" i="12" s="1"/>
  <c r="R7" i="12"/>
  <c r="X7" i="12"/>
  <c r="Y7" i="12"/>
  <c r="Z7" i="12"/>
  <c r="M8" i="12"/>
  <c r="N8" i="12"/>
  <c r="O8" i="12" s="1"/>
  <c r="P8" i="12"/>
  <c r="Q8" i="12"/>
  <c r="S8" i="12" s="1"/>
  <c r="T8" i="12" s="1"/>
  <c r="U8" i="12" s="1"/>
  <c r="V8" i="12" s="1"/>
  <c r="R8" i="12"/>
  <c r="X8" i="12"/>
  <c r="Y8" i="12"/>
  <c r="Z8" i="12"/>
  <c r="M9" i="12"/>
  <c r="N9" i="12"/>
  <c r="O9" i="12"/>
  <c r="P9" i="12"/>
  <c r="Q9" i="12"/>
  <c r="R9" i="12"/>
  <c r="S9" i="12"/>
  <c r="T9" i="12" s="1"/>
  <c r="U9" i="12" s="1"/>
  <c r="V9" i="12" s="1"/>
  <c r="X9" i="12"/>
  <c r="Y9" i="12"/>
  <c r="Z9" i="12"/>
  <c r="M10" i="12"/>
  <c r="N10" i="12"/>
  <c r="O10" i="12" s="1"/>
  <c r="P10" i="12"/>
  <c r="Q10" i="12"/>
  <c r="R10" i="12"/>
  <c r="U10" i="12" s="1"/>
  <c r="V10" i="12" s="1"/>
  <c r="S10" i="12"/>
  <c r="T10" i="12"/>
  <c r="X10" i="12"/>
  <c r="Y10" i="12"/>
  <c r="Z10" i="12"/>
  <c r="M11" i="12"/>
  <c r="N11" i="12"/>
  <c r="O11" i="12"/>
  <c r="P11" i="12"/>
  <c r="Q11" i="12"/>
  <c r="S11" i="12" s="1"/>
  <c r="T11" i="12" s="1"/>
  <c r="U11" i="12" s="1"/>
  <c r="V11" i="12" s="1"/>
  <c r="R11" i="12"/>
  <c r="X11" i="12"/>
  <c r="Y11" i="12"/>
  <c r="Z11" i="12"/>
  <c r="M12" i="12"/>
  <c r="N12" i="12"/>
  <c r="O12" i="12" s="1"/>
  <c r="P12" i="12"/>
  <c r="Q12" i="12"/>
  <c r="S12" i="12" s="1"/>
  <c r="T12" i="12" s="1"/>
  <c r="R12" i="12"/>
  <c r="X12" i="12"/>
  <c r="Y12" i="12"/>
  <c r="Z12" i="12"/>
  <c r="M13" i="12"/>
  <c r="N13" i="12"/>
  <c r="O13" i="12"/>
  <c r="P13" i="12"/>
  <c r="Q13" i="12"/>
  <c r="R13" i="12"/>
  <c r="S13" i="12"/>
  <c r="T13" i="12" s="1"/>
  <c r="U13" i="12" s="1"/>
  <c r="V13" i="12" s="1"/>
  <c r="X13" i="12"/>
  <c r="Y13" i="12"/>
  <c r="Z13" i="12"/>
  <c r="M14" i="12"/>
  <c r="N14" i="12"/>
  <c r="O14" i="12" s="1"/>
  <c r="P14" i="12"/>
  <c r="Q14" i="12"/>
  <c r="R14" i="12"/>
  <c r="U14" i="12" s="1"/>
  <c r="V14" i="12" s="1"/>
  <c r="S14" i="12"/>
  <c r="T14" i="12"/>
  <c r="X14" i="12"/>
  <c r="Y14" i="12"/>
  <c r="Z14" i="12"/>
  <c r="M15" i="12"/>
  <c r="N15" i="12"/>
  <c r="O15" i="12"/>
  <c r="P15" i="12"/>
  <c r="Q15" i="12"/>
  <c r="S15" i="12" s="1"/>
  <c r="T15" i="12" s="1"/>
  <c r="U15" i="12" s="1"/>
  <c r="V15" i="12" s="1"/>
  <c r="R15" i="12"/>
  <c r="X15" i="12"/>
  <c r="Y15" i="12"/>
  <c r="Z15" i="12"/>
  <c r="M16" i="12"/>
  <c r="N16" i="12"/>
  <c r="O16" i="12" s="1"/>
  <c r="P16" i="12"/>
  <c r="Q16" i="12"/>
  <c r="S16" i="12" s="1"/>
  <c r="T16" i="12" s="1"/>
  <c r="R16" i="12"/>
  <c r="X16" i="12"/>
  <c r="Y16" i="12"/>
  <c r="Z16" i="12"/>
  <c r="M17" i="12"/>
  <c r="N17" i="12"/>
  <c r="O17" i="12"/>
  <c r="P17" i="12"/>
  <c r="Q17" i="12"/>
  <c r="R17" i="12"/>
  <c r="S17" i="12"/>
  <c r="T17" i="12" s="1"/>
  <c r="U17" i="12" s="1"/>
  <c r="V17" i="12" s="1"/>
  <c r="X17" i="12"/>
  <c r="Y17" i="12"/>
  <c r="Z17" i="12"/>
  <c r="M18" i="12"/>
  <c r="N18" i="12"/>
  <c r="O18" i="12" s="1"/>
  <c r="P18" i="12"/>
  <c r="Q18" i="12"/>
  <c r="S18" i="12" s="1"/>
  <c r="T18" i="12" s="1"/>
  <c r="R18" i="12"/>
  <c r="U18" i="12" s="1"/>
  <c r="V18" i="12" s="1"/>
  <c r="X18" i="12"/>
  <c r="Y18" i="12"/>
  <c r="Z18" i="12"/>
  <c r="M19" i="12"/>
  <c r="N19" i="12"/>
  <c r="O19" i="12"/>
  <c r="P19" i="12"/>
  <c r="Q19" i="12"/>
  <c r="S19" i="12" s="1"/>
  <c r="T19" i="12" s="1"/>
  <c r="U19" i="12" s="1"/>
  <c r="V19" i="12" s="1"/>
  <c r="R19" i="12"/>
  <c r="X19" i="12"/>
  <c r="Y19" i="12"/>
  <c r="Z19" i="12"/>
  <c r="M20" i="12"/>
  <c r="N20" i="12"/>
  <c r="O20" i="12" s="1"/>
  <c r="P20" i="12"/>
  <c r="Q20" i="12"/>
  <c r="S20" i="12" s="1"/>
  <c r="T20" i="12" s="1"/>
  <c r="R20" i="12"/>
  <c r="X20" i="12"/>
  <c r="Y20" i="12"/>
  <c r="Z20" i="12"/>
  <c r="M21" i="12"/>
  <c r="N21" i="12"/>
  <c r="O21" i="12"/>
  <c r="P21" i="12"/>
  <c r="Q21" i="12"/>
  <c r="R21" i="12"/>
  <c r="S21" i="12"/>
  <c r="T21" i="12" s="1"/>
  <c r="U21" i="12" s="1"/>
  <c r="V21" i="12" s="1"/>
  <c r="X21" i="12"/>
  <c r="Y21" i="12"/>
  <c r="Z21" i="12"/>
  <c r="Z3" i="12"/>
  <c r="Y3" i="12"/>
  <c r="X3" i="12"/>
  <c r="R3" i="12"/>
  <c r="U3" i="12" s="1"/>
  <c r="V3" i="12" s="1"/>
  <c r="Q3" i="12"/>
  <c r="S3" i="12" s="1"/>
  <c r="T3" i="12" s="1"/>
  <c r="P3" i="12"/>
  <c r="N3" i="12"/>
  <c r="O3" i="12" s="1"/>
  <c r="M3" i="12"/>
  <c r="N4" i="11"/>
  <c r="O4" i="11" s="1"/>
  <c r="P4" i="11"/>
  <c r="Q4" i="11"/>
  <c r="S4" i="11" s="1"/>
  <c r="T4" i="11" s="1"/>
  <c r="U4" i="11" s="1"/>
  <c r="V4" i="11" s="1"/>
  <c r="R4" i="11"/>
  <c r="X4" i="11"/>
  <c r="Y4" i="11"/>
  <c r="Z4" i="11"/>
  <c r="N5" i="11"/>
  <c r="O5" i="11"/>
  <c r="P5" i="11"/>
  <c r="Q5" i="11"/>
  <c r="S5" i="11" s="1"/>
  <c r="R5" i="11"/>
  <c r="T5" i="11"/>
  <c r="U5" i="11" s="1"/>
  <c r="V5" i="11" s="1"/>
  <c r="X5" i="11"/>
  <c r="Y5" i="11"/>
  <c r="Z5" i="11"/>
  <c r="N6" i="11"/>
  <c r="O6" i="11"/>
  <c r="P6" i="11"/>
  <c r="Q6" i="11"/>
  <c r="S6" i="11" s="1"/>
  <c r="T6" i="11" s="1"/>
  <c r="U6" i="11" s="1"/>
  <c r="V6" i="11" s="1"/>
  <c r="R6" i="11"/>
  <c r="X6" i="11"/>
  <c r="Y6" i="11"/>
  <c r="Z6" i="11"/>
  <c r="N7" i="11"/>
  <c r="O7" i="11"/>
  <c r="P7" i="11"/>
  <c r="Q7" i="11"/>
  <c r="S7" i="11" s="1"/>
  <c r="R7" i="11"/>
  <c r="T7" i="11"/>
  <c r="U7" i="11"/>
  <c r="V7" i="11" s="1"/>
  <c r="X7" i="11"/>
  <c r="Y7" i="11"/>
  <c r="Z7" i="11"/>
  <c r="N8" i="11"/>
  <c r="O8" i="11"/>
  <c r="P8" i="11"/>
  <c r="Q8" i="11"/>
  <c r="S8" i="11" s="1"/>
  <c r="T8" i="11" s="1"/>
  <c r="U8" i="11" s="1"/>
  <c r="V8" i="11" s="1"/>
  <c r="R8" i="11"/>
  <c r="X8" i="11"/>
  <c r="Y8" i="11"/>
  <c r="Z8" i="11"/>
  <c r="N9" i="11"/>
  <c r="O9" i="11"/>
  <c r="P9" i="11"/>
  <c r="Q9" i="11"/>
  <c r="S9" i="11" s="1"/>
  <c r="R9" i="11"/>
  <c r="T9" i="11"/>
  <c r="U9" i="11" s="1"/>
  <c r="V9" i="11" s="1"/>
  <c r="X9" i="11"/>
  <c r="Y9" i="11"/>
  <c r="Z9" i="11"/>
  <c r="N10" i="11"/>
  <c r="O10" i="11"/>
  <c r="P10" i="11"/>
  <c r="Q10" i="11"/>
  <c r="S10" i="11" s="1"/>
  <c r="T10" i="11" s="1"/>
  <c r="U10" i="11" s="1"/>
  <c r="V10" i="11" s="1"/>
  <c r="R10" i="11"/>
  <c r="X10" i="11"/>
  <c r="Y10" i="11"/>
  <c r="Z10" i="11"/>
  <c r="N11" i="11"/>
  <c r="O11" i="11"/>
  <c r="P11" i="11"/>
  <c r="Q11" i="11"/>
  <c r="S11" i="11" s="1"/>
  <c r="R11" i="11"/>
  <c r="T11" i="11"/>
  <c r="U11" i="11"/>
  <c r="V11" i="11" s="1"/>
  <c r="X11" i="11"/>
  <c r="Y11" i="11"/>
  <c r="Z11" i="11"/>
  <c r="N12" i="11"/>
  <c r="O12" i="11"/>
  <c r="P12" i="11"/>
  <c r="Q12" i="11"/>
  <c r="S12" i="11" s="1"/>
  <c r="T12" i="11" s="1"/>
  <c r="U12" i="11" s="1"/>
  <c r="V12" i="11" s="1"/>
  <c r="R12" i="11"/>
  <c r="X12" i="11"/>
  <c r="Y12" i="11"/>
  <c r="Z12" i="11"/>
  <c r="N13" i="11"/>
  <c r="O13" i="11"/>
  <c r="P13" i="11"/>
  <c r="Q13" i="11"/>
  <c r="S13" i="11" s="1"/>
  <c r="R13" i="11"/>
  <c r="T13" i="11"/>
  <c r="U13" i="11" s="1"/>
  <c r="V13" i="11" s="1"/>
  <c r="X13" i="11"/>
  <c r="Y13" i="11"/>
  <c r="Z13" i="11"/>
  <c r="N14" i="11"/>
  <c r="O14" i="11"/>
  <c r="P14" i="11"/>
  <c r="Q14" i="11"/>
  <c r="S14" i="11" s="1"/>
  <c r="T14" i="11" s="1"/>
  <c r="U14" i="11" s="1"/>
  <c r="V14" i="11" s="1"/>
  <c r="R14" i="11"/>
  <c r="X14" i="11"/>
  <c r="Y14" i="11"/>
  <c r="Z14" i="11"/>
  <c r="N15" i="11"/>
  <c r="O15" i="11"/>
  <c r="P15" i="11"/>
  <c r="Q15" i="11"/>
  <c r="S15" i="11" s="1"/>
  <c r="R15" i="11"/>
  <c r="T15" i="11"/>
  <c r="U15" i="11" s="1"/>
  <c r="V15" i="11" s="1"/>
  <c r="X15" i="11"/>
  <c r="Y15" i="11"/>
  <c r="Z15" i="11"/>
  <c r="N16" i="11"/>
  <c r="O16" i="11"/>
  <c r="P16" i="11"/>
  <c r="Q16" i="11"/>
  <c r="S16" i="11" s="1"/>
  <c r="T16" i="11" s="1"/>
  <c r="U16" i="11" s="1"/>
  <c r="V16" i="11" s="1"/>
  <c r="R16" i="11"/>
  <c r="X16" i="11"/>
  <c r="Y16" i="11"/>
  <c r="Z16" i="11"/>
  <c r="N17" i="11"/>
  <c r="O17" i="11"/>
  <c r="P17" i="11"/>
  <c r="Q17" i="11"/>
  <c r="S17" i="11" s="1"/>
  <c r="R17" i="11"/>
  <c r="T17" i="11"/>
  <c r="U17" i="11" s="1"/>
  <c r="V17" i="11" s="1"/>
  <c r="X17" i="11"/>
  <c r="Y17" i="11"/>
  <c r="Z17" i="11"/>
  <c r="N18" i="11"/>
  <c r="O18" i="11"/>
  <c r="P18" i="11"/>
  <c r="Q18" i="11"/>
  <c r="S18" i="11" s="1"/>
  <c r="T18" i="11" s="1"/>
  <c r="U18" i="11" s="1"/>
  <c r="V18" i="11" s="1"/>
  <c r="R18" i="11"/>
  <c r="X18" i="11"/>
  <c r="Y18" i="11"/>
  <c r="Z18" i="11"/>
  <c r="N19" i="11"/>
  <c r="O19" i="11"/>
  <c r="P19" i="11"/>
  <c r="Q19" i="11"/>
  <c r="S19" i="11" s="1"/>
  <c r="R19" i="11"/>
  <c r="T19" i="11"/>
  <c r="U19" i="11"/>
  <c r="V19" i="11" s="1"/>
  <c r="X19" i="11"/>
  <c r="Y19" i="11"/>
  <c r="Z19" i="11"/>
  <c r="N20" i="11"/>
  <c r="O20" i="11"/>
  <c r="P20" i="11"/>
  <c r="Q20" i="11"/>
  <c r="S20" i="11" s="1"/>
  <c r="T20" i="11" s="1"/>
  <c r="U20" i="11" s="1"/>
  <c r="V20" i="11" s="1"/>
  <c r="R20" i="11"/>
  <c r="X20" i="11"/>
  <c r="Y20" i="11"/>
  <c r="Z20" i="11"/>
  <c r="N21" i="11"/>
  <c r="O21" i="11"/>
  <c r="P21" i="11"/>
  <c r="Q21" i="11"/>
  <c r="S21" i="11" s="1"/>
  <c r="R21" i="11"/>
  <c r="T21" i="11"/>
  <c r="U21" i="11" s="1"/>
  <c r="V21" i="11" s="1"/>
  <c r="X21" i="11"/>
  <c r="Y21" i="11"/>
  <c r="Z21" i="11"/>
  <c r="N22" i="11"/>
  <c r="O22" i="11"/>
  <c r="P22" i="11"/>
  <c r="Q22" i="11"/>
  <c r="S22" i="11" s="1"/>
  <c r="T22" i="11" s="1"/>
  <c r="U22" i="11" s="1"/>
  <c r="V22" i="11" s="1"/>
  <c r="R22" i="11"/>
  <c r="X22" i="11"/>
  <c r="Y22" i="11"/>
  <c r="Z22" i="11"/>
  <c r="N23" i="11"/>
  <c r="O23" i="11"/>
  <c r="P23" i="11"/>
  <c r="Q23" i="11"/>
  <c r="S23" i="11" s="1"/>
  <c r="R23" i="11"/>
  <c r="T23" i="11"/>
  <c r="U23" i="11"/>
  <c r="V23" i="11" s="1"/>
  <c r="X23" i="11"/>
  <c r="Y23" i="11"/>
  <c r="Z23" i="11"/>
  <c r="N24" i="11"/>
  <c r="O24" i="11"/>
  <c r="P24" i="11"/>
  <c r="Q24" i="11"/>
  <c r="S24" i="11" s="1"/>
  <c r="T24" i="11" s="1"/>
  <c r="U24" i="11" s="1"/>
  <c r="V24" i="11" s="1"/>
  <c r="R24" i="11"/>
  <c r="X24" i="11"/>
  <c r="Y24" i="11"/>
  <c r="Z24" i="11"/>
  <c r="N25" i="11"/>
  <c r="O25" i="11"/>
  <c r="P25" i="11"/>
  <c r="Q25" i="11"/>
  <c r="S25" i="11" s="1"/>
  <c r="R25" i="11"/>
  <c r="T25" i="11"/>
  <c r="U25" i="11" s="1"/>
  <c r="V25" i="11" s="1"/>
  <c r="X25" i="11"/>
  <c r="Y25" i="11"/>
  <c r="Z25" i="11"/>
  <c r="N26" i="11"/>
  <c r="O26" i="11"/>
  <c r="P26" i="11"/>
  <c r="Q26" i="11"/>
  <c r="S26" i="11" s="1"/>
  <c r="T26" i="11" s="1"/>
  <c r="U26" i="11" s="1"/>
  <c r="V26" i="11" s="1"/>
  <c r="R26" i="11"/>
  <c r="X26" i="11"/>
  <c r="Y26" i="11"/>
  <c r="Z26" i="11"/>
  <c r="N27" i="11"/>
  <c r="O27" i="11"/>
  <c r="P27" i="11"/>
  <c r="Q27" i="11"/>
  <c r="S27" i="11" s="1"/>
  <c r="R27" i="11"/>
  <c r="T27" i="11"/>
  <c r="U27" i="11" s="1"/>
  <c r="V27" i="11" s="1"/>
  <c r="X27" i="11"/>
  <c r="Y27" i="11"/>
  <c r="Z27" i="11"/>
  <c r="N28" i="11"/>
  <c r="O28" i="11"/>
  <c r="P28" i="11"/>
  <c r="Q28" i="11"/>
  <c r="S28" i="11" s="1"/>
  <c r="T28" i="11" s="1"/>
  <c r="U28" i="11" s="1"/>
  <c r="V28" i="11" s="1"/>
  <c r="R28" i="11"/>
  <c r="X28" i="11"/>
  <c r="Y28" i="11"/>
  <c r="Z28" i="11"/>
  <c r="N29" i="11"/>
  <c r="O29" i="11"/>
  <c r="P29" i="11"/>
  <c r="Q29" i="11"/>
  <c r="S29" i="11" s="1"/>
  <c r="R29" i="11"/>
  <c r="T29" i="11"/>
  <c r="U29" i="11" s="1"/>
  <c r="V29" i="11" s="1"/>
  <c r="X29" i="11"/>
  <c r="Y29" i="11"/>
  <c r="Z29" i="11"/>
  <c r="N30" i="11"/>
  <c r="O30" i="11"/>
  <c r="P30" i="11"/>
  <c r="Q30" i="11"/>
  <c r="S30" i="11" s="1"/>
  <c r="T30" i="11" s="1"/>
  <c r="U30" i="11" s="1"/>
  <c r="V30" i="11" s="1"/>
  <c r="R30" i="11"/>
  <c r="X30" i="11"/>
  <c r="Y30" i="11"/>
  <c r="Z30" i="11"/>
  <c r="N31" i="11"/>
  <c r="O31" i="11"/>
  <c r="P31" i="11"/>
  <c r="Q31" i="11"/>
  <c r="S31" i="11" s="1"/>
  <c r="R31" i="11"/>
  <c r="T31" i="11"/>
  <c r="U31" i="11" s="1"/>
  <c r="V31" i="11" s="1"/>
  <c r="X31" i="11"/>
  <c r="Y31" i="11"/>
  <c r="Z31" i="11"/>
  <c r="N32" i="11"/>
  <c r="O32" i="11"/>
  <c r="P32" i="11"/>
  <c r="Q32" i="11"/>
  <c r="S32" i="11" s="1"/>
  <c r="T32" i="11" s="1"/>
  <c r="U32" i="11" s="1"/>
  <c r="V32" i="11" s="1"/>
  <c r="R32" i="11"/>
  <c r="X32" i="11"/>
  <c r="Y32" i="11"/>
  <c r="Z32" i="11"/>
  <c r="N33" i="11"/>
  <c r="O33" i="11"/>
  <c r="P33" i="11"/>
  <c r="Q33" i="11"/>
  <c r="S33" i="11" s="1"/>
  <c r="R33" i="11"/>
  <c r="T33" i="11"/>
  <c r="U33" i="11" s="1"/>
  <c r="V33" i="11" s="1"/>
  <c r="X33" i="11"/>
  <c r="Y33" i="11"/>
  <c r="Z33" i="11"/>
  <c r="N34" i="11"/>
  <c r="O34" i="11"/>
  <c r="P34" i="11"/>
  <c r="Q34" i="11"/>
  <c r="S34" i="11" s="1"/>
  <c r="T34" i="11" s="1"/>
  <c r="R34" i="11"/>
  <c r="U34" i="11"/>
  <c r="V34" i="11" s="1"/>
  <c r="X34" i="11"/>
  <c r="Y34" i="11"/>
  <c r="Z34" i="11"/>
  <c r="N35" i="11"/>
  <c r="O35" i="11"/>
  <c r="P35" i="11"/>
  <c r="Q35" i="11"/>
  <c r="R35" i="11"/>
  <c r="S35" i="11"/>
  <c r="T35" i="11" s="1"/>
  <c r="U35" i="11" s="1"/>
  <c r="V35" i="11" s="1"/>
  <c r="X35" i="11"/>
  <c r="Y35" i="11"/>
  <c r="Z35" i="11"/>
  <c r="N36" i="11"/>
  <c r="O36" i="11"/>
  <c r="P36" i="11"/>
  <c r="Q36" i="11"/>
  <c r="R36" i="11"/>
  <c r="S36" i="11"/>
  <c r="T36" i="11" s="1"/>
  <c r="U36" i="11" s="1"/>
  <c r="V36" i="11" s="1"/>
  <c r="X36" i="11"/>
  <c r="Y36" i="11"/>
  <c r="Z36" i="11"/>
  <c r="N37" i="11"/>
  <c r="O37" i="11"/>
  <c r="P37" i="11"/>
  <c r="Q37" i="11"/>
  <c r="S37" i="11" s="1"/>
  <c r="R37" i="11"/>
  <c r="T37" i="11"/>
  <c r="U37" i="11"/>
  <c r="V37" i="11" s="1"/>
  <c r="X37" i="11"/>
  <c r="Y37" i="11"/>
  <c r="Z37" i="11"/>
  <c r="N38" i="11"/>
  <c r="O38" i="11"/>
  <c r="P38" i="11"/>
  <c r="Q38" i="11"/>
  <c r="S38" i="11" s="1"/>
  <c r="T38" i="11" s="1"/>
  <c r="U38" i="11" s="1"/>
  <c r="V38" i="11" s="1"/>
  <c r="R38" i="11"/>
  <c r="X38" i="11"/>
  <c r="Y38" i="11"/>
  <c r="Z38" i="11"/>
  <c r="N39" i="11"/>
  <c r="O39" i="11"/>
  <c r="P39" i="11"/>
  <c r="Q39" i="11"/>
  <c r="R39" i="11"/>
  <c r="S39" i="11"/>
  <c r="T39" i="11" s="1"/>
  <c r="U39" i="11" s="1"/>
  <c r="V39" i="11" s="1"/>
  <c r="X39" i="11"/>
  <c r="Y39" i="11"/>
  <c r="Z39" i="11"/>
  <c r="N40" i="11"/>
  <c r="O40" i="11"/>
  <c r="P40" i="11"/>
  <c r="Q40" i="11"/>
  <c r="R40" i="11"/>
  <c r="S40" i="11"/>
  <c r="T40" i="11" s="1"/>
  <c r="U40" i="11" s="1"/>
  <c r="V40" i="11" s="1"/>
  <c r="X40" i="11"/>
  <c r="Y40" i="11"/>
  <c r="Z40" i="11"/>
  <c r="N41" i="11"/>
  <c r="O41" i="11"/>
  <c r="P41" i="11"/>
  <c r="Q41" i="11"/>
  <c r="S41" i="11" s="1"/>
  <c r="T41" i="11" s="1"/>
  <c r="U41" i="11" s="1"/>
  <c r="V41" i="11" s="1"/>
  <c r="R41" i="11"/>
  <c r="X41" i="11"/>
  <c r="Y41" i="11"/>
  <c r="Z41" i="11"/>
  <c r="N42" i="11"/>
  <c r="O42" i="11"/>
  <c r="P42" i="11"/>
  <c r="Q42" i="11"/>
  <c r="S42" i="11" s="1"/>
  <c r="T42" i="11" s="1"/>
  <c r="R42" i="11"/>
  <c r="U42" i="11"/>
  <c r="V42" i="11" s="1"/>
  <c r="X42" i="11"/>
  <c r="Y42" i="11"/>
  <c r="Z42" i="11"/>
  <c r="N43" i="11"/>
  <c r="O43" i="11"/>
  <c r="P43" i="11"/>
  <c r="Q43" i="11"/>
  <c r="R43" i="11"/>
  <c r="S43" i="11"/>
  <c r="T43" i="11" s="1"/>
  <c r="U43" i="11" s="1"/>
  <c r="V43" i="11" s="1"/>
  <c r="X43" i="11"/>
  <c r="Y43" i="11"/>
  <c r="Z43" i="11"/>
  <c r="N44" i="11"/>
  <c r="O44" i="11"/>
  <c r="P44" i="11"/>
  <c r="Q44" i="11"/>
  <c r="R44" i="11"/>
  <c r="S44" i="11"/>
  <c r="T44" i="11"/>
  <c r="U44" i="11" s="1"/>
  <c r="V44" i="11" s="1"/>
  <c r="X44" i="11"/>
  <c r="Y44" i="11"/>
  <c r="Z44" i="11"/>
  <c r="N45" i="11"/>
  <c r="O45" i="11"/>
  <c r="P45" i="11"/>
  <c r="Q45" i="11"/>
  <c r="S45" i="11" s="1"/>
  <c r="R45" i="11"/>
  <c r="T45" i="11"/>
  <c r="U45" i="11"/>
  <c r="V45" i="11" s="1"/>
  <c r="X45" i="11"/>
  <c r="Y45" i="11"/>
  <c r="Z45" i="11"/>
  <c r="N46" i="11"/>
  <c r="O46" i="11"/>
  <c r="P46" i="11"/>
  <c r="Q46" i="11"/>
  <c r="S46" i="11" s="1"/>
  <c r="T46" i="11" s="1"/>
  <c r="U46" i="11" s="1"/>
  <c r="V46" i="11" s="1"/>
  <c r="R46" i="11"/>
  <c r="X46" i="11"/>
  <c r="Y46" i="11"/>
  <c r="Z46" i="11"/>
  <c r="N47" i="11"/>
  <c r="O47" i="11"/>
  <c r="P47" i="11"/>
  <c r="Q47" i="11"/>
  <c r="R47" i="11"/>
  <c r="S47" i="11"/>
  <c r="T47" i="11" s="1"/>
  <c r="U47" i="11" s="1"/>
  <c r="V47" i="11" s="1"/>
  <c r="X47" i="11"/>
  <c r="Y47" i="11"/>
  <c r="Z47" i="11"/>
  <c r="N48" i="11"/>
  <c r="O48" i="11"/>
  <c r="P48" i="11"/>
  <c r="Q48" i="11"/>
  <c r="R48" i="11"/>
  <c r="S48" i="11"/>
  <c r="T48" i="11"/>
  <c r="U48" i="11" s="1"/>
  <c r="V48" i="11" s="1"/>
  <c r="X48" i="11"/>
  <c r="Y48" i="11"/>
  <c r="Z48" i="11"/>
  <c r="N49" i="11"/>
  <c r="O49" i="11"/>
  <c r="P49" i="11"/>
  <c r="Q49" i="11"/>
  <c r="S49" i="11" s="1"/>
  <c r="T49" i="11" s="1"/>
  <c r="U49" i="11" s="1"/>
  <c r="V49" i="11" s="1"/>
  <c r="R49" i="11"/>
  <c r="X49" i="11"/>
  <c r="Y49" i="11"/>
  <c r="Z49" i="11"/>
  <c r="N50" i="11"/>
  <c r="O50" i="11"/>
  <c r="P50" i="11"/>
  <c r="Q50" i="11"/>
  <c r="S50" i="11" s="1"/>
  <c r="T50" i="11" s="1"/>
  <c r="R50" i="11"/>
  <c r="U50" i="11"/>
  <c r="V50" i="11" s="1"/>
  <c r="X50" i="11"/>
  <c r="Y50" i="11"/>
  <c r="Z50" i="11"/>
  <c r="N51" i="11"/>
  <c r="O51" i="11"/>
  <c r="P51" i="11"/>
  <c r="Q51" i="11"/>
  <c r="R51" i="11"/>
  <c r="S51" i="11"/>
  <c r="T51" i="11" s="1"/>
  <c r="U51" i="11" s="1"/>
  <c r="V51" i="11" s="1"/>
  <c r="X51" i="11"/>
  <c r="Y51" i="11"/>
  <c r="Z51" i="11"/>
  <c r="N52" i="11"/>
  <c r="O52" i="11"/>
  <c r="P52" i="11"/>
  <c r="Q52" i="11"/>
  <c r="R52" i="11"/>
  <c r="S52" i="11"/>
  <c r="T52" i="11"/>
  <c r="U52" i="11" s="1"/>
  <c r="V52" i="11" s="1"/>
  <c r="X52" i="11"/>
  <c r="Y52" i="11"/>
  <c r="Z52" i="11"/>
  <c r="N53" i="11"/>
  <c r="O53" i="11"/>
  <c r="P53" i="11"/>
  <c r="Q53" i="11"/>
  <c r="S53" i="11" s="1"/>
  <c r="R53" i="11"/>
  <c r="T53" i="11"/>
  <c r="U53" i="11" s="1"/>
  <c r="V53" i="11" s="1"/>
  <c r="X53" i="11"/>
  <c r="Y53" i="11"/>
  <c r="Z53" i="11"/>
  <c r="N54" i="11"/>
  <c r="O54" i="11"/>
  <c r="P54" i="11"/>
  <c r="Q54" i="11"/>
  <c r="S54" i="11" s="1"/>
  <c r="T54" i="11" s="1"/>
  <c r="U54" i="11" s="1"/>
  <c r="V54" i="11" s="1"/>
  <c r="R54" i="11"/>
  <c r="X54" i="11"/>
  <c r="Y54" i="11"/>
  <c r="Z54" i="11"/>
  <c r="N55" i="11"/>
  <c r="O55" i="11"/>
  <c r="P55" i="11"/>
  <c r="Q55" i="11"/>
  <c r="R55" i="11"/>
  <c r="S55" i="11"/>
  <c r="T55" i="11" s="1"/>
  <c r="U55" i="11" s="1"/>
  <c r="V55" i="11" s="1"/>
  <c r="X55" i="11"/>
  <c r="Y55" i="11"/>
  <c r="Z55" i="11"/>
  <c r="N56" i="11"/>
  <c r="O56" i="11"/>
  <c r="P56" i="11"/>
  <c r="Q56" i="11"/>
  <c r="R56" i="11"/>
  <c r="S56" i="11"/>
  <c r="T56" i="11"/>
  <c r="U56" i="11" s="1"/>
  <c r="V56" i="11" s="1"/>
  <c r="X56" i="11"/>
  <c r="Y56" i="11"/>
  <c r="Z56" i="11"/>
  <c r="N57" i="11"/>
  <c r="O57" i="11"/>
  <c r="P57" i="11"/>
  <c r="Q57" i="11"/>
  <c r="S57" i="11" s="1"/>
  <c r="T57" i="11" s="1"/>
  <c r="U57" i="11" s="1"/>
  <c r="V57" i="11" s="1"/>
  <c r="R57" i="11"/>
  <c r="X57" i="11"/>
  <c r="Y57" i="11"/>
  <c r="Z57" i="11"/>
  <c r="N58" i="11"/>
  <c r="O58" i="11"/>
  <c r="P58" i="11"/>
  <c r="Q58" i="11"/>
  <c r="S58" i="11" s="1"/>
  <c r="T58" i="11" s="1"/>
  <c r="R58" i="11"/>
  <c r="U58" i="11"/>
  <c r="V58" i="11" s="1"/>
  <c r="X58" i="11"/>
  <c r="Y58" i="11"/>
  <c r="Z58" i="11"/>
  <c r="N59" i="11"/>
  <c r="O59" i="11"/>
  <c r="P59" i="11"/>
  <c r="Q59" i="11"/>
  <c r="R59" i="11"/>
  <c r="S59" i="11"/>
  <c r="T59" i="11" s="1"/>
  <c r="U59" i="11" s="1"/>
  <c r="V59" i="11" s="1"/>
  <c r="X59" i="11"/>
  <c r="Y59" i="11"/>
  <c r="Z59" i="11"/>
  <c r="N60" i="11"/>
  <c r="O60" i="11"/>
  <c r="P60" i="11"/>
  <c r="Q60" i="11"/>
  <c r="S60" i="11" s="1"/>
  <c r="R60" i="11"/>
  <c r="T60" i="11"/>
  <c r="U60" i="11"/>
  <c r="V60" i="11" s="1"/>
  <c r="X60" i="11"/>
  <c r="Y60" i="11"/>
  <c r="Z60" i="11"/>
  <c r="N61" i="11"/>
  <c r="O61" i="11"/>
  <c r="P61" i="11"/>
  <c r="Q61" i="11"/>
  <c r="S61" i="11" s="1"/>
  <c r="T61" i="11" s="1"/>
  <c r="U61" i="11" s="1"/>
  <c r="V61" i="11" s="1"/>
  <c r="R61" i="11"/>
  <c r="X61" i="11"/>
  <c r="Y61" i="11"/>
  <c r="Z61" i="11"/>
  <c r="N62" i="11"/>
  <c r="O62" i="11"/>
  <c r="P62" i="11"/>
  <c r="Q62" i="11"/>
  <c r="R62" i="11"/>
  <c r="S62" i="11"/>
  <c r="T62" i="11" s="1"/>
  <c r="U62" i="11" s="1"/>
  <c r="V62" i="11" s="1"/>
  <c r="X62" i="11"/>
  <c r="Y62" i="11"/>
  <c r="Z62" i="11"/>
  <c r="N63" i="11"/>
  <c r="O63" i="11"/>
  <c r="P63" i="11"/>
  <c r="Q63" i="11"/>
  <c r="R63" i="11"/>
  <c r="S63" i="11"/>
  <c r="T63" i="11"/>
  <c r="U63" i="11" s="1"/>
  <c r="V63" i="11" s="1"/>
  <c r="X63" i="11"/>
  <c r="Y63" i="11"/>
  <c r="Z63" i="11"/>
  <c r="N64" i="11"/>
  <c r="O64" i="11"/>
  <c r="P64" i="11"/>
  <c r="Q64" i="11"/>
  <c r="R64" i="11"/>
  <c r="S64" i="11"/>
  <c r="T64" i="11" s="1"/>
  <c r="U64" i="11" s="1"/>
  <c r="V64" i="11" s="1"/>
  <c r="X64" i="11"/>
  <c r="Y64" i="11"/>
  <c r="Z64" i="11"/>
  <c r="N65" i="11"/>
  <c r="O65" i="11"/>
  <c r="P65" i="11"/>
  <c r="Q65" i="11"/>
  <c r="S65" i="11" s="1"/>
  <c r="T65" i="11" s="1"/>
  <c r="R65" i="11"/>
  <c r="U65" i="11"/>
  <c r="V65" i="11" s="1"/>
  <c r="X65" i="11"/>
  <c r="Y65" i="11"/>
  <c r="Z65" i="11"/>
  <c r="N66" i="11"/>
  <c r="O66" i="11"/>
  <c r="P66" i="11"/>
  <c r="Q66" i="11"/>
  <c r="R66" i="11"/>
  <c r="S66" i="11"/>
  <c r="T66" i="11" s="1"/>
  <c r="U66" i="11" s="1"/>
  <c r="V66" i="11" s="1"/>
  <c r="X66" i="11"/>
  <c r="Y66" i="11"/>
  <c r="Z66" i="11"/>
  <c r="N67" i="11"/>
  <c r="O67" i="11"/>
  <c r="P67" i="11"/>
  <c r="Q67" i="11"/>
  <c r="R67" i="11"/>
  <c r="S67" i="11"/>
  <c r="T67" i="11"/>
  <c r="U67" i="11" s="1"/>
  <c r="V67" i="11" s="1"/>
  <c r="X67" i="11"/>
  <c r="Y67" i="11"/>
  <c r="Z67" i="11"/>
  <c r="N68" i="11"/>
  <c r="O68" i="11"/>
  <c r="P68" i="11"/>
  <c r="Q68" i="11"/>
  <c r="R68" i="11"/>
  <c r="S68" i="11"/>
  <c r="T68" i="11" s="1"/>
  <c r="U68" i="11" s="1"/>
  <c r="V68" i="11" s="1"/>
  <c r="X68" i="11"/>
  <c r="Y68" i="11"/>
  <c r="Z68" i="11"/>
  <c r="N69" i="11"/>
  <c r="O69" i="11"/>
  <c r="P69" i="11"/>
  <c r="Q69" i="11"/>
  <c r="S69" i="11" s="1"/>
  <c r="R69" i="11"/>
  <c r="T69" i="11"/>
  <c r="U69" i="11" s="1"/>
  <c r="V69" i="11" s="1"/>
  <c r="X69" i="11"/>
  <c r="Y69" i="11"/>
  <c r="Z69" i="11"/>
  <c r="N70" i="11"/>
  <c r="O70" i="11"/>
  <c r="P70" i="11"/>
  <c r="Q70" i="11"/>
  <c r="S70" i="11" s="1"/>
  <c r="T70" i="11" s="1"/>
  <c r="U70" i="11" s="1"/>
  <c r="V70" i="11" s="1"/>
  <c r="R70" i="11"/>
  <c r="X70" i="11"/>
  <c r="Y70" i="11"/>
  <c r="Z70" i="11"/>
  <c r="N71" i="11"/>
  <c r="O71" i="11"/>
  <c r="P71" i="11"/>
  <c r="Q71" i="11"/>
  <c r="R71" i="11"/>
  <c r="S71" i="11"/>
  <c r="T71" i="11"/>
  <c r="U71" i="11" s="1"/>
  <c r="V71" i="11" s="1"/>
  <c r="X71" i="11"/>
  <c r="Y71" i="11"/>
  <c r="Z71" i="11"/>
  <c r="N72" i="11"/>
  <c r="O72" i="11"/>
  <c r="P72" i="11"/>
  <c r="Q72" i="11"/>
  <c r="S72" i="11" s="1"/>
  <c r="T72" i="11" s="1"/>
  <c r="R72" i="11"/>
  <c r="U72" i="11"/>
  <c r="V72" i="11" s="1"/>
  <c r="X72" i="11"/>
  <c r="Y72" i="11"/>
  <c r="Z72" i="11"/>
  <c r="N73" i="11"/>
  <c r="O73" i="11"/>
  <c r="P73" i="11"/>
  <c r="Q73" i="11"/>
  <c r="S73" i="11" s="1"/>
  <c r="R73" i="11"/>
  <c r="T73" i="11"/>
  <c r="U73" i="11" s="1"/>
  <c r="V73" i="11" s="1"/>
  <c r="X73" i="11"/>
  <c r="Y73" i="11"/>
  <c r="Z73" i="11"/>
  <c r="N74" i="11"/>
  <c r="O74" i="11"/>
  <c r="P74" i="11"/>
  <c r="Q74" i="11"/>
  <c r="S74" i="11" s="1"/>
  <c r="T74" i="11" s="1"/>
  <c r="U74" i="11" s="1"/>
  <c r="V74" i="11" s="1"/>
  <c r="R74" i="11"/>
  <c r="X74" i="11"/>
  <c r="Y74" i="11"/>
  <c r="Z74" i="11"/>
  <c r="N75" i="11"/>
  <c r="O75" i="11"/>
  <c r="P75" i="11"/>
  <c r="Q75" i="11"/>
  <c r="R75" i="11"/>
  <c r="S75" i="11"/>
  <c r="T75" i="11" s="1"/>
  <c r="U75" i="11" s="1"/>
  <c r="V75" i="11" s="1"/>
  <c r="X75" i="11"/>
  <c r="Y75" i="11"/>
  <c r="Z75" i="11"/>
  <c r="N76" i="11"/>
  <c r="O76" i="11"/>
  <c r="P76" i="11"/>
  <c r="Q76" i="11"/>
  <c r="S76" i="11" s="1"/>
  <c r="R76" i="11"/>
  <c r="T76" i="11"/>
  <c r="U76" i="11" s="1"/>
  <c r="V76" i="11" s="1"/>
  <c r="X76" i="11"/>
  <c r="Y76" i="11"/>
  <c r="Z76" i="11"/>
  <c r="N77" i="11"/>
  <c r="O77" i="11"/>
  <c r="P77" i="11"/>
  <c r="Q77" i="11"/>
  <c r="S77" i="11" s="1"/>
  <c r="T77" i="11" s="1"/>
  <c r="U77" i="11" s="1"/>
  <c r="V77" i="11" s="1"/>
  <c r="R77" i="11"/>
  <c r="X77" i="11"/>
  <c r="Y77" i="11"/>
  <c r="Z77" i="11"/>
  <c r="N78" i="11"/>
  <c r="O78" i="11"/>
  <c r="P78" i="11"/>
  <c r="Q78" i="11"/>
  <c r="R78" i="11"/>
  <c r="S78" i="11"/>
  <c r="T78" i="11" s="1"/>
  <c r="U78" i="11"/>
  <c r="V78" i="11" s="1"/>
  <c r="X78" i="11"/>
  <c r="Y78" i="11"/>
  <c r="Z78" i="11"/>
  <c r="N79" i="11"/>
  <c r="O79" i="11"/>
  <c r="P79" i="11"/>
  <c r="Q79" i="11"/>
  <c r="R79" i="11"/>
  <c r="S79" i="11"/>
  <c r="T79" i="11"/>
  <c r="U79" i="11" s="1"/>
  <c r="V79" i="11" s="1"/>
  <c r="X79" i="11"/>
  <c r="Y79" i="11"/>
  <c r="Z79" i="11"/>
  <c r="N80" i="11"/>
  <c r="O80" i="11"/>
  <c r="P80" i="11"/>
  <c r="Q80" i="11"/>
  <c r="R80" i="11"/>
  <c r="S80" i="11"/>
  <c r="T80" i="11"/>
  <c r="U80" i="11" s="1"/>
  <c r="V80" i="11" s="1"/>
  <c r="X80" i="11"/>
  <c r="Y80" i="11"/>
  <c r="Z80" i="11"/>
  <c r="N81" i="11"/>
  <c r="O81" i="11"/>
  <c r="P81" i="11"/>
  <c r="Q81" i="11"/>
  <c r="S81" i="11" s="1"/>
  <c r="T81" i="11" s="1"/>
  <c r="R81" i="11"/>
  <c r="U81" i="11"/>
  <c r="V81" i="11" s="1"/>
  <c r="X81" i="11"/>
  <c r="Y81" i="11"/>
  <c r="Z81" i="11"/>
  <c r="N82" i="11"/>
  <c r="O82" i="11"/>
  <c r="P82" i="11"/>
  <c r="Q82" i="11"/>
  <c r="R82" i="11"/>
  <c r="S82" i="11"/>
  <c r="T82" i="11" s="1"/>
  <c r="U82" i="11" s="1"/>
  <c r="V82" i="11" s="1"/>
  <c r="X82" i="11"/>
  <c r="Y82" i="11"/>
  <c r="Z82" i="11"/>
  <c r="N83" i="11"/>
  <c r="O83" i="11"/>
  <c r="P83" i="11"/>
  <c r="Q83" i="11"/>
  <c r="R83" i="11"/>
  <c r="S83" i="11"/>
  <c r="T83" i="11"/>
  <c r="U83" i="11" s="1"/>
  <c r="V83" i="11" s="1"/>
  <c r="X83" i="11"/>
  <c r="Y83" i="11"/>
  <c r="Z83" i="11"/>
  <c r="N84" i="11"/>
  <c r="O84" i="11"/>
  <c r="P84" i="11"/>
  <c r="Q84" i="11"/>
  <c r="R84" i="11"/>
  <c r="S84" i="11"/>
  <c r="T84" i="11" s="1"/>
  <c r="U84" i="11" s="1"/>
  <c r="V84" i="11" s="1"/>
  <c r="X84" i="11"/>
  <c r="Y84" i="11"/>
  <c r="Z84" i="11"/>
  <c r="N85" i="11"/>
  <c r="O85" i="11"/>
  <c r="P85" i="11"/>
  <c r="Q85" i="11"/>
  <c r="S85" i="11" s="1"/>
  <c r="R85" i="11"/>
  <c r="T85" i="11"/>
  <c r="U85" i="11"/>
  <c r="V85" i="11" s="1"/>
  <c r="X85" i="11"/>
  <c r="Y85" i="11"/>
  <c r="Z85" i="11"/>
  <c r="N86" i="11"/>
  <c r="O86" i="11"/>
  <c r="P86" i="11"/>
  <c r="Q86" i="11"/>
  <c r="S86" i="11" s="1"/>
  <c r="T86" i="11" s="1"/>
  <c r="U86" i="11" s="1"/>
  <c r="V86" i="11" s="1"/>
  <c r="R86" i="11"/>
  <c r="X86" i="11"/>
  <c r="Y86" i="11"/>
  <c r="Z86" i="11"/>
  <c r="N87" i="11"/>
  <c r="O87" i="11"/>
  <c r="P87" i="11"/>
  <c r="Q87" i="11"/>
  <c r="R87" i="11"/>
  <c r="S87" i="11"/>
  <c r="T87" i="11"/>
  <c r="U87" i="11" s="1"/>
  <c r="V87" i="11" s="1"/>
  <c r="X87" i="11"/>
  <c r="Y87" i="11"/>
  <c r="Z87" i="11"/>
  <c r="N88" i="11"/>
  <c r="O88" i="11"/>
  <c r="P88" i="11"/>
  <c r="Q88" i="11"/>
  <c r="S88" i="11" s="1"/>
  <c r="T88" i="11" s="1"/>
  <c r="U88" i="11" s="1"/>
  <c r="V88" i="11" s="1"/>
  <c r="R88" i="11"/>
  <c r="X88" i="11"/>
  <c r="Y88" i="11"/>
  <c r="Z88" i="11"/>
  <c r="N89" i="11"/>
  <c r="O89" i="11" s="1"/>
  <c r="P89" i="11"/>
  <c r="Q89" i="11"/>
  <c r="S89" i="11" s="1"/>
  <c r="R89" i="11"/>
  <c r="T89" i="11"/>
  <c r="U89" i="11" s="1"/>
  <c r="V89" i="11" s="1"/>
  <c r="X89" i="11"/>
  <c r="Y89" i="11"/>
  <c r="Z89" i="11"/>
  <c r="N90" i="11"/>
  <c r="O90" i="11" s="1"/>
  <c r="P90" i="11"/>
  <c r="Q90" i="11"/>
  <c r="S90" i="11" s="1"/>
  <c r="T90" i="11" s="1"/>
  <c r="R90" i="11"/>
  <c r="X90" i="11"/>
  <c r="Y90" i="11"/>
  <c r="Z90" i="11"/>
  <c r="N91" i="11"/>
  <c r="O91" i="11" s="1"/>
  <c r="P91" i="11"/>
  <c r="Q91" i="11"/>
  <c r="S91" i="11" s="1"/>
  <c r="R91" i="11"/>
  <c r="T91" i="11"/>
  <c r="U91" i="11"/>
  <c r="V91" i="11" s="1"/>
  <c r="X91" i="11"/>
  <c r="Y91" i="11"/>
  <c r="Z91" i="11"/>
  <c r="N92" i="11"/>
  <c r="O92" i="11" s="1"/>
  <c r="P92" i="11"/>
  <c r="Q92" i="11"/>
  <c r="S92" i="11" s="1"/>
  <c r="T92" i="11" s="1"/>
  <c r="R92" i="11"/>
  <c r="U92" i="11" s="1"/>
  <c r="V92" i="11"/>
  <c r="X92" i="11"/>
  <c r="Y92" i="11"/>
  <c r="Z92" i="11"/>
  <c r="N93" i="11"/>
  <c r="O93" i="11" s="1"/>
  <c r="P93" i="11"/>
  <c r="Q93" i="11"/>
  <c r="S93" i="11" s="1"/>
  <c r="R93" i="11"/>
  <c r="T93" i="11"/>
  <c r="U93" i="11"/>
  <c r="V93" i="11" s="1"/>
  <c r="X93" i="11"/>
  <c r="Y93" i="11"/>
  <c r="Z93" i="11"/>
  <c r="N94" i="11"/>
  <c r="O94" i="11" s="1"/>
  <c r="P94" i="11"/>
  <c r="Q94" i="11"/>
  <c r="S94" i="11" s="1"/>
  <c r="T94" i="11" s="1"/>
  <c r="R94" i="11"/>
  <c r="U94" i="11" s="1"/>
  <c r="V94" i="11"/>
  <c r="X94" i="11"/>
  <c r="Y94" i="11"/>
  <c r="Z94" i="11"/>
  <c r="N95" i="11"/>
  <c r="O95" i="11" s="1"/>
  <c r="P95" i="11"/>
  <c r="Q95" i="11"/>
  <c r="S95" i="11" s="1"/>
  <c r="R95" i="11"/>
  <c r="T95" i="11"/>
  <c r="U95" i="11" s="1"/>
  <c r="V95" i="11" s="1"/>
  <c r="X95" i="11"/>
  <c r="Y95" i="11"/>
  <c r="Z95" i="11"/>
  <c r="N96" i="11"/>
  <c r="O96" i="11" s="1"/>
  <c r="P96" i="11"/>
  <c r="Q96" i="11"/>
  <c r="S96" i="11" s="1"/>
  <c r="T96" i="11" s="1"/>
  <c r="R96" i="11"/>
  <c r="U96" i="11" s="1"/>
  <c r="V96" i="11" s="1"/>
  <c r="X96" i="11"/>
  <c r="Y96" i="11"/>
  <c r="Z96" i="11"/>
  <c r="N97" i="11"/>
  <c r="O97" i="11" s="1"/>
  <c r="P97" i="11"/>
  <c r="Q97" i="11"/>
  <c r="S97" i="11" s="1"/>
  <c r="R97" i="11"/>
  <c r="T97" i="11"/>
  <c r="U97" i="11"/>
  <c r="V97" i="11" s="1"/>
  <c r="X97" i="11"/>
  <c r="Y97" i="11"/>
  <c r="Z97" i="11"/>
  <c r="N98" i="11"/>
  <c r="O98" i="11" s="1"/>
  <c r="P98" i="11"/>
  <c r="Q98" i="11"/>
  <c r="S98" i="11" s="1"/>
  <c r="T98" i="11" s="1"/>
  <c r="R98" i="11"/>
  <c r="X98" i="11"/>
  <c r="Y98" i="11"/>
  <c r="Z98" i="11"/>
  <c r="N99" i="11"/>
  <c r="O99" i="11" s="1"/>
  <c r="P99" i="11"/>
  <c r="Q99" i="11"/>
  <c r="S99" i="11" s="1"/>
  <c r="R99" i="11"/>
  <c r="T99" i="11"/>
  <c r="U99" i="11"/>
  <c r="V99" i="11" s="1"/>
  <c r="X99" i="11"/>
  <c r="Y99" i="11"/>
  <c r="Z99" i="11"/>
  <c r="N100" i="11"/>
  <c r="O100" i="11" s="1"/>
  <c r="P100" i="11"/>
  <c r="Q100" i="11"/>
  <c r="S100" i="11" s="1"/>
  <c r="T100" i="11" s="1"/>
  <c r="R100" i="11"/>
  <c r="U100" i="11" s="1"/>
  <c r="V100" i="11"/>
  <c r="X100" i="11"/>
  <c r="Y100" i="11"/>
  <c r="Z100" i="11"/>
  <c r="N101" i="11"/>
  <c r="O101" i="11" s="1"/>
  <c r="P101" i="11"/>
  <c r="Q101" i="11"/>
  <c r="S101" i="11" s="1"/>
  <c r="R101" i="11"/>
  <c r="T101" i="11"/>
  <c r="U101" i="11"/>
  <c r="V101" i="11" s="1"/>
  <c r="X101" i="11"/>
  <c r="Y101" i="11"/>
  <c r="Z101" i="11"/>
  <c r="N102" i="11"/>
  <c r="O102" i="11" s="1"/>
  <c r="P102" i="11"/>
  <c r="Q102" i="11"/>
  <c r="S102" i="11" s="1"/>
  <c r="T102" i="11" s="1"/>
  <c r="R102" i="11"/>
  <c r="U102" i="11" s="1"/>
  <c r="V102" i="11"/>
  <c r="X102" i="11"/>
  <c r="Y102" i="11"/>
  <c r="Z102" i="11"/>
  <c r="N103" i="11"/>
  <c r="O103" i="11" s="1"/>
  <c r="P103" i="11"/>
  <c r="Q103" i="11"/>
  <c r="R103" i="11"/>
  <c r="S103" i="11"/>
  <c r="T103" i="11" s="1"/>
  <c r="X103" i="11"/>
  <c r="Y103" i="11"/>
  <c r="Z103" i="11"/>
  <c r="N104" i="11"/>
  <c r="O104" i="11"/>
  <c r="P104" i="11"/>
  <c r="Q104" i="11"/>
  <c r="R104" i="11"/>
  <c r="S104" i="11"/>
  <c r="T104" i="11"/>
  <c r="X104" i="11"/>
  <c r="Y104" i="11"/>
  <c r="Z104" i="11"/>
  <c r="N105" i="11"/>
  <c r="O105" i="11"/>
  <c r="P105" i="11"/>
  <c r="Q105" i="11"/>
  <c r="R105" i="11"/>
  <c r="S105" i="11"/>
  <c r="T105" i="11" s="1"/>
  <c r="X105" i="11"/>
  <c r="Y105" i="11"/>
  <c r="Z105" i="11"/>
  <c r="N106" i="11"/>
  <c r="O106" i="11"/>
  <c r="P106" i="11"/>
  <c r="Q106" i="11"/>
  <c r="R106" i="11"/>
  <c r="S106" i="11"/>
  <c r="T106" i="11"/>
  <c r="X106" i="11"/>
  <c r="Y106" i="11"/>
  <c r="Z106" i="11"/>
  <c r="N107" i="11"/>
  <c r="O107" i="11"/>
  <c r="P107" i="11"/>
  <c r="Q107" i="11"/>
  <c r="R107" i="11"/>
  <c r="S107" i="11"/>
  <c r="T107" i="11" s="1"/>
  <c r="X107" i="11"/>
  <c r="Y107" i="11"/>
  <c r="Z107" i="11"/>
  <c r="N108" i="11"/>
  <c r="O108" i="11"/>
  <c r="P108" i="11"/>
  <c r="Q108" i="11"/>
  <c r="R108" i="11"/>
  <c r="S108" i="11"/>
  <c r="T108" i="11"/>
  <c r="X108" i="11"/>
  <c r="Y108" i="11"/>
  <c r="Z108" i="11"/>
  <c r="N109" i="11"/>
  <c r="O109" i="11"/>
  <c r="P109" i="11"/>
  <c r="Q109" i="11"/>
  <c r="R109" i="11"/>
  <c r="S109" i="11"/>
  <c r="T109" i="11" s="1"/>
  <c r="X109" i="11"/>
  <c r="Y109" i="11"/>
  <c r="Z109" i="11"/>
  <c r="N110" i="11"/>
  <c r="O110" i="11"/>
  <c r="P110" i="11"/>
  <c r="Q110" i="11"/>
  <c r="R110" i="11"/>
  <c r="S110" i="11"/>
  <c r="T110" i="11"/>
  <c r="X110" i="11"/>
  <c r="Y110" i="11"/>
  <c r="Z110" i="11"/>
  <c r="N111" i="11"/>
  <c r="O111" i="11"/>
  <c r="P111" i="11"/>
  <c r="Q111" i="11"/>
  <c r="R111" i="11"/>
  <c r="S111" i="11"/>
  <c r="T111" i="11" s="1"/>
  <c r="X111" i="11"/>
  <c r="Y111" i="11"/>
  <c r="Z111" i="11"/>
  <c r="N112" i="11"/>
  <c r="O112" i="11"/>
  <c r="P112" i="11"/>
  <c r="Q112" i="11"/>
  <c r="R112" i="11"/>
  <c r="S112" i="11"/>
  <c r="T112" i="11"/>
  <c r="X112" i="11"/>
  <c r="Y112" i="11"/>
  <c r="Z112" i="11"/>
  <c r="N113" i="11"/>
  <c r="O113" i="11"/>
  <c r="P113" i="11"/>
  <c r="Q113" i="11"/>
  <c r="R113" i="11"/>
  <c r="S113" i="11"/>
  <c r="T113" i="11" s="1"/>
  <c r="X113" i="11"/>
  <c r="Y113" i="11"/>
  <c r="Z113" i="11"/>
  <c r="N114" i="11"/>
  <c r="O114" i="11"/>
  <c r="P114" i="11"/>
  <c r="Q114" i="11"/>
  <c r="R114" i="11"/>
  <c r="S114" i="11"/>
  <c r="T114" i="11"/>
  <c r="X114" i="11"/>
  <c r="Y114" i="11"/>
  <c r="Z114" i="11"/>
  <c r="N115" i="11"/>
  <c r="O115" i="11"/>
  <c r="P115" i="11"/>
  <c r="Q115" i="11"/>
  <c r="R115" i="11"/>
  <c r="S115" i="11"/>
  <c r="T115" i="11" s="1"/>
  <c r="X115" i="11"/>
  <c r="Y115" i="11"/>
  <c r="Z115" i="11"/>
  <c r="N116" i="11"/>
  <c r="O116" i="11"/>
  <c r="P116" i="11"/>
  <c r="Q116" i="11"/>
  <c r="R116" i="11"/>
  <c r="S116" i="11"/>
  <c r="T116" i="11"/>
  <c r="X116" i="11"/>
  <c r="Y116" i="11"/>
  <c r="Z116" i="11"/>
  <c r="N117" i="11"/>
  <c r="O117" i="11"/>
  <c r="P117" i="11"/>
  <c r="Q117" i="11"/>
  <c r="R117" i="11"/>
  <c r="S117" i="11"/>
  <c r="T117" i="11" s="1"/>
  <c r="X117" i="11"/>
  <c r="Y117" i="11"/>
  <c r="Z117" i="11"/>
  <c r="N118" i="11"/>
  <c r="O118" i="11"/>
  <c r="P118" i="11"/>
  <c r="Q118" i="11"/>
  <c r="R118" i="11"/>
  <c r="S118" i="11"/>
  <c r="T118" i="11"/>
  <c r="X118" i="11"/>
  <c r="Y118" i="11"/>
  <c r="Z118" i="11"/>
  <c r="N119" i="11"/>
  <c r="O119" i="11"/>
  <c r="P119" i="11"/>
  <c r="Q119" i="11"/>
  <c r="R119" i="11"/>
  <c r="S119" i="11"/>
  <c r="T119" i="11" s="1"/>
  <c r="X119" i="11"/>
  <c r="Y119" i="11"/>
  <c r="Z119" i="11"/>
  <c r="N120" i="11"/>
  <c r="O120" i="11"/>
  <c r="P120" i="11"/>
  <c r="Q120" i="11"/>
  <c r="R120" i="11"/>
  <c r="S120" i="11"/>
  <c r="T120" i="11"/>
  <c r="X120" i="11"/>
  <c r="Y120" i="11"/>
  <c r="Z120" i="11"/>
  <c r="N121" i="11"/>
  <c r="O121" i="11"/>
  <c r="P121" i="11"/>
  <c r="Q121" i="11"/>
  <c r="R121" i="11"/>
  <c r="S121" i="11"/>
  <c r="T121" i="11" s="1"/>
  <c r="X121" i="11"/>
  <c r="Y121" i="11"/>
  <c r="Z121" i="11"/>
  <c r="N122" i="11"/>
  <c r="O122" i="11"/>
  <c r="P122" i="11"/>
  <c r="Q122" i="11"/>
  <c r="R122" i="11"/>
  <c r="S122" i="11"/>
  <c r="T122" i="11"/>
  <c r="X122" i="11"/>
  <c r="Y122" i="11"/>
  <c r="Z122" i="11"/>
  <c r="N123" i="11"/>
  <c r="O123" i="11"/>
  <c r="P123" i="11"/>
  <c r="Q123" i="11"/>
  <c r="R123" i="11"/>
  <c r="S123" i="11"/>
  <c r="T123" i="11" s="1"/>
  <c r="X123" i="11"/>
  <c r="Y123" i="11"/>
  <c r="Z123" i="11"/>
  <c r="N124" i="11"/>
  <c r="O124" i="11"/>
  <c r="P124" i="11"/>
  <c r="Q124" i="11"/>
  <c r="R124" i="11"/>
  <c r="S124" i="11"/>
  <c r="T124" i="11"/>
  <c r="X124" i="11"/>
  <c r="Y124" i="11"/>
  <c r="Z124" i="11"/>
  <c r="N125" i="11"/>
  <c r="O125" i="11"/>
  <c r="P125" i="11"/>
  <c r="Q125" i="11"/>
  <c r="R125" i="11"/>
  <c r="S125" i="11"/>
  <c r="T125" i="11" s="1"/>
  <c r="X125" i="11"/>
  <c r="Y125" i="11"/>
  <c r="Z125" i="11"/>
  <c r="N126" i="11"/>
  <c r="O126" i="11"/>
  <c r="P126" i="11"/>
  <c r="Q126" i="11"/>
  <c r="R126" i="11"/>
  <c r="S126" i="11"/>
  <c r="T126" i="11"/>
  <c r="X126" i="11"/>
  <c r="Y126" i="11"/>
  <c r="Z126" i="11"/>
  <c r="N127" i="11"/>
  <c r="O127" i="11"/>
  <c r="P127" i="11"/>
  <c r="Q127" i="11"/>
  <c r="R127" i="11"/>
  <c r="S127" i="11"/>
  <c r="T127" i="11" s="1"/>
  <c r="X127" i="11"/>
  <c r="Y127" i="11"/>
  <c r="Z127" i="11"/>
  <c r="N128" i="11"/>
  <c r="O128" i="11"/>
  <c r="P128" i="11"/>
  <c r="Q128" i="11"/>
  <c r="R128" i="11"/>
  <c r="S128" i="11"/>
  <c r="T128" i="11"/>
  <c r="X128" i="11"/>
  <c r="Y128" i="11"/>
  <c r="Z128" i="11"/>
  <c r="N129" i="11"/>
  <c r="O129" i="11"/>
  <c r="P129" i="11"/>
  <c r="Q129" i="11"/>
  <c r="R129" i="11"/>
  <c r="S129" i="11"/>
  <c r="T129" i="11" s="1"/>
  <c r="X129" i="11"/>
  <c r="Y129" i="11"/>
  <c r="Z129" i="11"/>
  <c r="N130" i="11"/>
  <c r="O130" i="11"/>
  <c r="P130" i="11"/>
  <c r="Q130" i="11"/>
  <c r="R130" i="11"/>
  <c r="S130" i="11"/>
  <c r="T130" i="11"/>
  <c r="X130" i="11"/>
  <c r="Y130" i="11"/>
  <c r="Z130" i="11"/>
  <c r="N131" i="11"/>
  <c r="O131" i="11"/>
  <c r="P131" i="11"/>
  <c r="Q131" i="11"/>
  <c r="R131" i="11"/>
  <c r="S131" i="11"/>
  <c r="T131" i="11" s="1"/>
  <c r="X131" i="11"/>
  <c r="Y131" i="11"/>
  <c r="Z131" i="11"/>
  <c r="N132" i="11"/>
  <c r="O132" i="11"/>
  <c r="P132" i="11"/>
  <c r="Q132" i="11"/>
  <c r="R132" i="11"/>
  <c r="S132" i="11"/>
  <c r="T132" i="11"/>
  <c r="X132" i="11"/>
  <c r="Y132" i="11"/>
  <c r="Z132" i="11"/>
  <c r="N133" i="11"/>
  <c r="O133" i="11"/>
  <c r="P133" i="11"/>
  <c r="Q133" i="11"/>
  <c r="R133" i="11"/>
  <c r="S133" i="11"/>
  <c r="T133" i="11" s="1"/>
  <c r="X133" i="11"/>
  <c r="Y133" i="11"/>
  <c r="Z133" i="11"/>
  <c r="N134" i="11"/>
  <c r="O134" i="11"/>
  <c r="P134" i="11"/>
  <c r="Q134" i="11"/>
  <c r="R134" i="11"/>
  <c r="S134" i="11"/>
  <c r="T134" i="11"/>
  <c r="X134" i="11"/>
  <c r="Y134" i="11"/>
  <c r="Z134" i="11"/>
  <c r="N135" i="11"/>
  <c r="O135" i="11"/>
  <c r="P135" i="11"/>
  <c r="Q135" i="11"/>
  <c r="R135" i="11"/>
  <c r="S135" i="11"/>
  <c r="T135" i="11" s="1"/>
  <c r="X135" i="11"/>
  <c r="Y135" i="11"/>
  <c r="Z135" i="11"/>
  <c r="N136" i="11"/>
  <c r="O136" i="11"/>
  <c r="P136" i="11"/>
  <c r="Q136" i="11"/>
  <c r="R136" i="11"/>
  <c r="S136" i="11"/>
  <c r="T136" i="11"/>
  <c r="X136" i="11"/>
  <c r="Y136" i="11"/>
  <c r="Z136" i="11"/>
  <c r="N137" i="11"/>
  <c r="O137" i="11"/>
  <c r="P137" i="11"/>
  <c r="Q137" i="11"/>
  <c r="R137" i="11"/>
  <c r="S137" i="11"/>
  <c r="T137" i="11" s="1"/>
  <c r="X137" i="11"/>
  <c r="Y137" i="11"/>
  <c r="Z137" i="11"/>
  <c r="N138" i="11"/>
  <c r="O138" i="11"/>
  <c r="P138" i="11"/>
  <c r="Q138" i="11"/>
  <c r="R138" i="11"/>
  <c r="S138" i="11"/>
  <c r="T138" i="11"/>
  <c r="X138" i="11"/>
  <c r="Y138" i="11"/>
  <c r="Z138" i="11"/>
  <c r="N139" i="11"/>
  <c r="O139" i="11"/>
  <c r="P139" i="11"/>
  <c r="Q139" i="11"/>
  <c r="R139" i="11"/>
  <c r="S139" i="11"/>
  <c r="T139" i="11" s="1"/>
  <c r="X139" i="11"/>
  <c r="Y139" i="11"/>
  <c r="Z139" i="11"/>
  <c r="N140" i="11"/>
  <c r="O140" i="11"/>
  <c r="P140" i="11"/>
  <c r="Q140" i="11"/>
  <c r="R140" i="11"/>
  <c r="S140" i="11"/>
  <c r="T140" i="11"/>
  <c r="X140" i="11"/>
  <c r="Y140" i="11"/>
  <c r="Z140" i="11"/>
  <c r="N141" i="11"/>
  <c r="O141" i="11"/>
  <c r="P141" i="11"/>
  <c r="Q141" i="11"/>
  <c r="R141" i="11"/>
  <c r="S141" i="11"/>
  <c r="T141" i="11" s="1"/>
  <c r="X141" i="11"/>
  <c r="Y141" i="11"/>
  <c r="Z141" i="11"/>
  <c r="N142" i="11"/>
  <c r="O142" i="11"/>
  <c r="P142" i="11"/>
  <c r="Q142" i="11"/>
  <c r="R142" i="11"/>
  <c r="S142" i="11"/>
  <c r="T142" i="11"/>
  <c r="X142" i="11"/>
  <c r="Y142" i="11"/>
  <c r="Z142" i="11"/>
  <c r="N143" i="11"/>
  <c r="O143" i="11"/>
  <c r="P143" i="11"/>
  <c r="Q143" i="11"/>
  <c r="R143" i="11"/>
  <c r="S143" i="11"/>
  <c r="T143" i="11" s="1"/>
  <c r="X143" i="11"/>
  <c r="Y143" i="11"/>
  <c r="Z143" i="11"/>
  <c r="N144" i="11"/>
  <c r="O144" i="11"/>
  <c r="P144" i="11"/>
  <c r="Q144" i="11"/>
  <c r="R144" i="11"/>
  <c r="S144" i="11"/>
  <c r="T144" i="11"/>
  <c r="X144" i="11"/>
  <c r="Y144" i="11"/>
  <c r="Z144" i="11"/>
  <c r="N145" i="11"/>
  <c r="O145" i="11"/>
  <c r="P145" i="11"/>
  <c r="Q145" i="11"/>
  <c r="R145" i="11"/>
  <c r="S145" i="11"/>
  <c r="T145" i="11" s="1"/>
  <c r="X145" i="11"/>
  <c r="Y145" i="11"/>
  <c r="Z145" i="11"/>
  <c r="N146" i="11"/>
  <c r="O146" i="11"/>
  <c r="P146" i="11"/>
  <c r="Q146" i="11"/>
  <c r="R146" i="11"/>
  <c r="S146" i="11"/>
  <c r="T146" i="11"/>
  <c r="X146" i="11"/>
  <c r="Y146" i="11"/>
  <c r="Z146" i="11"/>
  <c r="N147" i="11"/>
  <c r="O147" i="11"/>
  <c r="P147" i="11"/>
  <c r="Q147" i="11"/>
  <c r="R147" i="11"/>
  <c r="S147" i="11"/>
  <c r="T147" i="11" s="1"/>
  <c r="X147" i="11"/>
  <c r="Y147" i="11"/>
  <c r="Z147" i="11"/>
  <c r="N148" i="11"/>
  <c r="O148" i="11"/>
  <c r="P148" i="11"/>
  <c r="Q148" i="11"/>
  <c r="R148" i="11"/>
  <c r="S148" i="11"/>
  <c r="T148" i="11"/>
  <c r="X148" i="11"/>
  <c r="Y148" i="11"/>
  <c r="Z148" i="11"/>
  <c r="N149" i="11"/>
  <c r="O149" i="11"/>
  <c r="P149" i="11"/>
  <c r="Q149" i="11"/>
  <c r="R149" i="11"/>
  <c r="S149" i="11"/>
  <c r="T149" i="11" s="1"/>
  <c r="X149" i="11"/>
  <c r="Y149" i="11"/>
  <c r="Z149" i="11"/>
  <c r="N150" i="11"/>
  <c r="O150" i="11"/>
  <c r="P150" i="11"/>
  <c r="Q150" i="11"/>
  <c r="R150" i="11"/>
  <c r="S150" i="11"/>
  <c r="T150" i="11"/>
  <c r="X150" i="11"/>
  <c r="Y150" i="11"/>
  <c r="Z150" i="11"/>
  <c r="N151" i="11"/>
  <c r="O151" i="11"/>
  <c r="P151" i="11"/>
  <c r="Q151" i="11"/>
  <c r="R151" i="11"/>
  <c r="S151" i="11"/>
  <c r="T151" i="11" s="1"/>
  <c r="X151" i="11"/>
  <c r="Y151" i="11"/>
  <c r="Z151" i="11"/>
  <c r="N152" i="11"/>
  <c r="O152" i="11"/>
  <c r="P152" i="11"/>
  <c r="Q152" i="11"/>
  <c r="R152" i="11"/>
  <c r="S152" i="11"/>
  <c r="T152" i="11"/>
  <c r="X152" i="11"/>
  <c r="Y152" i="11"/>
  <c r="Z152" i="11"/>
  <c r="N153" i="11"/>
  <c r="O153" i="11"/>
  <c r="P153" i="11"/>
  <c r="Q153" i="11"/>
  <c r="R153" i="11"/>
  <c r="S153" i="11"/>
  <c r="T153" i="11" s="1"/>
  <c r="X153" i="11"/>
  <c r="Y153" i="11"/>
  <c r="Z153" i="11"/>
  <c r="N154" i="11"/>
  <c r="O154" i="11"/>
  <c r="P154" i="11"/>
  <c r="Q154" i="11"/>
  <c r="R154" i="11"/>
  <c r="S154" i="11"/>
  <c r="T154" i="11"/>
  <c r="X154" i="11"/>
  <c r="Y154" i="11"/>
  <c r="Z154" i="11"/>
  <c r="N155" i="11"/>
  <c r="O155" i="11"/>
  <c r="P155" i="11"/>
  <c r="Q155" i="11"/>
  <c r="R155" i="11"/>
  <c r="S155" i="11"/>
  <c r="T155" i="11" s="1"/>
  <c r="X155" i="11"/>
  <c r="Y155" i="11"/>
  <c r="Z155" i="11"/>
  <c r="N156" i="11"/>
  <c r="O156" i="11"/>
  <c r="P156" i="11"/>
  <c r="Q156" i="11"/>
  <c r="R156" i="11"/>
  <c r="S156" i="11"/>
  <c r="T156" i="11"/>
  <c r="X156" i="11"/>
  <c r="Y156" i="11"/>
  <c r="Z156" i="11"/>
  <c r="N157" i="11"/>
  <c r="O157" i="11"/>
  <c r="P157" i="11"/>
  <c r="Q157" i="11"/>
  <c r="R157" i="11"/>
  <c r="S157" i="11"/>
  <c r="T157" i="11" s="1"/>
  <c r="X157" i="11"/>
  <c r="Y157" i="11"/>
  <c r="Z157" i="11"/>
  <c r="N158" i="11"/>
  <c r="O158" i="11"/>
  <c r="P158" i="11"/>
  <c r="Q158" i="11"/>
  <c r="R158" i="11"/>
  <c r="S158" i="11"/>
  <c r="T158" i="11"/>
  <c r="X158" i="11"/>
  <c r="Y158" i="11"/>
  <c r="Z158" i="11"/>
  <c r="N159" i="11"/>
  <c r="O159" i="11"/>
  <c r="P159" i="11"/>
  <c r="Q159" i="11"/>
  <c r="R159" i="11"/>
  <c r="S159" i="11"/>
  <c r="T159" i="11" s="1"/>
  <c r="X159" i="11"/>
  <c r="Y159" i="11"/>
  <c r="Z159" i="11"/>
  <c r="N160" i="11"/>
  <c r="O160" i="11"/>
  <c r="P160" i="11"/>
  <c r="Q160" i="11"/>
  <c r="R160" i="11"/>
  <c r="S160" i="11"/>
  <c r="T160" i="11"/>
  <c r="X160" i="11"/>
  <c r="Y160" i="11"/>
  <c r="Z160" i="11"/>
  <c r="N161" i="11"/>
  <c r="O161" i="11"/>
  <c r="P161" i="11"/>
  <c r="Q161" i="11"/>
  <c r="R161" i="11"/>
  <c r="S161" i="11"/>
  <c r="T161" i="11" s="1"/>
  <c r="X161" i="11"/>
  <c r="Y161" i="11"/>
  <c r="Z161" i="11"/>
  <c r="N162" i="11"/>
  <c r="O162" i="11"/>
  <c r="P162" i="11"/>
  <c r="Q162" i="11"/>
  <c r="R162" i="11"/>
  <c r="S162" i="11"/>
  <c r="T162" i="11"/>
  <c r="X162" i="11"/>
  <c r="Y162" i="11"/>
  <c r="Z162" i="11"/>
  <c r="N163" i="11"/>
  <c r="O163" i="11"/>
  <c r="P163" i="11"/>
  <c r="Q163" i="11"/>
  <c r="R163" i="11"/>
  <c r="S163" i="11"/>
  <c r="T163" i="11" s="1"/>
  <c r="X163" i="11"/>
  <c r="Y163" i="11"/>
  <c r="Z163" i="11"/>
  <c r="N164" i="11"/>
  <c r="O164" i="11"/>
  <c r="P164" i="11"/>
  <c r="Q164" i="11"/>
  <c r="R164" i="11"/>
  <c r="S164" i="11"/>
  <c r="T164" i="11"/>
  <c r="X164" i="11"/>
  <c r="Y164" i="11"/>
  <c r="Z164" i="11"/>
  <c r="N165" i="11"/>
  <c r="O165" i="11"/>
  <c r="P165" i="11"/>
  <c r="Q165" i="11"/>
  <c r="R165" i="11"/>
  <c r="S165" i="11"/>
  <c r="T165" i="11" s="1"/>
  <c r="X165" i="11"/>
  <c r="Y165" i="11"/>
  <c r="Z165" i="11"/>
  <c r="N166" i="11"/>
  <c r="O166" i="11"/>
  <c r="P166" i="11"/>
  <c r="Q166" i="11"/>
  <c r="R166" i="11"/>
  <c r="S166" i="11"/>
  <c r="T166" i="11"/>
  <c r="X166" i="11"/>
  <c r="Y166" i="11"/>
  <c r="Z166" i="11"/>
  <c r="N167" i="11"/>
  <c r="O167" i="11"/>
  <c r="P167" i="11"/>
  <c r="Q167" i="11"/>
  <c r="R167" i="11"/>
  <c r="S167" i="11"/>
  <c r="T167" i="11" s="1"/>
  <c r="X167" i="11"/>
  <c r="Y167" i="11"/>
  <c r="Z167" i="11"/>
  <c r="N168" i="11"/>
  <c r="O168" i="11"/>
  <c r="P168" i="11"/>
  <c r="Q168" i="11"/>
  <c r="R168" i="11"/>
  <c r="S168" i="11"/>
  <c r="T168" i="11"/>
  <c r="X168" i="11"/>
  <c r="Y168" i="11"/>
  <c r="Z168" i="11"/>
  <c r="N169" i="11"/>
  <c r="O169" i="11"/>
  <c r="P169" i="11"/>
  <c r="Q169" i="11"/>
  <c r="R169" i="11"/>
  <c r="S169" i="11"/>
  <c r="T169" i="11" s="1"/>
  <c r="X169" i="11"/>
  <c r="Y169" i="11"/>
  <c r="Z169" i="11"/>
  <c r="N170" i="11"/>
  <c r="O170" i="11"/>
  <c r="P170" i="11"/>
  <c r="Q170" i="11"/>
  <c r="R170" i="11"/>
  <c r="S170" i="11"/>
  <c r="T170" i="11"/>
  <c r="X170" i="11"/>
  <c r="Y170" i="11"/>
  <c r="Z170" i="11"/>
  <c r="N171" i="11"/>
  <c r="O171" i="11"/>
  <c r="P171" i="11"/>
  <c r="Q171" i="11"/>
  <c r="R171" i="11"/>
  <c r="S171" i="11"/>
  <c r="T171" i="11" s="1"/>
  <c r="X171" i="11"/>
  <c r="Y171" i="11"/>
  <c r="Z171" i="11"/>
  <c r="N172" i="11"/>
  <c r="O172" i="11"/>
  <c r="P172" i="11"/>
  <c r="Q172" i="11"/>
  <c r="R172" i="11"/>
  <c r="S172" i="11"/>
  <c r="T172" i="11"/>
  <c r="X172" i="11"/>
  <c r="Y172" i="11"/>
  <c r="Z172" i="11"/>
  <c r="N173" i="11"/>
  <c r="O173" i="11"/>
  <c r="P173" i="11"/>
  <c r="Q173" i="11"/>
  <c r="R173" i="11"/>
  <c r="S173" i="11"/>
  <c r="T173" i="11" s="1"/>
  <c r="X173" i="11"/>
  <c r="Y173" i="11"/>
  <c r="Z173" i="11"/>
  <c r="N174" i="11"/>
  <c r="O174" i="11"/>
  <c r="P174" i="11"/>
  <c r="Q174" i="11"/>
  <c r="R174" i="11"/>
  <c r="S174" i="11"/>
  <c r="T174" i="11"/>
  <c r="X174" i="11"/>
  <c r="Y174" i="11"/>
  <c r="Z174" i="11"/>
  <c r="N175" i="11"/>
  <c r="O175" i="11"/>
  <c r="P175" i="11"/>
  <c r="Q175" i="11"/>
  <c r="R175" i="11"/>
  <c r="S175" i="11"/>
  <c r="T175" i="11" s="1"/>
  <c r="X175" i="11"/>
  <c r="Y175" i="11"/>
  <c r="Z175" i="11"/>
  <c r="N176" i="11"/>
  <c r="O176" i="11"/>
  <c r="P176" i="11"/>
  <c r="Q176" i="11"/>
  <c r="R176" i="11"/>
  <c r="S176" i="11"/>
  <c r="T176" i="11"/>
  <c r="X176" i="11"/>
  <c r="Y176" i="11"/>
  <c r="Z176" i="11"/>
  <c r="N177" i="11"/>
  <c r="O177" i="11"/>
  <c r="P177" i="11"/>
  <c r="Q177" i="11"/>
  <c r="R177" i="11"/>
  <c r="S177" i="11"/>
  <c r="T177" i="11" s="1"/>
  <c r="X177" i="11"/>
  <c r="Y177" i="11"/>
  <c r="Z177" i="11"/>
  <c r="N178" i="11"/>
  <c r="O178" i="11"/>
  <c r="P178" i="11"/>
  <c r="Q178" i="11"/>
  <c r="R178" i="11"/>
  <c r="S178" i="11"/>
  <c r="T178" i="11"/>
  <c r="X178" i="11"/>
  <c r="Y178" i="11"/>
  <c r="Z178" i="11"/>
  <c r="N179" i="11"/>
  <c r="O179" i="11"/>
  <c r="P179" i="11"/>
  <c r="Q179" i="11"/>
  <c r="R179" i="11"/>
  <c r="S179" i="11"/>
  <c r="T179" i="11" s="1"/>
  <c r="X179" i="11"/>
  <c r="Y179" i="11"/>
  <c r="Z179" i="11"/>
  <c r="N180" i="11"/>
  <c r="O180" i="11"/>
  <c r="P180" i="11"/>
  <c r="Q180" i="11"/>
  <c r="R180" i="11"/>
  <c r="S180" i="11"/>
  <c r="T180" i="11"/>
  <c r="X180" i="11"/>
  <c r="Y180" i="11"/>
  <c r="Z180" i="11"/>
  <c r="N181" i="11"/>
  <c r="O181" i="11"/>
  <c r="P181" i="11"/>
  <c r="Q181" i="11"/>
  <c r="R181" i="11"/>
  <c r="S181" i="11"/>
  <c r="T181" i="11" s="1"/>
  <c r="X181" i="11"/>
  <c r="Y181" i="11"/>
  <c r="Z181" i="11"/>
  <c r="N182" i="11"/>
  <c r="O182" i="11"/>
  <c r="P182" i="11"/>
  <c r="Q182" i="11"/>
  <c r="R182" i="11"/>
  <c r="S182" i="11"/>
  <c r="T182" i="11"/>
  <c r="X182" i="11"/>
  <c r="Y182" i="11"/>
  <c r="Z182" i="11"/>
  <c r="N183" i="11"/>
  <c r="O183" i="11"/>
  <c r="P183" i="11"/>
  <c r="Q183" i="11"/>
  <c r="R183" i="11"/>
  <c r="S183" i="11"/>
  <c r="T183" i="11" s="1"/>
  <c r="X183" i="11"/>
  <c r="Y183" i="11"/>
  <c r="Z183" i="11"/>
  <c r="N184" i="11"/>
  <c r="O184" i="11"/>
  <c r="P184" i="11"/>
  <c r="Q184" i="11"/>
  <c r="R184" i="11"/>
  <c r="S184" i="11"/>
  <c r="T184" i="11"/>
  <c r="X184" i="11"/>
  <c r="Y184" i="11"/>
  <c r="Z184" i="11"/>
  <c r="N185" i="11"/>
  <c r="O185" i="11"/>
  <c r="P185" i="11"/>
  <c r="Q185" i="11"/>
  <c r="R185" i="11"/>
  <c r="S185" i="11"/>
  <c r="T185" i="11" s="1"/>
  <c r="X185" i="11"/>
  <c r="Y185" i="11"/>
  <c r="Z185" i="11"/>
  <c r="N186" i="11"/>
  <c r="O186" i="11"/>
  <c r="P186" i="11"/>
  <c r="Q186" i="11"/>
  <c r="R186" i="11"/>
  <c r="S186" i="11"/>
  <c r="T186" i="11"/>
  <c r="X186" i="11"/>
  <c r="Y186" i="11"/>
  <c r="Z186" i="11"/>
  <c r="N187" i="11"/>
  <c r="O187" i="11"/>
  <c r="P187" i="11"/>
  <c r="Q187" i="11"/>
  <c r="R187" i="11"/>
  <c r="S187" i="11"/>
  <c r="T187" i="11" s="1"/>
  <c r="X187" i="11"/>
  <c r="Y187" i="11"/>
  <c r="Z187" i="11"/>
  <c r="N188" i="11"/>
  <c r="O188" i="11"/>
  <c r="P188" i="11"/>
  <c r="Q188" i="11"/>
  <c r="R188" i="11"/>
  <c r="S188" i="11"/>
  <c r="T188" i="11"/>
  <c r="X188" i="11"/>
  <c r="Y188" i="11"/>
  <c r="Z188" i="11"/>
  <c r="N189" i="11"/>
  <c r="O189" i="11"/>
  <c r="P189" i="11"/>
  <c r="Q189" i="11"/>
  <c r="R189" i="11"/>
  <c r="S189" i="11"/>
  <c r="T189" i="11" s="1"/>
  <c r="X189" i="11"/>
  <c r="Y189" i="11"/>
  <c r="Z189" i="11"/>
  <c r="N190" i="11"/>
  <c r="O190" i="11"/>
  <c r="P190" i="11"/>
  <c r="Q190" i="11"/>
  <c r="R190" i="11"/>
  <c r="S190" i="11"/>
  <c r="T190" i="11"/>
  <c r="X190" i="11"/>
  <c r="Y190" i="11"/>
  <c r="Z190" i="11"/>
  <c r="N191" i="11"/>
  <c r="O191" i="11"/>
  <c r="P191" i="11"/>
  <c r="Q191" i="11"/>
  <c r="R191" i="11"/>
  <c r="S191" i="11"/>
  <c r="T191" i="11" s="1"/>
  <c r="X191" i="11"/>
  <c r="Y191" i="11"/>
  <c r="Z191" i="11"/>
  <c r="N192" i="11"/>
  <c r="O192" i="11"/>
  <c r="P192" i="11"/>
  <c r="Q192" i="11"/>
  <c r="R192" i="11"/>
  <c r="S192" i="11"/>
  <c r="T192" i="11"/>
  <c r="X192" i="11"/>
  <c r="Y192" i="11"/>
  <c r="Z192" i="11"/>
  <c r="N193" i="11"/>
  <c r="O193" i="11"/>
  <c r="P193" i="11"/>
  <c r="Q193" i="11"/>
  <c r="R193" i="11"/>
  <c r="S193" i="11"/>
  <c r="T193" i="11" s="1"/>
  <c r="X193" i="11"/>
  <c r="Y193" i="11"/>
  <c r="Z193" i="11"/>
  <c r="N194" i="11"/>
  <c r="O194" i="11"/>
  <c r="P194" i="11"/>
  <c r="Q194" i="11"/>
  <c r="R194" i="11"/>
  <c r="S194" i="11"/>
  <c r="T194" i="11"/>
  <c r="X194" i="11"/>
  <c r="Y194" i="11"/>
  <c r="Z194" i="11"/>
  <c r="N195" i="11"/>
  <c r="O195" i="11"/>
  <c r="P195" i="11"/>
  <c r="Q195" i="11"/>
  <c r="R195" i="11"/>
  <c r="S195" i="11"/>
  <c r="T195" i="11" s="1"/>
  <c r="X195" i="11"/>
  <c r="Y195" i="11"/>
  <c r="Z195" i="11"/>
  <c r="N196" i="11"/>
  <c r="O196" i="11"/>
  <c r="P196" i="11"/>
  <c r="Q196" i="11"/>
  <c r="R196" i="11"/>
  <c r="S196" i="11"/>
  <c r="T196" i="11"/>
  <c r="X196" i="11"/>
  <c r="Y196" i="11"/>
  <c r="Z196" i="11"/>
  <c r="N197" i="11"/>
  <c r="O197" i="11"/>
  <c r="P197" i="11"/>
  <c r="Q197" i="11"/>
  <c r="R197" i="11"/>
  <c r="S197" i="11"/>
  <c r="T197" i="11" s="1"/>
  <c r="X197" i="11"/>
  <c r="Y197" i="11"/>
  <c r="Z197" i="11"/>
  <c r="N198" i="11"/>
  <c r="O198" i="11"/>
  <c r="P198" i="11"/>
  <c r="Q198" i="11"/>
  <c r="R198" i="11"/>
  <c r="S198" i="11"/>
  <c r="T198" i="11"/>
  <c r="X198" i="11"/>
  <c r="Y198" i="11"/>
  <c r="Z198" i="11"/>
  <c r="N199" i="11"/>
  <c r="O199" i="11"/>
  <c r="P199" i="11"/>
  <c r="Q199" i="11"/>
  <c r="R199" i="11"/>
  <c r="S199" i="11"/>
  <c r="T199" i="11" s="1"/>
  <c r="X199" i="11"/>
  <c r="Y199" i="11"/>
  <c r="Z199" i="11"/>
  <c r="N200" i="11"/>
  <c r="O200" i="11"/>
  <c r="P200" i="11"/>
  <c r="Q200" i="11"/>
  <c r="R200" i="11"/>
  <c r="S200" i="11"/>
  <c r="T200" i="11"/>
  <c r="X200" i="11"/>
  <c r="Y200" i="11"/>
  <c r="Z200" i="11"/>
  <c r="N201" i="11"/>
  <c r="O201" i="11"/>
  <c r="P201" i="11"/>
  <c r="Q201" i="11"/>
  <c r="R201" i="11"/>
  <c r="S201" i="11"/>
  <c r="T201" i="11" s="1"/>
  <c r="X201" i="11"/>
  <c r="Y201" i="11"/>
  <c r="Z201" i="11"/>
  <c r="N202" i="11"/>
  <c r="O202" i="11"/>
  <c r="P202" i="11"/>
  <c r="Q202" i="11"/>
  <c r="R202" i="11"/>
  <c r="S202" i="11"/>
  <c r="T202" i="11"/>
  <c r="X202" i="11"/>
  <c r="Y202" i="11"/>
  <c r="Z202" i="11"/>
  <c r="N203" i="11"/>
  <c r="O203" i="11"/>
  <c r="P203" i="11"/>
  <c r="Q203" i="11"/>
  <c r="R203" i="11"/>
  <c r="S203" i="11"/>
  <c r="T203" i="11" s="1"/>
  <c r="X203" i="11"/>
  <c r="Y203" i="11"/>
  <c r="Z203" i="11"/>
  <c r="N204" i="11"/>
  <c r="O204" i="11"/>
  <c r="P204" i="11"/>
  <c r="Q204" i="11"/>
  <c r="R204" i="11"/>
  <c r="S204" i="11"/>
  <c r="T204" i="11"/>
  <c r="X204" i="11"/>
  <c r="Y204" i="11"/>
  <c r="Z204" i="11"/>
  <c r="N205" i="11"/>
  <c r="O205" i="11"/>
  <c r="P205" i="11"/>
  <c r="Q205" i="11"/>
  <c r="R205" i="11"/>
  <c r="S205" i="11"/>
  <c r="T205" i="11" s="1"/>
  <c r="X205" i="11"/>
  <c r="Y205" i="11"/>
  <c r="Z205" i="11"/>
  <c r="N206" i="11"/>
  <c r="O206" i="11"/>
  <c r="P206" i="11"/>
  <c r="Q206" i="11"/>
  <c r="R206" i="11"/>
  <c r="S206" i="11"/>
  <c r="T206" i="11"/>
  <c r="X206" i="11"/>
  <c r="Y206" i="11"/>
  <c r="Z206" i="11"/>
  <c r="N207" i="11"/>
  <c r="O207" i="11"/>
  <c r="P207" i="11"/>
  <c r="Q207" i="11"/>
  <c r="R207" i="11"/>
  <c r="S207" i="11"/>
  <c r="T207" i="11" s="1"/>
  <c r="X207" i="11"/>
  <c r="Y207" i="11"/>
  <c r="Z207" i="11"/>
  <c r="N208" i="11"/>
  <c r="O208" i="11"/>
  <c r="P208" i="11"/>
  <c r="Q208" i="11"/>
  <c r="R208" i="11"/>
  <c r="S208" i="11"/>
  <c r="T208" i="11"/>
  <c r="X208" i="11"/>
  <c r="Y208" i="11"/>
  <c r="Z208" i="11"/>
  <c r="N209" i="11"/>
  <c r="O209" i="11"/>
  <c r="P209" i="11"/>
  <c r="Q209" i="11"/>
  <c r="R209" i="11"/>
  <c r="S209" i="11"/>
  <c r="T209" i="11" s="1"/>
  <c r="X209" i="11"/>
  <c r="Y209" i="11"/>
  <c r="Z209" i="11"/>
  <c r="N210" i="11"/>
  <c r="O210" i="11"/>
  <c r="P210" i="11"/>
  <c r="Q210" i="11"/>
  <c r="R210" i="11"/>
  <c r="S210" i="11"/>
  <c r="T210" i="11"/>
  <c r="X210" i="11"/>
  <c r="Y210" i="11"/>
  <c r="Z210" i="11"/>
  <c r="N211" i="11"/>
  <c r="O211" i="11"/>
  <c r="P211" i="11"/>
  <c r="Q211" i="11"/>
  <c r="R211" i="11"/>
  <c r="S211" i="11"/>
  <c r="T211" i="11" s="1"/>
  <c r="X211" i="11"/>
  <c r="Y211" i="11"/>
  <c r="Z211" i="11"/>
  <c r="N212" i="11"/>
  <c r="O212" i="11"/>
  <c r="P212" i="11"/>
  <c r="Q212" i="11"/>
  <c r="R212" i="11"/>
  <c r="S212" i="11"/>
  <c r="T212" i="11"/>
  <c r="X212" i="11"/>
  <c r="Y212" i="11"/>
  <c r="Z212" i="11"/>
  <c r="N213" i="11"/>
  <c r="O213" i="11"/>
  <c r="P213" i="11"/>
  <c r="Q213" i="11"/>
  <c r="R213" i="11"/>
  <c r="S213" i="11"/>
  <c r="T213" i="11" s="1"/>
  <c r="X213" i="11"/>
  <c r="Y213" i="11"/>
  <c r="Z213" i="11"/>
  <c r="N214" i="11"/>
  <c r="O214" i="11"/>
  <c r="P214" i="11"/>
  <c r="Q214" i="11"/>
  <c r="R214" i="11"/>
  <c r="S214" i="11"/>
  <c r="T214" i="11"/>
  <c r="U214" i="11" s="1"/>
  <c r="V214" i="11" s="1"/>
  <c r="X214" i="11"/>
  <c r="Y214" i="11"/>
  <c r="Z214" i="11"/>
  <c r="N215" i="11"/>
  <c r="O215" i="11"/>
  <c r="P215" i="11"/>
  <c r="Q215" i="11"/>
  <c r="R215" i="11"/>
  <c r="S215" i="11"/>
  <c r="T215" i="11" s="1"/>
  <c r="U215" i="11" s="1"/>
  <c r="V215" i="11" s="1"/>
  <c r="X215" i="11"/>
  <c r="Y215" i="11"/>
  <c r="Z215" i="11"/>
  <c r="N216" i="11"/>
  <c r="O216" i="11"/>
  <c r="P216" i="11"/>
  <c r="Q216" i="11"/>
  <c r="R216" i="11"/>
  <c r="S216" i="11"/>
  <c r="T216" i="11"/>
  <c r="U216" i="11" s="1"/>
  <c r="V216" i="11" s="1"/>
  <c r="X216" i="11"/>
  <c r="Y216" i="11"/>
  <c r="Z216" i="11"/>
  <c r="N217" i="11"/>
  <c r="O217" i="11"/>
  <c r="P217" i="11"/>
  <c r="Q217" i="11"/>
  <c r="R217" i="11"/>
  <c r="S217" i="11"/>
  <c r="T217" i="11" s="1"/>
  <c r="U217" i="11" s="1"/>
  <c r="V217" i="11" s="1"/>
  <c r="X217" i="11"/>
  <c r="Y217" i="11"/>
  <c r="Z217" i="11"/>
  <c r="N218" i="11"/>
  <c r="O218" i="11"/>
  <c r="P218" i="11"/>
  <c r="Q218" i="11"/>
  <c r="R218" i="11"/>
  <c r="S218" i="11"/>
  <c r="T218" i="11"/>
  <c r="U218" i="11" s="1"/>
  <c r="V218" i="11" s="1"/>
  <c r="X218" i="11"/>
  <c r="Y218" i="11"/>
  <c r="Z218" i="11"/>
  <c r="N219" i="11"/>
  <c r="O219" i="11"/>
  <c r="P219" i="11"/>
  <c r="Q219" i="11"/>
  <c r="R219" i="11"/>
  <c r="S219" i="11"/>
  <c r="T219" i="11" s="1"/>
  <c r="U219" i="11" s="1"/>
  <c r="V219" i="11" s="1"/>
  <c r="X219" i="11"/>
  <c r="Y219" i="11"/>
  <c r="Z219" i="11"/>
  <c r="N220" i="11"/>
  <c r="O220" i="11"/>
  <c r="P220" i="11"/>
  <c r="Q220" i="11"/>
  <c r="R220" i="11"/>
  <c r="S220" i="11"/>
  <c r="T220" i="11"/>
  <c r="U220" i="11" s="1"/>
  <c r="V220" i="11" s="1"/>
  <c r="X220" i="11"/>
  <c r="Y220" i="11"/>
  <c r="Z220" i="11"/>
  <c r="N221" i="11"/>
  <c r="O221" i="11"/>
  <c r="P221" i="11"/>
  <c r="Q221" i="11"/>
  <c r="R221" i="11"/>
  <c r="S221" i="11"/>
  <c r="T221" i="11" s="1"/>
  <c r="U221" i="11" s="1"/>
  <c r="V221" i="11" s="1"/>
  <c r="X221" i="11"/>
  <c r="Y221" i="11"/>
  <c r="Z221" i="11"/>
  <c r="N222" i="11"/>
  <c r="O222" i="11"/>
  <c r="P222" i="11"/>
  <c r="Q222" i="11"/>
  <c r="R222" i="11"/>
  <c r="S222" i="11"/>
  <c r="T222" i="11"/>
  <c r="U222" i="11" s="1"/>
  <c r="V222" i="11" s="1"/>
  <c r="X222" i="11"/>
  <c r="Y222" i="11"/>
  <c r="Z222" i="11"/>
  <c r="N223" i="11"/>
  <c r="O223" i="11"/>
  <c r="P223" i="11"/>
  <c r="Q223" i="11"/>
  <c r="R223" i="11"/>
  <c r="S223" i="11"/>
  <c r="T223" i="11" s="1"/>
  <c r="X223" i="11"/>
  <c r="Y223" i="11"/>
  <c r="Z223" i="11"/>
  <c r="N224" i="11"/>
  <c r="O224" i="11"/>
  <c r="P224" i="11"/>
  <c r="Q224" i="11"/>
  <c r="R224" i="11"/>
  <c r="S224" i="11"/>
  <c r="T224" i="11"/>
  <c r="U224" i="11" s="1"/>
  <c r="V224" i="11" s="1"/>
  <c r="X224" i="11"/>
  <c r="Y224" i="11"/>
  <c r="Z224" i="11"/>
  <c r="N225" i="11"/>
  <c r="O225" i="11"/>
  <c r="P225" i="11"/>
  <c r="Q225" i="11"/>
  <c r="R225" i="11"/>
  <c r="S225" i="11"/>
  <c r="T225" i="11" s="1"/>
  <c r="U225" i="11" s="1"/>
  <c r="V225" i="11" s="1"/>
  <c r="X225" i="11"/>
  <c r="Y225" i="11"/>
  <c r="Z225" i="11"/>
  <c r="N226" i="11"/>
  <c r="O226" i="11"/>
  <c r="P226" i="11"/>
  <c r="Q226" i="11"/>
  <c r="R226" i="11"/>
  <c r="S226" i="11"/>
  <c r="T226" i="11"/>
  <c r="U226" i="11" s="1"/>
  <c r="V226" i="11" s="1"/>
  <c r="X226" i="11"/>
  <c r="Y226" i="11"/>
  <c r="Z226" i="11"/>
  <c r="N227" i="11"/>
  <c r="O227" i="11"/>
  <c r="P227" i="11"/>
  <c r="Q227" i="11"/>
  <c r="R227" i="11"/>
  <c r="S227" i="11"/>
  <c r="T227" i="11" s="1"/>
  <c r="U227" i="11" s="1"/>
  <c r="V227" i="11" s="1"/>
  <c r="X227" i="11"/>
  <c r="Y227" i="11"/>
  <c r="Z227" i="11"/>
  <c r="N228" i="11"/>
  <c r="O228" i="11"/>
  <c r="P228" i="11"/>
  <c r="Q228" i="11"/>
  <c r="R228" i="11"/>
  <c r="S228" i="11"/>
  <c r="T228" i="11"/>
  <c r="X228" i="11"/>
  <c r="Y228" i="11"/>
  <c r="Z228" i="11"/>
  <c r="N229" i="11"/>
  <c r="O229" i="11"/>
  <c r="P229" i="11"/>
  <c r="Q229" i="11"/>
  <c r="R229" i="11"/>
  <c r="S229" i="11"/>
  <c r="T229" i="11" s="1"/>
  <c r="X229" i="11"/>
  <c r="Y229" i="11"/>
  <c r="Z229" i="11"/>
  <c r="N230" i="11"/>
  <c r="O230" i="11"/>
  <c r="P230" i="11"/>
  <c r="Q230" i="11"/>
  <c r="R230" i="11"/>
  <c r="S230" i="11"/>
  <c r="T230" i="11"/>
  <c r="X230" i="11"/>
  <c r="Y230" i="11"/>
  <c r="Z230" i="11"/>
  <c r="N231" i="11"/>
  <c r="O231" i="11"/>
  <c r="P231" i="11"/>
  <c r="Q231" i="11"/>
  <c r="R231" i="11"/>
  <c r="S231" i="11"/>
  <c r="T231" i="11" s="1"/>
  <c r="X231" i="11"/>
  <c r="Y231" i="11"/>
  <c r="Z231" i="11"/>
  <c r="N232" i="11"/>
  <c r="O232" i="11"/>
  <c r="P232" i="11"/>
  <c r="Q232" i="11"/>
  <c r="R232" i="11"/>
  <c r="S232" i="11"/>
  <c r="T232" i="11"/>
  <c r="X232" i="11"/>
  <c r="Y232" i="11"/>
  <c r="Z232" i="11"/>
  <c r="N233" i="11"/>
  <c r="O233" i="11"/>
  <c r="P233" i="11"/>
  <c r="Q233" i="11"/>
  <c r="R233" i="11"/>
  <c r="S233" i="11"/>
  <c r="T233" i="11" s="1"/>
  <c r="X233" i="11"/>
  <c r="Y233" i="11"/>
  <c r="Z233" i="11"/>
  <c r="N234" i="11"/>
  <c r="O234" i="11"/>
  <c r="P234" i="11"/>
  <c r="Q234" i="11"/>
  <c r="R234" i="11"/>
  <c r="S234" i="11"/>
  <c r="T234" i="11"/>
  <c r="X234" i="11"/>
  <c r="Y234" i="11"/>
  <c r="Z234" i="11"/>
  <c r="N235" i="11"/>
  <c r="O235" i="11"/>
  <c r="P235" i="11"/>
  <c r="Q235" i="11"/>
  <c r="R235" i="11"/>
  <c r="S235" i="11"/>
  <c r="T235" i="11" s="1"/>
  <c r="X235" i="11"/>
  <c r="Y235" i="11"/>
  <c r="Z235" i="11"/>
  <c r="N236" i="11"/>
  <c r="O236" i="11"/>
  <c r="P236" i="11"/>
  <c r="Q236" i="11"/>
  <c r="R236" i="11"/>
  <c r="S236" i="11"/>
  <c r="T236" i="11"/>
  <c r="X236" i="11"/>
  <c r="Y236" i="11"/>
  <c r="Z236" i="11"/>
  <c r="N237" i="11"/>
  <c r="O237" i="11"/>
  <c r="P237" i="11"/>
  <c r="Q237" i="11"/>
  <c r="R237" i="11"/>
  <c r="S237" i="11"/>
  <c r="T237" i="11" s="1"/>
  <c r="U237" i="11" s="1"/>
  <c r="V237" i="11" s="1"/>
  <c r="X237" i="11"/>
  <c r="Y237" i="11"/>
  <c r="Z237" i="11"/>
  <c r="N238" i="11"/>
  <c r="O238" i="11"/>
  <c r="P238" i="11"/>
  <c r="Q238" i="11"/>
  <c r="S238" i="11" s="1"/>
  <c r="T238" i="11" s="1"/>
  <c r="U238" i="11" s="1"/>
  <c r="V238" i="11" s="1"/>
  <c r="R238" i="11"/>
  <c r="X238" i="11"/>
  <c r="Y238" i="11"/>
  <c r="Z238" i="11"/>
  <c r="N239" i="11"/>
  <c r="O239" i="11" s="1"/>
  <c r="P239" i="11"/>
  <c r="Q239" i="11"/>
  <c r="S239" i="11" s="1"/>
  <c r="T239" i="11" s="1"/>
  <c r="R239" i="11"/>
  <c r="X239" i="11"/>
  <c r="Y239" i="11"/>
  <c r="Z239" i="11"/>
  <c r="N240" i="11"/>
  <c r="O240" i="11" s="1"/>
  <c r="P240" i="11"/>
  <c r="Q240" i="11"/>
  <c r="S240" i="11" s="1"/>
  <c r="T240" i="11" s="1"/>
  <c r="R240" i="11"/>
  <c r="X240" i="11"/>
  <c r="Y240" i="11"/>
  <c r="Z240" i="11"/>
  <c r="N241" i="11"/>
  <c r="O241" i="11" s="1"/>
  <c r="P241" i="11"/>
  <c r="Q241" i="11"/>
  <c r="S241" i="11" s="1"/>
  <c r="T241" i="11" s="1"/>
  <c r="R241" i="11"/>
  <c r="X241" i="11"/>
  <c r="Y241" i="11"/>
  <c r="Z241" i="11"/>
  <c r="N242" i="11"/>
  <c r="O242" i="11" s="1"/>
  <c r="P242" i="11"/>
  <c r="Q242" i="11"/>
  <c r="S242" i="11" s="1"/>
  <c r="T242" i="11" s="1"/>
  <c r="R242" i="11"/>
  <c r="X242" i="11"/>
  <c r="Y242" i="11"/>
  <c r="Z242" i="11"/>
  <c r="N243" i="11"/>
  <c r="O243" i="11" s="1"/>
  <c r="P243" i="11"/>
  <c r="Q243" i="11"/>
  <c r="S243" i="11" s="1"/>
  <c r="T243" i="11" s="1"/>
  <c r="R243" i="11"/>
  <c r="X243" i="11"/>
  <c r="Y243" i="11"/>
  <c r="Z243" i="11"/>
  <c r="N244" i="11"/>
  <c r="O244" i="11" s="1"/>
  <c r="P244" i="11"/>
  <c r="Q244" i="11"/>
  <c r="S244" i="11" s="1"/>
  <c r="T244" i="11" s="1"/>
  <c r="R244" i="11"/>
  <c r="X244" i="11"/>
  <c r="Y244" i="11"/>
  <c r="Z244" i="11"/>
  <c r="N245" i="11"/>
  <c r="O245" i="11" s="1"/>
  <c r="P245" i="11"/>
  <c r="Q245" i="11"/>
  <c r="S245" i="11" s="1"/>
  <c r="T245" i="11" s="1"/>
  <c r="R245" i="11"/>
  <c r="X245" i="11"/>
  <c r="Y245" i="11"/>
  <c r="Z245" i="11"/>
  <c r="N246" i="11"/>
  <c r="O246" i="11" s="1"/>
  <c r="P246" i="11"/>
  <c r="Q246" i="11"/>
  <c r="S246" i="11" s="1"/>
  <c r="T246" i="11" s="1"/>
  <c r="R246" i="11"/>
  <c r="X246" i="11"/>
  <c r="Y246" i="11"/>
  <c r="Z246" i="11"/>
  <c r="N247" i="11"/>
  <c r="O247" i="11" s="1"/>
  <c r="P247" i="11"/>
  <c r="Q247" i="11"/>
  <c r="S247" i="11" s="1"/>
  <c r="T247" i="11" s="1"/>
  <c r="R247" i="11"/>
  <c r="X247" i="11"/>
  <c r="Y247" i="11"/>
  <c r="Z247" i="11"/>
  <c r="N248" i="11"/>
  <c r="O248" i="11" s="1"/>
  <c r="P248" i="11"/>
  <c r="Q248" i="11"/>
  <c r="S248" i="11" s="1"/>
  <c r="T248" i="11" s="1"/>
  <c r="R248" i="11"/>
  <c r="X248" i="11"/>
  <c r="Y248" i="11"/>
  <c r="Z248" i="11"/>
  <c r="N249" i="11"/>
  <c r="O249" i="11" s="1"/>
  <c r="P249" i="11"/>
  <c r="Q249" i="11"/>
  <c r="S249" i="11" s="1"/>
  <c r="T249" i="11" s="1"/>
  <c r="R249" i="11"/>
  <c r="X249" i="11"/>
  <c r="Y249" i="11"/>
  <c r="Z249" i="11"/>
  <c r="N250" i="11"/>
  <c r="O250" i="11" s="1"/>
  <c r="P250" i="11"/>
  <c r="Q250" i="11"/>
  <c r="S250" i="11" s="1"/>
  <c r="T250" i="11" s="1"/>
  <c r="R250" i="11"/>
  <c r="X250" i="11"/>
  <c r="Y250" i="11"/>
  <c r="Z250" i="11"/>
  <c r="N251" i="11"/>
  <c r="O251" i="11" s="1"/>
  <c r="P251" i="11"/>
  <c r="Q251" i="11"/>
  <c r="S251" i="11" s="1"/>
  <c r="T251" i="11" s="1"/>
  <c r="R251" i="11"/>
  <c r="X251" i="11"/>
  <c r="Y251" i="11"/>
  <c r="Z251" i="11"/>
  <c r="N252" i="11"/>
  <c r="O252" i="11" s="1"/>
  <c r="P252" i="11"/>
  <c r="Q252" i="11"/>
  <c r="S252" i="11" s="1"/>
  <c r="T252" i="11" s="1"/>
  <c r="R252" i="11"/>
  <c r="X252" i="11"/>
  <c r="Y252" i="11"/>
  <c r="Z252" i="11"/>
  <c r="N253" i="11"/>
  <c r="O253" i="11" s="1"/>
  <c r="P253" i="11"/>
  <c r="Q253" i="11"/>
  <c r="S253" i="11" s="1"/>
  <c r="T253" i="11" s="1"/>
  <c r="R253" i="11"/>
  <c r="X253" i="11"/>
  <c r="Y253" i="11"/>
  <c r="Z253" i="11"/>
  <c r="N254" i="11"/>
  <c r="O254" i="11" s="1"/>
  <c r="P254" i="11"/>
  <c r="Q254" i="11"/>
  <c r="S254" i="11" s="1"/>
  <c r="T254" i="11" s="1"/>
  <c r="R254" i="11"/>
  <c r="X254" i="11"/>
  <c r="Y254" i="11"/>
  <c r="Z254" i="11"/>
  <c r="N255" i="11"/>
  <c r="O255" i="11" s="1"/>
  <c r="P255" i="11"/>
  <c r="Q255" i="11"/>
  <c r="S255" i="11" s="1"/>
  <c r="T255" i="11" s="1"/>
  <c r="R255" i="11"/>
  <c r="X255" i="11"/>
  <c r="Y255" i="11"/>
  <c r="Z255" i="11"/>
  <c r="N256" i="11"/>
  <c r="O256" i="11" s="1"/>
  <c r="P256" i="11"/>
  <c r="Q256" i="11"/>
  <c r="S256" i="11" s="1"/>
  <c r="T256" i="11" s="1"/>
  <c r="R256" i="11"/>
  <c r="X256" i="11"/>
  <c r="Y256" i="11"/>
  <c r="Z256" i="11"/>
  <c r="N257" i="11"/>
  <c r="O257" i="11" s="1"/>
  <c r="P257" i="11"/>
  <c r="Q257" i="11"/>
  <c r="S257" i="11" s="1"/>
  <c r="T257" i="11" s="1"/>
  <c r="R257" i="11"/>
  <c r="X257" i="11"/>
  <c r="Y257" i="11"/>
  <c r="Z257" i="11"/>
  <c r="N258" i="11"/>
  <c r="O258" i="11" s="1"/>
  <c r="P258" i="11"/>
  <c r="Q258" i="11"/>
  <c r="S258" i="11" s="1"/>
  <c r="T258" i="11" s="1"/>
  <c r="R258" i="11"/>
  <c r="X258" i="11"/>
  <c r="Y258" i="11"/>
  <c r="Z258" i="11"/>
  <c r="N259" i="11"/>
  <c r="O259" i="11" s="1"/>
  <c r="P259" i="11"/>
  <c r="Q259" i="11"/>
  <c r="S259" i="11" s="1"/>
  <c r="T259" i="11" s="1"/>
  <c r="R259" i="11"/>
  <c r="X259" i="11"/>
  <c r="Y259" i="11"/>
  <c r="Z259" i="11"/>
  <c r="N260" i="11"/>
  <c r="O260" i="11" s="1"/>
  <c r="P260" i="11"/>
  <c r="Q260" i="11"/>
  <c r="S260" i="11" s="1"/>
  <c r="T260" i="11" s="1"/>
  <c r="R260" i="11"/>
  <c r="X260" i="11"/>
  <c r="Y260" i="11"/>
  <c r="Z260" i="11"/>
  <c r="N261" i="11"/>
  <c r="O261" i="11" s="1"/>
  <c r="P261" i="11"/>
  <c r="Q261" i="11"/>
  <c r="S261" i="11" s="1"/>
  <c r="T261" i="11" s="1"/>
  <c r="R261" i="11"/>
  <c r="X261" i="11"/>
  <c r="Y261" i="11"/>
  <c r="Z261" i="11"/>
  <c r="N262" i="11"/>
  <c r="O262" i="11" s="1"/>
  <c r="P262" i="11"/>
  <c r="Q262" i="11"/>
  <c r="S262" i="11" s="1"/>
  <c r="T262" i="11" s="1"/>
  <c r="U262" i="11" s="1"/>
  <c r="V262" i="11" s="1"/>
  <c r="R262" i="11"/>
  <c r="X262" i="11"/>
  <c r="Y262" i="11"/>
  <c r="Z262" i="11"/>
  <c r="N263" i="11"/>
  <c r="O263" i="11" s="1"/>
  <c r="P263" i="11"/>
  <c r="Q263" i="11"/>
  <c r="S263" i="11" s="1"/>
  <c r="T263" i="11" s="1"/>
  <c r="R263" i="11"/>
  <c r="U263" i="11"/>
  <c r="V263" i="11"/>
  <c r="X263" i="11"/>
  <c r="Y263" i="11"/>
  <c r="Z263" i="11"/>
  <c r="N264" i="11"/>
  <c r="O264" i="11" s="1"/>
  <c r="P264" i="11"/>
  <c r="Q264" i="11"/>
  <c r="S264" i="11" s="1"/>
  <c r="T264" i="11" s="1"/>
  <c r="R264" i="11"/>
  <c r="U264" i="11"/>
  <c r="V264" i="11" s="1"/>
  <c r="X264" i="11"/>
  <c r="Y264" i="11"/>
  <c r="Z264" i="11"/>
  <c r="N265" i="11"/>
  <c r="O265" i="11" s="1"/>
  <c r="P265" i="11"/>
  <c r="Q265" i="11"/>
  <c r="S265" i="11" s="1"/>
  <c r="T265" i="11" s="1"/>
  <c r="R265" i="11"/>
  <c r="U265" i="11" s="1"/>
  <c r="V265" i="11" s="1"/>
  <c r="X265" i="11"/>
  <c r="Y265" i="11"/>
  <c r="Z265" i="11"/>
  <c r="N266" i="11"/>
  <c r="O266" i="11" s="1"/>
  <c r="P266" i="11"/>
  <c r="Q266" i="11"/>
  <c r="S266" i="11" s="1"/>
  <c r="T266" i="11" s="1"/>
  <c r="U266" i="11" s="1"/>
  <c r="V266" i="11" s="1"/>
  <c r="R266" i="11"/>
  <c r="X266" i="11"/>
  <c r="Y266" i="11"/>
  <c r="Z266" i="11"/>
  <c r="N267" i="11"/>
  <c r="O267" i="11" s="1"/>
  <c r="P267" i="11"/>
  <c r="Q267" i="11"/>
  <c r="S267" i="11" s="1"/>
  <c r="T267" i="11" s="1"/>
  <c r="R267" i="11"/>
  <c r="U267" i="11"/>
  <c r="V267" i="11"/>
  <c r="X267" i="11"/>
  <c r="Y267" i="11"/>
  <c r="Z267" i="11"/>
  <c r="N268" i="11"/>
  <c r="O268" i="11" s="1"/>
  <c r="P268" i="11"/>
  <c r="Q268" i="11"/>
  <c r="S268" i="11" s="1"/>
  <c r="T268" i="11" s="1"/>
  <c r="R268" i="11"/>
  <c r="U268" i="11"/>
  <c r="V268" i="11" s="1"/>
  <c r="X268" i="11"/>
  <c r="Y268" i="11"/>
  <c r="Z268" i="11"/>
  <c r="N269" i="11"/>
  <c r="O269" i="11" s="1"/>
  <c r="P269" i="11"/>
  <c r="Q269" i="11"/>
  <c r="S269" i="11" s="1"/>
  <c r="T269" i="11" s="1"/>
  <c r="R269" i="11"/>
  <c r="U269" i="11" s="1"/>
  <c r="V269" i="11" s="1"/>
  <c r="X269" i="11"/>
  <c r="Y269" i="11"/>
  <c r="Z269" i="11"/>
  <c r="N270" i="11"/>
  <c r="O270" i="11" s="1"/>
  <c r="P270" i="11"/>
  <c r="Q270" i="11"/>
  <c r="S270" i="11" s="1"/>
  <c r="T270" i="11" s="1"/>
  <c r="U270" i="11" s="1"/>
  <c r="V270" i="11" s="1"/>
  <c r="R270" i="11"/>
  <c r="X270" i="11"/>
  <c r="Y270" i="11"/>
  <c r="Z270" i="11"/>
  <c r="N271" i="11"/>
  <c r="O271" i="11" s="1"/>
  <c r="P271" i="11"/>
  <c r="Q271" i="11"/>
  <c r="S271" i="11" s="1"/>
  <c r="T271" i="11" s="1"/>
  <c r="R271" i="11"/>
  <c r="U271" i="11"/>
  <c r="V271" i="11"/>
  <c r="X271" i="11"/>
  <c r="Y271" i="11"/>
  <c r="Z271" i="11"/>
  <c r="N272" i="11"/>
  <c r="O272" i="11" s="1"/>
  <c r="P272" i="11"/>
  <c r="Q272" i="11"/>
  <c r="S272" i="11" s="1"/>
  <c r="T272" i="11" s="1"/>
  <c r="R272" i="11"/>
  <c r="U272" i="11"/>
  <c r="V272" i="11" s="1"/>
  <c r="X272" i="11"/>
  <c r="Y272" i="11"/>
  <c r="Z272" i="11"/>
  <c r="N273" i="11"/>
  <c r="O273" i="11" s="1"/>
  <c r="P273" i="11"/>
  <c r="Q273" i="11"/>
  <c r="S273" i="11" s="1"/>
  <c r="T273" i="11" s="1"/>
  <c r="R273" i="11"/>
  <c r="U273" i="11" s="1"/>
  <c r="V273" i="11" s="1"/>
  <c r="X273" i="11"/>
  <c r="Y273" i="11"/>
  <c r="Z273" i="11"/>
  <c r="N274" i="11"/>
  <c r="O274" i="11" s="1"/>
  <c r="P274" i="11"/>
  <c r="Q274" i="11"/>
  <c r="S274" i="11" s="1"/>
  <c r="T274" i="11" s="1"/>
  <c r="U274" i="11" s="1"/>
  <c r="V274" i="11" s="1"/>
  <c r="R274" i="11"/>
  <c r="X274" i="11"/>
  <c r="Y274" i="11"/>
  <c r="Z274" i="11"/>
  <c r="N275" i="11"/>
  <c r="O275" i="11" s="1"/>
  <c r="P275" i="11"/>
  <c r="Q275" i="11"/>
  <c r="S275" i="11" s="1"/>
  <c r="T275" i="11" s="1"/>
  <c r="R275" i="11"/>
  <c r="U275" i="11"/>
  <c r="V275" i="11"/>
  <c r="X275" i="11"/>
  <c r="Y275" i="11"/>
  <c r="Z275" i="11"/>
  <c r="N276" i="11"/>
  <c r="O276" i="11" s="1"/>
  <c r="P276" i="11"/>
  <c r="Q276" i="11"/>
  <c r="S276" i="11" s="1"/>
  <c r="T276" i="11" s="1"/>
  <c r="R276" i="11"/>
  <c r="U276" i="11"/>
  <c r="V276" i="11" s="1"/>
  <c r="X276" i="11"/>
  <c r="Y276" i="11"/>
  <c r="Z276" i="11"/>
  <c r="V3" i="11"/>
  <c r="T3" i="11"/>
  <c r="S3" i="11"/>
  <c r="R3" i="11"/>
  <c r="Q3" i="11"/>
  <c r="P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3" i="11"/>
  <c r="Z3" i="11"/>
  <c r="Y3" i="11"/>
  <c r="X3" i="11"/>
  <c r="O3" i="11"/>
  <c r="N3" i="1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3" i="2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3" i="3"/>
  <c r="M4" i="15"/>
  <c r="N4" i="15" s="1"/>
  <c r="O4" i="15"/>
  <c r="P4" i="15"/>
  <c r="Q4" i="15"/>
  <c r="R4" i="15" s="1"/>
  <c r="S4" i="15" s="1"/>
  <c r="T4" i="15" s="1"/>
  <c r="U4" i="15" s="1"/>
  <c r="W4" i="15"/>
  <c r="X4" i="15"/>
  <c r="Y4" i="15"/>
  <c r="M5" i="15"/>
  <c r="N5" i="15"/>
  <c r="O5" i="15"/>
  <c r="P5" i="15"/>
  <c r="Q5" i="15"/>
  <c r="R5" i="15"/>
  <c r="S5" i="15" s="1"/>
  <c r="T5" i="15" s="1"/>
  <c r="U5" i="15" s="1"/>
  <c r="W5" i="15"/>
  <c r="X5" i="15"/>
  <c r="Y5" i="15"/>
  <c r="M6" i="15"/>
  <c r="N6" i="15"/>
  <c r="O6" i="15"/>
  <c r="P6" i="15"/>
  <c r="Q6" i="15"/>
  <c r="R6" i="15"/>
  <c r="S6" i="15" s="1"/>
  <c r="T6" i="15" s="1"/>
  <c r="U6" i="15" s="1"/>
  <c r="W6" i="15"/>
  <c r="X6" i="15"/>
  <c r="Y6" i="15"/>
  <c r="M7" i="15"/>
  <c r="N7" i="15"/>
  <c r="O7" i="15"/>
  <c r="P7" i="15"/>
  <c r="Q7" i="15"/>
  <c r="R7" i="15"/>
  <c r="S7" i="15" s="1"/>
  <c r="T7" i="15" s="1"/>
  <c r="U7" i="15" s="1"/>
  <c r="W7" i="15"/>
  <c r="X7" i="15"/>
  <c r="Y7" i="15"/>
  <c r="M8" i="15"/>
  <c r="N8" i="15"/>
  <c r="O8" i="15"/>
  <c r="P8" i="15"/>
  <c r="Q8" i="15"/>
  <c r="R8" i="15"/>
  <c r="S8" i="15" s="1"/>
  <c r="T8" i="15" s="1"/>
  <c r="U8" i="15" s="1"/>
  <c r="W8" i="15"/>
  <c r="X8" i="15"/>
  <c r="Y8" i="15"/>
  <c r="M9" i="15"/>
  <c r="N9" i="15"/>
  <c r="O9" i="15"/>
  <c r="P9" i="15"/>
  <c r="Q9" i="15"/>
  <c r="R9" i="15"/>
  <c r="S9" i="15"/>
  <c r="T9" i="15"/>
  <c r="U9" i="15" s="1"/>
  <c r="W9" i="15"/>
  <c r="X9" i="15"/>
  <c r="Y9" i="15"/>
  <c r="M10" i="15"/>
  <c r="N10" i="15"/>
  <c r="O10" i="15"/>
  <c r="P10" i="15"/>
  <c r="Q10" i="15"/>
  <c r="R10" i="15"/>
  <c r="S10" i="15"/>
  <c r="T10" i="15"/>
  <c r="U10" i="15" s="1"/>
  <c r="W10" i="15"/>
  <c r="X10" i="15"/>
  <c r="Y10" i="15"/>
  <c r="M11" i="15"/>
  <c r="N11" i="15"/>
  <c r="O11" i="15"/>
  <c r="P11" i="15"/>
  <c r="Q11" i="15"/>
  <c r="R11" i="15"/>
  <c r="S11" i="15"/>
  <c r="T11" i="15"/>
  <c r="U11" i="15" s="1"/>
  <c r="W11" i="15"/>
  <c r="X11" i="15"/>
  <c r="Y11" i="15"/>
  <c r="M12" i="15"/>
  <c r="N12" i="15"/>
  <c r="O12" i="15"/>
  <c r="P12" i="15"/>
  <c r="Q12" i="15"/>
  <c r="R12" i="15"/>
  <c r="S12" i="15"/>
  <c r="T12" i="15"/>
  <c r="U12" i="15" s="1"/>
  <c r="W12" i="15"/>
  <c r="X12" i="15"/>
  <c r="Y12" i="15"/>
  <c r="M13" i="15"/>
  <c r="N13" i="15"/>
  <c r="O13" i="15"/>
  <c r="P13" i="15"/>
  <c r="Q13" i="15"/>
  <c r="R13" i="15"/>
  <c r="S13" i="15"/>
  <c r="T13" i="15"/>
  <c r="U13" i="15" s="1"/>
  <c r="W13" i="15"/>
  <c r="X13" i="15"/>
  <c r="Y13" i="15"/>
  <c r="M14" i="15"/>
  <c r="N14" i="15"/>
  <c r="O14" i="15"/>
  <c r="P14" i="15"/>
  <c r="Q14" i="15"/>
  <c r="R14" i="15"/>
  <c r="S14" i="15"/>
  <c r="T14" i="15"/>
  <c r="U14" i="15" s="1"/>
  <c r="W14" i="15"/>
  <c r="X14" i="15"/>
  <c r="Y14" i="15"/>
  <c r="M15" i="15"/>
  <c r="N15" i="15"/>
  <c r="O15" i="15"/>
  <c r="P15" i="15"/>
  <c r="Q15" i="15"/>
  <c r="R15" i="15"/>
  <c r="S15" i="15"/>
  <c r="T15" i="15"/>
  <c r="U15" i="15" s="1"/>
  <c r="W15" i="15"/>
  <c r="X15" i="15"/>
  <c r="Y15" i="15"/>
  <c r="M16" i="15"/>
  <c r="N16" i="15"/>
  <c r="O16" i="15"/>
  <c r="P16" i="15"/>
  <c r="Q16" i="15"/>
  <c r="R16" i="15"/>
  <c r="S16" i="15"/>
  <c r="T16" i="15"/>
  <c r="U16" i="15" s="1"/>
  <c r="W16" i="15"/>
  <c r="X16" i="15"/>
  <c r="Y16" i="15"/>
  <c r="M17" i="15"/>
  <c r="N17" i="15"/>
  <c r="O17" i="15"/>
  <c r="P17" i="15"/>
  <c r="Q17" i="15"/>
  <c r="R17" i="15"/>
  <c r="S17" i="15"/>
  <c r="T17" i="15"/>
  <c r="U17" i="15" s="1"/>
  <c r="W17" i="15"/>
  <c r="X17" i="15"/>
  <c r="Y17" i="15"/>
  <c r="M18" i="15"/>
  <c r="N18" i="15"/>
  <c r="O18" i="15"/>
  <c r="P18" i="15"/>
  <c r="Q18" i="15"/>
  <c r="R18" i="15"/>
  <c r="S18" i="15"/>
  <c r="T18" i="15"/>
  <c r="U18" i="15" s="1"/>
  <c r="W18" i="15"/>
  <c r="X18" i="15"/>
  <c r="Y18" i="15"/>
  <c r="M19" i="15"/>
  <c r="N19" i="15"/>
  <c r="O19" i="15"/>
  <c r="P19" i="15"/>
  <c r="Q19" i="15"/>
  <c r="R19" i="15"/>
  <c r="S19" i="15"/>
  <c r="T19" i="15"/>
  <c r="U19" i="15" s="1"/>
  <c r="W19" i="15"/>
  <c r="X19" i="15"/>
  <c r="Y19" i="15"/>
  <c r="M20" i="15"/>
  <c r="N20" i="15"/>
  <c r="O20" i="15"/>
  <c r="P20" i="15"/>
  <c r="Q20" i="15"/>
  <c r="R20" i="15"/>
  <c r="S20" i="15"/>
  <c r="T20" i="15"/>
  <c r="U20" i="15" s="1"/>
  <c r="W20" i="15"/>
  <c r="X20" i="15"/>
  <c r="Y20" i="15"/>
  <c r="M21" i="15"/>
  <c r="N21" i="15"/>
  <c r="O21" i="15"/>
  <c r="P21" i="15"/>
  <c r="Q21" i="15"/>
  <c r="R21" i="15"/>
  <c r="S21" i="15"/>
  <c r="T21" i="15"/>
  <c r="U21" i="15" s="1"/>
  <c r="W21" i="15"/>
  <c r="X21" i="15"/>
  <c r="Y21" i="15"/>
  <c r="M22" i="15"/>
  <c r="N22" i="15"/>
  <c r="O22" i="15"/>
  <c r="P22" i="15"/>
  <c r="Q22" i="15"/>
  <c r="R22" i="15"/>
  <c r="S22" i="15"/>
  <c r="T22" i="15"/>
  <c r="U22" i="15" s="1"/>
  <c r="W22" i="15"/>
  <c r="X22" i="15"/>
  <c r="Y22" i="15"/>
  <c r="M23" i="15"/>
  <c r="N23" i="15"/>
  <c r="O23" i="15"/>
  <c r="P23" i="15"/>
  <c r="Q23" i="15"/>
  <c r="R23" i="15"/>
  <c r="S23" i="15"/>
  <c r="T23" i="15"/>
  <c r="U23" i="15" s="1"/>
  <c r="W23" i="15"/>
  <c r="X23" i="15"/>
  <c r="Y23" i="15"/>
  <c r="M24" i="15"/>
  <c r="N24" i="15"/>
  <c r="O24" i="15"/>
  <c r="P24" i="15"/>
  <c r="Q24" i="15"/>
  <c r="R24" i="15"/>
  <c r="S24" i="15"/>
  <c r="T24" i="15"/>
  <c r="U24" i="15" s="1"/>
  <c r="W24" i="15"/>
  <c r="X24" i="15"/>
  <c r="Y24" i="15"/>
  <c r="M25" i="15"/>
  <c r="N25" i="15"/>
  <c r="O25" i="15"/>
  <c r="P25" i="15"/>
  <c r="Q25" i="15"/>
  <c r="R25" i="15"/>
  <c r="S25" i="15"/>
  <c r="T25" i="15"/>
  <c r="U25" i="15" s="1"/>
  <c r="W25" i="15"/>
  <c r="X25" i="15"/>
  <c r="Y25" i="15"/>
  <c r="M26" i="15"/>
  <c r="N26" i="15"/>
  <c r="O26" i="15"/>
  <c r="P26" i="15"/>
  <c r="Q26" i="15"/>
  <c r="R26" i="15"/>
  <c r="S26" i="15"/>
  <c r="T26" i="15"/>
  <c r="U26" i="15" s="1"/>
  <c r="W26" i="15"/>
  <c r="X26" i="15"/>
  <c r="Y26" i="15"/>
  <c r="M27" i="15"/>
  <c r="N27" i="15"/>
  <c r="O27" i="15"/>
  <c r="P27" i="15"/>
  <c r="Q27" i="15"/>
  <c r="R27" i="15"/>
  <c r="S27" i="15"/>
  <c r="T27" i="15"/>
  <c r="U27" i="15" s="1"/>
  <c r="W27" i="15"/>
  <c r="X27" i="15"/>
  <c r="Y27" i="15"/>
  <c r="M28" i="15"/>
  <c r="N28" i="15"/>
  <c r="O28" i="15"/>
  <c r="P28" i="15"/>
  <c r="Q28" i="15"/>
  <c r="R28" i="15"/>
  <c r="S28" i="15"/>
  <c r="T28" i="15"/>
  <c r="U28" i="15" s="1"/>
  <c r="W28" i="15"/>
  <c r="X28" i="15"/>
  <c r="Y28" i="15"/>
  <c r="Y3" i="15"/>
  <c r="X3" i="15"/>
  <c r="W3" i="15"/>
  <c r="Q3" i="15"/>
  <c r="O3" i="15"/>
  <c r="P3" i="15" s="1"/>
  <c r="M3" i="15"/>
  <c r="N3" i="15" s="1"/>
  <c r="M4" i="14"/>
  <c r="N4" i="14" s="1"/>
  <c r="O4" i="14"/>
  <c r="P4" i="14"/>
  <c r="Q4" i="14" s="1"/>
  <c r="R4" i="14" s="1"/>
  <c r="S4" i="14" s="1"/>
  <c r="U4" i="14"/>
  <c r="V4" i="14"/>
  <c r="W4" i="14"/>
  <c r="M5" i="14"/>
  <c r="N5" i="14"/>
  <c r="O5" i="14"/>
  <c r="P5" i="14"/>
  <c r="Q5" i="14" s="1"/>
  <c r="R5" i="14" s="1"/>
  <c r="S5" i="14" s="1"/>
  <c r="U5" i="14"/>
  <c r="V5" i="14"/>
  <c r="W5" i="14"/>
  <c r="M6" i="14"/>
  <c r="N6" i="14"/>
  <c r="O6" i="14"/>
  <c r="P6" i="14"/>
  <c r="Q6" i="14" s="1"/>
  <c r="R6" i="14" s="1"/>
  <c r="S6" i="14" s="1"/>
  <c r="U6" i="14"/>
  <c r="V6" i="14"/>
  <c r="W6" i="14"/>
  <c r="M7" i="14"/>
  <c r="N7" i="14"/>
  <c r="O7" i="14"/>
  <c r="P7" i="14"/>
  <c r="Q7" i="14" s="1"/>
  <c r="R7" i="14" s="1"/>
  <c r="S7" i="14" s="1"/>
  <c r="U7" i="14"/>
  <c r="V7" i="14"/>
  <c r="W7" i="14"/>
  <c r="M8" i="14"/>
  <c r="N8" i="14"/>
  <c r="O8" i="14"/>
  <c r="P8" i="14"/>
  <c r="Q8" i="14" s="1"/>
  <c r="R8" i="14" s="1"/>
  <c r="S8" i="14" s="1"/>
  <c r="U8" i="14"/>
  <c r="V8" i="14"/>
  <c r="W8" i="14"/>
  <c r="M9" i="14"/>
  <c r="N9" i="14"/>
  <c r="O9" i="14"/>
  <c r="P9" i="14"/>
  <c r="Q9" i="14" s="1"/>
  <c r="R9" i="14" s="1"/>
  <c r="S9" i="14" s="1"/>
  <c r="U9" i="14"/>
  <c r="V9" i="14"/>
  <c r="W9" i="14"/>
  <c r="M10" i="14"/>
  <c r="N10" i="14"/>
  <c r="O10" i="14"/>
  <c r="P10" i="14"/>
  <c r="Q10" i="14" s="1"/>
  <c r="R10" i="14" s="1"/>
  <c r="S10" i="14" s="1"/>
  <c r="U10" i="14"/>
  <c r="V10" i="14"/>
  <c r="W10" i="14"/>
  <c r="M11" i="14"/>
  <c r="N11" i="14"/>
  <c r="O11" i="14"/>
  <c r="P11" i="14"/>
  <c r="Q11" i="14" s="1"/>
  <c r="R11" i="14" s="1"/>
  <c r="S11" i="14" s="1"/>
  <c r="U11" i="14"/>
  <c r="V11" i="14"/>
  <c r="W11" i="14"/>
  <c r="M12" i="14"/>
  <c r="N12" i="14"/>
  <c r="O12" i="14"/>
  <c r="P12" i="14"/>
  <c r="Q12" i="14" s="1"/>
  <c r="R12" i="14" s="1"/>
  <c r="S12" i="14" s="1"/>
  <c r="U12" i="14"/>
  <c r="V12" i="14"/>
  <c r="W12" i="14"/>
  <c r="M13" i="14"/>
  <c r="N13" i="14"/>
  <c r="O13" i="14"/>
  <c r="P13" i="14"/>
  <c r="Q13" i="14" s="1"/>
  <c r="R13" i="14" s="1"/>
  <c r="S13" i="14" s="1"/>
  <c r="U13" i="14"/>
  <c r="V13" i="14"/>
  <c r="W13" i="14"/>
  <c r="M14" i="14"/>
  <c r="N14" i="14"/>
  <c r="O14" i="14"/>
  <c r="P14" i="14"/>
  <c r="Q14" i="14" s="1"/>
  <c r="R14" i="14" s="1"/>
  <c r="S14" i="14" s="1"/>
  <c r="U14" i="14"/>
  <c r="V14" i="14"/>
  <c r="W14" i="14"/>
  <c r="M15" i="14"/>
  <c r="N15" i="14"/>
  <c r="O15" i="14"/>
  <c r="P15" i="14"/>
  <c r="Q15" i="14" s="1"/>
  <c r="R15" i="14" s="1"/>
  <c r="S15" i="14" s="1"/>
  <c r="U15" i="14"/>
  <c r="V15" i="14"/>
  <c r="W15" i="14"/>
  <c r="M16" i="14"/>
  <c r="N16" i="14"/>
  <c r="O16" i="14"/>
  <c r="P16" i="14"/>
  <c r="Q16" i="14" s="1"/>
  <c r="R16" i="14" s="1"/>
  <c r="S16" i="14" s="1"/>
  <c r="U16" i="14"/>
  <c r="V16" i="14"/>
  <c r="W16" i="14"/>
  <c r="M17" i="14"/>
  <c r="N17" i="14"/>
  <c r="O17" i="14"/>
  <c r="P17" i="14"/>
  <c r="Q17" i="14" s="1"/>
  <c r="R17" i="14" s="1"/>
  <c r="S17" i="14" s="1"/>
  <c r="U17" i="14"/>
  <c r="V17" i="14"/>
  <c r="W17" i="14"/>
  <c r="M18" i="14"/>
  <c r="N18" i="14"/>
  <c r="O18" i="14"/>
  <c r="P18" i="14"/>
  <c r="Q18" i="14" s="1"/>
  <c r="R18" i="14" s="1"/>
  <c r="S18" i="14" s="1"/>
  <c r="U18" i="14"/>
  <c r="V18" i="14"/>
  <c r="W18" i="14"/>
  <c r="M19" i="14"/>
  <c r="N19" i="14"/>
  <c r="O19" i="14"/>
  <c r="P19" i="14"/>
  <c r="Q19" i="14" s="1"/>
  <c r="R19" i="14" s="1"/>
  <c r="S19" i="14" s="1"/>
  <c r="U19" i="14"/>
  <c r="V19" i="14"/>
  <c r="W19" i="14"/>
  <c r="M20" i="14"/>
  <c r="N20" i="14"/>
  <c r="O20" i="14"/>
  <c r="P20" i="14"/>
  <c r="Q20" i="14" s="1"/>
  <c r="R20" i="14" s="1"/>
  <c r="S20" i="14" s="1"/>
  <c r="U20" i="14"/>
  <c r="V20" i="14"/>
  <c r="W20" i="14"/>
  <c r="M21" i="14"/>
  <c r="N21" i="14"/>
  <c r="O21" i="14"/>
  <c r="P21" i="14"/>
  <c r="Q21" i="14" s="1"/>
  <c r="R21" i="14" s="1"/>
  <c r="S21" i="14" s="1"/>
  <c r="U21" i="14"/>
  <c r="V21" i="14"/>
  <c r="W21" i="14"/>
  <c r="M22" i="14"/>
  <c r="N22" i="14"/>
  <c r="O22" i="14"/>
  <c r="P22" i="14"/>
  <c r="Q22" i="14" s="1"/>
  <c r="R22" i="14" s="1"/>
  <c r="S22" i="14" s="1"/>
  <c r="U22" i="14"/>
  <c r="V22" i="14"/>
  <c r="W22" i="14"/>
  <c r="M23" i="14"/>
  <c r="N23" i="14"/>
  <c r="O23" i="14"/>
  <c r="P23" i="14"/>
  <c r="Q23" i="14" s="1"/>
  <c r="R23" i="14" s="1"/>
  <c r="S23" i="14" s="1"/>
  <c r="U23" i="14"/>
  <c r="V23" i="14"/>
  <c r="W23" i="14"/>
  <c r="M24" i="14"/>
  <c r="N24" i="14"/>
  <c r="O24" i="14"/>
  <c r="P24" i="14"/>
  <c r="Q24" i="14" s="1"/>
  <c r="R24" i="14" s="1"/>
  <c r="S24" i="14" s="1"/>
  <c r="U24" i="14"/>
  <c r="V24" i="14"/>
  <c r="W24" i="14"/>
  <c r="M25" i="14"/>
  <c r="N25" i="14"/>
  <c r="O25" i="14"/>
  <c r="P25" i="14"/>
  <c r="Q25" i="14" s="1"/>
  <c r="R25" i="14" s="1"/>
  <c r="S25" i="14" s="1"/>
  <c r="U25" i="14"/>
  <c r="V25" i="14"/>
  <c r="W25" i="14"/>
  <c r="M26" i="14"/>
  <c r="N26" i="14"/>
  <c r="O26" i="14"/>
  <c r="P26" i="14"/>
  <c r="Q26" i="14" s="1"/>
  <c r="R26" i="14" s="1"/>
  <c r="S26" i="14" s="1"/>
  <c r="U26" i="14"/>
  <c r="V26" i="14"/>
  <c r="W26" i="14"/>
  <c r="M27" i="14"/>
  <c r="N27" i="14"/>
  <c r="O27" i="14"/>
  <c r="P27" i="14"/>
  <c r="Q27" i="14" s="1"/>
  <c r="R27" i="14" s="1"/>
  <c r="S27" i="14" s="1"/>
  <c r="U27" i="14"/>
  <c r="V27" i="14"/>
  <c r="W27" i="14"/>
  <c r="M28" i="14"/>
  <c r="N28" i="14"/>
  <c r="O28" i="14"/>
  <c r="P28" i="14"/>
  <c r="Q28" i="14" s="1"/>
  <c r="R28" i="14" s="1"/>
  <c r="S28" i="14" s="1"/>
  <c r="U28" i="14"/>
  <c r="V28" i="14"/>
  <c r="W28" i="14"/>
  <c r="M29" i="14"/>
  <c r="N29" i="14"/>
  <c r="O29" i="14"/>
  <c r="P29" i="14"/>
  <c r="Q29" i="14" s="1"/>
  <c r="R29" i="14" s="1"/>
  <c r="S29" i="14" s="1"/>
  <c r="U29" i="14"/>
  <c r="V29" i="14"/>
  <c r="W29" i="14"/>
  <c r="M30" i="14"/>
  <c r="N30" i="14"/>
  <c r="O30" i="14"/>
  <c r="P30" i="14"/>
  <c r="Q30" i="14" s="1"/>
  <c r="R30" i="14" s="1"/>
  <c r="S30" i="14" s="1"/>
  <c r="U30" i="14"/>
  <c r="V30" i="14"/>
  <c r="W30" i="14"/>
  <c r="M31" i="14"/>
  <c r="N31" i="14"/>
  <c r="O31" i="14"/>
  <c r="P31" i="14"/>
  <c r="Q31" i="14" s="1"/>
  <c r="R31" i="14" s="1"/>
  <c r="S31" i="14" s="1"/>
  <c r="U31" i="14"/>
  <c r="V31" i="14"/>
  <c r="W31" i="14"/>
  <c r="M32" i="14"/>
  <c r="N32" i="14"/>
  <c r="O32" i="14"/>
  <c r="P32" i="14"/>
  <c r="Q32" i="14" s="1"/>
  <c r="R32" i="14" s="1"/>
  <c r="S32" i="14" s="1"/>
  <c r="U32" i="14"/>
  <c r="V32" i="14"/>
  <c r="W32" i="14"/>
  <c r="M33" i="14"/>
  <c r="N33" i="14"/>
  <c r="O33" i="14"/>
  <c r="P33" i="14"/>
  <c r="Q33" i="14" s="1"/>
  <c r="R33" i="14" s="1"/>
  <c r="S33" i="14" s="1"/>
  <c r="U33" i="14"/>
  <c r="V33" i="14"/>
  <c r="W33" i="14"/>
  <c r="M34" i="14"/>
  <c r="N34" i="14"/>
  <c r="O34" i="14"/>
  <c r="P34" i="14"/>
  <c r="Q34" i="14" s="1"/>
  <c r="R34" i="14" s="1"/>
  <c r="S34" i="14" s="1"/>
  <c r="U34" i="14"/>
  <c r="V34" i="14"/>
  <c r="W34" i="14"/>
  <c r="M35" i="14"/>
  <c r="N35" i="14"/>
  <c r="O35" i="14"/>
  <c r="P35" i="14"/>
  <c r="Q35" i="14" s="1"/>
  <c r="R35" i="14" s="1"/>
  <c r="S35" i="14" s="1"/>
  <c r="U35" i="14"/>
  <c r="V35" i="14"/>
  <c r="W35" i="14"/>
  <c r="M36" i="14"/>
  <c r="N36" i="14"/>
  <c r="O36" i="14"/>
  <c r="P36" i="14"/>
  <c r="Q36" i="14" s="1"/>
  <c r="R36" i="14" s="1"/>
  <c r="S36" i="14" s="1"/>
  <c r="U36" i="14"/>
  <c r="V36" i="14"/>
  <c r="W36" i="14"/>
  <c r="M37" i="14"/>
  <c r="N37" i="14"/>
  <c r="O37" i="14"/>
  <c r="P37" i="14"/>
  <c r="Q37" i="14" s="1"/>
  <c r="R37" i="14" s="1"/>
  <c r="S37" i="14" s="1"/>
  <c r="U37" i="14"/>
  <c r="V37" i="14"/>
  <c r="W37" i="14"/>
  <c r="M38" i="14"/>
  <c r="N38" i="14"/>
  <c r="O38" i="14"/>
  <c r="P38" i="14"/>
  <c r="Q38" i="14" s="1"/>
  <c r="R38" i="14" s="1"/>
  <c r="S38" i="14" s="1"/>
  <c r="U38" i="14"/>
  <c r="V38" i="14"/>
  <c r="W38" i="14"/>
  <c r="M39" i="14"/>
  <c r="N39" i="14"/>
  <c r="O39" i="14"/>
  <c r="P39" i="14"/>
  <c r="Q39" i="14" s="1"/>
  <c r="R39" i="14" s="1"/>
  <c r="S39" i="14" s="1"/>
  <c r="U39" i="14"/>
  <c r="V39" i="14"/>
  <c r="W39" i="14"/>
  <c r="M40" i="14"/>
  <c r="N40" i="14"/>
  <c r="O40" i="14"/>
  <c r="P40" i="14"/>
  <c r="Q40" i="14" s="1"/>
  <c r="R40" i="14" s="1"/>
  <c r="S40" i="14" s="1"/>
  <c r="U40" i="14"/>
  <c r="V40" i="14"/>
  <c r="W40" i="14"/>
  <c r="M41" i="14"/>
  <c r="N41" i="14"/>
  <c r="O41" i="14"/>
  <c r="P41" i="14"/>
  <c r="Q41" i="14" s="1"/>
  <c r="R41" i="14" s="1"/>
  <c r="S41" i="14" s="1"/>
  <c r="U41" i="14"/>
  <c r="V41" i="14"/>
  <c r="W41" i="14"/>
  <c r="M42" i="14"/>
  <c r="N42" i="14"/>
  <c r="O42" i="14"/>
  <c r="P42" i="14"/>
  <c r="Q42" i="14" s="1"/>
  <c r="R42" i="14" s="1"/>
  <c r="S42" i="14" s="1"/>
  <c r="U42" i="14"/>
  <c r="V42" i="14"/>
  <c r="W42" i="14"/>
  <c r="S3" i="14"/>
  <c r="Q3" i="14"/>
  <c r="P3" i="14"/>
  <c r="O3" i="14"/>
  <c r="W3" i="14"/>
  <c r="V3" i="14"/>
  <c r="U3" i="14"/>
  <c r="M3" i="14"/>
  <c r="N3" i="14" s="1"/>
  <c r="M4" i="13"/>
  <c r="N4" i="13" s="1"/>
  <c r="O4" i="13"/>
  <c r="P4" i="13"/>
  <c r="Q4" i="13"/>
  <c r="W4" i="13"/>
  <c r="X4" i="13"/>
  <c r="Y4" i="13"/>
  <c r="M5" i="13"/>
  <c r="N5" i="13" s="1"/>
  <c r="O5" i="13"/>
  <c r="P5" i="13"/>
  <c r="Q5" i="13"/>
  <c r="W5" i="13"/>
  <c r="X5" i="13"/>
  <c r="Y5" i="13"/>
  <c r="M6" i="13"/>
  <c r="N6" i="13" s="1"/>
  <c r="O6" i="13"/>
  <c r="P6" i="13"/>
  <c r="Q6" i="13"/>
  <c r="W6" i="13"/>
  <c r="X6" i="13"/>
  <c r="Y6" i="13"/>
  <c r="M7" i="13"/>
  <c r="N7" i="13" s="1"/>
  <c r="O7" i="13"/>
  <c r="P7" i="13"/>
  <c r="Q7" i="13"/>
  <c r="W7" i="13"/>
  <c r="X7" i="13"/>
  <c r="Y7" i="13"/>
  <c r="M8" i="13"/>
  <c r="N8" i="13" s="1"/>
  <c r="O8" i="13"/>
  <c r="P8" i="13"/>
  <c r="Q8" i="13"/>
  <c r="W8" i="13"/>
  <c r="X8" i="13"/>
  <c r="Y8" i="13"/>
  <c r="M9" i="13"/>
  <c r="N9" i="13" s="1"/>
  <c r="O9" i="13"/>
  <c r="P9" i="13"/>
  <c r="Q9" i="13"/>
  <c r="W9" i="13"/>
  <c r="X9" i="13"/>
  <c r="Y9" i="13"/>
  <c r="M10" i="13"/>
  <c r="N10" i="13" s="1"/>
  <c r="O10" i="13"/>
  <c r="P10" i="13"/>
  <c r="Q10" i="13"/>
  <c r="W10" i="13"/>
  <c r="X10" i="13"/>
  <c r="Y10" i="13"/>
  <c r="M11" i="13"/>
  <c r="N11" i="13" s="1"/>
  <c r="O11" i="13"/>
  <c r="P11" i="13"/>
  <c r="Q11" i="13"/>
  <c r="W11" i="13"/>
  <c r="X11" i="13"/>
  <c r="Y11" i="13"/>
  <c r="M12" i="13"/>
  <c r="N12" i="13" s="1"/>
  <c r="O12" i="13"/>
  <c r="P12" i="13"/>
  <c r="Q12" i="13"/>
  <c r="W12" i="13"/>
  <c r="X12" i="13"/>
  <c r="Y12" i="13"/>
  <c r="M13" i="13"/>
  <c r="N13" i="13" s="1"/>
  <c r="O13" i="13"/>
  <c r="P13" i="13"/>
  <c r="Q13" i="13"/>
  <c r="W13" i="13"/>
  <c r="X13" i="13"/>
  <c r="Y13" i="13"/>
  <c r="M14" i="13"/>
  <c r="N14" i="13" s="1"/>
  <c r="O14" i="13"/>
  <c r="P14" i="13"/>
  <c r="Q14" i="13"/>
  <c r="W14" i="13"/>
  <c r="X14" i="13"/>
  <c r="Y14" i="13"/>
  <c r="M15" i="13"/>
  <c r="N15" i="13" s="1"/>
  <c r="O15" i="13"/>
  <c r="P15" i="13"/>
  <c r="Q15" i="13"/>
  <c r="W15" i="13"/>
  <c r="X15" i="13"/>
  <c r="Y15" i="13"/>
  <c r="M16" i="13"/>
  <c r="N16" i="13" s="1"/>
  <c r="O16" i="13"/>
  <c r="P16" i="13"/>
  <c r="Q16" i="13"/>
  <c r="W16" i="13"/>
  <c r="X16" i="13"/>
  <c r="Y16" i="13"/>
  <c r="M17" i="13"/>
  <c r="N17" i="13" s="1"/>
  <c r="O17" i="13"/>
  <c r="P17" i="13"/>
  <c r="Q17" i="13"/>
  <c r="W17" i="13"/>
  <c r="X17" i="13"/>
  <c r="Y17" i="13"/>
  <c r="M18" i="13"/>
  <c r="N18" i="13" s="1"/>
  <c r="O18" i="13"/>
  <c r="P18" i="13"/>
  <c r="Q18" i="13"/>
  <c r="W18" i="13"/>
  <c r="X18" i="13"/>
  <c r="Y18" i="13"/>
  <c r="M19" i="13"/>
  <c r="N19" i="13" s="1"/>
  <c r="O19" i="13"/>
  <c r="P19" i="13"/>
  <c r="Q19" i="13"/>
  <c r="W19" i="13"/>
  <c r="X19" i="13"/>
  <c r="Y19" i="13"/>
  <c r="M20" i="13"/>
  <c r="N20" i="13" s="1"/>
  <c r="O20" i="13"/>
  <c r="P20" i="13"/>
  <c r="Q20" i="13"/>
  <c r="W20" i="13"/>
  <c r="X20" i="13"/>
  <c r="Y20" i="13"/>
  <c r="M21" i="13"/>
  <c r="N21" i="13" s="1"/>
  <c r="O21" i="13"/>
  <c r="P21" i="13"/>
  <c r="Q21" i="13"/>
  <c r="W21" i="13"/>
  <c r="X21" i="13"/>
  <c r="Y21" i="13"/>
  <c r="M22" i="13"/>
  <c r="N22" i="13" s="1"/>
  <c r="O22" i="13"/>
  <c r="P22" i="13"/>
  <c r="Q22" i="13"/>
  <c r="W22" i="13"/>
  <c r="X22" i="13"/>
  <c r="Y22" i="13"/>
  <c r="M23" i="13"/>
  <c r="N23" i="13" s="1"/>
  <c r="O23" i="13"/>
  <c r="P23" i="13"/>
  <c r="Q23" i="13"/>
  <c r="W23" i="13"/>
  <c r="X23" i="13"/>
  <c r="Y23" i="13"/>
  <c r="M24" i="13"/>
  <c r="N24" i="13" s="1"/>
  <c r="O24" i="13"/>
  <c r="P24" i="13"/>
  <c r="Q24" i="13"/>
  <c r="W24" i="13"/>
  <c r="X24" i="13"/>
  <c r="Y24" i="13"/>
  <c r="M25" i="13"/>
  <c r="N25" i="13" s="1"/>
  <c r="O25" i="13"/>
  <c r="P25" i="13"/>
  <c r="Q25" i="13"/>
  <c r="W25" i="13"/>
  <c r="X25" i="13"/>
  <c r="Y25" i="13"/>
  <c r="M26" i="13"/>
  <c r="N26" i="13" s="1"/>
  <c r="O26" i="13"/>
  <c r="P26" i="13"/>
  <c r="Q26" i="13"/>
  <c r="W26" i="13"/>
  <c r="X26" i="13"/>
  <c r="Y26" i="13"/>
  <c r="M27" i="13"/>
  <c r="N27" i="13" s="1"/>
  <c r="O27" i="13"/>
  <c r="P27" i="13"/>
  <c r="Q27" i="13"/>
  <c r="W27" i="13"/>
  <c r="X27" i="13"/>
  <c r="Y27" i="13"/>
  <c r="M28" i="13"/>
  <c r="N28" i="13" s="1"/>
  <c r="O28" i="13"/>
  <c r="P28" i="13"/>
  <c r="Q28" i="13"/>
  <c r="W28" i="13"/>
  <c r="X28" i="13"/>
  <c r="Y28" i="13"/>
  <c r="M29" i="13"/>
  <c r="N29" i="13" s="1"/>
  <c r="O29" i="13"/>
  <c r="P29" i="13"/>
  <c r="Q29" i="13"/>
  <c r="W29" i="13"/>
  <c r="X29" i="13"/>
  <c r="Y29" i="13"/>
  <c r="M30" i="13"/>
  <c r="N30" i="13" s="1"/>
  <c r="O30" i="13"/>
  <c r="P30" i="13"/>
  <c r="Q30" i="13"/>
  <c r="W30" i="13"/>
  <c r="X30" i="13"/>
  <c r="Y30" i="13"/>
  <c r="M31" i="13"/>
  <c r="N31" i="13" s="1"/>
  <c r="O31" i="13"/>
  <c r="P31" i="13"/>
  <c r="Q31" i="13"/>
  <c r="W31" i="13"/>
  <c r="X31" i="13"/>
  <c r="Y31" i="13"/>
  <c r="M32" i="13"/>
  <c r="N32" i="13" s="1"/>
  <c r="O32" i="13"/>
  <c r="P32" i="13"/>
  <c r="Q32" i="13"/>
  <c r="W32" i="13"/>
  <c r="X32" i="13"/>
  <c r="Y32" i="13"/>
  <c r="M33" i="13"/>
  <c r="N33" i="13" s="1"/>
  <c r="O33" i="13"/>
  <c r="P33" i="13"/>
  <c r="Q33" i="13"/>
  <c r="W33" i="13"/>
  <c r="X33" i="13"/>
  <c r="Y33" i="13"/>
  <c r="M34" i="13"/>
  <c r="N34" i="13" s="1"/>
  <c r="O34" i="13"/>
  <c r="P34" i="13"/>
  <c r="Q34" i="13"/>
  <c r="W34" i="13"/>
  <c r="X34" i="13"/>
  <c r="Y34" i="13"/>
  <c r="M35" i="13"/>
  <c r="N35" i="13" s="1"/>
  <c r="O35" i="13"/>
  <c r="P35" i="13"/>
  <c r="Q35" i="13"/>
  <c r="W35" i="13"/>
  <c r="X35" i="13"/>
  <c r="Y35" i="13"/>
  <c r="M36" i="13"/>
  <c r="N36" i="13" s="1"/>
  <c r="O36" i="13"/>
  <c r="P36" i="13"/>
  <c r="Q36" i="13"/>
  <c r="W36" i="13"/>
  <c r="X36" i="13"/>
  <c r="Y36" i="13"/>
  <c r="M37" i="13"/>
  <c r="N37" i="13" s="1"/>
  <c r="O37" i="13"/>
  <c r="P37" i="13"/>
  <c r="Q37" i="13"/>
  <c r="W37" i="13"/>
  <c r="X37" i="13"/>
  <c r="Y37" i="13"/>
  <c r="M38" i="13"/>
  <c r="N38" i="13" s="1"/>
  <c r="O38" i="13"/>
  <c r="P38" i="13"/>
  <c r="Q38" i="13"/>
  <c r="W38" i="13"/>
  <c r="X38" i="13"/>
  <c r="Y38" i="13"/>
  <c r="M39" i="13"/>
  <c r="N39" i="13" s="1"/>
  <c r="O39" i="13"/>
  <c r="P39" i="13"/>
  <c r="Q39" i="13"/>
  <c r="W39" i="13"/>
  <c r="X39" i="13"/>
  <c r="Y39" i="13"/>
  <c r="M40" i="13"/>
  <c r="N40" i="13" s="1"/>
  <c r="O40" i="13"/>
  <c r="P40" i="13"/>
  <c r="Q40" i="13"/>
  <c r="W40" i="13"/>
  <c r="X40" i="13"/>
  <c r="Y40" i="13"/>
  <c r="M41" i="13"/>
  <c r="N41" i="13" s="1"/>
  <c r="O41" i="13"/>
  <c r="P41" i="13"/>
  <c r="Q41" i="13"/>
  <c r="W41" i="13"/>
  <c r="X41" i="13"/>
  <c r="Y41" i="13"/>
  <c r="M42" i="13"/>
  <c r="N42" i="13" s="1"/>
  <c r="O42" i="13"/>
  <c r="P42" i="13"/>
  <c r="Q42" i="13"/>
  <c r="W42" i="13"/>
  <c r="X42" i="13"/>
  <c r="Y42" i="13"/>
  <c r="M43" i="13"/>
  <c r="N43" i="13" s="1"/>
  <c r="O43" i="13"/>
  <c r="P43" i="13"/>
  <c r="Q43" i="13"/>
  <c r="W43" i="13"/>
  <c r="X43" i="13"/>
  <c r="Y43" i="13"/>
  <c r="M44" i="13"/>
  <c r="N44" i="13" s="1"/>
  <c r="O44" i="13"/>
  <c r="P44" i="13"/>
  <c r="Q44" i="13"/>
  <c r="W44" i="13"/>
  <c r="X44" i="13"/>
  <c r="Y44" i="13"/>
  <c r="M45" i="13"/>
  <c r="N45" i="13" s="1"/>
  <c r="O45" i="13"/>
  <c r="P45" i="13"/>
  <c r="Q45" i="13"/>
  <c r="W45" i="13"/>
  <c r="X45" i="13"/>
  <c r="Y45" i="13"/>
  <c r="M46" i="13"/>
  <c r="N46" i="13" s="1"/>
  <c r="O46" i="13"/>
  <c r="P46" i="13"/>
  <c r="Q46" i="13"/>
  <c r="W46" i="13"/>
  <c r="X46" i="13"/>
  <c r="Y46" i="13"/>
  <c r="M47" i="13"/>
  <c r="N47" i="13" s="1"/>
  <c r="O47" i="13"/>
  <c r="P47" i="13"/>
  <c r="Q47" i="13"/>
  <c r="R47" i="13" s="1"/>
  <c r="S47" i="13" s="1"/>
  <c r="W47" i="13"/>
  <c r="X47" i="13"/>
  <c r="Y47" i="13"/>
  <c r="M48" i="13"/>
  <c r="N48" i="13" s="1"/>
  <c r="O48" i="13"/>
  <c r="P48" i="13"/>
  <c r="Q48" i="13"/>
  <c r="W48" i="13"/>
  <c r="X48" i="13"/>
  <c r="Y48" i="13"/>
  <c r="M49" i="13"/>
  <c r="N49" i="13" s="1"/>
  <c r="O49" i="13"/>
  <c r="P49" i="13"/>
  <c r="Q49" i="13"/>
  <c r="R49" i="13" s="1"/>
  <c r="S49" i="13" s="1"/>
  <c r="W49" i="13"/>
  <c r="X49" i="13"/>
  <c r="Y49" i="13"/>
  <c r="M50" i="13"/>
  <c r="N50" i="13" s="1"/>
  <c r="O50" i="13"/>
  <c r="P50" i="13"/>
  <c r="Q50" i="13"/>
  <c r="W50" i="13"/>
  <c r="X50" i="13"/>
  <c r="Y50" i="13"/>
  <c r="M51" i="13"/>
  <c r="N51" i="13" s="1"/>
  <c r="O51" i="13"/>
  <c r="P51" i="13"/>
  <c r="Q51" i="13"/>
  <c r="R51" i="13" s="1"/>
  <c r="S51" i="13" s="1"/>
  <c r="W51" i="13"/>
  <c r="X51" i="13"/>
  <c r="Y51" i="13"/>
  <c r="M52" i="13"/>
  <c r="N52" i="13" s="1"/>
  <c r="O52" i="13"/>
  <c r="P52" i="13"/>
  <c r="Q52" i="13"/>
  <c r="W52" i="13"/>
  <c r="X52" i="13"/>
  <c r="Y52" i="13"/>
  <c r="M53" i="13"/>
  <c r="N53" i="13" s="1"/>
  <c r="O53" i="13"/>
  <c r="P53" i="13"/>
  <c r="Q53" i="13"/>
  <c r="R53" i="13" s="1"/>
  <c r="S53" i="13" s="1"/>
  <c r="W53" i="13"/>
  <c r="X53" i="13"/>
  <c r="Y53" i="13"/>
  <c r="M54" i="13"/>
  <c r="N54" i="13" s="1"/>
  <c r="O54" i="13"/>
  <c r="P54" i="13"/>
  <c r="Q54" i="13"/>
  <c r="W54" i="13"/>
  <c r="X54" i="13"/>
  <c r="Y54" i="13"/>
  <c r="M55" i="13"/>
  <c r="N55" i="13" s="1"/>
  <c r="O55" i="13"/>
  <c r="P55" i="13"/>
  <c r="Q55" i="13"/>
  <c r="R55" i="13" s="1"/>
  <c r="S55" i="13" s="1"/>
  <c r="W55" i="13"/>
  <c r="X55" i="13"/>
  <c r="Y55" i="13"/>
  <c r="M56" i="13"/>
  <c r="N56" i="13" s="1"/>
  <c r="O56" i="13"/>
  <c r="P56" i="13"/>
  <c r="Q56" i="13"/>
  <c r="W56" i="13"/>
  <c r="X56" i="13"/>
  <c r="Y56" i="13"/>
  <c r="M57" i="13"/>
  <c r="N57" i="13" s="1"/>
  <c r="O57" i="13"/>
  <c r="P57" i="13"/>
  <c r="Q57" i="13"/>
  <c r="R57" i="13" s="1"/>
  <c r="S57" i="13" s="1"/>
  <c r="W57" i="13"/>
  <c r="X57" i="13"/>
  <c r="Y57" i="13"/>
  <c r="M58" i="13"/>
  <c r="N58" i="13" s="1"/>
  <c r="O58" i="13"/>
  <c r="P58" i="13"/>
  <c r="Q58" i="13"/>
  <c r="W58" i="13"/>
  <c r="X58" i="13"/>
  <c r="Y58" i="13"/>
  <c r="M59" i="13"/>
  <c r="N59" i="13" s="1"/>
  <c r="O59" i="13"/>
  <c r="P59" i="13"/>
  <c r="Q59" i="13"/>
  <c r="R59" i="13" s="1"/>
  <c r="S59" i="13" s="1"/>
  <c r="W59" i="13"/>
  <c r="X59" i="13"/>
  <c r="Y59" i="13"/>
  <c r="M60" i="13"/>
  <c r="N60" i="13" s="1"/>
  <c r="O60" i="13"/>
  <c r="P60" i="13"/>
  <c r="Q60" i="13"/>
  <c r="W60" i="13"/>
  <c r="X60" i="13"/>
  <c r="Y60" i="13"/>
  <c r="M61" i="13"/>
  <c r="N61" i="13" s="1"/>
  <c r="O61" i="13"/>
  <c r="P61" i="13"/>
  <c r="Q61" i="13"/>
  <c r="R61" i="13" s="1"/>
  <c r="S61" i="13" s="1"/>
  <c r="W61" i="13"/>
  <c r="X61" i="13"/>
  <c r="Y61" i="13"/>
  <c r="M62" i="13"/>
  <c r="N62" i="13" s="1"/>
  <c r="O62" i="13"/>
  <c r="P62" i="13"/>
  <c r="Q62" i="13"/>
  <c r="W62" i="13"/>
  <c r="X62" i="13"/>
  <c r="Y62" i="13"/>
  <c r="M63" i="13"/>
  <c r="N63" i="13" s="1"/>
  <c r="O63" i="13"/>
  <c r="P63" i="13"/>
  <c r="Q63" i="13"/>
  <c r="R63" i="13" s="1"/>
  <c r="S63" i="13" s="1"/>
  <c r="W63" i="13"/>
  <c r="X63" i="13"/>
  <c r="Y63" i="13"/>
  <c r="P3" i="13"/>
  <c r="S3" i="13"/>
  <c r="O3" i="13"/>
  <c r="Y3" i="13"/>
  <c r="X3" i="13"/>
  <c r="W3" i="13"/>
  <c r="Q3" i="13"/>
  <c r="M3" i="13"/>
  <c r="N3" i="13" s="1"/>
  <c r="M4" i="9"/>
  <c r="N4" i="9" s="1"/>
  <c r="O4" i="9"/>
  <c r="P4" i="9"/>
  <c r="Q4" i="9"/>
  <c r="R4" i="9" s="1"/>
  <c r="S4" i="9" s="1"/>
  <c r="T4" i="9" s="1"/>
  <c r="U4" i="9" s="1"/>
  <c r="W4" i="9"/>
  <c r="X4" i="9"/>
  <c r="Y4" i="9"/>
  <c r="M5" i="9"/>
  <c r="N5" i="9"/>
  <c r="O5" i="9"/>
  <c r="P5" i="9"/>
  <c r="Q5" i="9"/>
  <c r="R5" i="9"/>
  <c r="S5" i="9" s="1"/>
  <c r="T5" i="9" s="1"/>
  <c r="U5" i="9" s="1"/>
  <c r="W5" i="9"/>
  <c r="X5" i="9"/>
  <c r="Y5" i="9"/>
  <c r="M6" i="9"/>
  <c r="N6" i="9"/>
  <c r="O6" i="9"/>
  <c r="P6" i="9"/>
  <c r="Q6" i="9"/>
  <c r="R6" i="9"/>
  <c r="S6" i="9" s="1"/>
  <c r="T6" i="9" s="1"/>
  <c r="U6" i="9" s="1"/>
  <c r="W6" i="9"/>
  <c r="X6" i="9"/>
  <c r="Y6" i="9"/>
  <c r="M7" i="9"/>
  <c r="N7" i="9" s="1"/>
  <c r="O7" i="9"/>
  <c r="P7" i="9"/>
  <c r="Q7" i="9"/>
  <c r="R7" i="9" s="1"/>
  <c r="S7" i="9" s="1"/>
  <c r="T7" i="9" s="1"/>
  <c r="U7" i="9" s="1"/>
  <c r="W7" i="9"/>
  <c r="X7" i="9"/>
  <c r="Y7" i="9"/>
  <c r="M8" i="9"/>
  <c r="N8" i="9" s="1"/>
  <c r="O8" i="9"/>
  <c r="P8" i="9"/>
  <c r="Q8" i="9"/>
  <c r="R8" i="9" s="1"/>
  <c r="S8" i="9" s="1"/>
  <c r="T8" i="9" s="1"/>
  <c r="U8" i="9" s="1"/>
  <c r="W8" i="9"/>
  <c r="X8" i="9"/>
  <c r="Y8" i="9"/>
  <c r="M9" i="9"/>
  <c r="N9" i="9" s="1"/>
  <c r="O9" i="9"/>
  <c r="P9" i="9"/>
  <c r="Q9" i="9"/>
  <c r="R9" i="9" s="1"/>
  <c r="S9" i="9" s="1"/>
  <c r="T9" i="9" s="1"/>
  <c r="U9" i="9" s="1"/>
  <c r="W9" i="9"/>
  <c r="X9" i="9"/>
  <c r="Y9" i="9"/>
  <c r="M10" i="9"/>
  <c r="N10" i="9" s="1"/>
  <c r="O10" i="9"/>
  <c r="P10" i="9"/>
  <c r="Q10" i="9"/>
  <c r="R10" i="9" s="1"/>
  <c r="S10" i="9" s="1"/>
  <c r="T10" i="9" s="1"/>
  <c r="U10" i="9" s="1"/>
  <c r="W10" i="9"/>
  <c r="X10" i="9"/>
  <c r="Y10" i="9"/>
  <c r="M11" i="9"/>
  <c r="N11" i="9" s="1"/>
  <c r="O11" i="9"/>
  <c r="P11" i="9"/>
  <c r="Q11" i="9"/>
  <c r="R11" i="9" s="1"/>
  <c r="S11" i="9" s="1"/>
  <c r="T11" i="9" s="1"/>
  <c r="U11" i="9" s="1"/>
  <c r="W11" i="9"/>
  <c r="X11" i="9"/>
  <c r="Y11" i="9"/>
  <c r="M12" i="9"/>
  <c r="N12" i="9" s="1"/>
  <c r="O12" i="9"/>
  <c r="P12" i="9"/>
  <c r="Q12" i="9"/>
  <c r="R12" i="9" s="1"/>
  <c r="S12" i="9" s="1"/>
  <c r="T12" i="9" s="1"/>
  <c r="U12" i="9" s="1"/>
  <c r="W12" i="9"/>
  <c r="X12" i="9"/>
  <c r="Y12" i="9"/>
  <c r="M13" i="9"/>
  <c r="N13" i="9" s="1"/>
  <c r="O13" i="9"/>
  <c r="P13" i="9"/>
  <c r="Q13" i="9"/>
  <c r="R13" i="9" s="1"/>
  <c r="S13" i="9" s="1"/>
  <c r="T13" i="9" s="1"/>
  <c r="U13" i="9" s="1"/>
  <c r="W13" i="9"/>
  <c r="X13" i="9"/>
  <c r="Y13" i="9"/>
  <c r="M14" i="9"/>
  <c r="N14" i="9" s="1"/>
  <c r="O14" i="9"/>
  <c r="P14" i="9"/>
  <c r="Q14" i="9"/>
  <c r="R14" i="9" s="1"/>
  <c r="S14" i="9" s="1"/>
  <c r="T14" i="9" s="1"/>
  <c r="U14" i="9" s="1"/>
  <c r="W14" i="9"/>
  <c r="X14" i="9"/>
  <c r="Y14" i="9"/>
  <c r="M15" i="9"/>
  <c r="N15" i="9" s="1"/>
  <c r="O15" i="9"/>
  <c r="P15" i="9"/>
  <c r="Q15" i="9"/>
  <c r="R15" i="9" s="1"/>
  <c r="S15" i="9" s="1"/>
  <c r="T15" i="9" s="1"/>
  <c r="U15" i="9" s="1"/>
  <c r="W15" i="9"/>
  <c r="X15" i="9"/>
  <c r="Y15" i="9"/>
  <c r="M16" i="9"/>
  <c r="N16" i="9" s="1"/>
  <c r="O16" i="9"/>
  <c r="P16" i="9"/>
  <c r="Q16" i="9"/>
  <c r="R16" i="9" s="1"/>
  <c r="S16" i="9" s="1"/>
  <c r="T16" i="9" s="1"/>
  <c r="U16" i="9" s="1"/>
  <c r="W16" i="9"/>
  <c r="X16" i="9"/>
  <c r="Y16" i="9"/>
  <c r="M17" i="9"/>
  <c r="N17" i="9" s="1"/>
  <c r="O17" i="9"/>
  <c r="P17" i="9"/>
  <c r="Q17" i="9"/>
  <c r="R17" i="9" s="1"/>
  <c r="S17" i="9" s="1"/>
  <c r="T17" i="9" s="1"/>
  <c r="U17" i="9" s="1"/>
  <c r="W17" i="9"/>
  <c r="X17" i="9"/>
  <c r="Y17" i="9"/>
  <c r="M18" i="9"/>
  <c r="N18" i="9" s="1"/>
  <c r="O18" i="9"/>
  <c r="P18" i="9"/>
  <c r="Q18" i="9"/>
  <c r="R18" i="9" s="1"/>
  <c r="S18" i="9" s="1"/>
  <c r="T18" i="9" s="1"/>
  <c r="U18" i="9" s="1"/>
  <c r="W18" i="9"/>
  <c r="X18" i="9"/>
  <c r="Y18" i="9"/>
  <c r="M19" i="9"/>
  <c r="N19" i="9" s="1"/>
  <c r="O19" i="9"/>
  <c r="P19" i="9"/>
  <c r="Q19" i="9"/>
  <c r="R19" i="9" s="1"/>
  <c r="S19" i="9" s="1"/>
  <c r="W19" i="9"/>
  <c r="X19" i="9"/>
  <c r="Y19" i="9"/>
  <c r="M20" i="9"/>
  <c r="N20" i="9" s="1"/>
  <c r="O20" i="9"/>
  <c r="P20" i="9"/>
  <c r="Q20" i="9"/>
  <c r="R20" i="9" s="1"/>
  <c r="S20" i="9" s="1"/>
  <c r="W20" i="9"/>
  <c r="X20" i="9"/>
  <c r="Y20" i="9"/>
  <c r="M21" i="9"/>
  <c r="N21" i="9" s="1"/>
  <c r="O21" i="9"/>
  <c r="P21" i="9"/>
  <c r="Q21" i="9"/>
  <c r="R21" i="9" s="1"/>
  <c r="S21" i="9" s="1"/>
  <c r="T21" i="9"/>
  <c r="U21" i="9" s="1"/>
  <c r="W21" i="9"/>
  <c r="X21" i="9"/>
  <c r="Y21" i="9"/>
  <c r="M22" i="9"/>
  <c r="N22" i="9" s="1"/>
  <c r="O22" i="9"/>
  <c r="P22" i="9"/>
  <c r="Q22" i="9"/>
  <c r="W22" i="9"/>
  <c r="X22" i="9"/>
  <c r="Y22" i="9"/>
  <c r="M23" i="9"/>
  <c r="N23" i="9" s="1"/>
  <c r="O23" i="9"/>
  <c r="P23" i="9"/>
  <c r="Q23" i="9"/>
  <c r="R23" i="9" s="1"/>
  <c r="S23" i="9" s="1"/>
  <c r="W23" i="9"/>
  <c r="X23" i="9"/>
  <c r="Y23" i="9"/>
  <c r="M24" i="9"/>
  <c r="N24" i="9" s="1"/>
  <c r="O24" i="9"/>
  <c r="P24" i="9"/>
  <c r="Q24" i="9"/>
  <c r="R24" i="9" s="1"/>
  <c r="S24" i="9" s="1"/>
  <c r="W24" i="9"/>
  <c r="X24" i="9"/>
  <c r="Y24" i="9"/>
  <c r="M25" i="9"/>
  <c r="N25" i="9" s="1"/>
  <c r="O25" i="9"/>
  <c r="P25" i="9"/>
  <c r="Q25" i="9"/>
  <c r="R25" i="9" s="1"/>
  <c r="S25" i="9" s="1"/>
  <c r="T25" i="9"/>
  <c r="U25" i="9" s="1"/>
  <c r="W25" i="9"/>
  <c r="X25" i="9"/>
  <c r="Y25" i="9"/>
  <c r="M26" i="9"/>
  <c r="N26" i="9" s="1"/>
  <c r="O26" i="9"/>
  <c r="P26" i="9"/>
  <c r="Q26" i="9"/>
  <c r="W26" i="9"/>
  <c r="X26" i="9"/>
  <c r="Y26" i="9"/>
  <c r="M27" i="9"/>
  <c r="N27" i="9" s="1"/>
  <c r="O27" i="9"/>
  <c r="P27" i="9"/>
  <c r="Q27" i="9"/>
  <c r="R27" i="9" s="1"/>
  <c r="S27" i="9" s="1"/>
  <c r="W27" i="9"/>
  <c r="X27" i="9"/>
  <c r="Y27" i="9"/>
  <c r="M28" i="9"/>
  <c r="N28" i="9" s="1"/>
  <c r="O28" i="9"/>
  <c r="P28" i="9"/>
  <c r="Q28" i="9"/>
  <c r="R28" i="9" s="1"/>
  <c r="S28" i="9" s="1"/>
  <c r="W28" i="9"/>
  <c r="X28" i="9"/>
  <c r="Y28" i="9"/>
  <c r="M29" i="9"/>
  <c r="N29" i="9" s="1"/>
  <c r="O29" i="9"/>
  <c r="P29" i="9"/>
  <c r="Q29" i="9"/>
  <c r="R29" i="9" s="1"/>
  <c r="S29" i="9" s="1"/>
  <c r="T29" i="9"/>
  <c r="U29" i="9" s="1"/>
  <c r="W29" i="9"/>
  <c r="X29" i="9"/>
  <c r="Y29" i="9"/>
  <c r="M30" i="9"/>
  <c r="N30" i="9" s="1"/>
  <c r="O30" i="9"/>
  <c r="P30" i="9"/>
  <c r="Q30" i="9"/>
  <c r="W30" i="9"/>
  <c r="X30" i="9"/>
  <c r="Y30" i="9"/>
  <c r="M31" i="9"/>
  <c r="N31" i="9" s="1"/>
  <c r="O31" i="9"/>
  <c r="P31" i="9"/>
  <c r="Q31" i="9"/>
  <c r="R31" i="9" s="1"/>
  <c r="S31" i="9" s="1"/>
  <c r="W31" i="9"/>
  <c r="X31" i="9"/>
  <c r="Y31" i="9"/>
  <c r="M32" i="9"/>
  <c r="N32" i="9" s="1"/>
  <c r="O32" i="9"/>
  <c r="P32" i="9"/>
  <c r="Q32" i="9"/>
  <c r="R32" i="9" s="1"/>
  <c r="S32" i="9" s="1"/>
  <c r="W32" i="9"/>
  <c r="X32" i="9"/>
  <c r="Y32" i="9"/>
  <c r="M33" i="9"/>
  <c r="N33" i="9" s="1"/>
  <c r="O33" i="9"/>
  <c r="P33" i="9"/>
  <c r="Q33" i="9"/>
  <c r="R33" i="9" s="1"/>
  <c r="S33" i="9" s="1"/>
  <c r="T33" i="9"/>
  <c r="U33" i="9" s="1"/>
  <c r="W33" i="9"/>
  <c r="X33" i="9"/>
  <c r="Y33" i="9"/>
  <c r="M34" i="9"/>
  <c r="N34" i="9" s="1"/>
  <c r="O34" i="9"/>
  <c r="P34" i="9"/>
  <c r="Q34" i="9"/>
  <c r="W34" i="9"/>
  <c r="X34" i="9"/>
  <c r="Y34" i="9"/>
  <c r="M35" i="9"/>
  <c r="N35" i="9" s="1"/>
  <c r="O35" i="9"/>
  <c r="P35" i="9"/>
  <c r="Q35" i="9"/>
  <c r="R35" i="9" s="1"/>
  <c r="S35" i="9" s="1"/>
  <c r="W35" i="9"/>
  <c r="X35" i="9"/>
  <c r="Y35" i="9"/>
  <c r="M36" i="9"/>
  <c r="N36" i="9" s="1"/>
  <c r="O36" i="9"/>
  <c r="P36" i="9"/>
  <c r="Q36" i="9"/>
  <c r="R36" i="9" s="1"/>
  <c r="S36" i="9" s="1"/>
  <c r="W36" i="9"/>
  <c r="X36" i="9"/>
  <c r="Y36" i="9"/>
  <c r="M37" i="9"/>
  <c r="N37" i="9" s="1"/>
  <c r="O37" i="9"/>
  <c r="P37" i="9"/>
  <c r="Q37" i="9"/>
  <c r="R37" i="9" s="1"/>
  <c r="S37" i="9" s="1"/>
  <c r="T37" i="9"/>
  <c r="U37" i="9" s="1"/>
  <c r="W37" i="9"/>
  <c r="X37" i="9"/>
  <c r="Y37" i="9"/>
  <c r="M38" i="9"/>
  <c r="N38" i="9" s="1"/>
  <c r="O38" i="9"/>
  <c r="P38" i="9"/>
  <c r="Q38" i="9"/>
  <c r="W38" i="9"/>
  <c r="X38" i="9"/>
  <c r="Y38" i="9"/>
  <c r="M39" i="9"/>
  <c r="N39" i="9" s="1"/>
  <c r="O39" i="9"/>
  <c r="P39" i="9"/>
  <c r="Q39" i="9"/>
  <c r="R39" i="9" s="1"/>
  <c r="S39" i="9" s="1"/>
  <c r="W39" i="9"/>
  <c r="X39" i="9"/>
  <c r="Y39" i="9"/>
  <c r="M40" i="9"/>
  <c r="N40" i="9" s="1"/>
  <c r="O40" i="9"/>
  <c r="P40" i="9"/>
  <c r="Q40" i="9"/>
  <c r="R40" i="9" s="1"/>
  <c r="S40" i="9" s="1"/>
  <c r="W40" i="9"/>
  <c r="X40" i="9"/>
  <c r="Y40" i="9"/>
  <c r="M41" i="9"/>
  <c r="N41" i="9" s="1"/>
  <c r="O41" i="9"/>
  <c r="P41" i="9"/>
  <c r="Q41" i="9"/>
  <c r="R41" i="9" s="1"/>
  <c r="S41" i="9" s="1"/>
  <c r="T41" i="9"/>
  <c r="U41" i="9" s="1"/>
  <c r="W41" i="9"/>
  <c r="X41" i="9"/>
  <c r="Y41" i="9"/>
  <c r="M42" i="9"/>
  <c r="N42" i="9" s="1"/>
  <c r="O42" i="9"/>
  <c r="P42" i="9"/>
  <c r="Q42" i="9"/>
  <c r="W42" i="9"/>
  <c r="X42" i="9"/>
  <c r="Y42" i="9"/>
  <c r="M43" i="9"/>
  <c r="N43" i="9" s="1"/>
  <c r="O43" i="9"/>
  <c r="P43" i="9"/>
  <c r="Q43" i="9"/>
  <c r="R43" i="9" s="1"/>
  <c r="S43" i="9" s="1"/>
  <c r="W43" i="9"/>
  <c r="X43" i="9"/>
  <c r="Y43" i="9"/>
  <c r="M44" i="9"/>
  <c r="N44" i="9" s="1"/>
  <c r="O44" i="9"/>
  <c r="P44" i="9"/>
  <c r="Q44" i="9"/>
  <c r="R44" i="9" s="1"/>
  <c r="S44" i="9" s="1"/>
  <c r="W44" i="9"/>
  <c r="X44" i="9"/>
  <c r="Y44" i="9"/>
  <c r="M45" i="9"/>
  <c r="N45" i="9" s="1"/>
  <c r="O45" i="9"/>
  <c r="P45" i="9"/>
  <c r="Q45" i="9"/>
  <c r="R45" i="9" s="1"/>
  <c r="S45" i="9" s="1"/>
  <c r="T45" i="9"/>
  <c r="U45" i="9" s="1"/>
  <c r="W45" i="9"/>
  <c r="X45" i="9"/>
  <c r="Y45" i="9"/>
  <c r="M46" i="9"/>
  <c r="N46" i="9" s="1"/>
  <c r="O46" i="9"/>
  <c r="P46" i="9"/>
  <c r="Q46" i="9"/>
  <c r="W46" i="9"/>
  <c r="X46" i="9"/>
  <c r="Y46" i="9"/>
  <c r="M47" i="9"/>
  <c r="N47" i="9" s="1"/>
  <c r="O47" i="9"/>
  <c r="P47" i="9"/>
  <c r="Q47" i="9"/>
  <c r="R47" i="9" s="1"/>
  <c r="S47" i="9" s="1"/>
  <c r="W47" i="9"/>
  <c r="X47" i="9"/>
  <c r="Y47" i="9"/>
  <c r="M48" i="9"/>
  <c r="N48" i="9" s="1"/>
  <c r="O48" i="9"/>
  <c r="P48" i="9" s="1"/>
  <c r="Q48" i="9"/>
  <c r="R48" i="9"/>
  <c r="S48" i="9" s="1"/>
  <c r="T48" i="9" s="1"/>
  <c r="U48" i="9" s="1"/>
  <c r="W48" i="9"/>
  <c r="X48" i="9"/>
  <c r="Y48" i="9"/>
  <c r="M49" i="9"/>
  <c r="N49" i="9"/>
  <c r="O49" i="9"/>
  <c r="P49" i="9" s="1"/>
  <c r="Q49" i="9"/>
  <c r="R49" i="9"/>
  <c r="S49" i="9" s="1"/>
  <c r="T49" i="9" s="1"/>
  <c r="U49" i="9" s="1"/>
  <c r="W49" i="9"/>
  <c r="X49" i="9"/>
  <c r="Y49" i="9"/>
  <c r="M50" i="9"/>
  <c r="N50" i="9"/>
  <c r="O50" i="9"/>
  <c r="P50" i="9" s="1"/>
  <c r="Q50" i="9"/>
  <c r="R50" i="9"/>
  <c r="S50" i="9" s="1"/>
  <c r="T50" i="9" s="1"/>
  <c r="U50" i="9" s="1"/>
  <c r="W50" i="9"/>
  <c r="X50" i="9"/>
  <c r="Y50" i="9"/>
  <c r="M51" i="9"/>
  <c r="N51" i="9"/>
  <c r="O51" i="9"/>
  <c r="P51" i="9" s="1"/>
  <c r="Q51" i="9"/>
  <c r="R51" i="9"/>
  <c r="S51" i="9" s="1"/>
  <c r="T51" i="9" s="1"/>
  <c r="U51" i="9" s="1"/>
  <c r="W51" i="9"/>
  <c r="X51" i="9"/>
  <c r="Y51" i="9"/>
  <c r="M52" i="9"/>
  <c r="N52" i="9"/>
  <c r="O52" i="9"/>
  <c r="P52" i="9" s="1"/>
  <c r="Q52" i="9"/>
  <c r="R52" i="9"/>
  <c r="S52" i="9" s="1"/>
  <c r="T52" i="9" s="1"/>
  <c r="U52" i="9" s="1"/>
  <c r="W52" i="9"/>
  <c r="X52" i="9"/>
  <c r="Y52" i="9"/>
  <c r="M53" i="9"/>
  <c r="N53" i="9"/>
  <c r="O53" i="9"/>
  <c r="P53" i="9" s="1"/>
  <c r="Q53" i="9"/>
  <c r="R53" i="9"/>
  <c r="S53" i="9" s="1"/>
  <c r="T53" i="9" s="1"/>
  <c r="U53" i="9" s="1"/>
  <c r="W53" i="9"/>
  <c r="X53" i="9"/>
  <c r="Y53" i="9"/>
  <c r="M54" i="9"/>
  <c r="N54" i="9"/>
  <c r="O54" i="9"/>
  <c r="P54" i="9" s="1"/>
  <c r="Q54" i="9"/>
  <c r="R54" i="9"/>
  <c r="S54" i="9" s="1"/>
  <c r="T54" i="9" s="1"/>
  <c r="U54" i="9" s="1"/>
  <c r="W54" i="9"/>
  <c r="X54" i="9"/>
  <c r="Y54" i="9"/>
  <c r="M55" i="9"/>
  <c r="N55" i="9"/>
  <c r="O55" i="9"/>
  <c r="P55" i="9" s="1"/>
  <c r="Q55" i="9"/>
  <c r="R55" i="9"/>
  <c r="S55" i="9" s="1"/>
  <c r="T55" i="9" s="1"/>
  <c r="U55" i="9" s="1"/>
  <c r="W55" i="9"/>
  <c r="X55" i="9"/>
  <c r="Y55" i="9"/>
  <c r="M56" i="9"/>
  <c r="N56" i="9"/>
  <c r="O56" i="9"/>
  <c r="P56" i="9" s="1"/>
  <c r="Q56" i="9"/>
  <c r="R56" i="9"/>
  <c r="S56" i="9" s="1"/>
  <c r="T56" i="9" s="1"/>
  <c r="U56" i="9" s="1"/>
  <c r="W56" i="9"/>
  <c r="X56" i="9"/>
  <c r="Y56" i="9"/>
  <c r="M57" i="9"/>
  <c r="N57" i="9"/>
  <c r="O57" i="9"/>
  <c r="P57" i="9" s="1"/>
  <c r="Q57" i="9"/>
  <c r="R57" i="9"/>
  <c r="S57" i="9" s="1"/>
  <c r="T57" i="9" s="1"/>
  <c r="U57" i="9" s="1"/>
  <c r="W57" i="9"/>
  <c r="X57" i="9"/>
  <c r="Y57" i="9"/>
  <c r="M58" i="9"/>
  <c r="N58" i="9"/>
  <c r="O58" i="9"/>
  <c r="P58" i="9" s="1"/>
  <c r="Q58" i="9"/>
  <c r="R58" i="9"/>
  <c r="S58" i="9" s="1"/>
  <c r="T58" i="9" s="1"/>
  <c r="U58" i="9" s="1"/>
  <c r="W58" i="9"/>
  <c r="X58" i="9"/>
  <c r="Y58" i="9"/>
  <c r="M59" i="9"/>
  <c r="N59" i="9"/>
  <c r="O59" i="9"/>
  <c r="P59" i="9" s="1"/>
  <c r="Q59" i="9"/>
  <c r="R59" i="9"/>
  <c r="S59" i="9" s="1"/>
  <c r="T59" i="9" s="1"/>
  <c r="U59" i="9" s="1"/>
  <c r="W59" i="9"/>
  <c r="X59" i="9"/>
  <c r="Y59" i="9"/>
  <c r="M60" i="9"/>
  <c r="N60" i="9"/>
  <c r="O60" i="9"/>
  <c r="P60" i="9" s="1"/>
  <c r="Q60" i="9"/>
  <c r="R60" i="9"/>
  <c r="S60" i="9" s="1"/>
  <c r="T60" i="9" s="1"/>
  <c r="U60" i="9" s="1"/>
  <c r="W60" i="9"/>
  <c r="X60" i="9"/>
  <c r="Y60" i="9"/>
  <c r="M61" i="9"/>
  <c r="N61" i="9"/>
  <c r="O61" i="9"/>
  <c r="P61" i="9" s="1"/>
  <c r="Q61" i="9"/>
  <c r="R61" i="9"/>
  <c r="S61" i="9" s="1"/>
  <c r="T61" i="9" s="1"/>
  <c r="U61" i="9" s="1"/>
  <c r="W61" i="9"/>
  <c r="X61" i="9"/>
  <c r="Y61" i="9"/>
  <c r="M62" i="9"/>
  <c r="N62" i="9"/>
  <c r="O62" i="9"/>
  <c r="P62" i="9" s="1"/>
  <c r="Q62" i="9"/>
  <c r="R62" i="9"/>
  <c r="S62" i="9" s="1"/>
  <c r="T62" i="9" s="1"/>
  <c r="U62" i="9" s="1"/>
  <c r="W62" i="9"/>
  <c r="X62" i="9"/>
  <c r="Y62" i="9"/>
  <c r="M63" i="9"/>
  <c r="N63" i="9"/>
  <c r="O63" i="9"/>
  <c r="P63" i="9" s="1"/>
  <c r="Q63" i="9"/>
  <c r="R63" i="9"/>
  <c r="S63" i="9" s="1"/>
  <c r="T63" i="9" s="1"/>
  <c r="U63" i="9" s="1"/>
  <c r="W63" i="9"/>
  <c r="X63" i="9"/>
  <c r="Y63" i="9"/>
  <c r="M64" i="9"/>
  <c r="N64" i="9"/>
  <c r="O64" i="9"/>
  <c r="P64" i="9" s="1"/>
  <c r="Q64" i="9"/>
  <c r="R64" i="9"/>
  <c r="S64" i="9" s="1"/>
  <c r="T64" i="9" s="1"/>
  <c r="U64" i="9" s="1"/>
  <c r="W64" i="9"/>
  <c r="X64" i="9"/>
  <c r="Y64" i="9"/>
  <c r="M65" i="9"/>
  <c r="N65" i="9"/>
  <c r="O65" i="9"/>
  <c r="P65" i="9" s="1"/>
  <c r="Q65" i="9"/>
  <c r="R65" i="9"/>
  <c r="S65" i="9" s="1"/>
  <c r="T65" i="9" s="1"/>
  <c r="U65" i="9" s="1"/>
  <c r="W65" i="9"/>
  <c r="X65" i="9"/>
  <c r="Y65" i="9"/>
  <c r="M66" i="9"/>
  <c r="N66" i="9"/>
  <c r="O66" i="9"/>
  <c r="P66" i="9" s="1"/>
  <c r="Q66" i="9"/>
  <c r="R66" i="9"/>
  <c r="S66" i="9" s="1"/>
  <c r="T66" i="9" s="1"/>
  <c r="U66" i="9" s="1"/>
  <c r="W66" i="9"/>
  <c r="X66" i="9"/>
  <c r="Y66" i="9"/>
  <c r="M67" i="9"/>
  <c r="N67" i="9"/>
  <c r="O67" i="9"/>
  <c r="P67" i="9" s="1"/>
  <c r="Q67" i="9"/>
  <c r="R67" i="9"/>
  <c r="S67" i="9" s="1"/>
  <c r="T67" i="9" s="1"/>
  <c r="U67" i="9" s="1"/>
  <c r="W67" i="9"/>
  <c r="X67" i="9"/>
  <c r="Y67" i="9"/>
  <c r="M68" i="9"/>
  <c r="N68" i="9"/>
  <c r="O68" i="9"/>
  <c r="P68" i="9" s="1"/>
  <c r="Q68" i="9"/>
  <c r="R68" i="9"/>
  <c r="S68" i="9" s="1"/>
  <c r="T68" i="9" s="1"/>
  <c r="U68" i="9" s="1"/>
  <c r="W68" i="9"/>
  <c r="X68" i="9"/>
  <c r="Y68" i="9"/>
  <c r="M69" i="9"/>
  <c r="N69" i="9"/>
  <c r="O69" i="9"/>
  <c r="P69" i="9" s="1"/>
  <c r="Q69" i="9"/>
  <c r="R69" i="9"/>
  <c r="S69" i="9" s="1"/>
  <c r="T69" i="9" s="1"/>
  <c r="U69" i="9" s="1"/>
  <c r="W69" i="9"/>
  <c r="X69" i="9"/>
  <c r="Y69" i="9"/>
  <c r="M70" i="9"/>
  <c r="N70" i="9"/>
  <c r="O70" i="9"/>
  <c r="P70" i="9" s="1"/>
  <c r="Q70" i="9"/>
  <c r="R70" i="9"/>
  <c r="S70" i="9" s="1"/>
  <c r="T70" i="9" s="1"/>
  <c r="U70" i="9" s="1"/>
  <c r="W70" i="9"/>
  <c r="X70" i="9"/>
  <c r="Y70" i="9"/>
  <c r="M71" i="9"/>
  <c r="N71" i="9"/>
  <c r="O71" i="9"/>
  <c r="P71" i="9" s="1"/>
  <c r="Q71" i="9"/>
  <c r="R71" i="9"/>
  <c r="S71" i="9" s="1"/>
  <c r="T71" i="9" s="1"/>
  <c r="U71" i="9" s="1"/>
  <c r="W71" i="9"/>
  <c r="X71" i="9"/>
  <c r="Y71" i="9"/>
  <c r="M72" i="9"/>
  <c r="N72" i="9"/>
  <c r="O72" i="9"/>
  <c r="P72" i="9" s="1"/>
  <c r="Q72" i="9"/>
  <c r="R72" i="9"/>
  <c r="S72" i="9" s="1"/>
  <c r="T72" i="9" s="1"/>
  <c r="U72" i="9" s="1"/>
  <c r="W72" i="9"/>
  <c r="X72" i="9"/>
  <c r="Y72" i="9"/>
  <c r="M73" i="9"/>
  <c r="N73" i="9"/>
  <c r="O73" i="9"/>
  <c r="P73" i="9" s="1"/>
  <c r="Q73" i="9"/>
  <c r="R73" i="9"/>
  <c r="S73" i="9" s="1"/>
  <c r="T73" i="9" s="1"/>
  <c r="U73" i="9" s="1"/>
  <c r="W73" i="9"/>
  <c r="X73" i="9"/>
  <c r="Y73" i="9"/>
  <c r="M74" i="9"/>
  <c r="N74" i="9"/>
  <c r="O74" i="9"/>
  <c r="P74" i="9" s="1"/>
  <c r="Q74" i="9"/>
  <c r="R74" i="9"/>
  <c r="S74" i="9" s="1"/>
  <c r="T74" i="9" s="1"/>
  <c r="U74" i="9" s="1"/>
  <c r="W74" i="9"/>
  <c r="X74" i="9"/>
  <c r="Y74" i="9"/>
  <c r="M75" i="9"/>
  <c r="N75" i="9"/>
  <c r="O75" i="9"/>
  <c r="P75" i="9" s="1"/>
  <c r="Q75" i="9"/>
  <c r="R75" i="9"/>
  <c r="S75" i="9" s="1"/>
  <c r="T75" i="9" s="1"/>
  <c r="U75" i="9" s="1"/>
  <c r="W75" i="9"/>
  <c r="X75" i="9"/>
  <c r="Y75" i="9"/>
  <c r="M76" i="9"/>
  <c r="N76" i="9"/>
  <c r="O76" i="9"/>
  <c r="P76" i="9" s="1"/>
  <c r="Q76" i="9"/>
  <c r="R76" i="9"/>
  <c r="S76" i="9" s="1"/>
  <c r="T76" i="9" s="1"/>
  <c r="U76" i="9" s="1"/>
  <c r="W76" i="9"/>
  <c r="X76" i="9"/>
  <c r="Y76" i="9"/>
  <c r="M77" i="9"/>
  <c r="N77" i="9"/>
  <c r="O77" i="9"/>
  <c r="P77" i="9" s="1"/>
  <c r="Q77" i="9"/>
  <c r="R77" i="9"/>
  <c r="S77" i="9" s="1"/>
  <c r="T77" i="9" s="1"/>
  <c r="U77" i="9" s="1"/>
  <c r="W77" i="9"/>
  <c r="X77" i="9"/>
  <c r="Y77" i="9"/>
  <c r="M78" i="9"/>
  <c r="N78" i="9"/>
  <c r="O78" i="9"/>
  <c r="P78" i="9" s="1"/>
  <c r="Q78" i="9"/>
  <c r="R78" i="9"/>
  <c r="S78" i="9" s="1"/>
  <c r="T78" i="9" s="1"/>
  <c r="U78" i="9" s="1"/>
  <c r="W78" i="9"/>
  <c r="X78" i="9"/>
  <c r="Y78" i="9"/>
  <c r="M79" i="9"/>
  <c r="N79" i="9"/>
  <c r="O79" i="9"/>
  <c r="P79" i="9" s="1"/>
  <c r="Q79" i="9"/>
  <c r="R79" i="9"/>
  <c r="S79" i="9" s="1"/>
  <c r="T79" i="9" s="1"/>
  <c r="U79" i="9" s="1"/>
  <c r="W79" i="9"/>
  <c r="X79" i="9"/>
  <c r="Y79" i="9"/>
  <c r="M80" i="9"/>
  <c r="N80" i="9"/>
  <c r="O80" i="9"/>
  <c r="P80" i="9" s="1"/>
  <c r="Q80" i="9"/>
  <c r="R80" i="9"/>
  <c r="S80" i="9" s="1"/>
  <c r="T80" i="9" s="1"/>
  <c r="U80" i="9" s="1"/>
  <c r="W80" i="9"/>
  <c r="X80" i="9"/>
  <c r="Y80" i="9"/>
  <c r="M81" i="9"/>
  <c r="N81" i="9"/>
  <c r="O81" i="9"/>
  <c r="P81" i="9" s="1"/>
  <c r="Q81" i="9"/>
  <c r="R81" i="9"/>
  <c r="S81" i="9" s="1"/>
  <c r="T81" i="9" s="1"/>
  <c r="U81" i="9" s="1"/>
  <c r="W81" i="9"/>
  <c r="X81" i="9"/>
  <c r="Y81" i="9"/>
  <c r="M82" i="9"/>
  <c r="N82" i="9"/>
  <c r="O82" i="9"/>
  <c r="P82" i="9" s="1"/>
  <c r="Q82" i="9"/>
  <c r="R82" i="9"/>
  <c r="S82" i="9" s="1"/>
  <c r="T82" i="9" s="1"/>
  <c r="U82" i="9" s="1"/>
  <c r="W82" i="9"/>
  <c r="X82" i="9"/>
  <c r="Y82" i="9"/>
  <c r="M83" i="9"/>
  <c r="N83" i="9"/>
  <c r="O83" i="9"/>
  <c r="P83" i="9" s="1"/>
  <c r="Q83" i="9"/>
  <c r="R83" i="9"/>
  <c r="S83" i="9" s="1"/>
  <c r="T83" i="9" s="1"/>
  <c r="U83" i="9" s="1"/>
  <c r="W83" i="9"/>
  <c r="X83" i="9"/>
  <c r="Y83" i="9"/>
  <c r="M84" i="9"/>
  <c r="N84" i="9"/>
  <c r="O84" i="9"/>
  <c r="P84" i="9" s="1"/>
  <c r="Q84" i="9"/>
  <c r="R84" i="9"/>
  <c r="S84" i="9" s="1"/>
  <c r="T84" i="9" s="1"/>
  <c r="U84" i="9" s="1"/>
  <c r="W84" i="9"/>
  <c r="X84" i="9"/>
  <c r="Y84" i="9"/>
  <c r="M85" i="9"/>
  <c r="N85" i="9"/>
  <c r="O85" i="9"/>
  <c r="P85" i="9" s="1"/>
  <c r="Q85" i="9"/>
  <c r="R85" i="9"/>
  <c r="S85" i="9" s="1"/>
  <c r="T85" i="9" s="1"/>
  <c r="U85" i="9" s="1"/>
  <c r="W85" i="9"/>
  <c r="X85" i="9"/>
  <c r="Y85" i="9"/>
  <c r="M86" i="9"/>
  <c r="N86" i="9"/>
  <c r="O86" i="9"/>
  <c r="P86" i="9" s="1"/>
  <c r="Q86" i="9"/>
  <c r="R86" i="9"/>
  <c r="S86" i="9" s="1"/>
  <c r="T86" i="9" s="1"/>
  <c r="U86" i="9" s="1"/>
  <c r="W86" i="9"/>
  <c r="X86" i="9"/>
  <c r="Y86" i="9"/>
  <c r="M87" i="9"/>
  <c r="N87" i="9"/>
  <c r="O87" i="9"/>
  <c r="P87" i="9" s="1"/>
  <c r="Q87" i="9"/>
  <c r="R87" i="9"/>
  <c r="S87" i="9" s="1"/>
  <c r="T87" i="9" s="1"/>
  <c r="U87" i="9" s="1"/>
  <c r="W87" i="9"/>
  <c r="X87" i="9"/>
  <c r="Y87" i="9"/>
  <c r="M88" i="9"/>
  <c r="N88" i="9"/>
  <c r="O88" i="9"/>
  <c r="P88" i="9" s="1"/>
  <c r="Q88" i="9"/>
  <c r="R88" i="9"/>
  <c r="S88" i="9" s="1"/>
  <c r="T88" i="9" s="1"/>
  <c r="U88" i="9" s="1"/>
  <c r="W88" i="9"/>
  <c r="X88" i="9"/>
  <c r="Y88" i="9"/>
  <c r="M89" i="9"/>
  <c r="N89" i="9"/>
  <c r="O89" i="9"/>
  <c r="P89" i="9" s="1"/>
  <c r="Q89" i="9"/>
  <c r="R89" i="9"/>
  <c r="S89" i="9" s="1"/>
  <c r="T89" i="9" s="1"/>
  <c r="U89" i="9" s="1"/>
  <c r="W89" i="9"/>
  <c r="X89" i="9"/>
  <c r="Y89" i="9"/>
  <c r="M90" i="9"/>
  <c r="N90" i="9"/>
  <c r="O90" i="9"/>
  <c r="P90" i="9" s="1"/>
  <c r="Q90" i="9"/>
  <c r="R90" i="9"/>
  <c r="S90" i="9" s="1"/>
  <c r="T90" i="9" s="1"/>
  <c r="U90" i="9" s="1"/>
  <c r="W90" i="9"/>
  <c r="X90" i="9"/>
  <c r="Y90" i="9"/>
  <c r="M91" i="9"/>
  <c r="N91" i="9"/>
  <c r="O91" i="9"/>
  <c r="P91" i="9" s="1"/>
  <c r="Q91" i="9"/>
  <c r="R91" i="9"/>
  <c r="S91" i="9" s="1"/>
  <c r="T91" i="9" s="1"/>
  <c r="U91" i="9" s="1"/>
  <c r="W91" i="9"/>
  <c r="X91" i="9"/>
  <c r="Y91" i="9"/>
  <c r="M92" i="9"/>
  <c r="N92" i="9"/>
  <c r="O92" i="9"/>
  <c r="P92" i="9" s="1"/>
  <c r="Q92" i="9"/>
  <c r="R92" i="9"/>
  <c r="S92" i="9" s="1"/>
  <c r="T92" i="9" s="1"/>
  <c r="U92" i="9" s="1"/>
  <c r="W92" i="9"/>
  <c r="X92" i="9"/>
  <c r="Y92" i="9"/>
  <c r="M93" i="9"/>
  <c r="N93" i="9"/>
  <c r="O93" i="9"/>
  <c r="P93" i="9" s="1"/>
  <c r="Q93" i="9"/>
  <c r="R93" i="9"/>
  <c r="S93" i="9"/>
  <c r="T93" i="9" s="1"/>
  <c r="U93" i="9" s="1"/>
  <c r="W93" i="9"/>
  <c r="X93" i="9"/>
  <c r="Y93" i="9"/>
  <c r="M94" i="9"/>
  <c r="N94" i="9"/>
  <c r="O94" i="9"/>
  <c r="P94" i="9" s="1"/>
  <c r="Q94" i="9"/>
  <c r="R94" i="9"/>
  <c r="S94" i="9"/>
  <c r="T94" i="9" s="1"/>
  <c r="U94" i="9" s="1"/>
  <c r="W94" i="9"/>
  <c r="X94" i="9"/>
  <c r="Y94" i="9"/>
  <c r="M95" i="9"/>
  <c r="N95" i="9"/>
  <c r="O95" i="9"/>
  <c r="P95" i="9" s="1"/>
  <c r="Q95" i="9"/>
  <c r="R95" i="9"/>
  <c r="S95" i="9" s="1"/>
  <c r="T95" i="9" s="1"/>
  <c r="U95" i="9" s="1"/>
  <c r="W95" i="9"/>
  <c r="X95" i="9"/>
  <c r="Y95" i="9"/>
  <c r="M96" i="9"/>
  <c r="N96" i="9"/>
  <c r="O96" i="9"/>
  <c r="P96" i="9" s="1"/>
  <c r="Q96" i="9"/>
  <c r="R96" i="9"/>
  <c r="S96" i="9" s="1"/>
  <c r="T96" i="9" s="1"/>
  <c r="U96" i="9" s="1"/>
  <c r="W96" i="9"/>
  <c r="X96" i="9"/>
  <c r="Y96" i="9"/>
  <c r="M97" i="9"/>
  <c r="N97" i="9"/>
  <c r="O97" i="9"/>
  <c r="P97" i="9" s="1"/>
  <c r="Q97" i="9"/>
  <c r="R97" i="9"/>
  <c r="S97" i="9"/>
  <c r="T97" i="9" s="1"/>
  <c r="U97" i="9" s="1"/>
  <c r="W97" i="9"/>
  <c r="X97" i="9"/>
  <c r="Y97" i="9"/>
  <c r="M98" i="9"/>
  <c r="N98" i="9"/>
  <c r="O98" i="9"/>
  <c r="P98" i="9" s="1"/>
  <c r="Q98" i="9"/>
  <c r="R98" i="9"/>
  <c r="S98" i="9" s="1"/>
  <c r="T98" i="9" s="1"/>
  <c r="U98" i="9" s="1"/>
  <c r="W98" i="9"/>
  <c r="X98" i="9"/>
  <c r="Y98" i="9"/>
  <c r="M99" i="9"/>
  <c r="N99" i="9"/>
  <c r="O99" i="9"/>
  <c r="P99" i="9" s="1"/>
  <c r="Q99" i="9"/>
  <c r="R99" i="9"/>
  <c r="S99" i="9" s="1"/>
  <c r="T99" i="9" s="1"/>
  <c r="U99" i="9" s="1"/>
  <c r="W99" i="9"/>
  <c r="X99" i="9"/>
  <c r="Y99" i="9"/>
  <c r="M100" i="9"/>
  <c r="N100" i="9"/>
  <c r="O100" i="9"/>
  <c r="P100" i="9" s="1"/>
  <c r="Q100" i="9"/>
  <c r="R100" i="9"/>
  <c r="S100" i="9" s="1"/>
  <c r="T100" i="9" s="1"/>
  <c r="U100" i="9" s="1"/>
  <c r="W100" i="9"/>
  <c r="X100" i="9"/>
  <c r="Y100" i="9"/>
  <c r="M101" i="9"/>
  <c r="N101" i="9"/>
  <c r="O101" i="9"/>
  <c r="P101" i="9" s="1"/>
  <c r="Q101" i="9"/>
  <c r="R101" i="9"/>
  <c r="S101" i="9"/>
  <c r="T101" i="9" s="1"/>
  <c r="U101" i="9" s="1"/>
  <c r="W101" i="9"/>
  <c r="X101" i="9"/>
  <c r="Y101" i="9"/>
  <c r="M102" i="9"/>
  <c r="N102" i="9"/>
  <c r="O102" i="9"/>
  <c r="P102" i="9" s="1"/>
  <c r="Q102" i="9"/>
  <c r="R102" i="9"/>
  <c r="S102" i="9"/>
  <c r="T102" i="9" s="1"/>
  <c r="U102" i="9" s="1"/>
  <c r="W102" i="9"/>
  <c r="X102" i="9"/>
  <c r="Y102" i="9"/>
  <c r="M103" i="9"/>
  <c r="N103" i="9"/>
  <c r="O103" i="9"/>
  <c r="P103" i="9" s="1"/>
  <c r="Q103" i="9"/>
  <c r="R103" i="9"/>
  <c r="S103" i="9" s="1"/>
  <c r="T103" i="9" s="1"/>
  <c r="U103" i="9" s="1"/>
  <c r="W103" i="9"/>
  <c r="X103" i="9"/>
  <c r="Y103" i="9"/>
  <c r="M104" i="9"/>
  <c r="N104" i="9"/>
  <c r="O104" i="9"/>
  <c r="P104" i="9" s="1"/>
  <c r="Q104" i="9"/>
  <c r="R104" i="9"/>
  <c r="S104" i="9" s="1"/>
  <c r="T104" i="9" s="1"/>
  <c r="U104" i="9" s="1"/>
  <c r="W104" i="9"/>
  <c r="X104" i="9"/>
  <c r="Y104" i="9"/>
  <c r="M105" i="9"/>
  <c r="N105" i="9"/>
  <c r="O105" i="9"/>
  <c r="P105" i="9" s="1"/>
  <c r="Q105" i="9"/>
  <c r="R105" i="9"/>
  <c r="S105" i="9"/>
  <c r="T105" i="9" s="1"/>
  <c r="U105" i="9" s="1"/>
  <c r="W105" i="9"/>
  <c r="X105" i="9"/>
  <c r="Y105" i="9"/>
  <c r="M106" i="9"/>
  <c r="N106" i="9"/>
  <c r="O106" i="9"/>
  <c r="P106" i="9"/>
  <c r="Q106" i="9"/>
  <c r="R106" i="9"/>
  <c r="S106" i="9"/>
  <c r="T106" i="9"/>
  <c r="U106" i="9" s="1"/>
  <c r="W106" i="9"/>
  <c r="X106" i="9"/>
  <c r="Y106" i="9"/>
  <c r="M107" i="9"/>
  <c r="N107" i="9"/>
  <c r="O107" i="9"/>
  <c r="P107" i="9"/>
  <c r="Q107" i="9"/>
  <c r="R107" i="9"/>
  <c r="S107" i="9" s="1"/>
  <c r="T107" i="9" s="1"/>
  <c r="U107" i="9" s="1"/>
  <c r="W107" i="9"/>
  <c r="X107" i="9"/>
  <c r="Y107" i="9"/>
  <c r="M108" i="9"/>
  <c r="N108" i="9"/>
  <c r="O108" i="9"/>
  <c r="P108" i="9" s="1"/>
  <c r="Q108" i="9"/>
  <c r="R108" i="9"/>
  <c r="S108" i="9" s="1"/>
  <c r="T108" i="9" s="1"/>
  <c r="U108" i="9" s="1"/>
  <c r="W108" i="9"/>
  <c r="X108" i="9"/>
  <c r="Y108" i="9"/>
  <c r="M109" i="9"/>
  <c r="N109" i="9"/>
  <c r="O109" i="9"/>
  <c r="P109" i="9" s="1"/>
  <c r="Q109" i="9"/>
  <c r="R109" i="9"/>
  <c r="S109" i="9" s="1"/>
  <c r="T109" i="9" s="1"/>
  <c r="U109" i="9" s="1"/>
  <c r="W109" i="9"/>
  <c r="X109" i="9"/>
  <c r="Y109" i="9"/>
  <c r="M110" i="9"/>
  <c r="N110" i="9"/>
  <c r="O110" i="9"/>
  <c r="P110" i="9" s="1"/>
  <c r="Q110" i="9"/>
  <c r="R110" i="9"/>
  <c r="S110" i="9"/>
  <c r="T110" i="9" s="1"/>
  <c r="U110" i="9" s="1"/>
  <c r="W110" i="9"/>
  <c r="X110" i="9"/>
  <c r="Y110" i="9"/>
  <c r="M111" i="9"/>
  <c r="N111" i="9"/>
  <c r="O111" i="9"/>
  <c r="P111" i="9"/>
  <c r="Q111" i="9"/>
  <c r="R111" i="9"/>
  <c r="S111" i="9" s="1"/>
  <c r="T111" i="9"/>
  <c r="U111" i="9" s="1"/>
  <c r="W111" i="9"/>
  <c r="X111" i="9"/>
  <c r="Y111" i="9"/>
  <c r="M112" i="9"/>
  <c r="N112" i="9"/>
  <c r="O112" i="9"/>
  <c r="P112" i="9" s="1"/>
  <c r="Q112" i="9"/>
  <c r="R112" i="9"/>
  <c r="S112" i="9" s="1"/>
  <c r="T112" i="9" s="1"/>
  <c r="U112" i="9" s="1"/>
  <c r="W112" i="9"/>
  <c r="X112" i="9"/>
  <c r="Y112" i="9"/>
  <c r="M113" i="9"/>
  <c r="N113" i="9"/>
  <c r="O113" i="9"/>
  <c r="P113" i="9" s="1"/>
  <c r="Q113" i="9"/>
  <c r="R113" i="9"/>
  <c r="S113" i="9"/>
  <c r="T113" i="9" s="1"/>
  <c r="U113" i="9" s="1"/>
  <c r="W113" i="9"/>
  <c r="X113" i="9"/>
  <c r="Y113" i="9"/>
  <c r="M114" i="9"/>
  <c r="N114" i="9"/>
  <c r="O114" i="9"/>
  <c r="P114" i="9"/>
  <c r="Q114" i="9"/>
  <c r="R114" i="9"/>
  <c r="S114" i="9"/>
  <c r="T114" i="9"/>
  <c r="U114" i="9" s="1"/>
  <c r="W114" i="9"/>
  <c r="X114" i="9"/>
  <c r="Y114" i="9"/>
  <c r="M115" i="9"/>
  <c r="N115" i="9"/>
  <c r="O115" i="9"/>
  <c r="P115" i="9"/>
  <c r="Q115" i="9"/>
  <c r="R115" i="9"/>
  <c r="S115" i="9" s="1"/>
  <c r="T115" i="9" s="1"/>
  <c r="U115" i="9" s="1"/>
  <c r="W115" i="9"/>
  <c r="X115" i="9"/>
  <c r="Y115" i="9"/>
  <c r="M116" i="9"/>
  <c r="N116" i="9"/>
  <c r="O116" i="9"/>
  <c r="P116" i="9" s="1"/>
  <c r="Q116" i="9"/>
  <c r="R116" i="9"/>
  <c r="S116" i="9" s="1"/>
  <c r="T116" i="9" s="1"/>
  <c r="U116" i="9" s="1"/>
  <c r="W116" i="9"/>
  <c r="X116" i="9"/>
  <c r="Y116" i="9"/>
  <c r="M117" i="9"/>
  <c r="N117" i="9"/>
  <c r="O117" i="9"/>
  <c r="P117" i="9" s="1"/>
  <c r="Q117" i="9"/>
  <c r="R117" i="9"/>
  <c r="S117" i="9" s="1"/>
  <c r="T117" i="9" s="1"/>
  <c r="U117" i="9" s="1"/>
  <c r="W117" i="9"/>
  <c r="X117" i="9"/>
  <c r="Y117" i="9"/>
  <c r="M118" i="9"/>
  <c r="N118" i="9"/>
  <c r="O118" i="9"/>
  <c r="P118" i="9" s="1"/>
  <c r="Q118" i="9"/>
  <c r="R118" i="9"/>
  <c r="S118" i="9"/>
  <c r="T118" i="9" s="1"/>
  <c r="U118" i="9" s="1"/>
  <c r="W118" i="9"/>
  <c r="X118" i="9"/>
  <c r="Y118" i="9"/>
  <c r="M119" i="9"/>
  <c r="N119" i="9"/>
  <c r="O119" i="9"/>
  <c r="P119" i="9" s="1"/>
  <c r="Q119" i="9"/>
  <c r="R119" i="9"/>
  <c r="S119" i="9"/>
  <c r="T119" i="9" s="1"/>
  <c r="U119" i="9" s="1"/>
  <c r="W119" i="9"/>
  <c r="X119" i="9"/>
  <c r="Y119" i="9"/>
  <c r="M120" i="9"/>
  <c r="N120" i="9"/>
  <c r="O120" i="9"/>
  <c r="P120" i="9" s="1"/>
  <c r="Q120" i="9"/>
  <c r="R120" i="9"/>
  <c r="S120" i="9" s="1"/>
  <c r="T120" i="9" s="1"/>
  <c r="U120" i="9" s="1"/>
  <c r="W120" i="9"/>
  <c r="X120" i="9"/>
  <c r="Y120" i="9"/>
  <c r="M121" i="9"/>
  <c r="N121" i="9"/>
  <c r="O121" i="9"/>
  <c r="P121" i="9" s="1"/>
  <c r="Q121" i="9"/>
  <c r="R121" i="9"/>
  <c r="S121" i="9" s="1"/>
  <c r="T121" i="9" s="1"/>
  <c r="U121" i="9" s="1"/>
  <c r="W121" i="9"/>
  <c r="X121" i="9"/>
  <c r="Y121" i="9"/>
  <c r="M122" i="9"/>
  <c r="N122" i="9"/>
  <c r="O122" i="9"/>
  <c r="P122" i="9" s="1"/>
  <c r="Q122" i="9"/>
  <c r="R122" i="9"/>
  <c r="S122" i="9"/>
  <c r="T122" i="9" s="1"/>
  <c r="U122" i="9" s="1"/>
  <c r="W122" i="9"/>
  <c r="X122" i="9"/>
  <c r="Y122" i="9"/>
  <c r="M123" i="9"/>
  <c r="N123" i="9"/>
  <c r="O123" i="9"/>
  <c r="P123" i="9" s="1"/>
  <c r="Q123" i="9"/>
  <c r="R123" i="9"/>
  <c r="S123" i="9"/>
  <c r="T123" i="9" s="1"/>
  <c r="U123" i="9" s="1"/>
  <c r="W123" i="9"/>
  <c r="X123" i="9"/>
  <c r="Y123" i="9"/>
  <c r="M124" i="9"/>
  <c r="N124" i="9"/>
  <c r="O124" i="9"/>
  <c r="P124" i="9" s="1"/>
  <c r="Q124" i="9"/>
  <c r="R124" i="9"/>
  <c r="S124" i="9" s="1"/>
  <c r="T124" i="9" s="1"/>
  <c r="U124" i="9" s="1"/>
  <c r="W124" i="9"/>
  <c r="X124" i="9"/>
  <c r="Y124" i="9"/>
  <c r="M125" i="9"/>
  <c r="N125" i="9"/>
  <c r="O125" i="9"/>
  <c r="P125" i="9" s="1"/>
  <c r="Q125" i="9"/>
  <c r="R125" i="9"/>
  <c r="S125" i="9" s="1"/>
  <c r="T125" i="9" s="1"/>
  <c r="U125" i="9" s="1"/>
  <c r="W125" i="9"/>
  <c r="X125" i="9"/>
  <c r="Y125" i="9"/>
  <c r="M126" i="9"/>
  <c r="N126" i="9"/>
  <c r="O126" i="9"/>
  <c r="P126" i="9" s="1"/>
  <c r="Q126" i="9"/>
  <c r="R126" i="9"/>
  <c r="S126" i="9"/>
  <c r="T126" i="9" s="1"/>
  <c r="U126" i="9" s="1"/>
  <c r="W126" i="9"/>
  <c r="X126" i="9"/>
  <c r="Y126" i="9"/>
  <c r="M127" i="9"/>
  <c r="N127" i="9"/>
  <c r="O127" i="9"/>
  <c r="P127" i="9" s="1"/>
  <c r="Q127" i="9"/>
  <c r="R127" i="9"/>
  <c r="S127" i="9"/>
  <c r="T127" i="9" s="1"/>
  <c r="U127" i="9" s="1"/>
  <c r="W127" i="9"/>
  <c r="X127" i="9"/>
  <c r="Y127" i="9"/>
  <c r="M128" i="9"/>
  <c r="N128" i="9"/>
  <c r="O128" i="9"/>
  <c r="P128" i="9" s="1"/>
  <c r="Q128" i="9"/>
  <c r="R128" i="9"/>
  <c r="S128" i="9" s="1"/>
  <c r="T128" i="9" s="1"/>
  <c r="U128" i="9" s="1"/>
  <c r="W128" i="9"/>
  <c r="X128" i="9"/>
  <c r="Y128" i="9"/>
  <c r="M129" i="9"/>
  <c r="N129" i="9"/>
  <c r="O129" i="9"/>
  <c r="P129" i="9" s="1"/>
  <c r="Q129" i="9"/>
  <c r="R129" i="9"/>
  <c r="S129" i="9" s="1"/>
  <c r="T129" i="9" s="1"/>
  <c r="U129" i="9" s="1"/>
  <c r="W129" i="9"/>
  <c r="X129" i="9"/>
  <c r="Y129" i="9"/>
  <c r="M130" i="9"/>
  <c r="N130" i="9"/>
  <c r="O130" i="9"/>
  <c r="P130" i="9" s="1"/>
  <c r="Q130" i="9"/>
  <c r="R130" i="9"/>
  <c r="S130" i="9"/>
  <c r="T130" i="9" s="1"/>
  <c r="U130" i="9" s="1"/>
  <c r="W130" i="9"/>
  <c r="X130" i="9"/>
  <c r="Y130" i="9"/>
  <c r="M131" i="9"/>
  <c r="N131" i="9"/>
  <c r="O131" i="9"/>
  <c r="P131" i="9" s="1"/>
  <c r="Q131" i="9"/>
  <c r="R131" i="9"/>
  <c r="S131" i="9"/>
  <c r="T131" i="9" s="1"/>
  <c r="U131" i="9" s="1"/>
  <c r="W131" i="9"/>
  <c r="X131" i="9"/>
  <c r="Y131" i="9"/>
  <c r="M132" i="9"/>
  <c r="N132" i="9"/>
  <c r="O132" i="9"/>
  <c r="P132" i="9" s="1"/>
  <c r="Q132" i="9"/>
  <c r="R132" i="9"/>
  <c r="S132" i="9" s="1"/>
  <c r="T132" i="9" s="1"/>
  <c r="U132" i="9" s="1"/>
  <c r="W132" i="9"/>
  <c r="X132" i="9"/>
  <c r="Y132" i="9"/>
  <c r="M133" i="9"/>
  <c r="N133" i="9"/>
  <c r="O133" i="9"/>
  <c r="P133" i="9" s="1"/>
  <c r="Q133" i="9"/>
  <c r="R133" i="9"/>
  <c r="S133" i="9" s="1"/>
  <c r="T133" i="9" s="1"/>
  <c r="U133" i="9" s="1"/>
  <c r="W133" i="9"/>
  <c r="X133" i="9"/>
  <c r="Y133" i="9"/>
  <c r="M134" i="9"/>
  <c r="N134" i="9"/>
  <c r="O134" i="9"/>
  <c r="P134" i="9" s="1"/>
  <c r="Q134" i="9"/>
  <c r="R134" i="9"/>
  <c r="S134" i="9"/>
  <c r="T134" i="9" s="1"/>
  <c r="U134" i="9" s="1"/>
  <c r="W134" i="9"/>
  <c r="X134" i="9"/>
  <c r="Y134" i="9"/>
  <c r="M135" i="9"/>
  <c r="N135" i="9"/>
  <c r="O135" i="9"/>
  <c r="P135" i="9" s="1"/>
  <c r="Q135" i="9"/>
  <c r="R135" i="9"/>
  <c r="S135" i="9"/>
  <c r="T135" i="9" s="1"/>
  <c r="U135" i="9" s="1"/>
  <c r="W135" i="9"/>
  <c r="X135" i="9"/>
  <c r="Y135" i="9"/>
  <c r="M136" i="9"/>
  <c r="N136" i="9"/>
  <c r="O136" i="9"/>
  <c r="P136" i="9" s="1"/>
  <c r="Q136" i="9"/>
  <c r="R136" i="9"/>
  <c r="S136" i="9" s="1"/>
  <c r="T136" i="9" s="1"/>
  <c r="U136" i="9" s="1"/>
  <c r="W136" i="9"/>
  <c r="X136" i="9"/>
  <c r="Y136" i="9"/>
  <c r="M137" i="9"/>
  <c r="N137" i="9"/>
  <c r="O137" i="9"/>
  <c r="P137" i="9" s="1"/>
  <c r="Q137" i="9"/>
  <c r="R137" i="9"/>
  <c r="S137" i="9" s="1"/>
  <c r="T137" i="9" s="1"/>
  <c r="U137" i="9" s="1"/>
  <c r="W137" i="9"/>
  <c r="X137" i="9"/>
  <c r="Y137" i="9"/>
  <c r="M138" i="9"/>
  <c r="N138" i="9"/>
  <c r="O138" i="9"/>
  <c r="P138" i="9" s="1"/>
  <c r="Q138" i="9"/>
  <c r="R138" i="9"/>
  <c r="S138" i="9"/>
  <c r="T138" i="9" s="1"/>
  <c r="U138" i="9" s="1"/>
  <c r="W138" i="9"/>
  <c r="X138" i="9"/>
  <c r="Y138" i="9"/>
  <c r="M139" i="9"/>
  <c r="N139" i="9"/>
  <c r="O139" i="9"/>
  <c r="P139" i="9" s="1"/>
  <c r="Q139" i="9"/>
  <c r="R139" i="9"/>
  <c r="S139" i="9"/>
  <c r="T139" i="9" s="1"/>
  <c r="U139" i="9" s="1"/>
  <c r="W139" i="9"/>
  <c r="X139" i="9"/>
  <c r="Y139" i="9"/>
  <c r="M140" i="9"/>
  <c r="N140" i="9"/>
  <c r="O140" i="9"/>
  <c r="P140" i="9" s="1"/>
  <c r="Q140" i="9"/>
  <c r="R140" i="9"/>
  <c r="S140" i="9" s="1"/>
  <c r="T140" i="9" s="1"/>
  <c r="U140" i="9" s="1"/>
  <c r="W140" i="9"/>
  <c r="X140" i="9"/>
  <c r="Y140" i="9"/>
  <c r="M141" i="9"/>
  <c r="N141" i="9"/>
  <c r="O141" i="9"/>
  <c r="P141" i="9" s="1"/>
  <c r="Q141" i="9"/>
  <c r="R141" i="9"/>
  <c r="S141" i="9" s="1"/>
  <c r="T141" i="9" s="1"/>
  <c r="U141" i="9" s="1"/>
  <c r="W141" i="9"/>
  <c r="X141" i="9"/>
  <c r="Y141" i="9"/>
  <c r="M142" i="9"/>
  <c r="N142" i="9"/>
  <c r="O142" i="9"/>
  <c r="P142" i="9" s="1"/>
  <c r="Q142" i="9"/>
  <c r="R142" i="9"/>
  <c r="S142" i="9"/>
  <c r="T142" i="9" s="1"/>
  <c r="U142" i="9" s="1"/>
  <c r="W142" i="9"/>
  <c r="X142" i="9"/>
  <c r="Y142" i="9"/>
  <c r="M143" i="9"/>
  <c r="N143" i="9"/>
  <c r="O143" i="9"/>
  <c r="P143" i="9" s="1"/>
  <c r="Q143" i="9"/>
  <c r="R143" i="9"/>
  <c r="S143" i="9"/>
  <c r="T143" i="9" s="1"/>
  <c r="U143" i="9" s="1"/>
  <c r="W143" i="9"/>
  <c r="X143" i="9"/>
  <c r="Y143" i="9"/>
  <c r="M144" i="9"/>
  <c r="N144" i="9"/>
  <c r="O144" i="9"/>
  <c r="P144" i="9" s="1"/>
  <c r="Q144" i="9"/>
  <c r="R144" i="9"/>
  <c r="S144" i="9" s="1"/>
  <c r="T144" i="9" s="1"/>
  <c r="U144" i="9" s="1"/>
  <c r="W144" i="9"/>
  <c r="X144" i="9"/>
  <c r="Y144" i="9"/>
  <c r="M145" i="9"/>
  <c r="N145" i="9"/>
  <c r="O145" i="9"/>
  <c r="P145" i="9" s="1"/>
  <c r="Q145" i="9"/>
  <c r="R145" i="9"/>
  <c r="S145" i="9" s="1"/>
  <c r="T145" i="9" s="1"/>
  <c r="U145" i="9" s="1"/>
  <c r="W145" i="9"/>
  <c r="X145" i="9"/>
  <c r="Y145" i="9"/>
  <c r="M146" i="9"/>
  <c r="N146" i="9"/>
  <c r="O146" i="9"/>
  <c r="P146" i="9" s="1"/>
  <c r="Q146" i="9"/>
  <c r="R146" i="9"/>
  <c r="S146" i="9"/>
  <c r="T146" i="9" s="1"/>
  <c r="U146" i="9" s="1"/>
  <c r="W146" i="9"/>
  <c r="X146" i="9"/>
  <c r="Y146" i="9"/>
  <c r="M147" i="9"/>
  <c r="N147" i="9"/>
  <c r="O147" i="9"/>
  <c r="P147" i="9" s="1"/>
  <c r="Q147" i="9"/>
  <c r="R147" i="9"/>
  <c r="S147" i="9"/>
  <c r="T147" i="9" s="1"/>
  <c r="U147" i="9" s="1"/>
  <c r="W147" i="9"/>
  <c r="X147" i="9"/>
  <c r="Y147" i="9"/>
  <c r="M148" i="9"/>
  <c r="N148" i="9"/>
  <c r="O148" i="9"/>
  <c r="P148" i="9" s="1"/>
  <c r="Q148" i="9"/>
  <c r="R148" i="9"/>
  <c r="S148" i="9" s="1"/>
  <c r="T148" i="9" s="1"/>
  <c r="U148" i="9" s="1"/>
  <c r="W148" i="9"/>
  <c r="X148" i="9"/>
  <c r="Y148" i="9"/>
  <c r="M149" i="9"/>
  <c r="N149" i="9"/>
  <c r="O149" i="9"/>
  <c r="P149" i="9" s="1"/>
  <c r="Q149" i="9"/>
  <c r="R149" i="9"/>
  <c r="S149" i="9" s="1"/>
  <c r="T149" i="9" s="1"/>
  <c r="U149" i="9" s="1"/>
  <c r="W149" i="9"/>
  <c r="X149" i="9"/>
  <c r="Y149" i="9"/>
  <c r="M150" i="9"/>
  <c r="N150" i="9"/>
  <c r="O150" i="9"/>
  <c r="P150" i="9" s="1"/>
  <c r="Q150" i="9"/>
  <c r="R150" i="9"/>
  <c r="S150" i="9"/>
  <c r="T150" i="9" s="1"/>
  <c r="U150" i="9" s="1"/>
  <c r="W150" i="9"/>
  <c r="X150" i="9"/>
  <c r="Y150" i="9"/>
  <c r="M151" i="9"/>
  <c r="N151" i="9"/>
  <c r="O151" i="9"/>
  <c r="P151" i="9" s="1"/>
  <c r="Q151" i="9"/>
  <c r="R151" i="9"/>
  <c r="S151" i="9" s="1"/>
  <c r="T151" i="9" s="1"/>
  <c r="U151" i="9" s="1"/>
  <c r="W151" i="9"/>
  <c r="X151" i="9"/>
  <c r="Y151" i="9"/>
  <c r="M152" i="9"/>
  <c r="N152" i="9"/>
  <c r="O152" i="9"/>
  <c r="P152" i="9" s="1"/>
  <c r="Q152" i="9"/>
  <c r="R152" i="9"/>
  <c r="S152" i="9"/>
  <c r="T152" i="9" s="1"/>
  <c r="U152" i="9" s="1"/>
  <c r="W152" i="9"/>
  <c r="X152" i="9"/>
  <c r="Y152" i="9"/>
  <c r="M153" i="9"/>
  <c r="N153" i="9"/>
  <c r="O153" i="9"/>
  <c r="P153" i="9"/>
  <c r="Q153" i="9"/>
  <c r="R153" i="9"/>
  <c r="S153" i="9"/>
  <c r="T153" i="9"/>
  <c r="U153" i="9" s="1"/>
  <c r="W153" i="9"/>
  <c r="X153" i="9"/>
  <c r="Y153" i="9"/>
  <c r="M154" i="9"/>
  <c r="N154" i="9"/>
  <c r="O154" i="9"/>
  <c r="P154" i="9"/>
  <c r="Q154" i="9"/>
  <c r="R154" i="9"/>
  <c r="S154" i="9" s="1"/>
  <c r="T154" i="9" s="1"/>
  <c r="U154" i="9" s="1"/>
  <c r="W154" i="9"/>
  <c r="X154" i="9"/>
  <c r="Y154" i="9"/>
  <c r="M155" i="9"/>
  <c r="N155" i="9"/>
  <c r="O155" i="9"/>
  <c r="P155" i="9" s="1"/>
  <c r="Q155" i="9"/>
  <c r="R155" i="9"/>
  <c r="S155" i="9" s="1"/>
  <c r="T155" i="9" s="1"/>
  <c r="U155" i="9" s="1"/>
  <c r="W155" i="9"/>
  <c r="X155" i="9"/>
  <c r="Y155" i="9"/>
  <c r="M156" i="9"/>
  <c r="N156" i="9"/>
  <c r="O156" i="9"/>
  <c r="P156" i="9" s="1"/>
  <c r="Q156" i="9"/>
  <c r="R156" i="9"/>
  <c r="S156" i="9"/>
  <c r="T156" i="9" s="1"/>
  <c r="U156" i="9" s="1"/>
  <c r="W156" i="9"/>
  <c r="X156" i="9"/>
  <c r="Y156" i="9"/>
  <c r="M157" i="9"/>
  <c r="N157" i="9"/>
  <c r="O157" i="9"/>
  <c r="P157" i="9"/>
  <c r="Q157" i="9"/>
  <c r="R157" i="9"/>
  <c r="S157" i="9"/>
  <c r="T157" i="9"/>
  <c r="U157" i="9" s="1"/>
  <c r="W157" i="9"/>
  <c r="X157" i="9"/>
  <c r="Y157" i="9"/>
  <c r="M158" i="9"/>
  <c r="N158" i="9"/>
  <c r="O158" i="9"/>
  <c r="P158" i="9"/>
  <c r="Q158" i="9"/>
  <c r="R158" i="9"/>
  <c r="S158" i="9" s="1"/>
  <c r="T158" i="9" s="1"/>
  <c r="U158" i="9" s="1"/>
  <c r="W158" i="9"/>
  <c r="X158" i="9"/>
  <c r="Y158" i="9"/>
  <c r="M159" i="9"/>
  <c r="N159" i="9"/>
  <c r="O159" i="9"/>
  <c r="P159" i="9" s="1"/>
  <c r="Q159" i="9"/>
  <c r="R159" i="9"/>
  <c r="S159" i="9" s="1"/>
  <c r="T159" i="9" s="1"/>
  <c r="U159" i="9" s="1"/>
  <c r="W159" i="9"/>
  <c r="X159" i="9"/>
  <c r="Y159" i="9"/>
  <c r="S3" i="9"/>
  <c r="Q3" i="9"/>
  <c r="O3" i="9"/>
  <c r="P3" i="9" s="1"/>
  <c r="Y3" i="9"/>
  <c r="X3" i="9"/>
  <c r="W3" i="9"/>
  <c r="M3" i="9"/>
  <c r="N3" i="9" s="1"/>
  <c r="M4" i="8"/>
  <c r="N4" i="8" s="1"/>
  <c r="O4" i="8"/>
  <c r="P4" i="8"/>
  <c r="Q4" i="8"/>
  <c r="R4" i="8" s="1"/>
  <c r="S4" i="8" s="1"/>
  <c r="T4" i="8" s="1"/>
  <c r="U4" i="8" s="1"/>
  <c r="W4" i="8"/>
  <c r="X4" i="8"/>
  <c r="Y4" i="8"/>
  <c r="M5" i="8"/>
  <c r="N5" i="8"/>
  <c r="O5" i="8"/>
  <c r="P5" i="8"/>
  <c r="Q5" i="8"/>
  <c r="R5" i="8"/>
  <c r="S5" i="8" s="1"/>
  <c r="T5" i="8" s="1"/>
  <c r="U5" i="8" s="1"/>
  <c r="W5" i="8"/>
  <c r="X5" i="8"/>
  <c r="Y5" i="8"/>
  <c r="M6" i="8"/>
  <c r="N6" i="8"/>
  <c r="O6" i="8"/>
  <c r="P6" i="8"/>
  <c r="Q6" i="8"/>
  <c r="R6" i="8"/>
  <c r="S6" i="8" s="1"/>
  <c r="T6" i="8" s="1"/>
  <c r="U6" i="8" s="1"/>
  <c r="W6" i="8"/>
  <c r="X6" i="8"/>
  <c r="Y6" i="8"/>
  <c r="M7" i="8"/>
  <c r="N7" i="8"/>
  <c r="O7" i="8"/>
  <c r="P7" i="8"/>
  <c r="Q7" i="8"/>
  <c r="R7" i="8"/>
  <c r="S7" i="8" s="1"/>
  <c r="T7" i="8" s="1"/>
  <c r="U7" i="8" s="1"/>
  <c r="W7" i="8"/>
  <c r="X7" i="8"/>
  <c r="Y7" i="8"/>
  <c r="M8" i="8"/>
  <c r="N8" i="8"/>
  <c r="O8" i="8"/>
  <c r="P8" i="8"/>
  <c r="Q8" i="8"/>
  <c r="R8" i="8"/>
  <c r="S8" i="8" s="1"/>
  <c r="T8" i="8" s="1"/>
  <c r="U8" i="8" s="1"/>
  <c r="W8" i="8"/>
  <c r="X8" i="8"/>
  <c r="Y8" i="8"/>
  <c r="M9" i="8"/>
  <c r="N9" i="8"/>
  <c r="O9" i="8"/>
  <c r="P9" i="8"/>
  <c r="Q9" i="8"/>
  <c r="R9" i="8"/>
  <c r="S9" i="8" s="1"/>
  <c r="T9" i="8" s="1"/>
  <c r="U9" i="8" s="1"/>
  <c r="W9" i="8"/>
  <c r="X9" i="8"/>
  <c r="Y9" i="8"/>
  <c r="M10" i="8"/>
  <c r="N10" i="8"/>
  <c r="O10" i="8"/>
  <c r="P10" i="8"/>
  <c r="Q10" i="8"/>
  <c r="R10" i="8"/>
  <c r="S10" i="8" s="1"/>
  <c r="T10" i="8" s="1"/>
  <c r="U10" i="8" s="1"/>
  <c r="W10" i="8"/>
  <c r="X10" i="8"/>
  <c r="Y10" i="8"/>
  <c r="M11" i="8"/>
  <c r="N11" i="8"/>
  <c r="O11" i="8"/>
  <c r="P11" i="8"/>
  <c r="Q11" i="8"/>
  <c r="R11" i="8"/>
  <c r="S11" i="8" s="1"/>
  <c r="T11" i="8" s="1"/>
  <c r="U11" i="8" s="1"/>
  <c r="W11" i="8"/>
  <c r="X11" i="8"/>
  <c r="Y11" i="8"/>
  <c r="M12" i="8"/>
  <c r="N12" i="8"/>
  <c r="O12" i="8"/>
  <c r="P12" i="8"/>
  <c r="Q12" i="8"/>
  <c r="R12" i="8"/>
  <c r="S12" i="8" s="1"/>
  <c r="T12" i="8" s="1"/>
  <c r="U12" i="8" s="1"/>
  <c r="W12" i="8"/>
  <c r="X12" i="8"/>
  <c r="Y12" i="8"/>
  <c r="M13" i="8"/>
  <c r="N13" i="8"/>
  <c r="O13" i="8"/>
  <c r="P13" i="8"/>
  <c r="Q13" i="8"/>
  <c r="R13" i="8"/>
  <c r="S13" i="8" s="1"/>
  <c r="T13" i="8" s="1"/>
  <c r="U13" i="8" s="1"/>
  <c r="W13" i="8"/>
  <c r="X13" i="8"/>
  <c r="Y13" i="8"/>
  <c r="M14" i="8"/>
  <c r="N14" i="8"/>
  <c r="O14" i="8"/>
  <c r="P14" i="8"/>
  <c r="Q14" i="8"/>
  <c r="R14" i="8"/>
  <c r="S14" i="8" s="1"/>
  <c r="T14" i="8" s="1"/>
  <c r="U14" i="8" s="1"/>
  <c r="W14" i="8"/>
  <c r="X14" i="8"/>
  <c r="Y14" i="8"/>
  <c r="M15" i="8"/>
  <c r="N15" i="8"/>
  <c r="O15" i="8"/>
  <c r="P15" i="8"/>
  <c r="Q15" i="8"/>
  <c r="R15" i="8"/>
  <c r="S15" i="8" s="1"/>
  <c r="T15" i="8" s="1"/>
  <c r="U15" i="8" s="1"/>
  <c r="W15" i="8"/>
  <c r="X15" i="8"/>
  <c r="Y15" i="8"/>
  <c r="M16" i="8"/>
  <c r="N16" i="8"/>
  <c r="O16" i="8"/>
  <c r="P16" i="8"/>
  <c r="Q16" i="8"/>
  <c r="R16" i="8"/>
  <c r="S16" i="8"/>
  <c r="T16" i="8"/>
  <c r="U16" i="8" s="1"/>
  <c r="W16" i="8"/>
  <c r="X16" i="8"/>
  <c r="Y16" i="8"/>
  <c r="M17" i="8"/>
  <c r="N17" i="8"/>
  <c r="O17" i="8"/>
  <c r="P17" i="8"/>
  <c r="Q17" i="8"/>
  <c r="R17" i="8"/>
  <c r="S17" i="8"/>
  <c r="T17" i="8"/>
  <c r="U17" i="8" s="1"/>
  <c r="W17" i="8"/>
  <c r="X17" i="8"/>
  <c r="Y17" i="8"/>
  <c r="M18" i="8"/>
  <c r="N18" i="8"/>
  <c r="O18" i="8"/>
  <c r="P18" i="8"/>
  <c r="Q18" i="8"/>
  <c r="R18" i="8"/>
  <c r="S18" i="8"/>
  <c r="T18" i="8"/>
  <c r="U18" i="8" s="1"/>
  <c r="W18" i="8"/>
  <c r="X18" i="8"/>
  <c r="Y18" i="8"/>
  <c r="M19" i="8"/>
  <c r="N19" i="8"/>
  <c r="O19" i="8"/>
  <c r="P19" i="8"/>
  <c r="Q19" i="8"/>
  <c r="R19" i="8"/>
  <c r="S19" i="8"/>
  <c r="T19" i="8"/>
  <c r="U19" i="8" s="1"/>
  <c r="W19" i="8"/>
  <c r="X19" i="8"/>
  <c r="Y19" i="8"/>
  <c r="M20" i="8"/>
  <c r="N20" i="8"/>
  <c r="O20" i="8"/>
  <c r="P20" i="8"/>
  <c r="Q20" i="8"/>
  <c r="R20" i="8"/>
  <c r="S20" i="8"/>
  <c r="T20" i="8"/>
  <c r="U20" i="8" s="1"/>
  <c r="W20" i="8"/>
  <c r="X20" i="8"/>
  <c r="Y20" i="8"/>
  <c r="M21" i="8"/>
  <c r="N21" i="8"/>
  <c r="O21" i="8"/>
  <c r="P21" i="8"/>
  <c r="Q21" i="8"/>
  <c r="R21" i="8"/>
  <c r="S21" i="8"/>
  <c r="T21" i="8"/>
  <c r="U21" i="8" s="1"/>
  <c r="W21" i="8"/>
  <c r="X21" i="8"/>
  <c r="Y21" i="8"/>
  <c r="M22" i="8"/>
  <c r="N22" i="8"/>
  <c r="O22" i="8"/>
  <c r="P22" i="8"/>
  <c r="Q22" i="8"/>
  <c r="R22" i="8"/>
  <c r="S22" i="8"/>
  <c r="T22" i="8"/>
  <c r="U22" i="8" s="1"/>
  <c r="W22" i="8"/>
  <c r="X22" i="8"/>
  <c r="Y22" i="8"/>
  <c r="M23" i="8"/>
  <c r="N23" i="8"/>
  <c r="O23" i="8"/>
  <c r="P23" i="8"/>
  <c r="Q23" i="8"/>
  <c r="R23" i="8"/>
  <c r="S23" i="8"/>
  <c r="T23" i="8"/>
  <c r="U23" i="8" s="1"/>
  <c r="W23" i="8"/>
  <c r="X23" i="8"/>
  <c r="Y23" i="8"/>
  <c r="M24" i="8"/>
  <c r="N24" i="8"/>
  <c r="O24" i="8"/>
  <c r="P24" i="8"/>
  <c r="Q24" i="8"/>
  <c r="R24" i="8"/>
  <c r="S24" i="8"/>
  <c r="T24" i="8"/>
  <c r="U24" i="8" s="1"/>
  <c r="W24" i="8"/>
  <c r="X24" i="8"/>
  <c r="Y24" i="8"/>
  <c r="M25" i="8"/>
  <c r="N25" i="8"/>
  <c r="O25" i="8"/>
  <c r="P25" i="8"/>
  <c r="Q25" i="8"/>
  <c r="R25" i="8"/>
  <c r="S25" i="8"/>
  <c r="T25" i="8"/>
  <c r="U25" i="8" s="1"/>
  <c r="W25" i="8"/>
  <c r="X25" i="8"/>
  <c r="Y25" i="8"/>
  <c r="M26" i="8"/>
  <c r="N26" i="8"/>
  <c r="O26" i="8"/>
  <c r="P26" i="8"/>
  <c r="Q26" i="8"/>
  <c r="R26" i="8"/>
  <c r="S26" i="8"/>
  <c r="T26" i="8"/>
  <c r="U26" i="8" s="1"/>
  <c r="W26" i="8"/>
  <c r="X26" i="8"/>
  <c r="Y26" i="8"/>
  <c r="M27" i="8"/>
  <c r="N27" i="8"/>
  <c r="O27" i="8"/>
  <c r="P27" i="8"/>
  <c r="Q27" i="8"/>
  <c r="R27" i="8"/>
  <c r="S27" i="8"/>
  <c r="T27" i="8"/>
  <c r="U27" i="8" s="1"/>
  <c r="W27" i="8"/>
  <c r="X27" i="8"/>
  <c r="Y27" i="8"/>
  <c r="M28" i="8"/>
  <c r="N28" i="8"/>
  <c r="O28" i="8"/>
  <c r="P28" i="8"/>
  <c r="Q28" i="8"/>
  <c r="R28" i="8"/>
  <c r="S28" i="8"/>
  <c r="T28" i="8"/>
  <c r="U28" i="8" s="1"/>
  <c r="W28" i="8"/>
  <c r="X28" i="8"/>
  <c r="Y28" i="8"/>
  <c r="M29" i="8"/>
  <c r="N29" i="8"/>
  <c r="O29" i="8"/>
  <c r="P29" i="8"/>
  <c r="Q29" i="8"/>
  <c r="R29" i="8"/>
  <c r="S29" i="8"/>
  <c r="T29" i="8"/>
  <c r="U29" i="8" s="1"/>
  <c r="W29" i="8"/>
  <c r="X29" i="8"/>
  <c r="Y29" i="8"/>
  <c r="M30" i="8"/>
  <c r="N30" i="8"/>
  <c r="O30" i="8"/>
  <c r="P30" i="8"/>
  <c r="Q30" i="8"/>
  <c r="R30" i="8"/>
  <c r="S30" i="8"/>
  <c r="T30" i="8"/>
  <c r="U30" i="8" s="1"/>
  <c r="W30" i="8"/>
  <c r="X30" i="8"/>
  <c r="Y30" i="8"/>
  <c r="M31" i="8"/>
  <c r="N31" i="8"/>
  <c r="O31" i="8"/>
  <c r="P31" i="8"/>
  <c r="Q31" i="8"/>
  <c r="R31" i="8"/>
  <c r="S31" i="8"/>
  <c r="T31" i="8"/>
  <c r="U31" i="8" s="1"/>
  <c r="W31" i="8"/>
  <c r="X31" i="8"/>
  <c r="Y31" i="8"/>
  <c r="M32" i="8"/>
  <c r="N32" i="8"/>
  <c r="O32" i="8"/>
  <c r="P32" i="8"/>
  <c r="Q32" i="8"/>
  <c r="R32" i="8"/>
  <c r="S32" i="8"/>
  <c r="T32" i="8"/>
  <c r="U32" i="8" s="1"/>
  <c r="W32" i="8"/>
  <c r="X32" i="8"/>
  <c r="Y32" i="8"/>
  <c r="M33" i="8"/>
  <c r="N33" i="8"/>
  <c r="O33" i="8"/>
  <c r="P33" i="8"/>
  <c r="Q33" i="8"/>
  <c r="R33" i="8"/>
  <c r="S33" i="8"/>
  <c r="T33" i="8"/>
  <c r="U33" i="8" s="1"/>
  <c r="W33" i="8"/>
  <c r="X33" i="8"/>
  <c r="Y33" i="8"/>
  <c r="M34" i="8"/>
  <c r="N34" i="8"/>
  <c r="O34" i="8"/>
  <c r="P34" i="8"/>
  <c r="Q34" i="8"/>
  <c r="R34" i="8"/>
  <c r="S34" i="8"/>
  <c r="T34" i="8"/>
  <c r="U34" i="8" s="1"/>
  <c r="W34" i="8"/>
  <c r="X34" i="8"/>
  <c r="Y34" i="8"/>
  <c r="M35" i="8"/>
  <c r="N35" i="8"/>
  <c r="O35" i="8"/>
  <c r="P35" i="8"/>
  <c r="Q35" i="8"/>
  <c r="R35" i="8"/>
  <c r="S35" i="8"/>
  <c r="T35" i="8"/>
  <c r="U35" i="8" s="1"/>
  <c r="W35" i="8"/>
  <c r="X35" i="8"/>
  <c r="Y35" i="8"/>
  <c r="M36" i="8"/>
  <c r="N36" i="8"/>
  <c r="O36" i="8"/>
  <c r="P36" i="8"/>
  <c r="Q36" i="8"/>
  <c r="R36" i="8"/>
  <c r="S36" i="8"/>
  <c r="T36" i="8"/>
  <c r="U36" i="8" s="1"/>
  <c r="W36" i="8"/>
  <c r="X36" i="8"/>
  <c r="Y36" i="8"/>
  <c r="M37" i="8"/>
  <c r="N37" i="8"/>
  <c r="O37" i="8"/>
  <c r="P37" i="8"/>
  <c r="Q37" i="8"/>
  <c r="R37" i="8"/>
  <c r="S37" i="8"/>
  <c r="T37" i="8"/>
  <c r="U37" i="8" s="1"/>
  <c r="W37" i="8"/>
  <c r="X37" i="8"/>
  <c r="Y37" i="8"/>
  <c r="M38" i="8"/>
  <c r="N38" i="8"/>
  <c r="O38" i="8"/>
  <c r="P38" i="8"/>
  <c r="Q38" i="8"/>
  <c r="R38" i="8"/>
  <c r="S38" i="8"/>
  <c r="T38" i="8"/>
  <c r="U38" i="8" s="1"/>
  <c r="W38" i="8"/>
  <c r="X38" i="8"/>
  <c r="Y38" i="8"/>
  <c r="M39" i="8"/>
  <c r="N39" i="8"/>
  <c r="O39" i="8"/>
  <c r="P39" i="8"/>
  <c r="Q39" i="8"/>
  <c r="R39" i="8"/>
  <c r="S39" i="8"/>
  <c r="T39" i="8"/>
  <c r="U39" i="8" s="1"/>
  <c r="W39" i="8"/>
  <c r="X39" i="8"/>
  <c r="Y39" i="8"/>
  <c r="M40" i="8"/>
  <c r="N40" i="8"/>
  <c r="O40" i="8"/>
  <c r="P40" i="8"/>
  <c r="Q40" i="8"/>
  <c r="R40" i="8"/>
  <c r="S40" i="8"/>
  <c r="T40" i="8"/>
  <c r="U40" i="8" s="1"/>
  <c r="W40" i="8"/>
  <c r="X40" i="8"/>
  <c r="Y40" i="8"/>
  <c r="M41" i="8"/>
  <c r="N41" i="8"/>
  <c r="O41" i="8"/>
  <c r="P41" i="8"/>
  <c r="Q41" i="8"/>
  <c r="R41" i="8"/>
  <c r="S41" i="8"/>
  <c r="T41" i="8"/>
  <c r="U41" i="8" s="1"/>
  <c r="W41" i="8"/>
  <c r="X41" i="8"/>
  <c r="Y41" i="8"/>
  <c r="M42" i="8"/>
  <c r="N42" i="8"/>
  <c r="O42" i="8"/>
  <c r="P42" i="8"/>
  <c r="Q42" i="8"/>
  <c r="R42" i="8"/>
  <c r="S42" i="8"/>
  <c r="T42" i="8"/>
  <c r="U42" i="8" s="1"/>
  <c r="W42" i="8"/>
  <c r="X42" i="8"/>
  <c r="Y42" i="8"/>
  <c r="M43" i="8"/>
  <c r="N43" i="8"/>
  <c r="O43" i="8"/>
  <c r="P43" i="8"/>
  <c r="Q43" i="8"/>
  <c r="R43" i="8"/>
  <c r="S43" i="8"/>
  <c r="T43" i="8"/>
  <c r="U43" i="8" s="1"/>
  <c r="W43" i="8"/>
  <c r="X43" i="8"/>
  <c r="Y43" i="8"/>
  <c r="M44" i="8"/>
  <c r="N44" i="8"/>
  <c r="O44" i="8"/>
  <c r="P44" i="8"/>
  <c r="Q44" i="8"/>
  <c r="R44" i="8"/>
  <c r="S44" i="8"/>
  <c r="T44" i="8"/>
  <c r="U44" i="8" s="1"/>
  <c r="W44" i="8"/>
  <c r="X44" i="8"/>
  <c r="Y44" i="8"/>
  <c r="M45" i="8"/>
  <c r="N45" i="8"/>
  <c r="O45" i="8"/>
  <c r="P45" i="8"/>
  <c r="Q45" i="8"/>
  <c r="R45" i="8"/>
  <c r="S45" i="8"/>
  <c r="T45" i="8"/>
  <c r="U45" i="8" s="1"/>
  <c r="W45" i="8"/>
  <c r="X45" i="8"/>
  <c r="Y45" i="8"/>
  <c r="M46" i="8"/>
  <c r="N46" i="8"/>
  <c r="O46" i="8"/>
  <c r="P46" i="8"/>
  <c r="Q46" i="8"/>
  <c r="R46" i="8"/>
  <c r="S46" i="8"/>
  <c r="T46" i="8"/>
  <c r="U46" i="8" s="1"/>
  <c r="W46" i="8"/>
  <c r="X46" i="8"/>
  <c r="Y46" i="8"/>
  <c r="M47" i="8"/>
  <c r="N47" i="8"/>
  <c r="O47" i="8"/>
  <c r="P47" i="8"/>
  <c r="Q47" i="8"/>
  <c r="R47" i="8"/>
  <c r="S47" i="8"/>
  <c r="T47" i="8"/>
  <c r="U47" i="8" s="1"/>
  <c r="W47" i="8"/>
  <c r="X47" i="8"/>
  <c r="Y47" i="8"/>
  <c r="M48" i="8"/>
  <c r="N48" i="8"/>
  <c r="O48" i="8"/>
  <c r="P48" i="8"/>
  <c r="Q48" i="8"/>
  <c r="R48" i="8"/>
  <c r="S48" i="8"/>
  <c r="T48" i="8"/>
  <c r="U48" i="8" s="1"/>
  <c r="W48" i="8"/>
  <c r="X48" i="8"/>
  <c r="Y48" i="8"/>
  <c r="M49" i="8"/>
  <c r="N49" i="8"/>
  <c r="O49" i="8"/>
  <c r="P49" i="8"/>
  <c r="Q49" i="8"/>
  <c r="R49" i="8"/>
  <c r="S49" i="8"/>
  <c r="T49" i="8"/>
  <c r="U49" i="8" s="1"/>
  <c r="W49" i="8"/>
  <c r="X49" i="8"/>
  <c r="Y49" i="8"/>
  <c r="M50" i="8"/>
  <c r="N50" i="8"/>
  <c r="O50" i="8"/>
  <c r="P50" i="8"/>
  <c r="Q50" i="8"/>
  <c r="R50" i="8"/>
  <c r="S50" i="8"/>
  <c r="T50" i="8"/>
  <c r="U50" i="8" s="1"/>
  <c r="W50" i="8"/>
  <c r="X50" i="8"/>
  <c r="Y50" i="8"/>
  <c r="M51" i="8"/>
  <c r="N51" i="8"/>
  <c r="O51" i="8"/>
  <c r="P51" i="8"/>
  <c r="Q51" i="8"/>
  <c r="R51" i="8"/>
  <c r="S51" i="8"/>
  <c r="T51" i="8"/>
  <c r="U51" i="8" s="1"/>
  <c r="W51" i="8"/>
  <c r="X51" i="8"/>
  <c r="Y51" i="8"/>
  <c r="M52" i="8"/>
  <c r="N52" i="8"/>
  <c r="O52" i="8"/>
  <c r="P52" i="8"/>
  <c r="Q52" i="8"/>
  <c r="R52" i="8"/>
  <c r="S52" i="8"/>
  <c r="T52" i="8"/>
  <c r="U52" i="8" s="1"/>
  <c r="W52" i="8"/>
  <c r="X52" i="8"/>
  <c r="Y52" i="8"/>
  <c r="M53" i="8"/>
  <c r="N53" i="8"/>
  <c r="O53" i="8"/>
  <c r="P53" i="8"/>
  <c r="Q53" i="8"/>
  <c r="R53" i="8"/>
  <c r="S53" i="8"/>
  <c r="T53" i="8"/>
  <c r="U53" i="8" s="1"/>
  <c r="W53" i="8"/>
  <c r="X53" i="8"/>
  <c r="Y53" i="8"/>
  <c r="M54" i="8"/>
  <c r="N54" i="8"/>
  <c r="O54" i="8"/>
  <c r="P54" i="8"/>
  <c r="Q54" i="8"/>
  <c r="R54" i="8"/>
  <c r="S54" i="8"/>
  <c r="T54" i="8"/>
  <c r="U54" i="8" s="1"/>
  <c r="W54" i="8"/>
  <c r="X54" i="8"/>
  <c r="Y54" i="8"/>
  <c r="M55" i="8"/>
  <c r="N55" i="8"/>
  <c r="O55" i="8"/>
  <c r="P55" i="8"/>
  <c r="Q55" i="8"/>
  <c r="R55" i="8"/>
  <c r="S55" i="8"/>
  <c r="T55" i="8"/>
  <c r="U55" i="8" s="1"/>
  <c r="W55" i="8"/>
  <c r="X55" i="8"/>
  <c r="Y55" i="8"/>
  <c r="M56" i="8"/>
  <c r="N56" i="8"/>
  <c r="O56" i="8"/>
  <c r="P56" i="8"/>
  <c r="Q56" i="8"/>
  <c r="R56" i="8"/>
  <c r="S56" i="8"/>
  <c r="T56" i="8"/>
  <c r="U56" i="8" s="1"/>
  <c r="W56" i="8"/>
  <c r="X56" i="8"/>
  <c r="Y56" i="8"/>
  <c r="M57" i="8"/>
  <c r="N57" i="8"/>
  <c r="O57" i="8"/>
  <c r="P57" i="8"/>
  <c r="Q57" i="8"/>
  <c r="R57" i="8"/>
  <c r="S57" i="8"/>
  <c r="T57" i="8"/>
  <c r="U57" i="8" s="1"/>
  <c r="W57" i="8"/>
  <c r="X57" i="8"/>
  <c r="Y57" i="8"/>
  <c r="M58" i="8"/>
  <c r="N58" i="8"/>
  <c r="O58" i="8"/>
  <c r="P58" i="8"/>
  <c r="Q58" i="8"/>
  <c r="R58" i="8"/>
  <c r="S58" i="8"/>
  <c r="T58" i="8"/>
  <c r="U58" i="8" s="1"/>
  <c r="W58" i="8"/>
  <c r="X58" i="8"/>
  <c r="Y58" i="8"/>
  <c r="Y3" i="8"/>
  <c r="X3" i="8"/>
  <c r="W3" i="8"/>
  <c r="Q3" i="8"/>
  <c r="O3" i="8"/>
  <c r="P3" i="8" s="1"/>
  <c r="M3" i="8"/>
  <c r="N3" i="8" s="1"/>
  <c r="M4" i="7"/>
  <c r="N4" i="7" s="1"/>
  <c r="O4" i="7"/>
  <c r="P4" i="7"/>
  <c r="Q4" i="7"/>
  <c r="R4" i="7" s="1"/>
  <c r="S4" i="7" s="1"/>
  <c r="T4" i="7" s="1"/>
  <c r="U4" i="7" s="1"/>
  <c r="W4" i="7"/>
  <c r="X4" i="7"/>
  <c r="Y4" i="7"/>
  <c r="M5" i="7"/>
  <c r="N5" i="7"/>
  <c r="O5" i="7"/>
  <c r="P5" i="7"/>
  <c r="Q5" i="7"/>
  <c r="R5" i="7"/>
  <c r="S5" i="7" s="1"/>
  <c r="T5" i="7" s="1"/>
  <c r="U5" i="7" s="1"/>
  <c r="W5" i="7"/>
  <c r="X5" i="7"/>
  <c r="Y5" i="7"/>
  <c r="M6" i="7"/>
  <c r="N6" i="7"/>
  <c r="O6" i="7"/>
  <c r="P6" i="7"/>
  <c r="Q6" i="7"/>
  <c r="R6" i="7"/>
  <c r="S6" i="7" s="1"/>
  <c r="T6" i="7" s="1"/>
  <c r="U6" i="7" s="1"/>
  <c r="W6" i="7"/>
  <c r="X6" i="7"/>
  <c r="Y6" i="7"/>
  <c r="M7" i="7"/>
  <c r="N7" i="7"/>
  <c r="O7" i="7"/>
  <c r="P7" i="7"/>
  <c r="Q7" i="7"/>
  <c r="R7" i="7"/>
  <c r="S7" i="7" s="1"/>
  <c r="T7" i="7" s="1"/>
  <c r="U7" i="7" s="1"/>
  <c r="W7" i="7"/>
  <c r="X7" i="7"/>
  <c r="Y7" i="7"/>
  <c r="M8" i="7"/>
  <c r="N8" i="7"/>
  <c r="O8" i="7"/>
  <c r="P8" i="7"/>
  <c r="Q8" i="7"/>
  <c r="R8" i="7"/>
  <c r="S8" i="7"/>
  <c r="T8" i="7"/>
  <c r="U8" i="7" s="1"/>
  <c r="W8" i="7"/>
  <c r="X8" i="7"/>
  <c r="Y8" i="7"/>
  <c r="M9" i="7"/>
  <c r="N9" i="7"/>
  <c r="O9" i="7"/>
  <c r="P9" i="7" s="1"/>
  <c r="Q9" i="7"/>
  <c r="R9" i="7"/>
  <c r="S9" i="7"/>
  <c r="T9" i="7" s="1"/>
  <c r="U9" i="7" s="1"/>
  <c r="W9" i="7"/>
  <c r="X9" i="7"/>
  <c r="Y9" i="7"/>
  <c r="M10" i="7"/>
  <c r="N10" i="7"/>
  <c r="O10" i="7"/>
  <c r="P10" i="7"/>
  <c r="Q10" i="7"/>
  <c r="R10" i="7"/>
  <c r="S10" i="7"/>
  <c r="T10" i="7"/>
  <c r="U10" i="7" s="1"/>
  <c r="W10" i="7"/>
  <c r="X10" i="7"/>
  <c r="Y10" i="7"/>
  <c r="M11" i="7"/>
  <c r="N11" i="7"/>
  <c r="O11" i="7"/>
  <c r="P11" i="7" s="1"/>
  <c r="Q11" i="7"/>
  <c r="R11" i="7"/>
  <c r="S11" i="7"/>
  <c r="T11" i="7" s="1"/>
  <c r="U11" i="7" s="1"/>
  <c r="W11" i="7"/>
  <c r="X11" i="7"/>
  <c r="Y11" i="7"/>
  <c r="M12" i="7"/>
  <c r="N12" i="7"/>
  <c r="O12" i="7"/>
  <c r="P12" i="7"/>
  <c r="Q12" i="7"/>
  <c r="R12" i="7"/>
  <c r="S12" i="7"/>
  <c r="T12" i="7"/>
  <c r="U12" i="7" s="1"/>
  <c r="W12" i="7"/>
  <c r="X12" i="7"/>
  <c r="Y12" i="7"/>
  <c r="M13" i="7"/>
  <c r="N13" i="7"/>
  <c r="O13" i="7"/>
  <c r="P13" i="7" s="1"/>
  <c r="Q13" i="7"/>
  <c r="R13" i="7"/>
  <c r="S13" i="7"/>
  <c r="T13" i="7" s="1"/>
  <c r="U13" i="7" s="1"/>
  <c r="W13" i="7"/>
  <c r="X13" i="7"/>
  <c r="Y13" i="7"/>
  <c r="M14" i="7"/>
  <c r="N14" i="7"/>
  <c r="O14" i="7"/>
  <c r="P14" i="7"/>
  <c r="Q14" i="7"/>
  <c r="R14" i="7"/>
  <c r="S14" i="7"/>
  <c r="T14" i="7"/>
  <c r="U14" i="7" s="1"/>
  <c r="W14" i="7"/>
  <c r="X14" i="7"/>
  <c r="Y14" i="7"/>
  <c r="M15" i="7"/>
  <c r="N15" i="7"/>
  <c r="O15" i="7"/>
  <c r="P15" i="7" s="1"/>
  <c r="Q15" i="7"/>
  <c r="R15" i="7"/>
  <c r="S15" i="7"/>
  <c r="T15" i="7" s="1"/>
  <c r="U15" i="7" s="1"/>
  <c r="W15" i="7"/>
  <c r="X15" i="7"/>
  <c r="Y15" i="7"/>
  <c r="M16" i="7"/>
  <c r="N16" i="7"/>
  <c r="O16" i="7"/>
  <c r="P16" i="7"/>
  <c r="Q16" i="7"/>
  <c r="R16" i="7"/>
  <c r="S16" i="7"/>
  <c r="T16" i="7"/>
  <c r="U16" i="7" s="1"/>
  <c r="W16" i="7"/>
  <c r="X16" i="7"/>
  <c r="Y16" i="7"/>
  <c r="M17" i="7"/>
  <c r="N17" i="7"/>
  <c r="O17" i="7"/>
  <c r="P17" i="7" s="1"/>
  <c r="Q17" i="7"/>
  <c r="R17" i="7"/>
  <c r="S17" i="7"/>
  <c r="T17" i="7" s="1"/>
  <c r="U17" i="7" s="1"/>
  <c r="W17" i="7"/>
  <c r="X17" i="7"/>
  <c r="Y17" i="7"/>
  <c r="M18" i="7"/>
  <c r="N18" i="7"/>
  <c r="O18" i="7"/>
  <c r="P18" i="7"/>
  <c r="Q18" i="7"/>
  <c r="R18" i="7"/>
  <c r="S18" i="7"/>
  <c r="T18" i="7"/>
  <c r="U18" i="7" s="1"/>
  <c r="W18" i="7"/>
  <c r="X18" i="7"/>
  <c r="Y18" i="7"/>
  <c r="M19" i="7"/>
  <c r="N19" i="7"/>
  <c r="O19" i="7"/>
  <c r="P19" i="7" s="1"/>
  <c r="Q19" i="7"/>
  <c r="R19" i="7"/>
  <c r="S19" i="7"/>
  <c r="T19" i="7" s="1"/>
  <c r="U19" i="7" s="1"/>
  <c r="W19" i="7"/>
  <c r="X19" i="7"/>
  <c r="Y19" i="7"/>
  <c r="M20" i="7"/>
  <c r="N20" i="7"/>
  <c r="O20" i="7"/>
  <c r="P20" i="7"/>
  <c r="Q20" i="7"/>
  <c r="R20" i="7"/>
  <c r="S20" i="7"/>
  <c r="T20" i="7"/>
  <c r="U20" i="7" s="1"/>
  <c r="W20" i="7"/>
  <c r="X20" i="7"/>
  <c r="Y20" i="7"/>
  <c r="M21" i="7"/>
  <c r="N21" i="7"/>
  <c r="O21" i="7"/>
  <c r="P21" i="7" s="1"/>
  <c r="Q21" i="7"/>
  <c r="R21" i="7"/>
  <c r="S21" i="7"/>
  <c r="T21" i="7" s="1"/>
  <c r="U21" i="7" s="1"/>
  <c r="W21" i="7"/>
  <c r="X21" i="7"/>
  <c r="Y21" i="7"/>
  <c r="M22" i="7"/>
  <c r="N22" i="7"/>
  <c r="O22" i="7"/>
  <c r="P22" i="7"/>
  <c r="Q22" i="7"/>
  <c r="R22" i="7"/>
  <c r="S22" i="7"/>
  <c r="T22" i="7"/>
  <c r="U22" i="7" s="1"/>
  <c r="W22" i="7"/>
  <c r="X22" i="7"/>
  <c r="Y22" i="7"/>
  <c r="M23" i="7"/>
  <c r="N23" i="7"/>
  <c r="O23" i="7"/>
  <c r="P23" i="7" s="1"/>
  <c r="Q23" i="7"/>
  <c r="R23" i="7"/>
  <c r="S23" i="7"/>
  <c r="T23" i="7" s="1"/>
  <c r="U23" i="7" s="1"/>
  <c r="W23" i="7"/>
  <c r="X23" i="7"/>
  <c r="Y23" i="7"/>
  <c r="M24" i="7"/>
  <c r="N24" i="7"/>
  <c r="O24" i="7"/>
  <c r="P24" i="7"/>
  <c r="Q24" i="7"/>
  <c r="R24" i="7"/>
  <c r="S24" i="7"/>
  <c r="T24" i="7"/>
  <c r="U24" i="7" s="1"/>
  <c r="W24" i="7"/>
  <c r="X24" i="7"/>
  <c r="Y24" i="7"/>
  <c r="M25" i="7"/>
  <c r="N25" i="7"/>
  <c r="O25" i="7"/>
  <c r="P25" i="7" s="1"/>
  <c r="Q25" i="7"/>
  <c r="R25" i="7"/>
  <c r="S25" i="7"/>
  <c r="T25" i="7" s="1"/>
  <c r="U25" i="7" s="1"/>
  <c r="W25" i="7"/>
  <c r="X25" i="7"/>
  <c r="Y25" i="7"/>
  <c r="M26" i="7"/>
  <c r="N26" i="7"/>
  <c r="O26" i="7"/>
  <c r="P26" i="7"/>
  <c r="Q26" i="7"/>
  <c r="R26" i="7"/>
  <c r="S26" i="7"/>
  <c r="T26" i="7"/>
  <c r="U26" i="7" s="1"/>
  <c r="W26" i="7"/>
  <c r="X26" i="7"/>
  <c r="Y26" i="7"/>
  <c r="M27" i="7"/>
  <c r="N27" i="7"/>
  <c r="O27" i="7"/>
  <c r="P27" i="7" s="1"/>
  <c r="Q27" i="7"/>
  <c r="R27" i="7"/>
  <c r="S27" i="7"/>
  <c r="T27" i="7" s="1"/>
  <c r="U27" i="7" s="1"/>
  <c r="W27" i="7"/>
  <c r="X27" i="7"/>
  <c r="Y27" i="7"/>
  <c r="M28" i="7"/>
  <c r="N28" i="7"/>
  <c r="O28" i="7"/>
  <c r="P28" i="7"/>
  <c r="Q28" i="7"/>
  <c r="R28" i="7"/>
  <c r="S28" i="7"/>
  <c r="T28" i="7"/>
  <c r="U28" i="7" s="1"/>
  <c r="W28" i="7"/>
  <c r="X28" i="7"/>
  <c r="Y28" i="7"/>
  <c r="M29" i="7"/>
  <c r="N29" i="7"/>
  <c r="O29" i="7"/>
  <c r="P29" i="7" s="1"/>
  <c r="Q29" i="7"/>
  <c r="R29" i="7"/>
  <c r="S29" i="7"/>
  <c r="T29" i="7" s="1"/>
  <c r="U29" i="7" s="1"/>
  <c r="W29" i="7"/>
  <c r="X29" i="7"/>
  <c r="Y29" i="7"/>
  <c r="M30" i="7"/>
  <c r="N30" i="7"/>
  <c r="O30" i="7"/>
  <c r="P30" i="7"/>
  <c r="Q30" i="7"/>
  <c r="R30" i="7"/>
  <c r="S30" i="7"/>
  <c r="T30" i="7"/>
  <c r="U30" i="7" s="1"/>
  <c r="W30" i="7"/>
  <c r="X30" i="7"/>
  <c r="Y30" i="7"/>
  <c r="M31" i="7"/>
  <c r="N31" i="7"/>
  <c r="O31" i="7"/>
  <c r="P31" i="7" s="1"/>
  <c r="Q31" i="7"/>
  <c r="R31" i="7"/>
  <c r="S31" i="7"/>
  <c r="T31" i="7" s="1"/>
  <c r="U31" i="7" s="1"/>
  <c r="W31" i="7"/>
  <c r="X31" i="7"/>
  <c r="Y31" i="7"/>
  <c r="M32" i="7"/>
  <c r="N32" i="7"/>
  <c r="O32" i="7"/>
  <c r="P32" i="7"/>
  <c r="Q32" i="7"/>
  <c r="R32" i="7"/>
  <c r="S32" i="7"/>
  <c r="T32" i="7"/>
  <c r="U32" i="7" s="1"/>
  <c r="W32" i="7"/>
  <c r="X32" i="7"/>
  <c r="Y32" i="7"/>
  <c r="M33" i="7"/>
  <c r="N33" i="7"/>
  <c r="O33" i="7"/>
  <c r="P33" i="7" s="1"/>
  <c r="Q33" i="7"/>
  <c r="R33" i="7"/>
  <c r="S33" i="7"/>
  <c r="T33" i="7" s="1"/>
  <c r="U33" i="7" s="1"/>
  <c r="W33" i="7"/>
  <c r="X33" i="7"/>
  <c r="Y33" i="7"/>
  <c r="M34" i="7"/>
  <c r="N34" i="7"/>
  <c r="O34" i="7"/>
  <c r="P34" i="7"/>
  <c r="Q34" i="7"/>
  <c r="R34" i="7"/>
  <c r="S34" i="7"/>
  <c r="T34" i="7"/>
  <c r="U34" i="7" s="1"/>
  <c r="W34" i="7"/>
  <c r="X34" i="7"/>
  <c r="Y34" i="7"/>
  <c r="M35" i="7"/>
  <c r="N35" i="7"/>
  <c r="O35" i="7"/>
  <c r="P35" i="7" s="1"/>
  <c r="Q35" i="7"/>
  <c r="R35" i="7"/>
  <c r="S35" i="7"/>
  <c r="T35" i="7" s="1"/>
  <c r="U35" i="7" s="1"/>
  <c r="W35" i="7"/>
  <c r="X35" i="7"/>
  <c r="Y35" i="7"/>
  <c r="M36" i="7"/>
  <c r="N36" i="7"/>
  <c r="O36" i="7"/>
  <c r="P36" i="7"/>
  <c r="Q36" i="7"/>
  <c r="R36" i="7"/>
  <c r="S36" i="7"/>
  <c r="T36" i="7"/>
  <c r="U36" i="7" s="1"/>
  <c r="W36" i="7"/>
  <c r="X36" i="7"/>
  <c r="Y36" i="7"/>
  <c r="M37" i="7"/>
  <c r="N37" i="7"/>
  <c r="O37" i="7"/>
  <c r="P37" i="7" s="1"/>
  <c r="Q37" i="7"/>
  <c r="R37" i="7"/>
  <c r="S37" i="7"/>
  <c r="T37" i="7" s="1"/>
  <c r="U37" i="7" s="1"/>
  <c r="W37" i="7"/>
  <c r="X37" i="7"/>
  <c r="Y37" i="7"/>
  <c r="M38" i="7"/>
  <c r="N38" i="7"/>
  <c r="O38" i="7"/>
  <c r="P38" i="7"/>
  <c r="Q38" i="7"/>
  <c r="R38" i="7"/>
  <c r="S38" i="7"/>
  <c r="T38" i="7"/>
  <c r="U38" i="7" s="1"/>
  <c r="W38" i="7"/>
  <c r="X38" i="7"/>
  <c r="Y38" i="7"/>
  <c r="M39" i="7"/>
  <c r="N39" i="7"/>
  <c r="O39" i="7"/>
  <c r="P39" i="7" s="1"/>
  <c r="Q39" i="7"/>
  <c r="R39" i="7"/>
  <c r="S39" i="7"/>
  <c r="T39" i="7" s="1"/>
  <c r="U39" i="7" s="1"/>
  <c r="W39" i="7"/>
  <c r="X39" i="7"/>
  <c r="Y39" i="7"/>
  <c r="M40" i="7"/>
  <c r="N40" i="7"/>
  <c r="O40" i="7"/>
  <c r="P40" i="7"/>
  <c r="Q40" i="7"/>
  <c r="R40" i="7"/>
  <c r="S40" i="7" s="1"/>
  <c r="T40" i="7" s="1"/>
  <c r="U40" i="7" s="1"/>
  <c r="W40" i="7"/>
  <c r="X40" i="7"/>
  <c r="Y40" i="7"/>
  <c r="M41" i="7"/>
  <c r="N41" i="7"/>
  <c r="O41" i="7"/>
  <c r="P41" i="7" s="1"/>
  <c r="Q41" i="7"/>
  <c r="R41" i="7"/>
  <c r="S41" i="7"/>
  <c r="T41" i="7" s="1"/>
  <c r="U41" i="7" s="1"/>
  <c r="W41" i="7"/>
  <c r="X41" i="7"/>
  <c r="Y41" i="7"/>
  <c r="M42" i="7"/>
  <c r="N42" i="7"/>
  <c r="O42" i="7"/>
  <c r="P42" i="7"/>
  <c r="Q42" i="7"/>
  <c r="R42" i="7"/>
  <c r="S42" i="7" s="1"/>
  <c r="T42" i="7"/>
  <c r="U42" i="7" s="1"/>
  <c r="W42" i="7"/>
  <c r="X42" i="7"/>
  <c r="Y42" i="7"/>
  <c r="M43" i="7"/>
  <c r="N43" i="7"/>
  <c r="O43" i="7"/>
  <c r="P43" i="7" s="1"/>
  <c r="Q43" i="7"/>
  <c r="R43" i="7"/>
  <c r="S43" i="7"/>
  <c r="T43" i="7" s="1"/>
  <c r="U43" i="7" s="1"/>
  <c r="W43" i="7"/>
  <c r="X43" i="7"/>
  <c r="Y43" i="7"/>
  <c r="M44" i="7"/>
  <c r="N44" i="7"/>
  <c r="O44" i="7"/>
  <c r="P44" i="7"/>
  <c r="Q44" i="7"/>
  <c r="R44" i="7"/>
  <c r="S44" i="7" s="1"/>
  <c r="T44" i="7" s="1"/>
  <c r="U44" i="7" s="1"/>
  <c r="W44" i="7"/>
  <c r="X44" i="7"/>
  <c r="Y44" i="7"/>
  <c r="M45" i="7"/>
  <c r="N45" i="7"/>
  <c r="O45" i="7"/>
  <c r="P45" i="7" s="1"/>
  <c r="Q45" i="7"/>
  <c r="R45" i="7"/>
  <c r="S45" i="7"/>
  <c r="T45" i="7" s="1"/>
  <c r="U45" i="7" s="1"/>
  <c r="W45" i="7"/>
  <c r="X45" i="7"/>
  <c r="Y45" i="7"/>
  <c r="M46" i="7"/>
  <c r="N46" i="7"/>
  <c r="O46" i="7"/>
  <c r="P46" i="7"/>
  <c r="Q46" i="7"/>
  <c r="R46" i="7"/>
  <c r="S46" i="7" s="1"/>
  <c r="T46" i="7"/>
  <c r="U46" i="7" s="1"/>
  <c r="W46" i="7"/>
  <c r="X46" i="7"/>
  <c r="Y46" i="7"/>
  <c r="M47" i="7"/>
  <c r="N47" i="7"/>
  <c r="O47" i="7"/>
  <c r="P47" i="7" s="1"/>
  <c r="Q47" i="7"/>
  <c r="R47" i="7"/>
  <c r="S47" i="7"/>
  <c r="T47" i="7" s="1"/>
  <c r="U47" i="7" s="1"/>
  <c r="W47" i="7"/>
  <c r="X47" i="7"/>
  <c r="Y47" i="7"/>
  <c r="M48" i="7"/>
  <c r="N48" i="7"/>
  <c r="O48" i="7"/>
  <c r="P48" i="7"/>
  <c r="Q48" i="7"/>
  <c r="R48" i="7"/>
  <c r="S48" i="7" s="1"/>
  <c r="T48" i="7" s="1"/>
  <c r="U48" i="7" s="1"/>
  <c r="W48" i="7"/>
  <c r="X48" i="7"/>
  <c r="Y48" i="7"/>
  <c r="M49" i="7"/>
  <c r="N49" i="7"/>
  <c r="O49" i="7"/>
  <c r="P49" i="7" s="1"/>
  <c r="Q49" i="7"/>
  <c r="R49" i="7"/>
  <c r="S49" i="7"/>
  <c r="T49" i="7" s="1"/>
  <c r="U49" i="7" s="1"/>
  <c r="W49" i="7"/>
  <c r="X49" i="7"/>
  <c r="Y49" i="7"/>
  <c r="M50" i="7"/>
  <c r="N50" i="7"/>
  <c r="O50" i="7"/>
  <c r="P50" i="7"/>
  <c r="Q50" i="7"/>
  <c r="R50" i="7"/>
  <c r="S50" i="7" s="1"/>
  <c r="T50" i="7" s="1"/>
  <c r="U50" i="7" s="1"/>
  <c r="W50" i="7"/>
  <c r="X50" i="7"/>
  <c r="Y50" i="7"/>
  <c r="M51" i="7"/>
  <c r="N51" i="7"/>
  <c r="O51" i="7"/>
  <c r="P51" i="7" s="1"/>
  <c r="Q51" i="7"/>
  <c r="R51" i="7"/>
  <c r="S51" i="7"/>
  <c r="T51" i="7" s="1"/>
  <c r="U51" i="7" s="1"/>
  <c r="W51" i="7"/>
  <c r="X51" i="7"/>
  <c r="Y51" i="7"/>
  <c r="M52" i="7"/>
  <c r="N52" i="7"/>
  <c r="O52" i="7"/>
  <c r="P52" i="7"/>
  <c r="Q52" i="7"/>
  <c r="R52" i="7"/>
  <c r="S52" i="7" s="1"/>
  <c r="T52" i="7" s="1"/>
  <c r="U52" i="7" s="1"/>
  <c r="W52" i="7"/>
  <c r="X52" i="7"/>
  <c r="Y52" i="7"/>
  <c r="M53" i="7"/>
  <c r="N53" i="7"/>
  <c r="O53" i="7"/>
  <c r="P53" i="7" s="1"/>
  <c r="Q53" i="7"/>
  <c r="R53" i="7"/>
  <c r="S53" i="7"/>
  <c r="T53" i="7" s="1"/>
  <c r="U53" i="7" s="1"/>
  <c r="W53" i="7"/>
  <c r="X53" i="7"/>
  <c r="Y53" i="7"/>
  <c r="M54" i="7"/>
  <c r="N54" i="7"/>
  <c r="O54" i="7"/>
  <c r="P54" i="7"/>
  <c r="Q54" i="7"/>
  <c r="R54" i="7"/>
  <c r="S54" i="7" s="1"/>
  <c r="T54" i="7"/>
  <c r="U54" i="7" s="1"/>
  <c r="W54" i="7"/>
  <c r="X54" i="7"/>
  <c r="Y54" i="7"/>
  <c r="M55" i="7"/>
  <c r="N55" i="7"/>
  <c r="O55" i="7"/>
  <c r="P55" i="7" s="1"/>
  <c r="Q55" i="7"/>
  <c r="R55" i="7"/>
  <c r="S55" i="7"/>
  <c r="T55" i="7" s="1"/>
  <c r="U55" i="7" s="1"/>
  <c r="W55" i="7"/>
  <c r="X55" i="7"/>
  <c r="Y55" i="7"/>
  <c r="M56" i="7"/>
  <c r="N56" i="7"/>
  <c r="O56" i="7"/>
  <c r="P56" i="7"/>
  <c r="Q56" i="7"/>
  <c r="R56" i="7"/>
  <c r="S56" i="7" s="1"/>
  <c r="T56" i="7" s="1"/>
  <c r="U56" i="7" s="1"/>
  <c r="W56" i="7"/>
  <c r="X56" i="7"/>
  <c r="Y56" i="7"/>
  <c r="M57" i="7"/>
  <c r="N57" i="7"/>
  <c r="O57" i="7"/>
  <c r="P57" i="7" s="1"/>
  <c r="Q57" i="7"/>
  <c r="R57" i="7"/>
  <c r="S57" i="7"/>
  <c r="T57" i="7" s="1"/>
  <c r="U57" i="7" s="1"/>
  <c r="W57" i="7"/>
  <c r="X57" i="7"/>
  <c r="Y57" i="7"/>
  <c r="M58" i="7"/>
  <c r="N58" i="7"/>
  <c r="O58" i="7"/>
  <c r="P58" i="7"/>
  <c r="Q58" i="7"/>
  <c r="R58" i="7"/>
  <c r="S58" i="7" s="1"/>
  <c r="T58" i="7"/>
  <c r="U58" i="7" s="1"/>
  <c r="W58" i="7"/>
  <c r="X58" i="7"/>
  <c r="Y58" i="7"/>
  <c r="M59" i="7"/>
  <c r="N59" i="7"/>
  <c r="O59" i="7"/>
  <c r="P59" i="7" s="1"/>
  <c r="Q59" i="7"/>
  <c r="R59" i="7"/>
  <c r="S59" i="7"/>
  <c r="T59" i="7" s="1"/>
  <c r="U59" i="7" s="1"/>
  <c r="W59" i="7"/>
  <c r="X59" i="7"/>
  <c r="Y59" i="7"/>
  <c r="M60" i="7"/>
  <c r="N60" i="7"/>
  <c r="O60" i="7"/>
  <c r="P60" i="7"/>
  <c r="Q60" i="7"/>
  <c r="R60" i="7"/>
  <c r="S60" i="7" s="1"/>
  <c r="T60" i="7" s="1"/>
  <c r="U60" i="7" s="1"/>
  <c r="W60" i="7"/>
  <c r="X60" i="7"/>
  <c r="Y60" i="7"/>
  <c r="M61" i="7"/>
  <c r="N61" i="7"/>
  <c r="O61" i="7"/>
  <c r="P61" i="7" s="1"/>
  <c r="Q61" i="7"/>
  <c r="R61" i="7"/>
  <c r="S61" i="7"/>
  <c r="T61" i="7" s="1"/>
  <c r="U61" i="7" s="1"/>
  <c r="W61" i="7"/>
  <c r="X61" i="7"/>
  <c r="Y61" i="7"/>
  <c r="M62" i="7"/>
  <c r="N62" i="7"/>
  <c r="O62" i="7"/>
  <c r="P62" i="7"/>
  <c r="Q62" i="7"/>
  <c r="R62" i="7"/>
  <c r="S62" i="7" s="1"/>
  <c r="T62" i="7"/>
  <c r="U62" i="7" s="1"/>
  <c r="W62" i="7"/>
  <c r="X62" i="7"/>
  <c r="Y62" i="7"/>
  <c r="M63" i="7"/>
  <c r="N63" i="7"/>
  <c r="O63" i="7"/>
  <c r="P63" i="7" s="1"/>
  <c r="Q63" i="7"/>
  <c r="R63" i="7"/>
  <c r="S63" i="7"/>
  <c r="T63" i="7" s="1"/>
  <c r="U63" i="7" s="1"/>
  <c r="W63" i="7"/>
  <c r="X63" i="7"/>
  <c r="Y63" i="7"/>
  <c r="M64" i="7"/>
  <c r="N64" i="7"/>
  <c r="O64" i="7"/>
  <c r="P64" i="7"/>
  <c r="Q64" i="7"/>
  <c r="R64" i="7"/>
  <c r="S64" i="7" s="1"/>
  <c r="T64" i="7" s="1"/>
  <c r="U64" i="7" s="1"/>
  <c r="W64" i="7"/>
  <c r="X64" i="7"/>
  <c r="Y64" i="7"/>
  <c r="M65" i="7"/>
  <c r="N65" i="7"/>
  <c r="O65" i="7"/>
  <c r="P65" i="7" s="1"/>
  <c r="Q65" i="7"/>
  <c r="R65" i="7"/>
  <c r="S65" i="7"/>
  <c r="T65" i="7" s="1"/>
  <c r="U65" i="7" s="1"/>
  <c r="W65" i="7"/>
  <c r="X65" i="7"/>
  <c r="Y65" i="7"/>
  <c r="M66" i="7"/>
  <c r="N66" i="7"/>
  <c r="O66" i="7"/>
  <c r="P66" i="7"/>
  <c r="Q66" i="7"/>
  <c r="R66" i="7"/>
  <c r="S66" i="7" s="1"/>
  <c r="T66" i="7" s="1"/>
  <c r="U66" i="7" s="1"/>
  <c r="W66" i="7"/>
  <c r="X66" i="7"/>
  <c r="Y66" i="7"/>
  <c r="M67" i="7"/>
  <c r="N67" i="7"/>
  <c r="O67" i="7"/>
  <c r="P67" i="7" s="1"/>
  <c r="Q67" i="7"/>
  <c r="R67" i="7"/>
  <c r="S67" i="7"/>
  <c r="T67" i="7" s="1"/>
  <c r="U67" i="7" s="1"/>
  <c r="W67" i="7"/>
  <c r="X67" i="7"/>
  <c r="Y67" i="7"/>
  <c r="M68" i="7"/>
  <c r="N68" i="7"/>
  <c r="O68" i="7"/>
  <c r="P68" i="7"/>
  <c r="Q68" i="7"/>
  <c r="R68" i="7"/>
  <c r="S68" i="7" s="1"/>
  <c r="T68" i="7" s="1"/>
  <c r="U68" i="7" s="1"/>
  <c r="W68" i="7"/>
  <c r="X68" i="7"/>
  <c r="Y68" i="7"/>
  <c r="M69" i="7"/>
  <c r="N69" i="7"/>
  <c r="O69" i="7"/>
  <c r="P69" i="7" s="1"/>
  <c r="Q69" i="7"/>
  <c r="R69" i="7"/>
  <c r="S69" i="7"/>
  <c r="T69" i="7" s="1"/>
  <c r="U69" i="7" s="1"/>
  <c r="W69" i="7"/>
  <c r="X69" i="7"/>
  <c r="Y69" i="7"/>
  <c r="M70" i="7"/>
  <c r="N70" i="7"/>
  <c r="O70" i="7"/>
  <c r="P70" i="7"/>
  <c r="Q70" i="7"/>
  <c r="R70" i="7"/>
  <c r="S70" i="7" s="1"/>
  <c r="T70" i="7"/>
  <c r="U70" i="7" s="1"/>
  <c r="W70" i="7"/>
  <c r="X70" i="7"/>
  <c r="Y70" i="7"/>
  <c r="M71" i="7"/>
  <c r="N71" i="7"/>
  <c r="O71" i="7"/>
  <c r="P71" i="7" s="1"/>
  <c r="Q71" i="7"/>
  <c r="R71" i="7"/>
  <c r="S71" i="7"/>
  <c r="T71" i="7" s="1"/>
  <c r="U71" i="7" s="1"/>
  <c r="W71" i="7"/>
  <c r="X71" i="7"/>
  <c r="Y71" i="7"/>
  <c r="M72" i="7"/>
  <c r="N72" i="7"/>
  <c r="O72" i="7"/>
  <c r="P72" i="7"/>
  <c r="Q72" i="7"/>
  <c r="R72" i="7"/>
  <c r="S72" i="7" s="1"/>
  <c r="T72" i="7" s="1"/>
  <c r="U72" i="7" s="1"/>
  <c r="W72" i="7"/>
  <c r="X72" i="7"/>
  <c r="Y72" i="7"/>
  <c r="M73" i="7"/>
  <c r="N73" i="7"/>
  <c r="O73" i="7"/>
  <c r="P73" i="7" s="1"/>
  <c r="Q73" i="7"/>
  <c r="R73" i="7"/>
  <c r="S73" i="7"/>
  <c r="T73" i="7" s="1"/>
  <c r="U73" i="7" s="1"/>
  <c r="W73" i="7"/>
  <c r="X73" i="7"/>
  <c r="Y73" i="7"/>
  <c r="M74" i="7"/>
  <c r="N74" i="7"/>
  <c r="O74" i="7"/>
  <c r="P74" i="7"/>
  <c r="Q74" i="7"/>
  <c r="R74" i="7"/>
  <c r="S74" i="7" s="1"/>
  <c r="T74" i="7"/>
  <c r="U74" i="7" s="1"/>
  <c r="W74" i="7"/>
  <c r="X74" i="7"/>
  <c r="Y74" i="7"/>
  <c r="M75" i="7"/>
  <c r="N75" i="7"/>
  <c r="O75" i="7"/>
  <c r="P75" i="7" s="1"/>
  <c r="Q75" i="7"/>
  <c r="R75" i="7"/>
  <c r="S75" i="7"/>
  <c r="T75" i="7" s="1"/>
  <c r="U75" i="7" s="1"/>
  <c r="W75" i="7"/>
  <c r="X75" i="7"/>
  <c r="Y75" i="7"/>
  <c r="M76" i="7"/>
  <c r="N76" i="7"/>
  <c r="O76" i="7"/>
  <c r="P76" i="7"/>
  <c r="Q76" i="7"/>
  <c r="R76" i="7"/>
  <c r="S76" i="7" s="1"/>
  <c r="T76" i="7" s="1"/>
  <c r="U76" i="7" s="1"/>
  <c r="W76" i="7"/>
  <c r="X76" i="7"/>
  <c r="Y76" i="7"/>
  <c r="M77" i="7"/>
  <c r="N77" i="7"/>
  <c r="O77" i="7"/>
  <c r="P77" i="7" s="1"/>
  <c r="Q77" i="7"/>
  <c r="R77" i="7"/>
  <c r="S77" i="7"/>
  <c r="T77" i="7" s="1"/>
  <c r="U77" i="7" s="1"/>
  <c r="W77" i="7"/>
  <c r="X77" i="7"/>
  <c r="Y77" i="7"/>
  <c r="M78" i="7"/>
  <c r="N78" i="7"/>
  <c r="O78" i="7"/>
  <c r="P78" i="7"/>
  <c r="Q78" i="7"/>
  <c r="R78" i="7"/>
  <c r="S78" i="7" s="1"/>
  <c r="T78" i="7"/>
  <c r="U78" i="7" s="1"/>
  <c r="W78" i="7"/>
  <c r="X78" i="7"/>
  <c r="Y78" i="7"/>
  <c r="M79" i="7"/>
  <c r="N79" i="7"/>
  <c r="O79" i="7"/>
  <c r="P79" i="7" s="1"/>
  <c r="Q79" i="7"/>
  <c r="R79" i="7"/>
  <c r="S79" i="7"/>
  <c r="T79" i="7" s="1"/>
  <c r="U79" i="7" s="1"/>
  <c r="W79" i="7"/>
  <c r="X79" i="7"/>
  <c r="Y79" i="7"/>
  <c r="M80" i="7"/>
  <c r="N80" i="7"/>
  <c r="O80" i="7"/>
  <c r="P80" i="7"/>
  <c r="Q80" i="7"/>
  <c r="R80" i="7"/>
  <c r="S80" i="7" s="1"/>
  <c r="T80" i="7" s="1"/>
  <c r="U80" i="7" s="1"/>
  <c r="W80" i="7"/>
  <c r="X80" i="7"/>
  <c r="Y80" i="7"/>
  <c r="M81" i="7"/>
  <c r="N81" i="7"/>
  <c r="O81" i="7"/>
  <c r="P81" i="7" s="1"/>
  <c r="Q81" i="7"/>
  <c r="R81" i="7"/>
  <c r="S81" i="7"/>
  <c r="T81" i="7" s="1"/>
  <c r="U81" i="7" s="1"/>
  <c r="W81" i="7"/>
  <c r="X81" i="7"/>
  <c r="Y81" i="7"/>
  <c r="M82" i="7"/>
  <c r="N82" i="7"/>
  <c r="O82" i="7"/>
  <c r="P82" i="7"/>
  <c r="Q82" i="7"/>
  <c r="R82" i="7"/>
  <c r="S82" i="7" s="1"/>
  <c r="T82" i="7" s="1"/>
  <c r="U82" i="7" s="1"/>
  <c r="W82" i="7"/>
  <c r="X82" i="7"/>
  <c r="Y82" i="7"/>
  <c r="M83" i="7"/>
  <c r="N83" i="7"/>
  <c r="O83" i="7"/>
  <c r="P83" i="7" s="1"/>
  <c r="Q83" i="7"/>
  <c r="R83" i="7"/>
  <c r="S83" i="7"/>
  <c r="T83" i="7" s="1"/>
  <c r="U83" i="7" s="1"/>
  <c r="W83" i="7"/>
  <c r="X83" i="7"/>
  <c r="Y83" i="7"/>
  <c r="M84" i="7"/>
  <c r="N84" i="7"/>
  <c r="O84" i="7"/>
  <c r="P84" i="7"/>
  <c r="Q84" i="7"/>
  <c r="R84" i="7"/>
  <c r="S84" i="7" s="1"/>
  <c r="T84" i="7" s="1"/>
  <c r="U84" i="7" s="1"/>
  <c r="W84" i="7"/>
  <c r="X84" i="7"/>
  <c r="Y84" i="7"/>
  <c r="M85" i="7"/>
  <c r="N85" i="7"/>
  <c r="O85" i="7"/>
  <c r="P85" i="7" s="1"/>
  <c r="Q85" i="7"/>
  <c r="R85" i="7"/>
  <c r="S85" i="7"/>
  <c r="T85" i="7" s="1"/>
  <c r="U85" i="7" s="1"/>
  <c r="W85" i="7"/>
  <c r="X85" i="7"/>
  <c r="Y85" i="7"/>
  <c r="M86" i="7"/>
  <c r="N86" i="7"/>
  <c r="O86" i="7"/>
  <c r="P86" i="7"/>
  <c r="Q86" i="7"/>
  <c r="R86" i="7"/>
  <c r="S86" i="7" s="1"/>
  <c r="T86" i="7"/>
  <c r="U86" i="7" s="1"/>
  <c r="W86" i="7"/>
  <c r="X86" i="7"/>
  <c r="Y86" i="7"/>
  <c r="M87" i="7"/>
  <c r="N87" i="7"/>
  <c r="O87" i="7"/>
  <c r="P87" i="7" s="1"/>
  <c r="Q87" i="7"/>
  <c r="R87" i="7"/>
  <c r="S87" i="7"/>
  <c r="T87" i="7" s="1"/>
  <c r="U87" i="7" s="1"/>
  <c r="W87" i="7"/>
  <c r="X87" i="7"/>
  <c r="Y87" i="7"/>
  <c r="M88" i="7"/>
  <c r="N88" i="7"/>
  <c r="O88" i="7"/>
  <c r="P88" i="7"/>
  <c r="Q88" i="7"/>
  <c r="R88" i="7"/>
  <c r="S88" i="7" s="1"/>
  <c r="T88" i="7" s="1"/>
  <c r="U88" i="7" s="1"/>
  <c r="W88" i="7"/>
  <c r="X88" i="7"/>
  <c r="Y88" i="7"/>
  <c r="M89" i="7"/>
  <c r="N89" i="7" s="1"/>
  <c r="O89" i="7"/>
  <c r="P89" i="7" s="1"/>
  <c r="Q89" i="7"/>
  <c r="W89" i="7"/>
  <c r="X89" i="7"/>
  <c r="Y89" i="7"/>
  <c r="M90" i="7"/>
  <c r="N90" i="7" s="1"/>
  <c r="O90" i="7"/>
  <c r="P90" i="7" s="1"/>
  <c r="Q90" i="7"/>
  <c r="W90" i="7"/>
  <c r="X90" i="7"/>
  <c r="Y90" i="7"/>
  <c r="M91" i="7"/>
  <c r="N91" i="7" s="1"/>
  <c r="O91" i="7"/>
  <c r="P91" i="7" s="1"/>
  <c r="Q91" i="7"/>
  <c r="W91" i="7"/>
  <c r="X91" i="7"/>
  <c r="Y91" i="7"/>
  <c r="M92" i="7"/>
  <c r="N92" i="7" s="1"/>
  <c r="O92" i="7"/>
  <c r="P92" i="7" s="1"/>
  <c r="Q92" i="7"/>
  <c r="W92" i="7"/>
  <c r="X92" i="7"/>
  <c r="Y92" i="7"/>
  <c r="M93" i="7"/>
  <c r="N93" i="7" s="1"/>
  <c r="O93" i="7"/>
  <c r="P93" i="7" s="1"/>
  <c r="Q93" i="7"/>
  <c r="W93" i="7"/>
  <c r="X93" i="7"/>
  <c r="Y93" i="7"/>
  <c r="M94" i="7"/>
  <c r="N94" i="7" s="1"/>
  <c r="O94" i="7"/>
  <c r="P94" i="7" s="1"/>
  <c r="Q94" i="7"/>
  <c r="W94" i="7"/>
  <c r="X94" i="7"/>
  <c r="Y94" i="7"/>
  <c r="M95" i="7"/>
  <c r="N95" i="7" s="1"/>
  <c r="O95" i="7"/>
  <c r="P95" i="7" s="1"/>
  <c r="Q95" i="7"/>
  <c r="W95" i="7"/>
  <c r="X95" i="7"/>
  <c r="Y95" i="7"/>
  <c r="M96" i="7"/>
  <c r="N96" i="7" s="1"/>
  <c r="O96" i="7"/>
  <c r="P96" i="7" s="1"/>
  <c r="Q96" i="7"/>
  <c r="W96" i="7"/>
  <c r="X96" i="7"/>
  <c r="Y96" i="7"/>
  <c r="M97" i="7"/>
  <c r="N97" i="7" s="1"/>
  <c r="O97" i="7"/>
  <c r="P97" i="7" s="1"/>
  <c r="Q97" i="7"/>
  <c r="W97" i="7"/>
  <c r="X97" i="7"/>
  <c r="Y97" i="7"/>
  <c r="M98" i="7"/>
  <c r="N98" i="7" s="1"/>
  <c r="O98" i="7"/>
  <c r="P98" i="7" s="1"/>
  <c r="Q98" i="7"/>
  <c r="W98" i="7"/>
  <c r="X98" i="7"/>
  <c r="Y98" i="7"/>
  <c r="M99" i="7"/>
  <c r="N99" i="7" s="1"/>
  <c r="O99" i="7"/>
  <c r="P99" i="7" s="1"/>
  <c r="Q99" i="7"/>
  <c r="W99" i="7"/>
  <c r="X99" i="7"/>
  <c r="Y99" i="7"/>
  <c r="M100" i="7"/>
  <c r="N100" i="7" s="1"/>
  <c r="O100" i="7"/>
  <c r="P100" i="7" s="1"/>
  <c r="Q100" i="7"/>
  <c r="W100" i="7"/>
  <c r="X100" i="7"/>
  <c r="Y100" i="7"/>
  <c r="M101" i="7"/>
  <c r="N101" i="7" s="1"/>
  <c r="O101" i="7"/>
  <c r="P101" i="7" s="1"/>
  <c r="Q101" i="7"/>
  <c r="W101" i="7"/>
  <c r="X101" i="7"/>
  <c r="Y101" i="7"/>
  <c r="M102" i="7"/>
  <c r="N102" i="7" s="1"/>
  <c r="O102" i="7"/>
  <c r="P102" i="7" s="1"/>
  <c r="Q102" i="7"/>
  <c r="W102" i="7"/>
  <c r="X102" i="7"/>
  <c r="Y102" i="7"/>
  <c r="M103" i="7"/>
  <c r="N103" i="7" s="1"/>
  <c r="O103" i="7"/>
  <c r="P103" i="7" s="1"/>
  <c r="Q103" i="7"/>
  <c r="W103" i="7"/>
  <c r="X103" i="7"/>
  <c r="Y103" i="7"/>
  <c r="M104" i="7"/>
  <c r="N104" i="7" s="1"/>
  <c r="O104" i="7"/>
  <c r="P104" i="7" s="1"/>
  <c r="Q104" i="7"/>
  <c r="R104" i="7"/>
  <c r="S104" i="7"/>
  <c r="W104" i="7"/>
  <c r="X104" i="7"/>
  <c r="Y104" i="7"/>
  <c r="M105" i="7"/>
  <c r="N105" i="7" s="1"/>
  <c r="O105" i="7"/>
  <c r="P105" i="7"/>
  <c r="Q105" i="7"/>
  <c r="W105" i="7"/>
  <c r="X105" i="7"/>
  <c r="Y105" i="7"/>
  <c r="M106" i="7"/>
  <c r="N106" i="7" s="1"/>
  <c r="O106" i="7"/>
  <c r="P106" i="7"/>
  <c r="Q106" i="7"/>
  <c r="W106" i="7"/>
  <c r="X106" i="7"/>
  <c r="Y106" i="7"/>
  <c r="M107" i="7"/>
  <c r="N107" i="7" s="1"/>
  <c r="O107" i="7"/>
  <c r="P107" i="7"/>
  <c r="Q107" i="7"/>
  <c r="W107" i="7"/>
  <c r="X107" i="7"/>
  <c r="Y107" i="7"/>
  <c r="M108" i="7"/>
  <c r="N108" i="7" s="1"/>
  <c r="O108" i="7"/>
  <c r="P108" i="7"/>
  <c r="Q108" i="7"/>
  <c r="W108" i="7"/>
  <c r="X108" i="7"/>
  <c r="Y108" i="7"/>
  <c r="M109" i="7"/>
  <c r="N109" i="7" s="1"/>
  <c r="O109" i="7"/>
  <c r="P109" i="7"/>
  <c r="Q109" i="7"/>
  <c r="W109" i="7"/>
  <c r="X109" i="7"/>
  <c r="Y109" i="7"/>
  <c r="M110" i="7"/>
  <c r="N110" i="7" s="1"/>
  <c r="O110" i="7"/>
  <c r="P110" i="7"/>
  <c r="Q110" i="7"/>
  <c r="W110" i="7"/>
  <c r="X110" i="7"/>
  <c r="Y110" i="7"/>
  <c r="M111" i="7"/>
  <c r="N111" i="7" s="1"/>
  <c r="O111" i="7"/>
  <c r="P111" i="7"/>
  <c r="Q111" i="7"/>
  <c r="W111" i="7"/>
  <c r="X111" i="7"/>
  <c r="Y111" i="7"/>
  <c r="M112" i="7"/>
  <c r="N112" i="7" s="1"/>
  <c r="O112" i="7"/>
  <c r="P112" i="7"/>
  <c r="Q112" i="7"/>
  <c r="W112" i="7"/>
  <c r="X112" i="7"/>
  <c r="Y112" i="7"/>
  <c r="M113" i="7"/>
  <c r="N113" i="7" s="1"/>
  <c r="O113" i="7"/>
  <c r="P113" i="7"/>
  <c r="Q113" i="7"/>
  <c r="W113" i="7"/>
  <c r="X113" i="7"/>
  <c r="Y113" i="7"/>
  <c r="M114" i="7"/>
  <c r="N114" i="7" s="1"/>
  <c r="O114" i="7"/>
  <c r="P114" i="7"/>
  <c r="Q114" i="7"/>
  <c r="W114" i="7"/>
  <c r="X114" i="7"/>
  <c r="Y114" i="7"/>
  <c r="M115" i="7"/>
  <c r="N115" i="7" s="1"/>
  <c r="O115" i="7"/>
  <c r="P115" i="7"/>
  <c r="Q115" i="7"/>
  <c r="W115" i="7"/>
  <c r="X115" i="7"/>
  <c r="Y115" i="7"/>
  <c r="M116" i="7"/>
  <c r="N116" i="7" s="1"/>
  <c r="O116" i="7"/>
  <c r="P116" i="7"/>
  <c r="Q116" i="7"/>
  <c r="W116" i="7"/>
  <c r="X116" i="7"/>
  <c r="Y116" i="7"/>
  <c r="M117" i="7"/>
  <c r="N117" i="7" s="1"/>
  <c r="O117" i="7"/>
  <c r="P117" i="7"/>
  <c r="Q117" i="7"/>
  <c r="W117" i="7"/>
  <c r="X117" i="7"/>
  <c r="Y117" i="7"/>
  <c r="M118" i="7"/>
  <c r="N118" i="7" s="1"/>
  <c r="O118" i="7"/>
  <c r="P118" i="7"/>
  <c r="Q118" i="7"/>
  <c r="W118" i="7"/>
  <c r="X118" i="7"/>
  <c r="Y118" i="7"/>
  <c r="M119" i="7"/>
  <c r="N119" i="7" s="1"/>
  <c r="O119" i="7"/>
  <c r="P119" i="7"/>
  <c r="Q119" i="7"/>
  <c r="W119" i="7"/>
  <c r="X119" i="7"/>
  <c r="Y119" i="7"/>
  <c r="M120" i="7"/>
  <c r="N120" i="7" s="1"/>
  <c r="O120" i="7"/>
  <c r="P120" i="7"/>
  <c r="Q120" i="7"/>
  <c r="W120" i="7"/>
  <c r="X120" i="7"/>
  <c r="Y120" i="7"/>
  <c r="M121" i="7"/>
  <c r="N121" i="7" s="1"/>
  <c r="O121" i="7"/>
  <c r="P121" i="7"/>
  <c r="Q121" i="7"/>
  <c r="W121" i="7"/>
  <c r="X121" i="7"/>
  <c r="Y121" i="7"/>
  <c r="M122" i="7"/>
  <c r="N122" i="7" s="1"/>
  <c r="O122" i="7"/>
  <c r="P122" i="7"/>
  <c r="Q122" i="7"/>
  <c r="W122" i="7"/>
  <c r="X122" i="7"/>
  <c r="Y122" i="7"/>
  <c r="M123" i="7"/>
  <c r="N123" i="7" s="1"/>
  <c r="O123" i="7"/>
  <c r="P123" i="7"/>
  <c r="Q123" i="7"/>
  <c r="W123" i="7"/>
  <c r="X123" i="7"/>
  <c r="Y123" i="7"/>
  <c r="M124" i="7"/>
  <c r="N124" i="7" s="1"/>
  <c r="O124" i="7"/>
  <c r="P124" i="7"/>
  <c r="Q124" i="7"/>
  <c r="W124" i="7"/>
  <c r="X124" i="7"/>
  <c r="Y124" i="7"/>
  <c r="M125" i="7"/>
  <c r="N125" i="7" s="1"/>
  <c r="O125" i="7"/>
  <c r="P125" i="7"/>
  <c r="Q125" i="7"/>
  <c r="W125" i="7"/>
  <c r="X125" i="7"/>
  <c r="Y125" i="7"/>
  <c r="M126" i="7"/>
  <c r="N126" i="7" s="1"/>
  <c r="O126" i="7"/>
  <c r="P126" i="7"/>
  <c r="Q126" i="7"/>
  <c r="W126" i="7"/>
  <c r="X126" i="7"/>
  <c r="Y126" i="7"/>
  <c r="M127" i="7"/>
  <c r="N127" i="7" s="1"/>
  <c r="O127" i="7"/>
  <c r="P127" i="7"/>
  <c r="Q127" i="7"/>
  <c r="W127" i="7"/>
  <c r="X127" i="7"/>
  <c r="Y127" i="7"/>
  <c r="M128" i="7"/>
  <c r="N128" i="7" s="1"/>
  <c r="O128" i="7"/>
  <c r="P128" i="7"/>
  <c r="Q128" i="7"/>
  <c r="W128" i="7"/>
  <c r="X128" i="7"/>
  <c r="Y128" i="7"/>
  <c r="M129" i="7"/>
  <c r="N129" i="7" s="1"/>
  <c r="O129" i="7"/>
  <c r="P129" i="7"/>
  <c r="Q129" i="7"/>
  <c r="W129" i="7"/>
  <c r="X129" i="7"/>
  <c r="Y129" i="7"/>
  <c r="M130" i="7"/>
  <c r="N130" i="7" s="1"/>
  <c r="O130" i="7"/>
  <c r="P130" i="7"/>
  <c r="Q130" i="7"/>
  <c r="W130" i="7"/>
  <c r="X130" i="7"/>
  <c r="Y130" i="7"/>
  <c r="M131" i="7"/>
  <c r="N131" i="7" s="1"/>
  <c r="O131" i="7"/>
  <c r="P131" i="7"/>
  <c r="Q131" i="7"/>
  <c r="W131" i="7"/>
  <c r="X131" i="7"/>
  <c r="Y131" i="7"/>
  <c r="M132" i="7"/>
  <c r="N132" i="7" s="1"/>
  <c r="O132" i="7"/>
  <c r="P132" i="7"/>
  <c r="Q132" i="7"/>
  <c r="W132" i="7"/>
  <c r="X132" i="7"/>
  <c r="Y132" i="7"/>
  <c r="M133" i="7"/>
  <c r="N133" i="7" s="1"/>
  <c r="O133" i="7"/>
  <c r="P133" i="7"/>
  <c r="Q133" i="7"/>
  <c r="W133" i="7"/>
  <c r="X133" i="7"/>
  <c r="Y133" i="7"/>
  <c r="M134" i="7"/>
  <c r="N134" i="7" s="1"/>
  <c r="O134" i="7"/>
  <c r="P134" i="7"/>
  <c r="Q134" i="7"/>
  <c r="W134" i="7"/>
  <c r="X134" i="7"/>
  <c r="Y134" i="7"/>
  <c r="M135" i="7"/>
  <c r="N135" i="7" s="1"/>
  <c r="O135" i="7"/>
  <c r="P135" i="7"/>
  <c r="Q135" i="7"/>
  <c r="W135" i="7"/>
  <c r="X135" i="7"/>
  <c r="Y135" i="7"/>
  <c r="M136" i="7"/>
  <c r="N136" i="7" s="1"/>
  <c r="O136" i="7"/>
  <c r="P136" i="7"/>
  <c r="Q136" i="7"/>
  <c r="W136" i="7"/>
  <c r="X136" i="7"/>
  <c r="Y136" i="7"/>
  <c r="M137" i="7"/>
  <c r="N137" i="7" s="1"/>
  <c r="O137" i="7"/>
  <c r="P137" i="7"/>
  <c r="Q137" i="7"/>
  <c r="W137" i="7"/>
  <c r="X137" i="7"/>
  <c r="Y137" i="7"/>
  <c r="M138" i="7"/>
  <c r="N138" i="7" s="1"/>
  <c r="O138" i="7"/>
  <c r="P138" i="7"/>
  <c r="Q138" i="7"/>
  <c r="W138" i="7"/>
  <c r="X138" i="7"/>
  <c r="Y138" i="7"/>
  <c r="M139" i="7"/>
  <c r="N139" i="7" s="1"/>
  <c r="O139" i="7"/>
  <c r="P139" i="7"/>
  <c r="Q139" i="7"/>
  <c r="W139" i="7"/>
  <c r="X139" i="7"/>
  <c r="Y139" i="7"/>
  <c r="M140" i="7"/>
  <c r="N140" i="7" s="1"/>
  <c r="O140" i="7"/>
  <c r="P140" i="7"/>
  <c r="Q140" i="7"/>
  <c r="W140" i="7"/>
  <c r="X140" i="7"/>
  <c r="Y140" i="7"/>
  <c r="M141" i="7"/>
  <c r="N141" i="7" s="1"/>
  <c r="O141" i="7"/>
  <c r="P141" i="7"/>
  <c r="Q141" i="7"/>
  <c r="W141" i="7"/>
  <c r="X141" i="7"/>
  <c r="Y141" i="7"/>
  <c r="M142" i="7"/>
  <c r="N142" i="7" s="1"/>
  <c r="O142" i="7"/>
  <c r="P142" i="7"/>
  <c r="Q142" i="7"/>
  <c r="W142" i="7"/>
  <c r="X142" i="7"/>
  <c r="Y142" i="7"/>
  <c r="M143" i="7"/>
  <c r="N143" i="7" s="1"/>
  <c r="O143" i="7"/>
  <c r="P143" i="7"/>
  <c r="Q143" i="7"/>
  <c r="W143" i="7"/>
  <c r="X143" i="7"/>
  <c r="Y143" i="7"/>
  <c r="M144" i="7"/>
  <c r="N144" i="7" s="1"/>
  <c r="O144" i="7"/>
  <c r="P144" i="7"/>
  <c r="Q144" i="7"/>
  <c r="W144" i="7"/>
  <c r="X144" i="7"/>
  <c r="Y144" i="7"/>
  <c r="M145" i="7"/>
  <c r="N145" i="7" s="1"/>
  <c r="O145" i="7"/>
  <c r="P145" i="7"/>
  <c r="Q145" i="7"/>
  <c r="W145" i="7"/>
  <c r="X145" i="7"/>
  <c r="Y145" i="7"/>
  <c r="M146" i="7"/>
  <c r="N146" i="7" s="1"/>
  <c r="O146" i="7"/>
  <c r="P146" i="7"/>
  <c r="Q146" i="7"/>
  <c r="W146" i="7"/>
  <c r="X146" i="7"/>
  <c r="Y146" i="7"/>
  <c r="M147" i="7"/>
  <c r="N147" i="7" s="1"/>
  <c r="O147" i="7"/>
  <c r="P147" i="7"/>
  <c r="Q147" i="7"/>
  <c r="W147" i="7"/>
  <c r="X147" i="7"/>
  <c r="Y147" i="7"/>
  <c r="M148" i="7"/>
  <c r="N148" i="7" s="1"/>
  <c r="O148" i="7"/>
  <c r="P148" i="7"/>
  <c r="Q148" i="7"/>
  <c r="W148" i="7"/>
  <c r="X148" i="7"/>
  <c r="Y148" i="7"/>
  <c r="M149" i="7"/>
  <c r="N149" i="7" s="1"/>
  <c r="O149" i="7"/>
  <c r="P149" i="7"/>
  <c r="Q149" i="7"/>
  <c r="W149" i="7"/>
  <c r="X149" i="7"/>
  <c r="Y149" i="7"/>
  <c r="M150" i="7"/>
  <c r="N150" i="7" s="1"/>
  <c r="O150" i="7"/>
  <c r="P150" i="7"/>
  <c r="Q150" i="7"/>
  <c r="W150" i="7"/>
  <c r="X150" i="7"/>
  <c r="Y150" i="7"/>
  <c r="M151" i="7"/>
  <c r="N151" i="7" s="1"/>
  <c r="O151" i="7"/>
  <c r="P151" i="7"/>
  <c r="Q151" i="7"/>
  <c r="W151" i="7"/>
  <c r="X151" i="7"/>
  <c r="Y151" i="7"/>
  <c r="M152" i="7"/>
  <c r="N152" i="7" s="1"/>
  <c r="O152" i="7"/>
  <c r="P152" i="7"/>
  <c r="Q152" i="7"/>
  <c r="W152" i="7"/>
  <c r="X152" i="7"/>
  <c r="Y152" i="7"/>
  <c r="M153" i="7"/>
  <c r="N153" i="7" s="1"/>
  <c r="O153" i="7"/>
  <c r="P153" i="7"/>
  <c r="Q153" i="7"/>
  <c r="R153" i="7" s="1"/>
  <c r="S153" i="7" s="1"/>
  <c r="T153" i="7"/>
  <c r="U153" i="7" s="1"/>
  <c r="W153" i="7"/>
  <c r="X153" i="7"/>
  <c r="Y153" i="7"/>
  <c r="M154" i="7"/>
  <c r="N154" i="7" s="1"/>
  <c r="O154" i="7"/>
  <c r="P154" i="7"/>
  <c r="Q154" i="7"/>
  <c r="W154" i="7"/>
  <c r="X154" i="7"/>
  <c r="Y154" i="7"/>
  <c r="M155" i="7"/>
  <c r="N155" i="7" s="1"/>
  <c r="O155" i="7"/>
  <c r="P155" i="7"/>
  <c r="Q155" i="7"/>
  <c r="R155" i="7" s="1"/>
  <c r="S155" i="7" s="1"/>
  <c r="T155" i="7"/>
  <c r="U155" i="7"/>
  <c r="W155" i="7"/>
  <c r="X155" i="7"/>
  <c r="Y155" i="7"/>
  <c r="M156" i="7"/>
  <c r="N156" i="7" s="1"/>
  <c r="O156" i="7"/>
  <c r="P156" i="7"/>
  <c r="Q156" i="7"/>
  <c r="R156" i="7" s="1"/>
  <c r="S156" i="7" s="1"/>
  <c r="T156" i="7"/>
  <c r="U156" i="7"/>
  <c r="W156" i="7"/>
  <c r="X156" i="7"/>
  <c r="Y156" i="7"/>
  <c r="M157" i="7"/>
  <c r="N157" i="7" s="1"/>
  <c r="O157" i="7"/>
  <c r="P157" i="7"/>
  <c r="Q157" i="7"/>
  <c r="R157" i="7" s="1"/>
  <c r="S157" i="7" s="1"/>
  <c r="T157" i="7"/>
  <c r="U157" i="7" s="1"/>
  <c r="W157" i="7"/>
  <c r="X157" i="7"/>
  <c r="Y157" i="7"/>
  <c r="M158" i="7"/>
  <c r="N158" i="7" s="1"/>
  <c r="O158" i="7"/>
  <c r="P158" i="7"/>
  <c r="Q158" i="7"/>
  <c r="W158" i="7"/>
  <c r="X158" i="7"/>
  <c r="Y158" i="7"/>
  <c r="M159" i="7"/>
  <c r="N159" i="7" s="1"/>
  <c r="O159" i="7"/>
  <c r="P159" i="7"/>
  <c r="Q159" i="7"/>
  <c r="R159" i="7" s="1"/>
  <c r="S159" i="7" s="1"/>
  <c r="T159" i="7"/>
  <c r="U159" i="7"/>
  <c r="W159" i="7"/>
  <c r="X159" i="7"/>
  <c r="Y159" i="7"/>
  <c r="M160" i="7"/>
  <c r="N160" i="7" s="1"/>
  <c r="O160" i="7"/>
  <c r="P160" i="7"/>
  <c r="Q160" i="7"/>
  <c r="R160" i="7" s="1"/>
  <c r="S160" i="7" s="1"/>
  <c r="T160" i="7"/>
  <c r="U160" i="7"/>
  <c r="W160" i="7"/>
  <c r="X160" i="7"/>
  <c r="Y160" i="7"/>
  <c r="M161" i="7"/>
  <c r="N161" i="7" s="1"/>
  <c r="O161" i="7"/>
  <c r="P161" i="7"/>
  <c r="Q161" i="7"/>
  <c r="R161" i="7" s="1"/>
  <c r="S161" i="7" s="1"/>
  <c r="T161" i="7"/>
  <c r="U161" i="7" s="1"/>
  <c r="W161" i="7"/>
  <c r="X161" i="7"/>
  <c r="Y161" i="7"/>
  <c r="M162" i="7"/>
  <c r="N162" i="7" s="1"/>
  <c r="O162" i="7"/>
  <c r="P162" i="7"/>
  <c r="Q162" i="7"/>
  <c r="W162" i="7"/>
  <c r="X162" i="7"/>
  <c r="Y162" i="7"/>
  <c r="M163" i="7"/>
  <c r="N163" i="7" s="1"/>
  <c r="O163" i="7"/>
  <c r="P163" i="7"/>
  <c r="Q163" i="7"/>
  <c r="R163" i="7" s="1"/>
  <c r="S163" i="7" s="1"/>
  <c r="T163" i="7"/>
  <c r="U163" i="7"/>
  <c r="W163" i="7"/>
  <c r="X163" i="7"/>
  <c r="Y163" i="7"/>
  <c r="M164" i="7"/>
  <c r="N164" i="7" s="1"/>
  <c r="O164" i="7"/>
  <c r="P164" i="7"/>
  <c r="Q164" i="7"/>
  <c r="R164" i="7" s="1"/>
  <c r="S164" i="7" s="1"/>
  <c r="T164" i="7"/>
  <c r="U164" i="7"/>
  <c r="W164" i="7"/>
  <c r="X164" i="7"/>
  <c r="Y164" i="7"/>
  <c r="M165" i="7"/>
  <c r="N165" i="7" s="1"/>
  <c r="O165" i="7"/>
  <c r="P165" i="7"/>
  <c r="Q165" i="7"/>
  <c r="R165" i="7" s="1"/>
  <c r="S165" i="7" s="1"/>
  <c r="T165" i="7"/>
  <c r="U165" i="7" s="1"/>
  <c r="W165" i="7"/>
  <c r="X165" i="7"/>
  <c r="Y165" i="7"/>
  <c r="M166" i="7"/>
  <c r="N166" i="7" s="1"/>
  <c r="O166" i="7"/>
  <c r="P166" i="7"/>
  <c r="Q166" i="7"/>
  <c r="W166" i="7"/>
  <c r="X166" i="7"/>
  <c r="Y166" i="7"/>
  <c r="M167" i="7"/>
  <c r="N167" i="7" s="1"/>
  <c r="O167" i="7"/>
  <c r="P167" i="7"/>
  <c r="Q167" i="7"/>
  <c r="R167" i="7" s="1"/>
  <c r="S167" i="7" s="1"/>
  <c r="T167" i="7"/>
  <c r="U167" i="7"/>
  <c r="W167" i="7"/>
  <c r="X167" i="7"/>
  <c r="Y167" i="7"/>
  <c r="M168" i="7"/>
  <c r="N168" i="7" s="1"/>
  <c r="O168" i="7"/>
  <c r="P168" i="7"/>
  <c r="Q168" i="7"/>
  <c r="R168" i="7" s="1"/>
  <c r="S168" i="7" s="1"/>
  <c r="T168" i="7"/>
  <c r="U168" i="7"/>
  <c r="W168" i="7"/>
  <c r="X168" i="7"/>
  <c r="Y168" i="7"/>
  <c r="M169" i="7"/>
  <c r="N169" i="7" s="1"/>
  <c r="O169" i="7"/>
  <c r="P169" i="7"/>
  <c r="Q169" i="7"/>
  <c r="R169" i="7" s="1"/>
  <c r="S169" i="7" s="1"/>
  <c r="T169" i="7"/>
  <c r="U169" i="7" s="1"/>
  <c r="W169" i="7"/>
  <c r="X169" i="7"/>
  <c r="Y169" i="7"/>
  <c r="M170" i="7"/>
  <c r="N170" i="7" s="1"/>
  <c r="O170" i="7"/>
  <c r="P170" i="7"/>
  <c r="Q170" i="7"/>
  <c r="W170" i="7"/>
  <c r="X170" i="7"/>
  <c r="Y170" i="7"/>
  <c r="M171" i="7"/>
  <c r="N171" i="7" s="1"/>
  <c r="O171" i="7"/>
  <c r="P171" i="7"/>
  <c r="Q171" i="7"/>
  <c r="R171" i="7" s="1"/>
  <c r="S171" i="7" s="1"/>
  <c r="T171" i="7"/>
  <c r="U171" i="7"/>
  <c r="W171" i="7"/>
  <c r="X171" i="7"/>
  <c r="Y171" i="7"/>
  <c r="M172" i="7"/>
  <c r="N172" i="7" s="1"/>
  <c r="O172" i="7"/>
  <c r="P172" i="7"/>
  <c r="Q172" i="7"/>
  <c r="R172" i="7" s="1"/>
  <c r="S172" i="7" s="1"/>
  <c r="T172" i="7"/>
  <c r="U172" i="7"/>
  <c r="W172" i="7"/>
  <c r="X172" i="7"/>
  <c r="Y172" i="7"/>
  <c r="M173" i="7"/>
  <c r="N173" i="7" s="1"/>
  <c r="O173" i="7"/>
  <c r="P173" i="7"/>
  <c r="Q173" i="7"/>
  <c r="R173" i="7" s="1"/>
  <c r="S173" i="7" s="1"/>
  <c r="T173" i="7"/>
  <c r="U173" i="7" s="1"/>
  <c r="W173" i="7"/>
  <c r="X173" i="7"/>
  <c r="Y173" i="7"/>
  <c r="M174" i="7"/>
  <c r="N174" i="7" s="1"/>
  <c r="O174" i="7"/>
  <c r="P174" i="7"/>
  <c r="Q174" i="7"/>
  <c r="W174" i="7"/>
  <c r="X174" i="7"/>
  <c r="Y174" i="7"/>
  <c r="M175" i="7"/>
  <c r="N175" i="7" s="1"/>
  <c r="O175" i="7"/>
  <c r="P175" i="7"/>
  <c r="Q175" i="7"/>
  <c r="R175" i="7" s="1"/>
  <c r="S175" i="7"/>
  <c r="T175" i="7"/>
  <c r="U175" i="7"/>
  <c r="W175" i="7"/>
  <c r="X175" i="7"/>
  <c r="Y175" i="7"/>
  <c r="M176" i="7"/>
  <c r="N176" i="7" s="1"/>
  <c r="O176" i="7"/>
  <c r="P176" i="7"/>
  <c r="Q176" i="7"/>
  <c r="R176" i="7" s="1"/>
  <c r="S176" i="7"/>
  <c r="W176" i="7"/>
  <c r="X176" i="7"/>
  <c r="Y176" i="7"/>
  <c r="M177" i="7"/>
  <c r="N177" i="7" s="1"/>
  <c r="O177" i="7"/>
  <c r="P177" i="7"/>
  <c r="Q177" i="7"/>
  <c r="R177" i="7" s="1"/>
  <c r="S177" i="7"/>
  <c r="T177" i="7"/>
  <c r="U177" i="7"/>
  <c r="W177" i="7"/>
  <c r="X177" i="7"/>
  <c r="Y177" i="7"/>
  <c r="M178" i="7"/>
  <c r="N178" i="7" s="1"/>
  <c r="O178" i="7"/>
  <c r="P178" i="7"/>
  <c r="Q178" i="7"/>
  <c r="R178" i="7"/>
  <c r="S178" i="7" s="1"/>
  <c r="W178" i="7"/>
  <c r="X178" i="7"/>
  <c r="Y178" i="7"/>
  <c r="M179" i="7"/>
  <c r="N179" i="7"/>
  <c r="O179" i="7"/>
  <c r="P179" i="7"/>
  <c r="Q179" i="7"/>
  <c r="T179" i="7" s="1"/>
  <c r="U179" i="7" s="1"/>
  <c r="R179" i="7"/>
  <c r="S179" i="7" s="1"/>
  <c r="W179" i="7"/>
  <c r="X179" i="7"/>
  <c r="Y179" i="7"/>
  <c r="M180" i="7"/>
  <c r="N180" i="7"/>
  <c r="O180" i="7"/>
  <c r="P180" i="7"/>
  <c r="Q180" i="7"/>
  <c r="R180" i="7"/>
  <c r="S180" i="7" s="1"/>
  <c r="W180" i="7"/>
  <c r="X180" i="7"/>
  <c r="Y180" i="7"/>
  <c r="M181" i="7"/>
  <c r="N181" i="7"/>
  <c r="O181" i="7"/>
  <c r="P181" i="7"/>
  <c r="Q181" i="7"/>
  <c r="T181" i="7" s="1"/>
  <c r="U181" i="7" s="1"/>
  <c r="R181" i="7"/>
  <c r="S181" i="7" s="1"/>
  <c r="W181" i="7"/>
  <c r="X181" i="7"/>
  <c r="Y181" i="7"/>
  <c r="M182" i="7"/>
  <c r="N182" i="7"/>
  <c r="O182" i="7"/>
  <c r="P182" i="7"/>
  <c r="Q182" i="7"/>
  <c r="R182" i="7"/>
  <c r="S182" i="7" s="1"/>
  <c r="W182" i="7"/>
  <c r="X182" i="7"/>
  <c r="Y182" i="7"/>
  <c r="M183" i="7"/>
  <c r="N183" i="7"/>
  <c r="O183" i="7"/>
  <c r="P183" i="7"/>
  <c r="Q183" i="7"/>
  <c r="T183" i="7" s="1"/>
  <c r="U183" i="7" s="1"/>
  <c r="R183" i="7"/>
  <c r="S183" i="7" s="1"/>
  <c r="W183" i="7"/>
  <c r="X183" i="7"/>
  <c r="Y183" i="7"/>
  <c r="M184" i="7"/>
  <c r="N184" i="7"/>
  <c r="O184" i="7"/>
  <c r="P184" i="7"/>
  <c r="Q184" i="7"/>
  <c r="R184" i="7"/>
  <c r="S184" i="7" s="1"/>
  <c r="W184" i="7"/>
  <c r="X184" i="7"/>
  <c r="Y184" i="7"/>
  <c r="M185" i="7"/>
  <c r="N185" i="7"/>
  <c r="O185" i="7"/>
  <c r="P185" i="7"/>
  <c r="Q185" i="7"/>
  <c r="T185" i="7" s="1"/>
  <c r="U185" i="7" s="1"/>
  <c r="R185" i="7"/>
  <c r="S185" i="7" s="1"/>
  <c r="W185" i="7"/>
  <c r="X185" i="7"/>
  <c r="Y185" i="7"/>
  <c r="M186" i="7"/>
  <c r="N186" i="7"/>
  <c r="O186" i="7"/>
  <c r="P186" i="7"/>
  <c r="Q186" i="7"/>
  <c r="R186" i="7"/>
  <c r="S186" i="7" s="1"/>
  <c r="W186" i="7"/>
  <c r="X186" i="7"/>
  <c r="Y186" i="7"/>
  <c r="M187" i="7"/>
  <c r="N187" i="7"/>
  <c r="O187" i="7"/>
  <c r="P187" i="7"/>
  <c r="Q187" i="7"/>
  <c r="T187" i="7" s="1"/>
  <c r="U187" i="7" s="1"/>
  <c r="R187" i="7"/>
  <c r="S187" i="7" s="1"/>
  <c r="W187" i="7"/>
  <c r="X187" i="7"/>
  <c r="Y187" i="7"/>
  <c r="M188" i="7"/>
  <c r="N188" i="7"/>
  <c r="O188" i="7"/>
  <c r="P188" i="7"/>
  <c r="Q188" i="7"/>
  <c r="R188" i="7"/>
  <c r="S188" i="7" s="1"/>
  <c r="W188" i="7"/>
  <c r="X188" i="7"/>
  <c r="Y188" i="7"/>
  <c r="M189" i="7"/>
  <c r="N189" i="7"/>
  <c r="O189" i="7"/>
  <c r="P189" i="7"/>
  <c r="Q189" i="7"/>
  <c r="T189" i="7" s="1"/>
  <c r="U189" i="7" s="1"/>
  <c r="R189" i="7"/>
  <c r="S189" i="7" s="1"/>
  <c r="W189" i="7"/>
  <c r="X189" i="7"/>
  <c r="Y189" i="7"/>
  <c r="M190" i="7"/>
  <c r="N190" i="7"/>
  <c r="O190" i="7"/>
  <c r="P190" i="7"/>
  <c r="Q190" i="7"/>
  <c r="R190" i="7"/>
  <c r="S190" i="7" s="1"/>
  <c r="W190" i="7"/>
  <c r="X190" i="7"/>
  <c r="Y190" i="7"/>
  <c r="M191" i="7"/>
  <c r="N191" i="7"/>
  <c r="O191" i="7"/>
  <c r="P191" i="7"/>
  <c r="Q191" i="7"/>
  <c r="T191" i="7" s="1"/>
  <c r="U191" i="7" s="1"/>
  <c r="R191" i="7"/>
  <c r="S191" i="7" s="1"/>
  <c r="W191" i="7"/>
  <c r="X191" i="7"/>
  <c r="Y191" i="7"/>
  <c r="M192" i="7"/>
  <c r="N192" i="7"/>
  <c r="O192" i="7"/>
  <c r="P192" i="7"/>
  <c r="Q192" i="7"/>
  <c r="R192" i="7"/>
  <c r="S192" i="7" s="1"/>
  <c r="W192" i="7"/>
  <c r="X192" i="7"/>
  <c r="Y192" i="7"/>
  <c r="M193" i="7"/>
  <c r="N193" i="7"/>
  <c r="O193" i="7"/>
  <c r="P193" i="7"/>
  <c r="Q193" i="7"/>
  <c r="T193" i="7" s="1"/>
  <c r="U193" i="7" s="1"/>
  <c r="R193" i="7"/>
  <c r="S193" i="7" s="1"/>
  <c r="W193" i="7"/>
  <c r="X193" i="7"/>
  <c r="Y193" i="7"/>
  <c r="M194" i="7"/>
  <c r="N194" i="7"/>
  <c r="O194" i="7"/>
  <c r="P194" i="7"/>
  <c r="Q194" i="7"/>
  <c r="R194" i="7"/>
  <c r="S194" i="7" s="1"/>
  <c r="W194" i="7"/>
  <c r="X194" i="7"/>
  <c r="Y194" i="7"/>
  <c r="M195" i="7"/>
  <c r="N195" i="7"/>
  <c r="O195" i="7"/>
  <c r="P195" i="7"/>
  <c r="Q195" i="7"/>
  <c r="T195" i="7" s="1"/>
  <c r="U195" i="7" s="1"/>
  <c r="R195" i="7"/>
  <c r="S195" i="7" s="1"/>
  <c r="W195" i="7"/>
  <c r="X195" i="7"/>
  <c r="Y195" i="7"/>
  <c r="M196" i="7"/>
  <c r="N196" i="7"/>
  <c r="O196" i="7"/>
  <c r="P196" i="7"/>
  <c r="Q196" i="7"/>
  <c r="R196" i="7"/>
  <c r="S196" i="7" s="1"/>
  <c r="W196" i="7"/>
  <c r="X196" i="7"/>
  <c r="Y196" i="7"/>
  <c r="M197" i="7"/>
  <c r="N197" i="7"/>
  <c r="O197" i="7"/>
  <c r="P197" i="7"/>
  <c r="Q197" i="7"/>
  <c r="T197" i="7" s="1"/>
  <c r="U197" i="7" s="1"/>
  <c r="R197" i="7"/>
  <c r="S197" i="7" s="1"/>
  <c r="W197" i="7"/>
  <c r="X197" i="7"/>
  <c r="Y197" i="7"/>
  <c r="M198" i="7"/>
  <c r="N198" i="7"/>
  <c r="O198" i="7"/>
  <c r="P198" i="7"/>
  <c r="Q198" i="7"/>
  <c r="R198" i="7"/>
  <c r="S198" i="7" s="1"/>
  <c r="W198" i="7"/>
  <c r="X198" i="7"/>
  <c r="Y198" i="7"/>
  <c r="M199" i="7"/>
  <c r="N199" i="7"/>
  <c r="O199" i="7"/>
  <c r="P199" i="7"/>
  <c r="Q199" i="7"/>
  <c r="T199" i="7" s="1"/>
  <c r="U199" i="7" s="1"/>
  <c r="R199" i="7"/>
  <c r="S199" i="7" s="1"/>
  <c r="W199" i="7"/>
  <c r="X199" i="7"/>
  <c r="Y199" i="7"/>
  <c r="M200" i="7"/>
  <c r="N200" i="7"/>
  <c r="O200" i="7"/>
  <c r="P200" i="7"/>
  <c r="Q200" i="7"/>
  <c r="R200" i="7"/>
  <c r="S200" i="7" s="1"/>
  <c r="W200" i="7"/>
  <c r="X200" i="7"/>
  <c r="Y200" i="7"/>
  <c r="M201" i="7"/>
  <c r="N201" i="7"/>
  <c r="O201" i="7"/>
  <c r="P201" i="7"/>
  <c r="Q201" i="7"/>
  <c r="T201" i="7" s="1"/>
  <c r="U201" i="7" s="1"/>
  <c r="R201" i="7"/>
  <c r="S201" i="7" s="1"/>
  <c r="W201" i="7"/>
  <c r="X201" i="7"/>
  <c r="Y201" i="7"/>
  <c r="M202" i="7"/>
  <c r="N202" i="7"/>
  <c r="O202" i="7"/>
  <c r="P202" i="7"/>
  <c r="Q202" i="7"/>
  <c r="R202" i="7"/>
  <c r="S202" i="7" s="1"/>
  <c r="W202" i="7"/>
  <c r="X202" i="7"/>
  <c r="Y202" i="7"/>
  <c r="M203" i="7"/>
  <c r="N203" i="7"/>
  <c r="O203" i="7"/>
  <c r="P203" i="7"/>
  <c r="Q203" i="7"/>
  <c r="T203" i="7" s="1"/>
  <c r="U203" i="7" s="1"/>
  <c r="R203" i="7"/>
  <c r="S203" i="7" s="1"/>
  <c r="W203" i="7"/>
  <c r="X203" i="7"/>
  <c r="Y203" i="7"/>
  <c r="M204" i="7"/>
  <c r="N204" i="7"/>
  <c r="O204" i="7"/>
  <c r="P204" i="7"/>
  <c r="Q204" i="7"/>
  <c r="R204" i="7"/>
  <c r="S204" i="7" s="1"/>
  <c r="W204" i="7"/>
  <c r="X204" i="7"/>
  <c r="Y204" i="7"/>
  <c r="M205" i="7"/>
  <c r="N205" i="7"/>
  <c r="O205" i="7"/>
  <c r="P205" i="7"/>
  <c r="Q205" i="7"/>
  <c r="T205" i="7" s="1"/>
  <c r="U205" i="7" s="1"/>
  <c r="R205" i="7"/>
  <c r="S205" i="7" s="1"/>
  <c r="W205" i="7"/>
  <c r="X205" i="7"/>
  <c r="Y205" i="7"/>
  <c r="M206" i="7"/>
  <c r="N206" i="7"/>
  <c r="O206" i="7"/>
  <c r="P206" i="7"/>
  <c r="Q206" i="7"/>
  <c r="R206" i="7"/>
  <c r="S206" i="7" s="1"/>
  <c r="W206" i="7"/>
  <c r="X206" i="7"/>
  <c r="Y206" i="7"/>
  <c r="M207" i="7"/>
  <c r="N207" i="7"/>
  <c r="O207" i="7"/>
  <c r="P207" i="7"/>
  <c r="Q207" i="7"/>
  <c r="T207" i="7" s="1"/>
  <c r="U207" i="7" s="1"/>
  <c r="R207" i="7"/>
  <c r="S207" i="7" s="1"/>
  <c r="W207" i="7"/>
  <c r="X207" i="7"/>
  <c r="Y207" i="7"/>
  <c r="M208" i="7"/>
  <c r="N208" i="7"/>
  <c r="O208" i="7"/>
  <c r="P208" i="7"/>
  <c r="Q208" i="7"/>
  <c r="R208" i="7"/>
  <c r="S208" i="7" s="1"/>
  <c r="W208" i="7"/>
  <c r="X208" i="7"/>
  <c r="Y208" i="7"/>
  <c r="M209" i="7"/>
  <c r="N209" i="7"/>
  <c r="O209" i="7"/>
  <c r="P209" i="7"/>
  <c r="Q209" i="7"/>
  <c r="T209" i="7" s="1"/>
  <c r="U209" i="7" s="1"/>
  <c r="R209" i="7"/>
  <c r="S209" i="7" s="1"/>
  <c r="W209" i="7"/>
  <c r="X209" i="7"/>
  <c r="Y209" i="7"/>
  <c r="M210" i="7"/>
  <c r="N210" i="7"/>
  <c r="O210" i="7"/>
  <c r="P210" i="7"/>
  <c r="Q210" i="7"/>
  <c r="R210" i="7"/>
  <c r="S210" i="7" s="1"/>
  <c r="W210" i="7"/>
  <c r="X210" i="7"/>
  <c r="Y210" i="7"/>
  <c r="M211" i="7"/>
  <c r="N211" i="7"/>
  <c r="O211" i="7"/>
  <c r="P211" i="7"/>
  <c r="Q211" i="7"/>
  <c r="T211" i="7" s="1"/>
  <c r="U211" i="7" s="1"/>
  <c r="R211" i="7"/>
  <c r="S211" i="7" s="1"/>
  <c r="W211" i="7"/>
  <c r="X211" i="7"/>
  <c r="Y211" i="7"/>
  <c r="M212" i="7"/>
  <c r="N212" i="7"/>
  <c r="O212" i="7"/>
  <c r="P212" i="7"/>
  <c r="Q212" i="7"/>
  <c r="R212" i="7"/>
  <c r="S212" i="7" s="1"/>
  <c r="W212" i="7"/>
  <c r="X212" i="7"/>
  <c r="Y212" i="7"/>
  <c r="M213" i="7"/>
  <c r="N213" i="7"/>
  <c r="O213" i="7"/>
  <c r="P213" i="7"/>
  <c r="Q213" i="7"/>
  <c r="T213" i="7" s="1"/>
  <c r="U213" i="7" s="1"/>
  <c r="R213" i="7"/>
  <c r="S213" i="7" s="1"/>
  <c r="W213" i="7"/>
  <c r="X213" i="7"/>
  <c r="Y213" i="7"/>
  <c r="M214" i="7"/>
  <c r="N214" i="7"/>
  <c r="O214" i="7"/>
  <c r="P214" i="7"/>
  <c r="Q214" i="7"/>
  <c r="R214" i="7"/>
  <c r="S214" i="7" s="1"/>
  <c r="W214" i="7"/>
  <c r="X214" i="7"/>
  <c r="Y214" i="7"/>
  <c r="M215" i="7"/>
  <c r="N215" i="7"/>
  <c r="O215" i="7"/>
  <c r="P215" i="7"/>
  <c r="Q215" i="7"/>
  <c r="R215" i="7"/>
  <c r="S215" i="7" s="1"/>
  <c r="T215" i="7" s="1"/>
  <c r="U215" i="7" s="1"/>
  <c r="W215" i="7"/>
  <c r="X215" i="7"/>
  <c r="Y215" i="7"/>
  <c r="M216" i="7"/>
  <c r="N216" i="7"/>
  <c r="O216" i="7"/>
  <c r="P216" i="7"/>
  <c r="Q216" i="7"/>
  <c r="R216" i="7"/>
  <c r="S216" i="7" s="1"/>
  <c r="T216" i="7" s="1"/>
  <c r="U216" i="7" s="1"/>
  <c r="W216" i="7"/>
  <c r="X216" i="7"/>
  <c r="Y216" i="7"/>
  <c r="M217" i="7"/>
  <c r="N217" i="7"/>
  <c r="O217" i="7"/>
  <c r="P217" i="7"/>
  <c r="Q217" i="7"/>
  <c r="R217" i="7"/>
  <c r="S217" i="7" s="1"/>
  <c r="T217" i="7" s="1"/>
  <c r="U217" i="7" s="1"/>
  <c r="W217" i="7"/>
  <c r="X217" i="7"/>
  <c r="Y217" i="7"/>
  <c r="M218" i="7"/>
  <c r="N218" i="7"/>
  <c r="O218" i="7"/>
  <c r="P218" i="7"/>
  <c r="Q218" i="7"/>
  <c r="R218" i="7"/>
  <c r="S218" i="7" s="1"/>
  <c r="T218" i="7" s="1"/>
  <c r="U218" i="7" s="1"/>
  <c r="W218" i="7"/>
  <c r="X218" i="7"/>
  <c r="Y218" i="7"/>
  <c r="M219" i="7"/>
  <c r="N219" i="7"/>
  <c r="O219" i="7"/>
  <c r="P219" i="7"/>
  <c r="Q219" i="7"/>
  <c r="R219" i="7"/>
  <c r="S219" i="7" s="1"/>
  <c r="T219" i="7" s="1"/>
  <c r="U219" i="7" s="1"/>
  <c r="W219" i="7"/>
  <c r="X219" i="7"/>
  <c r="Y219" i="7"/>
  <c r="M220" i="7"/>
  <c r="N220" i="7"/>
  <c r="O220" i="7"/>
  <c r="P220" i="7"/>
  <c r="Q220" i="7"/>
  <c r="R220" i="7"/>
  <c r="S220" i="7" s="1"/>
  <c r="T220" i="7" s="1"/>
  <c r="U220" i="7" s="1"/>
  <c r="W220" i="7"/>
  <c r="X220" i="7"/>
  <c r="Y220" i="7"/>
  <c r="M221" i="7"/>
  <c r="N221" i="7"/>
  <c r="O221" i="7"/>
  <c r="P221" i="7"/>
  <c r="Q221" i="7"/>
  <c r="R221" i="7"/>
  <c r="S221" i="7" s="1"/>
  <c r="T221" i="7" s="1"/>
  <c r="U221" i="7" s="1"/>
  <c r="W221" i="7"/>
  <c r="X221" i="7"/>
  <c r="Y221" i="7"/>
  <c r="M222" i="7"/>
  <c r="N222" i="7"/>
  <c r="O222" i="7"/>
  <c r="P222" i="7"/>
  <c r="Q222" i="7"/>
  <c r="R222" i="7"/>
  <c r="S222" i="7" s="1"/>
  <c r="T222" i="7" s="1"/>
  <c r="U222" i="7" s="1"/>
  <c r="W222" i="7"/>
  <c r="X222" i="7"/>
  <c r="Y222" i="7"/>
  <c r="M223" i="7"/>
  <c r="N223" i="7"/>
  <c r="O223" i="7"/>
  <c r="P223" i="7"/>
  <c r="Q223" i="7"/>
  <c r="R223" i="7"/>
  <c r="S223" i="7" s="1"/>
  <c r="T223" i="7" s="1"/>
  <c r="U223" i="7" s="1"/>
  <c r="W223" i="7"/>
  <c r="X223" i="7"/>
  <c r="Y223" i="7"/>
  <c r="M224" i="7"/>
  <c r="N224" i="7"/>
  <c r="O224" i="7"/>
  <c r="P224" i="7"/>
  <c r="Q224" i="7"/>
  <c r="R224" i="7"/>
  <c r="S224" i="7" s="1"/>
  <c r="T224" i="7" s="1"/>
  <c r="U224" i="7" s="1"/>
  <c r="W224" i="7"/>
  <c r="X224" i="7"/>
  <c r="Y224" i="7"/>
  <c r="M225" i="7"/>
  <c r="N225" i="7"/>
  <c r="O225" i="7"/>
  <c r="P225" i="7"/>
  <c r="Q225" i="7"/>
  <c r="R225" i="7"/>
  <c r="S225" i="7" s="1"/>
  <c r="T225" i="7" s="1"/>
  <c r="U225" i="7" s="1"/>
  <c r="W225" i="7"/>
  <c r="X225" i="7"/>
  <c r="Y225" i="7"/>
  <c r="M226" i="7"/>
  <c r="N226" i="7"/>
  <c r="O226" i="7"/>
  <c r="P226" i="7"/>
  <c r="Q226" i="7"/>
  <c r="R226" i="7"/>
  <c r="S226" i="7" s="1"/>
  <c r="T226" i="7" s="1"/>
  <c r="U226" i="7" s="1"/>
  <c r="W226" i="7"/>
  <c r="X226" i="7"/>
  <c r="Y226" i="7"/>
  <c r="M227" i="7"/>
  <c r="N227" i="7"/>
  <c r="O227" i="7"/>
  <c r="P227" i="7"/>
  <c r="Q227" i="7"/>
  <c r="R227" i="7"/>
  <c r="S227" i="7" s="1"/>
  <c r="T227" i="7" s="1"/>
  <c r="U227" i="7" s="1"/>
  <c r="W227" i="7"/>
  <c r="X227" i="7"/>
  <c r="Y227" i="7"/>
  <c r="M228" i="7"/>
  <c r="N228" i="7"/>
  <c r="O228" i="7"/>
  <c r="P228" i="7"/>
  <c r="Q228" i="7"/>
  <c r="R228" i="7"/>
  <c r="S228" i="7" s="1"/>
  <c r="T228" i="7" s="1"/>
  <c r="U228" i="7" s="1"/>
  <c r="W228" i="7"/>
  <c r="X228" i="7"/>
  <c r="Y228" i="7"/>
  <c r="M229" i="7"/>
  <c r="N229" i="7"/>
  <c r="O229" i="7"/>
  <c r="P229" i="7"/>
  <c r="Q229" i="7"/>
  <c r="R229" i="7"/>
  <c r="S229" i="7" s="1"/>
  <c r="T229" i="7" s="1"/>
  <c r="U229" i="7" s="1"/>
  <c r="W229" i="7"/>
  <c r="X229" i="7"/>
  <c r="Y229" i="7"/>
  <c r="M230" i="7"/>
  <c r="N230" i="7"/>
  <c r="O230" i="7"/>
  <c r="P230" i="7"/>
  <c r="Q230" i="7"/>
  <c r="R230" i="7"/>
  <c r="S230" i="7" s="1"/>
  <c r="T230" i="7" s="1"/>
  <c r="U230" i="7" s="1"/>
  <c r="W230" i="7"/>
  <c r="X230" i="7"/>
  <c r="Y230" i="7"/>
  <c r="M231" i="7"/>
  <c r="N231" i="7"/>
  <c r="O231" i="7"/>
  <c r="P231" i="7"/>
  <c r="Q231" i="7"/>
  <c r="R231" i="7"/>
  <c r="S231" i="7" s="1"/>
  <c r="T231" i="7" s="1"/>
  <c r="U231" i="7" s="1"/>
  <c r="W231" i="7"/>
  <c r="X231" i="7"/>
  <c r="Y231" i="7"/>
  <c r="M232" i="7"/>
  <c r="N232" i="7"/>
  <c r="O232" i="7"/>
  <c r="P232" i="7"/>
  <c r="Q232" i="7"/>
  <c r="R232" i="7"/>
  <c r="S232" i="7" s="1"/>
  <c r="T232" i="7" s="1"/>
  <c r="U232" i="7" s="1"/>
  <c r="W232" i="7"/>
  <c r="X232" i="7"/>
  <c r="Y232" i="7"/>
  <c r="M233" i="7"/>
  <c r="N233" i="7"/>
  <c r="O233" i="7"/>
  <c r="P233" i="7"/>
  <c r="Q233" i="7"/>
  <c r="R233" i="7"/>
  <c r="S233" i="7" s="1"/>
  <c r="T233" i="7" s="1"/>
  <c r="U233" i="7" s="1"/>
  <c r="W233" i="7"/>
  <c r="X233" i="7"/>
  <c r="Y233" i="7"/>
  <c r="M234" i="7"/>
  <c r="N234" i="7"/>
  <c r="O234" i="7"/>
  <c r="P234" i="7"/>
  <c r="Q234" i="7"/>
  <c r="R234" i="7"/>
  <c r="S234" i="7" s="1"/>
  <c r="T234" i="7" s="1"/>
  <c r="U234" i="7" s="1"/>
  <c r="W234" i="7"/>
  <c r="X234" i="7"/>
  <c r="Y234" i="7"/>
  <c r="M235" i="7"/>
  <c r="N235" i="7"/>
  <c r="O235" i="7"/>
  <c r="P235" i="7"/>
  <c r="Q235" i="7"/>
  <c r="R235" i="7"/>
  <c r="S235" i="7" s="1"/>
  <c r="T235" i="7" s="1"/>
  <c r="U235" i="7" s="1"/>
  <c r="W235" i="7"/>
  <c r="X235" i="7"/>
  <c r="Y235" i="7"/>
  <c r="M236" i="7"/>
  <c r="N236" i="7"/>
  <c r="O236" i="7"/>
  <c r="P236" i="7"/>
  <c r="Q236" i="7"/>
  <c r="R236" i="7"/>
  <c r="S236" i="7" s="1"/>
  <c r="T236" i="7" s="1"/>
  <c r="U236" i="7" s="1"/>
  <c r="W236" i="7"/>
  <c r="X236" i="7"/>
  <c r="Y236" i="7"/>
  <c r="M237" i="7"/>
  <c r="N237" i="7"/>
  <c r="O237" i="7"/>
  <c r="P237" i="7"/>
  <c r="Q237" i="7"/>
  <c r="R237" i="7"/>
  <c r="S237" i="7" s="1"/>
  <c r="T237" i="7" s="1"/>
  <c r="U237" i="7" s="1"/>
  <c r="W237" i="7"/>
  <c r="X237" i="7"/>
  <c r="Y237" i="7"/>
  <c r="M238" i="7"/>
  <c r="N238" i="7"/>
  <c r="O238" i="7"/>
  <c r="P238" i="7"/>
  <c r="Q238" i="7"/>
  <c r="R238" i="7"/>
  <c r="S238" i="7" s="1"/>
  <c r="T238" i="7" s="1"/>
  <c r="U238" i="7" s="1"/>
  <c r="W238" i="7"/>
  <c r="X238" i="7"/>
  <c r="Y238" i="7"/>
  <c r="M239" i="7"/>
  <c r="N239" i="7"/>
  <c r="O239" i="7"/>
  <c r="P239" i="7"/>
  <c r="Q239" i="7"/>
  <c r="R239" i="7"/>
  <c r="S239" i="7" s="1"/>
  <c r="T239" i="7" s="1"/>
  <c r="U239" i="7" s="1"/>
  <c r="W239" i="7"/>
  <c r="X239" i="7"/>
  <c r="Y239" i="7"/>
  <c r="M240" i="7"/>
  <c r="N240" i="7"/>
  <c r="O240" i="7"/>
  <c r="P240" i="7"/>
  <c r="Q240" i="7"/>
  <c r="R240" i="7"/>
  <c r="S240" i="7" s="1"/>
  <c r="T240" i="7" s="1"/>
  <c r="U240" i="7" s="1"/>
  <c r="W240" i="7"/>
  <c r="X240" i="7"/>
  <c r="Y240" i="7"/>
  <c r="M241" i="7"/>
  <c r="N241" i="7"/>
  <c r="O241" i="7"/>
  <c r="P241" i="7"/>
  <c r="Q241" i="7"/>
  <c r="R241" i="7"/>
  <c r="S241" i="7" s="1"/>
  <c r="T241" i="7" s="1"/>
  <c r="U241" i="7" s="1"/>
  <c r="W241" i="7"/>
  <c r="X241" i="7"/>
  <c r="Y241" i="7"/>
  <c r="M242" i="7"/>
  <c r="N242" i="7"/>
  <c r="O242" i="7"/>
  <c r="P242" i="7"/>
  <c r="Q242" i="7"/>
  <c r="R242" i="7"/>
  <c r="S242" i="7" s="1"/>
  <c r="T242" i="7" s="1"/>
  <c r="U242" i="7" s="1"/>
  <c r="W242" i="7"/>
  <c r="X242" i="7"/>
  <c r="Y242" i="7"/>
  <c r="M243" i="7"/>
  <c r="N243" i="7"/>
  <c r="O243" i="7"/>
  <c r="P243" i="7"/>
  <c r="Q243" i="7"/>
  <c r="R243" i="7"/>
  <c r="S243" i="7" s="1"/>
  <c r="T243" i="7" s="1"/>
  <c r="U243" i="7" s="1"/>
  <c r="W243" i="7"/>
  <c r="X243" i="7"/>
  <c r="Y243" i="7"/>
  <c r="M244" i="7"/>
  <c r="N244" i="7"/>
  <c r="O244" i="7"/>
  <c r="P244" i="7"/>
  <c r="Q244" i="7"/>
  <c r="R244" i="7"/>
  <c r="S244" i="7" s="1"/>
  <c r="T244" i="7" s="1"/>
  <c r="U244" i="7" s="1"/>
  <c r="W244" i="7"/>
  <c r="X244" i="7"/>
  <c r="Y244" i="7"/>
  <c r="M245" i="7"/>
  <c r="N245" i="7"/>
  <c r="O245" i="7"/>
  <c r="P245" i="7"/>
  <c r="Q245" i="7"/>
  <c r="R245" i="7"/>
  <c r="S245" i="7" s="1"/>
  <c r="T245" i="7" s="1"/>
  <c r="U245" i="7" s="1"/>
  <c r="W245" i="7"/>
  <c r="X245" i="7"/>
  <c r="Y245" i="7"/>
  <c r="M246" i="7"/>
  <c r="N246" i="7"/>
  <c r="O246" i="7"/>
  <c r="P246" i="7"/>
  <c r="Q246" i="7"/>
  <c r="R246" i="7"/>
  <c r="S246" i="7" s="1"/>
  <c r="T246" i="7" s="1"/>
  <c r="U246" i="7" s="1"/>
  <c r="W246" i="7"/>
  <c r="X246" i="7"/>
  <c r="Y246" i="7"/>
  <c r="M247" i="7"/>
  <c r="N247" i="7"/>
  <c r="O247" i="7"/>
  <c r="P247" i="7"/>
  <c r="Q247" i="7"/>
  <c r="R247" i="7"/>
  <c r="S247" i="7" s="1"/>
  <c r="T247" i="7" s="1"/>
  <c r="U247" i="7" s="1"/>
  <c r="W247" i="7"/>
  <c r="X247" i="7"/>
  <c r="Y247" i="7"/>
  <c r="M248" i="7"/>
  <c r="N248" i="7"/>
  <c r="O248" i="7"/>
  <c r="P248" i="7"/>
  <c r="Q248" i="7"/>
  <c r="R248" i="7"/>
  <c r="S248" i="7" s="1"/>
  <c r="T248" i="7" s="1"/>
  <c r="U248" i="7" s="1"/>
  <c r="W248" i="7"/>
  <c r="X248" i="7"/>
  <c r="Y248" i="7"/>
  <c r="M249" i="7"/>
  <c r="N249" i="7"/>
  <c r="O249" i="7"/>
  <c r="P249" i="7"/>
  <c r="Q249" i="7"/>
  <c r="R249" i="7"/>
  <c r="S249" i="7" s="1"/>
  <c r="T249" i="7" s="1"/>
  <c r="U249" i="7" s="1"/>
  <c r="W249" i="7"/>
  <c r="X249" i="7"/>
  <c r="Y249" i="7"/>
  <c r="M250" i="7"/>
  <c r="N250" i="7"/>
  <c r="O250" i="7"/>
  <c r="P250" i="7"/>
  <c r="Q250" i="7"/>
  <c r="R250" i="7"/>
  <c r="S250" i="7" s="1"/>
  <c r="T250" i="7" s="1"/>
  <c r="U250" i="7" s="1"/>
  <c r="W250" i="7"/>
  <c r="X250" i="7"/>
  <c r="Y250" i="7"/>
  <c r="M251" i="7"/>
  <c r="N251" i="7"/>
  <c r="O251" i="7"/>
  <c r="P251" i="7"/>
  <c r="Q251" i="7"/>
  <c r="R251" i="7"/>
  <c r="S251" i="7" s="1"/>
  <c r="T251" i="7" s="1"/>
  <c r="U251" i="7" s="1"/>
  <c r="W251" i="7"/>
  <c r="X251" i="7"/>
  <c r="Y251" i="7"/>
  <c r="M252" i="7"/>
  <c r="N252" i="7"/>
  <c r="O252" i="7"/>
  <c r="P252" i="7"/>
  <c r="Q252" i="7"/>
  <c r="R252" i="7"/>
  <c r="S252" i="7" s="1"/>
  <c r="T252" i="7" s="1"/>
  <c r="U252" i="7" s="1"/>
  <c r="W252" i="7"/>
  <c r="X252" i="7"/>
  <c r="Y252" i="7"/>
  <c r="M253" i="7"/>
  <c r="N253" i="7"/>
  <c r="O253" i="7"/>
  <c r="P253" i="7"/>
  <c r="Q253" i="7"/>
  <c r="R253" i="7"/>
  <c r="S253" i="7" s="1"/>
  <c r="T253" i="7" s="1"/>
  <c r="U253" i="7" s="1"/>
  <c r="W253" i="7"/>
  <c r="X253" i="7"/>
  <c r="Y253" i="7"/>
  <c r="M254" i="7"/>
  <c r="N254" i="7"/>
  <c r="O254" i="7"/>
  <c r="P254" i="7"/>
  <c r="Q254" i="7"/>
  <c r="R254" i="7"/>
  <c r="S254" i="7" s="1"/>
  <c r="T254" i="7" s="1"/>
  <c r="U254" i="7" s="1"/>
  <c r="W254" i="7"/>
  <c r="X254" i="7"/>
  <c r="Y254" i="7"/>
  <c r="M255" i="7"/>
  <c r="N255" i="7"/>
  <c r="O255" i="7"/>
  <c r="P255" i="7"/>
  <c r="Q255" i="7"/>
  <c r="R255" i="7"/>
  <c r="S255" i="7" s="1"/>
  <c r="T255" i="7" s="1"/>
  <c r="U255" i="7" s="1"/>
  <c r="W255" i="7"/>
  <c r="X255" i="7"/>
  <c r="Y255" i="7"/>
  <c r="M256" i="7"/>
  <c r="N256" i="7"/>
  <c r="O256" i="7"/>
  <c r="P256" i="7"/>
  <c r="Q256" i="7"/>
  <c r="R256" i="7"/>
  <c r="S256" i="7" s="1"/>
  <c r="T256" i="7" s="1"/>
  <c r="U256" i="7" s="1"/>
  <c r="W256" i="7"/>
  <c r="X256" i="7"/>
  <c r="Y256" i="7"/>
  <c r="M257" i="7"/>
  <c r="N257" i="7"/>
  <c r="O257" i="7"/>
  <c r="P257" i="7"/>
  <c r="Q257" i="7"/>
  <c r="R257" i="7"/>
  <c r="S257" i="7" s="1"/>
  <c r="T257" i="7" s="1"/>
  <c r="U257" i="7" s="1"/>
  <c r="W257" i="7"/>
  <c r="X257" i="7"/>
  <c r="Y257" i="7"/>
  <c r="M258" i="7"/>
  <c r="N258" i="7"/>
  <c r="O258" i="7"/>
  <c r="P258" i="7"/>
  <c r="Q258" i="7"/>
  <c r="R258" i="7"/>
  <c r="S258" i="7" s="1"/>
  <c r="T258" i="7" s="1"/>
  <c r="U258" i="7" s="1"/>
  <c r="W258" i="7"/>
  <c r="X258" i="7"/>
  <c r="Y258" i="7"/>
  <c r="M259" i="7"/>
  <c r="N259" i="7"/>
  <c r="O259" i="7"/>
  <c r="P259" i="7"/>
  <c r="Q259" i="7"/>
  <c r="R259" i="7"/>
  <c r="S259" i="7" s="1"/>
  <c r="T259" i="7" s="1"/>
  <c r="U259" i="7" s="1"/>
  <c r="W259" i="7"/>
  <c r="X259" i="7"/>
  <c r="Y259" i="7"/>
  <c r="M260" i="7"/>
  <c r="N260" i="7"/>
  <c r="O260" i="7"/>
  <c r="P260" i="7"/>
  <c r="Q260" i="7"/>
  <c r="R260" i="7"/>
  <c r="S260" i="7" s="1"/>
  <c r="T260" i="7" s="1"/>
  <c r="U260" i="7" s="1"/>
  <c r="W260" i="7"/>
  <c r="X260" i="7"/>
  <c r="Y260" i="7"/>
  <c r="M261" i="7"/>
  <c r="N261" i="7"/>
  <c r="O261" i="7"/>
  <c r="P261" i="7"/>
  <c r="Q261" i="7"/>
  <c r="R261" i="7"/>
  <c r="S261" i="7" s="1"/>
  <c r="T261" i="7" s="1"/>
  <c r="U261" i="7" s="1"/>
  <c r="W261" i="7"/>
  <c r="X261" i="7"/>
  <c r="Y261" i="7"/>
  <c r="M262" i="7"/>
  <c r="N262" i="7"/>
  <c r="O262" i="7"/>
  <c r="P262" i="7"/>
  <c r="Q262" i="7"/>
  <c r="R262" i="7"/>
  <c r="S262" i="7" s="1"/>
  <c r="T262" i="7" s="1"/>
  <c r="U262" i="7" s="1"/>
  <c r="W262" i="7"/>
  <c r="X262" i="7"/>
  <c r="Y262" i="7"/>
  <c r="M263" i="7"/>
  <c r="N263" i="7"/>
  <c r="O263" i="7"/>
  <c r="P263" i="7" s="1"/>
  <c r="Q263" i="7"/>
  <c r="R263" i="7"/>
  <c r="S263" i="7" s="1"/>
  <c r="T263" i="7" s="1"/>
  <c r="U263" i="7" s="1"/>
  <c r="W263" i="7"/>
  <c r="X263" i="7"/>
  <c r="Y263" i="7"/>
  <c r="M264" i="7"/>
  <c r="N264" i="7"/>
  <c r="O264" i="7"/>
  <c r="P264" i="7" s="1"/>
  <c r="Q264" i="7"/>
  <c r="R264" i="7"/>
  <c r="S264" i="7" s="1"/>
  <c r="T264" i="7" s="1"/>
  <c r="U264" i="7" s="1"/>
  <c r="W264" i="7"/>
  <c r="X264" i="7"/>
  <c r="Y264" i="7"/>
  <c r="M265" i="7"/>
  <c r="N265" i="7"/>
  <c r="O265" i="7"/>
  <c r="P265" i="7" s="1"/>
  <c r="Q265" i="7"/>
  <c r="R265" i="7"/>
  <c r="S265" i="7" s="1"/>
  <c r="T265" i="7" s="1"/>
  <c r="U265" i="7" s="1"/>
  <c r="W265" i="7"/>
  <c r="X265" i="7"/>
  <c r="Y265" i="7"/>
  <c r="M266" i="7"/>
  <c r="N266" i="7"/>
  <c r="O266" i="7"/>
  <c r="P266" i="7" s="1"/>
  <c r="Q266" i="7"/>
  <c r="R266" i="7"/>
  <c r="S266" i="7" s="1"/>
  <c r="T266" i="7" s="1"/>
  <c r="U266" i="7" s="1"/>
  <c r="W266" i="7"/>
  <c r="X266" i="7"/>
  <c r="Y266" i="7"/>
  <c r="M267" i="7"/>
  <c r="N267" i="7"/>
  <c r="O267" i="7"/>
  <c r="P267" i="7" s="1"/>
  <c r="Q267" i="7"/>
  <c r="R267" i="7"/>
  <c r="S267" i="7" s="1"/>
  <c r="T267" i="7" s="1"/>
  <c r="U267" i="7" s="1"/>
  <c r="W267" i="7"/>
  <c r="X267" i="7"/>
  <c r="Y267" i="7"/>
  <c r="M268" i="7"/>
  <c r="N268" i="7"/>
  <c r="O268" i="7"/>
  <c r="P268" i="7" s="1"/>
  <c r="Q268" i="7"/>
  <c r="R268" i="7"/>
  <c r="S268" i="7" s="1"/>
  <c r="T268" i="7" s="1"/>
  <c r="U268" i="7" s="1"/>
  <c r="W268" i="7"/>
  <c r="X268" i="7"/>
  <c r="Y268" i="7"/>
  <c r="M269" i="7"/>
  <c r="N269" i="7"/>
  <c r="O269" i="7"/>
  <c r="P269" i="7" s="1"/>
  <c r="Q269" i="7"/>
  <c r="R269" i="7"/>
  <c r="S269" i="7" s="1"/>
  <c r="T269" i="7" s="1"/>
  <c r="U269" i="7" s="1"/>
  <c r="W269" i="7"/>
  <c r="X269" i="7"/>
  <c r="Y269" i="7"/>
  <c r="M270" i="7"/>
  <c r="N270" i="7"/>
  <c r="O270" i="7"/>
  <c r="P270" i="7" s="1"/>
  <c r="Q270" i="7"/>
  <c r="R270" i="7"/>
  <c r="S270" i="7" s="1"/>
  <c r="T270" i="7" s="1"/>
  <c r="U270" i="7" s="1"/>
  <c r="W270" i="7"/>
  <c r="X270" i="7"/>
  <c r="Y270" i="7"/>
  <c r="M271" i="7"/>
  <c r="N271" i="7"/>
  <c r="O271" i="7"/>
  <c r="P271" i="7" s="1"/>
  <c r="Q271" i="7"/>
  <c r="R271" i="7"/>
  <c r="S271" i="7" s="1"/>
  <c r="T271" i="7" s="1"/>
  <c r="U271" i="7" s="1"/>
  <c r="W271" i="7"/>
  <c r="X271" i="7"/>
  <c r="Y271" i="7"/>
  <c r="M272" i="7"/>
  <c r="N272" i="7"/>
  <c r="O272" i="7"/>
  <c r="P272" i="7" s="1"/>
  <c r="Q272" i="7"/>
  <c r="R272" i="7"/>
  <c r="S272" i="7" s="1"/>
  <c r="T272" i="7" s="1"/>
  <c r="U272" i="7" s="1"/>
  <c r="W272" i="7"/>
  <c r="X272" i="7"/>
  <c r="Y272" i="7"/>
  <c r="M273" i="7"/>
  <c r="N273" i="7"/>
  <c r="O273" i="7"/>
  <c r="P273" i="7" s="1"/>
  <c r="Q273" i="7"/>
  <c r="R273" i="7"/>
  <c r="S273" i="7" s="1"/>
  <c r="T273" i="7" s="1"/>
  <c r="U273" i="7" s="1"/>
  <c r="W273" i="7"/>
  <c r="X273" i="7"/>
  <c r="Y273" i="7"/>
  <c r="M274" i="7"/>
  <c r="N274" i="7"/>
  <c r="O274" i="7"/>
  <c r="P274" i="7" s="1"/>
  <c r="Q274" i="7"/>
  <c r="R274" i="7"/>
  <c r="S274" i="7" s="1"/>
  <c r="T274" i="7" s="1"/>
  <c r="U274" i="7" s="1"/>
  <c r="W274" i="7"/>
  <c r="X274" i="7"/>
  <c r="Y274" i="7"/>
  <c r="M275" i="7"/>
  <c r="N275" i="7"/>
  <c r="O275" i="7"/>
  <c r="P275" i="7" s="1"/>
  <c r="Q275" i="7"/>
  <c r="R275" i="7"/>
  <c r="S275" i="7" s="1"/>
  <c r="T275" i="7" s="1"/>
  <c r="U275" i="7" s="1"/>
  <c r="W275" i="7"/>
  <c r="X275" i="7"/>
  <c r="Y275" i="7"/>
  <c r="M276" i="7"/>
  <c r="N276" i="7"/>
  <c r="O276" i="7"/>
  <c r="P276" i="7" s="1"/>
  <c r="Q276" i="7"/>
  <c r="R276" i="7"/>
  <c r="S276" i="7" s="1"/>
  <c r="T276" i="7" s="1"/>
  <c r="U276" i="7" s="1"/>
  <c r="W276" i="7"/>
  <c r="X276" i="7"/>
  <c r="Y276" i="7"/>
  <c r="M277" i="7"/>
  <c r="N277" i="7"/>
  <c r="O277" i="7"/>
  <c r="P277" i="7" s="1"/>
  <c r="Q277" i="7"/>
  <c r="R277" i="7"/>
  <c r="S277" i="7" s="1"/>
  <c r="T277" i="7" s="1"/>
  <c r="U277" i="7" s="1"/>
  <c r="W277" i="7"/>
  <c r="X277" i="7"/>
  <c r="Y277" i="7"/>
  <c r="M278" i="7"/>
  <c r="N278" i="7"/>
  <c r="O278" i="7"/>
  <c r="P278" i="7" s="1"/>
  <c r="Q278" i="7"/>
  <c r="R278" i="7"/>
  <c r="S278" i="7" s="1"/>
  <c r="T278" i="7" s="1"/>
  <c r="U278" i="7" s="1"/>
  <c r="W278" i="7"/>
  <c r="X278" i="7"/>
  <c r="Y278" i="7"/>
  <c r="M279" i="7"/>
  <c r="N279" i="7"/>
  <c r="O279" i="7"/>
  <c r="P279" i="7" s="1"/>
  <c r="Q279" i="7"/>
  <c r="R279" i="7"/>
  <c r="S279" i="7" s="1"/>
  <c r="T279" i="7" s="1"/>
  <c r="U279" i="7" s="1"/>
  <c r="W279" i="7"/>
  <c r="X279" i="7"/>
  <c r="Y279" i="7"/>
  <c r="M280" i="7"/>
  <c r="N280" i="7"/>
  <c r="O280" i="7"/>
  <c r="P280" i="7" s="1"/>
  <c r="Q280" i="7"/>
  <c r="R280" i="7"/>
  <c r="S280" i="7" s="1"/>
  <c r="T280" i="7" s="1"/>
  <c r="U280" i="7" s="1"/>
  <c r="W280" i="7"/>
  <c r="X280" i="7"/>
  <c r="Y280" i="7"/>
  <c r="M281" i="7"/>
  <c r="N281" i="7"/>
  <c r="O281" i="7"/>
  <c r="P281" i="7" s="1"/>
  <c r="Q281" i="7"/>
  <c r="R281" i="7"/>
  <c r="S281" i="7" s="1"/>
  <c r="T281" i="7" s="1"/>
  <c r="U281" i="7" s="1"/>
  <c r="W281" i="7"/>
  <c r="X281" i="7"/>
  <c r="Y281" i="7"/>
  <c r="M282" i="7"/>
  <c r="N282" i="7"/>
  <c r="O282" i="7"/>
  <c r="P282" i="7" s="1"/>
  <c r="Q282" i="7"/>
  <c r="R282" i="7"/>
  <c r="S282" i="7" s="1"/>
  <c r="T282" i="7" s="1"/>
  <c r="U282" i="7" s="1"/>
  <c r="W282" i="7"/>
  <c r="X282" i="7"/>
  <c r="Y282" i="7"/>
  <c r="M283" i="7"/>
  <c r="N283" i="7"/>
  <c r="O283" i="7"/>
  <c r="P283" i="7" s="1"/>
  <c r="Q283" i="7"/>
  <c r="R283" i="7"/>
  <c r="S283" i="7" s="1"/>
  <c r="T283" i="7" s="1"/>
  <c r="U283" i="7" s="1"/>
  <c r="W283" i="7"/>
  <c r="X283" i="7"/>
  <c r="Y283" i="7"/>
  <c r="M284" i="7"/>
  <c r="N284" i="7"/>
  <c r="O284" i="7"/>
  <c r="P284" i="7" s="1"/>
  <c r="Q284" i="7"/>
  <c r="R284" i="7"/>
  <c r="S284" i="7" s="1"/>
  <c r="T284" i="7" s="1"/>
  <c r="U284" i="7" s="1"/>
  <c r="W284" i="7"/>
  <c r="X284" i="7"/>
  <c r="Y284" i="7"/>
  <c r="M285" i="7"/>
  <c r="N285" i="7"/>
  <c r="O285" i="7"/>
  <c r="P285" i="7" s="1"/>
  <c r="Q285" i="7"/>
  <c r="R285" i="7"/>
  <c r="S285" i="7" s="1"/>
  <c r="T285" i="7" s="1"/>
  <c r="U285" i="7" s="1"/>
  <c r="W285" i="7"/>
  <c r="X285" i="7"/>
  <c r="Y285" i="7"/>
  <c r="M286" i="7"/>
  <c r="N286" i="7"/>
  <c r="O286" i="7"/>
  <c r="P286" i="7" s="1"/>
  <c r="Q286" i="7"/>
  <c r="R286" i="7"/>
  <c r="S286" i="7" s="1"/>
  <c r="T286" i="7" s="1"/>
  <c r="U286" i="7" s="1"/>
  <c r="W286" i="7"/>
  <c r="X286" i="7"/>
  <c r="Y286" i="7"/>
  <c r="M287" i="7"/>
  <c r="N287" i="7"/>
  <c r="O287" i="7"/>
  <c r="P287" i="7" s="1"/>
  <c r="Q287" i="7"/>
  <c r="R287" i="7"/>
  <c r="S287" i="7" s="1"/>
  <c r="T287" i="7" s="1"/>
  <c r="U287" i="7" s="1"/>
  <c r="W287" i="7"/>
  <c r="X287" i="7"/>
  <c r="Y287" i="7"/>
  <c r="M288" i="7"/>
  <c r="N288" i="7"/>
  <c r="O288" i="7"/>
  <c r="P288" i="7" s="1"/>
  <c r="Q288" i="7"/>
  <c r="R288" i="7"/>
  <c r="S288" i="7" s="1"/>
  <c r="T288" i="7" s="1"/>
  <c r="U288" i="7" s="1"/>
  <c r="W288" i="7"/>
  <c r="X288" i="7"/>
  <c r="Y288" i="7"/>
  <c r="M289" i="7"/>
  <c r="N289" i="7"/>
  <c r="O289" i="7"/>
  <c r="P289" i="7" s="1"/>
  <c r="Q289" i="7"/>
  <c r="R289" i="7"/>
  <c r="S289" i="7" s="1"/>
  <c r="T289" i="7" s="1"/>
  <c r="U289" i="7" s="1"/>
  <c r="W289" i="7"/>
  <c r="X289" i="7"/>
  <c r="Y289" i="7"/>
  <c r="M290" i="7"/>
  <c r="N290" i="7"/>
  <c r="O290" i="7"/>
  <c r="P290" i="7" s="1"/>
  <c r="Q290" i="7"/>
  <c r="R290" i="7"/>
  <c r="S290" i="7" s="1"/>
  <c r="T290" i="7" s="1"/>
  <c r="U290" i="7" s="1"/>
  <c r="W290" i="7"/>
  <c r="X290" i="7"/>
  <c r="Y290" i="7"/>
  <c r="M291" i="7"/>
  <c r="N291" i="7"/>
  <c r="O291" i="7"/>
  <c r="P291" i="7" s="1"/>
  <c r="Q291" i="7"/>
  <c r="R291" i="7"/>
  <c r="S291" i="7" s="1"/>
  <c r="T291" i="7" s="1"/>
  <c r="U291" i="7" s="1"/>
  <c r="W291" i="7"/>
  <c r="X291" i="7"/>
  <c r="Y291" i="7"/>
  <c r="M292" i="7"/>
  <c r="N292" i="7"/>
  <c r="O292" i="7"/>
  <c r="P292" i="7" s="1"/>
  <c r="Q292" i="7"/>
  <c r="R292" i="7"/>
  <c r="S292" i="7" s="1"/>
  <c r="T292" i="7" s="1"/>
  <c r="U292" i="7" s="1"/>
  <c r="W292" i="7"/>
  <c r="X292" i="7"/>
  <c r="Y292" i="7"/>
  <c r="M293" i="7"/>
  <c r="N293" i="7"/>
  <c r="O293" i="7"/>
  <c r="P293" i="7" s="1"/>
  <c r="Q293" i="7"/>
  <c r="R293" i="7"/>
  <c r="S293" i="7" s="1"/>
  <c r="T293" i="7" s="1"/>
  <c r="U293" i="7" s="1"/>
  <c r="W293" i="7"/>
  <c r="X293" i="7"/>
  <c r="Y293" i="7"/>
  <c r="M294" i="7"/>
  <c r="N294" i="7"/>
  <c r="O294" i="7"/>
  <c r="P294" i="7" s="1"/>
  <c r="Q294" i="7"/>
  <c r="R294" i="7"/>
  <c r="S294" i="7" s="1"/>
  <c r="T294" i="7" s="1"/>
  <c r="U294" i="7" s="1"/>
  <c r="W294" i="7"/>
  <c r="X294" i="7"/>
  <c r="Y294" i="7"/>
  <c r="M295" i="7"/>
  <c r="N295" i="7"/>
  <c r="O295" i="7"/>
  <c r="P295" i="7" s="1"/>
  <c r="Q295" i="7"/>
  <c r="R295" i="7"/>
  <c r="S295" i="7" s="1"/>
  <c r="T295" i="7" s="1"/>
  <c r="U295" i="7" s="1"/>
  <c r="W295" i="7"/>
  <c r="X295" i="7"/>
  <c r="Y295" i="7"/>
  <c r="M296" i="7"/>
  <c r="N296" i="7"/>
  <c r="O296" i="7"/>
  <c r="P296" i="7" s="1"/>
  <c r="Q296" i="7"/>
  <c r="R296" i="7"/>
  <c r="S296" i="7" s="1"/>
  <c r="T296" i="7" s="1"/>
  <c r="U296" i="7" s="1"/>
  <c r="W296" i="7"/>
  <c r="X296" i="7"/>
  <c r="Y296" i="7"/>
  <c r="M297" i="7"/>
  <c r="N297" i="7"/>
  <c r="O297" i="7"/>
  <c r="P297" i="7" s="1"/>
  <c r="Q297" i="7"/>
  <c r="R297" i="7"/>
  <c r="S297" i="7"/>
  <c r="T297" i="7" s="1"/>
  <c r="U297" i="7" s="1"/>
  <c r="W297" i="7"/>
  <c r="X297" i="7"/>
  <c r="Y297" i="7"/>
  <c r="M298" i="7"/>
  <c r="N298" i="7"/>
  <c r="O298" i="7"/>
  <c r="P298" i="7" s="1"/>
  <c r="Q298" i="7"/>
  <c r="R298" i="7"/>
  <c r="S298" i="7" s="1"/>
  <c r="T298" i="7" s="1"/>
  <c r="U298" i="7" s="1"/>
  <c r="W298" i="7"/>
  <c r="X298" i="7"/>
  <c r="Y298" i="7"/>
  <c r="M299" i="7"/>
  <c r="N299" i="7"/>
  <c r="O299" i="7"/>
  <c r="P299" i="7"/>
  <c r="Q299" i="7"/>
  <c r="R299" i="7"/>
  <c r="S299" i="7" s="1"/>
  <c r="T299" i="7" s="1"/>
  <c r="U299" i="7" s="1"/>
  <c r="W299" i="7"/>
  <c r="X299" i="7"/>
  <c r="Y299" i="7"/>
  <c r="M300" i="7"/>
  <c r="N300" i="7"/>
  <c r="O300" i="7"/>
  <c r="P300" i="7" s="1"/>
  <c r="Q300" i="7"/>
  <c r="R300" i="7"/>
  <c r="S300" i="7" s="1"/>
  <c r="T300" i="7" s="1"/>
  <c r="U300" i="7" s="1"/>
  <c r="W300" i="7"/>
  <c r="X300" i="7"/>
  <c r="Y300" i="7"/>
  <c r="M301" i="7"/>
  <c r="N301" i="7"/>
  <c r="O301" i="7"/>
  <c r="P301" i="7" s="1"/>
  <c r="Q301" i="7"/>
  <c r="R301" i="7"/>
  <c r="S301" i="7" s="1"/>
  <c r="T301" i="7" s="1"/>
  <c r="U301" i="7" s="1"/>
  <c r="W301" i="7"/>
  <c r="X301" i="7"/>
  <c r="Y301" i="7"/>
  <c r="M302" i="7"/>
  <c r="N302" i="7"/>
  <c r="O302" i="7"/>
  <c r="P302" i="7" s="1"/>
  <c r="Q302" i="7"/>
  <c r="R302" i="7"/>
  <c r="S302" i="7"/>
  <c r="T302" i="7" s="1"/>
  <c r="U302" i="7" s="1"/>
  <c r="W302" i="7"/>
  <c r="X302" i="7"/>
  <c r="Y302" i="7"/>
  <c r="M303" i="7"/>
  <c r="N303" i="7"/>
  <c r="O303" i="7"/>
  <c r="P303" i="7"/>
  <c r="Q303" i="7"/>
  <c r="R303" i="7"/>
  <c r="S303" i="7" s="1"/>
  <c r="T303" i="7" s="1"/>
  <c r="U303" i="7" s="1"/>
  <c r="W303" i="7"/>
  <c r="X303" i="7"/>
  <c r="Y303" i="7"/>
  <c r="M304" i="7"/>
  <c r="N304" i="7"/>
  <c r="O304" i="7"/>
  <c r="P304" i="7" s="1"/>
  <c r="Q304" i="7"/>
  <c r="R304" i="7"/>
  <c r="S304" i="7" s="1"/>
  <c r="T304" i="7" s="1"/>
  <c r="U304" i="7" s="1"/>
  <c r="W304" i="7"/>
  <c r="X304" i="7"/>
  <c r="Y304" i="7"/>
  <c r="M305" i="7"/>
  <c r="N305" i="7"/>
  <c r="O305" i="7"/>
  <c r="P305" i="7" s="1"/>
  <c r="Q305" i="7"/>
  <c r="R305" i="7"/>
  <c r="S305" i="7" s="1"/>
  <c r="T305" i="7" s="1"/>
  <c r="U305" i="7" s="1"/>
  <c r="W305" i="7"/>
  <c r="X305" i="7"/>
  <c r="Y305" i="7"/>
  <c r="M306" i="7"/>
  <c r="N306" i="7"/>
  <c r="O306" i="7"/>
  <c r="P306" i="7" s="1"/>
  <c r="Q306" i="7"/>
  <c r="R306" i="7"/>
  <c r="S306" i="7"/>
  <c r="T306" i="7" s="1"/>
  <c r="U306" i="7" s="1"/>
  <c r="W306" i="7"/>
  <c r="X306" i="7"/>
  <c r="Y306" i="7"/>
  <c r="M307" i="7"/>
  <c r="N307" i="7"/>
  <c r="O307" i="7"/>
  <c r="P307" i="7"/>
  <c r="Q307" i="7"/>
  <c r="R307" i="7"/>
  <c r="S307" i="7" s="1"/>
  <c r="T307" i="7" s="1"/>
  <c r="U307" i="7" s="1"/>
  <c r="W307" i="7"/>
  <c r="X307" i="7"/>
  <c r="Y307" i="7"/>
  <c r="M308" i="7"/>
  <c r="N308" i="7"/>
  <c r="O308" i="7"/>
  <c r="P308" i="7" s="1"/>
  <c r="Q308" i="7"/>
  <c r="R308" i="7"/>
  <c r="S308" i="7" s="1"/>
  <c r="T308" i="7" s="1"/>
  <c r="U308" i="7" s="1"/>
  <c r="W308" i="7"/>
  <c r="X308" i="7"/>
  <c r="Y308" i="7"/>
  <c r="M309" i="7"/>
  <c r="N309" i="7"/>
  <c r="O309" i="7"/>
  <c r="P309" i="7" s="1"/>
  <c r="Q309" i="7"/>
  <c r="R309" i="7"/>
  <c r="S309" i="7" s="1"/>
  <c r="T309" i="7" s="1"/>
  <c r="U309" i="7" s="1"/>
  <c r="W309" i="7"/>
  <c r="X309" i="7"/>
  <c r="Y309" i="7"/>
  <c r="M310" i="7"/>
  <c r="N310" i="7"/>
  <c r="O310" i="7"/>
  <c r="P310" i="7" s="1"/>
  <c r="Q310" i="7"/>
  <c r="R310" i="7"/>
  <c r="S310" i="7"/>
  <c r="T310" i="7" s="1"/>
  <c r="U310" i="7" s="1"/>
  <c r="W310" i="7"/>
  <c r="X310" i="7"/>
  <c r="Y310" i="7"/>
  <c r="M311" i="7"/>
  <c r="N311" i="7"/>
  <c r="O311" i="7"/>
  <c r="P311" i="7"/>
  <c r="Q311" i="7"/>
  <c r="R311" i="7"/>
  <c r="S311" i="7" s="1"/>
  <c r="T311" i="7"/>
  <c r="U311" i="7" s="1"/>
  <c r="W311" i="7"/>
  <c r="X311" i="7"/>
  <c r="Y311" i="7"/>
  <c r="M312" i="7"/>
  <c r="N312" i="7"/>
  <c r="O312" i="7"/>
  <c r="P312" i="7" s="1"/>
  <c r="Q312" i="7"/>
  <c r="R312" i="7"/>
  <c r="S312" i="7" s="1"/>
  <c r="T312" i="7" s="1"/>
  <c r="U312" i="7" s="1"/>
  <c r="W312" i="7"/>
  <c r="X312" i="7"/>
  <c r="Y312" i="7"/>
  <c r="M313" i="7"/>
  <c r="N313" i="7"/>
  <c r="O313" i="7"/>
  <c r="P313" i="7" s="1"/>
  <c r="Q313" i="7"/>
  <c r="R313" i="7"/>
  <c r="S313" i="7" s="1"/>
  <c r="T313" i="7" s="1"/>
  <c r="U313" i="7" s="1"/>
  <c r="W313" i="7"/>
  <c r="X313" i="7"/>
  <c r="Y313" i="7"/>
  <c r="M314" i="7"/>
  <c r="N314" i="7"/>
  <c r="O314" i="7"/>
  <c r="P314" i="7" s="1"/>
  <c r="Q314" i="7"/>
  <c r="R314" i="7"/>
  <c r="S314" i="7"/>
  <c r="T314" i="7" s="1"/>
  <c r="U314" i="7" s="1"/>
  <c r="W314" i="7"/>
  <c r="X314" i="7"/>
  <c r="Y314" i="7"/>
  <c r="M315" i="7"/>
  <c r="N315" i="7"/>
  <c r="O315" i="7"/>
  <c r="P315" i="7"/>
  <c r="Q315" i="7"/>
  <c r="R315" i="7"/>
  <c r="S315" i="7" s="1"/>
  <c r="T315" i="7" s="1"/>
  <c r="U315" i="7" s="1"/>
  <c r="W315" i="7"/>
  <c r="X315" i="7"/>
  <c r="Y315" i="7"/>
  <c r="M316" i="7"/>
  <c r="N316" i="7"/>
  <c r="O316" i="7"/>
  <c r="P316" i="7" s="1"/>
  <c r="Q316" i="7"/>
  <c r="R316" i="7"/>
  <c r="S316" i="7" s="1"/>
  <c r="T316" i="7" s="1"/>
  <c r="U316" i="7" s="1"/>
  <c r="W316" i="7"/>
  <c r="X316" i="7"/>
  <c r="Y316" i="7"/>
  <c r="M317" i="7"/>
  <c r="N317" i="7"/>
  <c r="O317" i="7"/>
  <c r="P317" i="7" s="1"/>
  <c r="Q317" i="7"/>
  <c r="R317" i="7"/>
  <c r="S317" i="7" s="1"/>
  <c r="T317" i="7" s="1"/>
  <c r="U317" i="7" s="1"/>
  <c r="W317" i="7"/>
  <c r="X317" i="7"/>
  <c r="Y317" i="7"/>
  <c r="M318" i="7"/>
  <c r="N318" i="7"/>
  <c r="O318" i="7"/>
  <c r="P318" i="7" s="1"/>
  <c r="Q318" i="7"/>
  <c r="R318" i="7"/>
  <c r="S318" i="7"/>
  <c r="T318" i="7" s="1"/>
  <c r="U318" i="7" s="1"/>
  <c r="W318" i="7"/>
  <c r="X318" i="7"/>
  <c r="Y318" i="7"/>
  <c r="M319" i="7"/>
  <c r="N319" i="7"/>
  <c r="O319" i="7"/>
  <c r="P319" i="7"/>
  <c r="Q319" i="7"/>
  <c r="R319" i="7"/>
  <c r="S319" i="7" s="1"/>
  <c r="T319" i="7" s="1"/>
  <c r="U319" i="7" s="1"/>
  <c r="W319" i="7"/>
  <c r="X319" i="7"/>
  <c r="Y319" i="7"/>
  <c r="M320" i="7"/>
  <c r="N320" i="7"/>
  <c r="O320" i="7"/>
  <c r="P320" i="7" s="1"/>
  <c r="Q320" i="7"/>
  <c r="R320" i="7"/>
  <c r="S320" i="7" s="1"/>
  <c r="T320" i="7" s="1"/>
  <c r="U320" i="7" s="1"/>
  <c r="W320" i="7"/>
  <c r="X320" i="7"/>
  <c r="Y320" i="7"/>
  <c r="M321" i="7"/>
  <c r="N321" i="7"/>
  <c r="O321" i="7"/>
  <c r="P321" i="7" s="1"/>
  <c r="Q321" i="7"/>
  <c r="R321" i="7"/>
  <c r="S321" i="7" s="1"/>
  <c r="T321" i="7" s="1"/>
  <c r="U321" i="7" s="1"/>
  <c r="W321" i="7"/>
  <c r="X321" i="7"/>
  <c r="Y321" i="7"/>
  <c r="M322" i="7"/>
  <c r="N322" i="7"/>
  <c r="O322" i="7"/>
  <c r="P322" i="7" s="1"/>
  <c r="Q322" i="7"/>
  <c r="R322" i="7"/>
  <c r="S322" i="7"/>
  <c r="T322" i="7" s="1"/>
  <c r="U322" i="7" s="1"/>
  <c r="W322" i="7"/>
  <c r="X322" i="7"/>
  <c r="Y322" i="7"/>
  <c r="M323" i="7"/>
  <c r="N323" i="7"/>
  <c r="O323" i="7"/>
  <c r="P323" i="7"/>
  <c r="Q323" i="7"/>
  <c r="R323" i="7"/>
  <c r="S323" i="7" s="1"/>
  <c r="T323" i="7" s="1"/>
  <c r="U323" i="7" s="1"/>
  <c r="W323" i="7"/>
  <c r="X323" i="7"/>
  <c r="Y323" i="7"/>
  <c r="M324" i="7"/>
  <c r="N324" i="7"/>
  <c r="O324" i="7"/>
  <c r="P324" i="7" s="1"/>
  <c r="Q324" i="7"/>
  <c r="R324" i="7"/>
  <c r="S324" i="7" s="1"/>
  <c r="T324" i="7" s="1"/>
  <c r="U324" i="7" s="1"/>
  <c r="W324" i="7"/>
  <c r="X324" i="7"/>
  <c r="Y324" i="7"/>
  <c r="M325" i="7"/>
  <c r="N325" i="7"/>
  <c r="O325" i="7"/>
  <c r="P325" i="7" s="1"/>
  <c r="Q325" i="7"/>
  <c r="R325" i="7"/>
  <c r="S325" i="7" s="1"/>
  <c r="T325" i="7" s="1"/>
  <c r="U325" i="7" s="1"/>
  <c r="W325" i="7"/>
  <c r="X325" i="7"/>
  <c r="Y325" i="7"/>
  <c r="M326" i="7"/>
  <c r="N326" i="7"/>
  <c r="O326" i="7"/>
  <c r="P326" i="7" s="1"/>
  <c r="Q326" i="7"/>
  <c r="R326" i="7"/>
  <c r="S326" i="7"/>
  <c r="T326" i="7" s="1"/>
  <c r="U326" i="7" s="1"/>
  <c r="W326" i="7"/>
  <c r="X326" i="7"/>
  <c r="Y326" i="7"/>
  <c r="M327" i="7"/>
  <c r="N327" i="7"/>
  <c r="O327" i="7"/>
  <c r="P327" i="7"/>
  <c r="Q327" i="7"/>
  <c r="R327" i="7"/>
  <c r="S327" i="7" s="1"/>
  <c r="T327" i="7"/>
  <c r="U327" i="7" s="1"/>
  <c r="W327" i="7"/>
  <c r="X327" i="7"/>
  <c r="Y327" i="7"/>
  <c r="M328" i="7"/>
  <c r="N328" i="7"/>
  <c r="O328" i="7"/>
  <c r="P328" i="7" s="1"/>
  <c r="Q328" i="7"/>
  <c r="R328" i="7"/>
  <c r="S328" i="7" s="1"/>
  <c r="T328" i="7" s="1"/>
  <c r="U328" i="7" s="1"/>
  <c r="W328" i="7"/>
  <c r="X328" i="7"/>
  <c r="Y328" i="7"/>
  <c r="M329" i="7"/>
  <c r="N329" i="7"/>
  <c r="O329" i="7"/>
  <c r="P329" i="7" s="1"/>
  <c r="Q329" i="7"/>
  <c r="R329" i="7"/>
  <c r="S329" i="7" s="1"/>
  <c r="T329" i="7" s="1"/>
  <c r="U329" i="7" s="1"/>
  <c r="W329" i="7"/>
  <c r="X329" i="7"/>
  <c r="Y329" i="7"/>
  <c r="M330" i="7"/>
  <c r="N330" i="7"/>
  <c r="O330" i="7"/>
  <c r="P330" i="7" s="1"/>
  <c r="Q330" i="7"/>
  <c r="R330" i="7"/>
  <c r="S330" i="7"/>
  <c r="T330" i="7" s="1"/>
  <c r="U330" i="7" s="1"/>
  <c r="W330" i="7"/>
  <c r="X330" i="7"/>
  <c r="Y330" i="7"/>
  <c r="M331" i="7"/>
  <c r="N331" i="7"/>
  <c r="O331" i="7"/>
  <c r="P331" i="7"/>
  <c r="Q331" i="7"/>
  <c r="R331" i="7"/>
  <c r="S331" i="7" s="1"/>
  <c r="T331" i="7" s="1"/>
  <c r="U331" i="7" s="1"/>
  <c r="W331" i="7"/>
  <c r="X331" i="7"/>
  <c r="Y331" i="7"/>
  <c r="M332" i="7"/>
  <c r="N332" i="7" s="1"/>
  <c r="O332" i="7"/>
  <c r="P332" i="7" s="1"/>
  <c r="Q332" i="7"/>
  <c r="W332" i="7"/>
  <c r="X332" i="7"/>
  <c r="Y332" i="7"/>
  <c r="M333" i="7"/>
  <c r="N333" i="7" s="1"/>
  <c r="O333" i="7"/>
  <c r="P333" i="7" s="1"/>
  <c r="Q333" i="7"/>
  <c r="W333" i="7"/>
  <c r="X333" i="7"/>
  <c r="Y333" i="7"/>
  <c r="M334" i="7"/>
  <c r="N334" i="7" s="1"/>
  <c r="O334" i="7"/>
  <c r="P334" i="7" s="1"/>
  <c r="Q334" i="7"/>
  <c r="W334" i="7"/>
  <c r="X334" i="7"/>
  <c r="Y334" i="7"/>
  <c r="M335" i="7"/>
  <c r="N335" i="7" s="1"/>
  <c r="O335" i="7"/>
  <c r="P335" i="7" s="1"/>
  <c r="Q335" i="7"/>
  <c r="W335" i="7"/>
  <c r="X335" i="7"/>
  <c r="Y335" i="7"/>
  <c r="M336" i="7"/>
  <c r="N336" i="7" s="1"/>
  <c r="O336" i="7"/>
  <c r="P336" i="7" s="1"/>
  <c r="Q336" i="7"/>
  <c r="W336" i="7"/>
  <c r="X336" i="7"/>
  <c r="Y336" i="7"/>
  <c r="M337" i="7"/>
  <c r="N337" i="7" s="1"/>
  <c r="O337" i="7"/>
  <c r="P337" i="7" s="1"/>
  <c r="Q337" i="7"/>
  <c r="W337" i="7"/>
  <c r="X337" i="7"/>
  <c r="Y337" i="7"/>
  <c r="M338" i="7"/>
  <c r="N338" i="7" s="1"/>
  <c r="O338" i="7"/>
  <c r="P338" i="7" s="1"/>
  <c r="Q338" i="7"/>
  <c r="W338" i="7"/>
  <c r="X338" i="7"/>
  <c r="Y338" i="7"/>
  <c r="M339" i="7"/>
  <c r="N339" i="7" s="1"/>
  <c r="O339" i="7"/>
  <c r="P339" i="7" s="1"/>
  <c r="Q339" i="7"/>
  <c r="W339" i="7"/>
  <c r="X339" i="7"/>
  <c r="Y339" i="7"/>
  <c r="M340" i="7"/>
  <c r="N340" i="7" s="1"/>
  <c r="O340" i="7"/>
  <c r="P340" i="7" s="1"/>
  <c r="Q340" i="7"/>
  <c r="W340" i="7"/>
  <c r="X340" i="7"/>
  <c r="Y340" i="7"/>
  <c r="M341" i="7"/>
  <c r="N341" i="7" s="1"/>
  <c r="O341" i="7"/>
  <c r="P341" i="7" s="1"/>
  <c r="Q341" i="7"/>
  <c r="W341" i="7"/>
  <c r="X341" i="7"/>
  <c r="Y341" i="7"/>
  <c r="M342" i="7"/>
  <c r="N342" i="7" s="1"/>
  <c r="O342" i="7"/>
  <c r="P342" i="7" s="1"/>
  <c r="Q342" i="7"/>
  <c r="W342" i="7"/>
  <c r="X342" i="7"/>
  <c r="Y342" i="7"/>
  <c r="M343" i="7"/>
  <c r="N343" i="7" s="1"/>
  <c r="O343" i="7"/>
  <c r="P343" i="7" s="1"/>
  <c r="Q343" i="7"/>
  <c r="W343" i="7"/>
  <c r="X343" i="7"/>
  <c r="Y343" i="7"/>
  <c r="M344" i="7"/>
  <c r="N344" i="7" s="1"/>
  <c r="O344" i="7"/>
  <c r="P344" i="7" s="1"/>
  <c r="Q344" i="7"/>
  <c r="W344" i="7"/>
  <c r="X344" i="7"/>
  <c r="Y344" i="7"/>
  <c r="M345" i="7"/>
  <c r="N345" i="7" s="1"/>
  <c r="O345" i="7"/>
  <c r="P345" i="7" s="1"/>
  <c r="Q345" i="7"/>
  <c r="W345" i="7"/>
  <c r="X345" i="7"/>
  <c r="Y345" i="7"/>
  <c r="M346" i="7"/>
  <c r="N346" i="7" s="1"/>
  <c r="O346" i="7"/>
  <c r="P346" i="7" s="1"/>
  <c r="Q346" i="7"/>
  <c r="W346" i="7"/>
  <c r="X346" i="7"/>
  <c r="Y346" i="7"/>
  <c r="M347" i="7"/>
  <c r="N347" i="7" s="1"/>
  <c r="O347" i="7"/>
  <c r="P347" i="7" s="1"/>
  <c r="Q347" i="7"/>
  <c r="W347" i="7"/>
  <c r="X347" i="7"/>
  <c r="Y347" i="7"/>
  <c r="M348" i="7"/>
  <c r="N348" i="7" s="1"/>
  <c r="O348" i="7"/>
  <c r="P348" i="7" s="1"/>
  <c r="Q348" i="7"/>
  <c r="W348" i="7"/>
  <c r="X348" i="7"/>
  <c r="Y348" i="7"/>
  <c r="M349" i="7"/>
  <c r="N349" i="7" s="1"/>
  <c r="O349" i="7"/>
  <c r="P349" i="7" s="1"/>
  <c r="Q349" i="7"/>
  <c r="W349" i="7"/>
  <c r="X349" i="7"/>
  <c r="Y349" i="7"/>
  <c r="M350" i="7"/>
  <c r="N350" i="7" s="1"/>
  <c r="O350" i="7"/>
  <c r="P350" i="7" s="1"/>
  <c r="Q350" i="7"/>
  <c r="W350" i="7"/>
  <c r="X350" i="7"/>
  <c r="Y350" i="7"/>
  <c r="M351" i="7"/>
  <c r="N351" i="7" s="1"/>
  <c r="O351" i="7"/>
  <c r="P351" i="7" s="1"/>
  <c r="Q351" i="7"/>
  <c r="W351" i="7"/>
  <c r="X351" i="7"/>
  <c r="Y351" i="7"/>
  <c r="M352" i="7"/>
  <c r="N352" i="7" s="1"/>
  <c r="O352" i="7"/>
  <c r="P352" i="7" s="1"/>
  <c r="Q352" i="7"/>
  <c r="W352" i="7"/>
  <c r="X352" i="7"/>
  <c r="Y352" i="7"/>
  <c r="M353" i="7"/>
  <c r="N353" i="7" s="1"/>
  <c r="O353" i="7"/>
  <c r="P353" i="7" s="1"/>
  <c r="Q353" i="7"/>
  <c r="W353" i="7"/>
  <c r="X353" i="7"/>
  <c r="Y353" i="7"/>
  <c r="M354" i="7"/>
  <c r="N354" i="7" s="1"/>
  <c r="O354" i="7"/>
  <c r="P354" i="7" s="1"/>
  <c r="Q354" i="7"/>
  <c r="W354" i="7"/>
  <c r="X354" i="7"/>
  <c r="Y354" i="7"/>
  <c r="M355" i="7"/>
  <c r="N355" i="7" s="1"/>
  <c r="O355" i="7"/>
  <c r="P355" i="7" s="1"/>
  <c r="Q355" i="7"/>
  <c r="W355" i="7"/>
  <c r="X355" i="7"/>
  <c r="Y355" i="7"/>
  <c r="M356" i="7"/>
  <c r="N356" i="7" s="1"/>
  <c r="O356" i="7"/>
  <c r="P356" i="7" s="1"/>
  <c r="Q356" i="7"/>
  <c r="W356" i="7"/>
  <c r="X356" i="7"/>
  <c r="Y356" i="7"/>
  <c r="M357" i="7"/>
  <c r="N357" i="7" s="1"/>
  <c r="O357" i="7"/>
  <c r="P357" i="7" s="1"/>
  <c r="Q357" i="7"/>
  <c r="W357" i="7"/>
  <c r="X357" i="7"/>
  <c r="Y357" i="7"/>
  <c r="M358" i="7"/>
  <c r="N358" i="7" s="1"/>
  <c r="O358" i="7"/>
  <c r="P358" i="7" s="1"/>
  <c r="Q358" i="7"/>
  <c r="W358" i="7"/>
  <c r="X358" i="7"/>
  <c r="Y358" i="7"/>
  <c r="M359" i="7"/>
  <c r="N359" i="7" s="1"/>
  <c r="O359" i="7"/>
  <c r="P359" i="7" s="1"/>
  <c r="Q359" i="7"/>
  <c r="W359" i="7"/>
  <c r="X359" i="7"/>
  <c r="Y359" i="7"/>
  <c r="M360" i="7"/>
  <c r="N360" i="7" s="1"/>
  <c r="O360" i="7"/>
  <c r="P360" i="7" s="1"/>
  <c r="Q360" i="7"/>
  <c r="W360" i="7"/>
  <c r="X360" i="7"/>
  <c r="Y360" i="7"/>
  <c r="M361" i="7"/>
  <c r="N361" i="7" s="1"/>
  <c r="O361" i="7"/>
  <c r="P361" i="7" s="1"/>
  <c r="Q361" i="7"/>
  <c r="W361" i="7"/>
  <c r="X361" i="7"/>
  <c r="Y361" i="7"/>
  <c r="M362" i="7"/>
  <c r="N362" i="7" s="1"/>
  <c r="O362" i="7"/>
  <c r="P362" i="7" s="1"/>
  <c r="Q362" i="7"/>
  <c r="W362" i="7"/>
  <c r="X362" i="7"/>
  <c r="Y362" i="7"/>
  <c r="M363" i="7"/>
  <c r="N363" i="7" s="1"/>
  <c r="O363" i="7"/>
  <c r="P363" i="7" s="1"/>
  <c r="Q363" i="7"/>
  <c r="W363" i="7"/>
  <c r="X363" i="7"/>
  <c r="Y363" i="7"/>
  <c r="M364" i="7"/>
  <c r="N364" i="7" s="1"/>
  <c r="O364" i="7"/>
  <c r="P364" i="7" s="1"/>
  <c r="Q364" i="7"/>
  <c r="W364" i="7"/>
  <c r="X364" i="7"/>
  <c r="Y364" i="7"/>
  <c r="M365" i="7"/>
  <c r="N365" i="7" s="1"/>
  <c r="O365" i="7"/>
  <c r="P365" i="7" s="1"/>
  <c r="Q365" i="7"/>
  <c r="W365" i="7"/>
  <c r="X365" i="7"/>
  <c r="Y365" i="7"/>
  <c r="M366" i="7"/>
  <c r="N366" i="7" s="1"/>
  <c r="O366" i="7"/>
  <c r="P366" i="7" s="1"/>
  <c r="Q366" i="7"/>
  <c r="W366" i="7"/>
  <c r="X366" i="7"/>
  <c r="Y366" i="7"/>
  <c r="M367" i="7"/>
  <c r="N367" i="7" s="1"/>
  <c r="O367" i="7"/>
  <c r="P367" i="7" s="1"/>
  <c r="Q367" i="7"/>
  <c r="W367" i="7"/>
  <c r="X367" i="7"/>
  <c r="Y367" i="7"/>
  <c r="M368" i="7"/>
  <c r="N368" i="7" s="1"/>
  <c r="O368" i="7"/>
  <c r="P368" i="7" s="1"/>
  <c r="Q368" i="7"/>
  <c r="W368" i="7"/>
  <c r="X368" i="7"/>
  <c r="Y368" i="7"/>
  <c r="M369" i="7"/>
  <c r="N369" i="7" s="1"/>
  <c r="O369" i="7"/>
  <c r="P369" i="7" s="1"/>
  <c r="Q369" i="7"/>
  <c r="W369" i="7"/>
  <c r="X369" i="7"/>
  <c r="Y369" i="7"/>
  <c r="M370" i="7"/>
  <c r="N370" i="7" s="1"/>
  <c r="O370" i="7"/>
  <c r="P370" i="7" s="1"/>
  <c r="Q370" i="7"/>
  <c r="W370" i="7"/>
  <c r="X370" i="7"/>
  <c r="Y370" i="7"/>
  <c r="M371" i="7"/>
  <c r="N371" i="7" s="1"/>
  <c r="O371" i="7"/>
  <c r="P371" i="7" s="1"/>
  <c r="Q371" i="7"/>
  <c r="W371" i="7"/>
  <c r="X371" i="7"/>
  <c r="Y371" i="7"/>
  <c r="M372" i="7"/>
  <c r="N372" i="7" s="1"/>
  <c r="O372" i="7"/>
  <c r="P372" i="7" s="1"/>
  <c r="Q372" i="7"/>
  <c r="W372" i="7"/>
  <c r="X372" i="7"/>
  <c r="Y372" i="7"/>
  <c r="M373" i="7"/>
  <c r="N373" i="7" s="1"/>
  <c r="O373" i="7"/>
  <c r="P373" i="7" s="1"/>
  <c r="Q373" i="7"/>
  <c r="W373" i="7"/>
  <c r="X373" i="7"/>
  <c r="Y373" i="7"/>
  <c r="M374" i="7"/>
  <c r="N374" i="7" s="1"/>
  <c r="O374" i="7"/>
  <c r="P374" i="7" s="1"/>
  <c r="Q374" i="7"/>
  <c r="W374" i="7"/>
  <c r="X374" i="7"/>
  <c r="Y374" i="7"/>
  <c r="M375" i="7"/>
  <c r="N375" i="7" s="1"/>
  <c r="O375" i="7"/>
  <c r="P375" i="7" s="1"/>
  <c r="Q375" i="7"/>
  <c r="W375" i="7"/>
  <c r="X375" i="7"/>
  <c r="Y375" i="7"/>
  <c r="M376" i="7"/>
  <c r="N376" i="7" s="1"/>
  <c r="O376" i="7"/>
  <c r="P376" i="7" s="1"/>
  <c r="Q376" i="7"/>
  <c r="W376" i="7"/>
  <c r="X376" i="7"/>
  <c r="Y376" i="7"/>
  <c r="M377" i="7"/>
  <c r="N377" i="7" s="1"/>
  <c r="O377" i="7"/>
  <c r="P377" i="7" s="1"/>
  <c r="Q377" i="7"/>
  <c r="W377" i="7"/>
  <c r="X377" i="7"/>
  <c r="Y377" i="7"/>
  <c r="M378" i="7"/>
  <c r="N378" i="7" s="1"/>
  <c r="O378" i="7"/>
  <c r="P378" i="7" s="1"/>
  <c r="Q378" i="7"/>
  <c r="W378" i="7"/>
  <c r="X378" i="7"/>
  <c r="Y378" i="7"/>
  <c r="M379" i="7"/>
  <c r="N379" i="7" s="1"/>
  <c r="O379" i="7"/>
  <c r="P379" i="7" s="1"/>
  <c r="Q379" i="7"/>
  <c r="W379" i="7"/>
  <c r="X379" i="7"/>
  <c r="Y379" i="7"/>
  <c r="M380" i="7"/>
  <c r="N380" i="7" s="1"/>
  <c r="O380" i="7"/>
  <c r="P380" i="7" s="1"/>
  <c r="Q380" i="7"/>
  <c r="W380" i="7"/>
  <c r="X380" i="7"/>
  <c r="Y380" i="7"/>
  <c r="M381" i="7"/>
  <c r="N381" i="7" s="1"/>
  <c r="O381" i="7"/>
  <c r="P381" i="7" s="1"/>
  <c r="Q381" i="7"/>
  <c r="W381" i="7"/>
  <c r="X381" i="7"/>
  <c r="Y381" i="7"/>
  <c r="M382" i="7"/>
  <c r="N382" i="7" s="1"/>
  <c r="O382" i="7"/>
  <c r="P382" i="7" s="1"/>
  <c r="Q382" i="7"/>
  <c r="W382" i="7"/>
  <c r="X382" i="7"/>
  <c r="Y382" i="7"/>
  <c r="M383" i="7"/>
  <c r="N383" i="7" s="1"/>
  <c r="O383" i="7"/>
  <c r="P383" i="7" s="1"/>
  <c r="Q383" i="7"/>
  <c r="W383" i="7"/>
  <c r="X383" i="7"/>
  <c r="Y383" i="7"/>
  <c r="M384" i="7"/>
  <c r="N384" i="7" s="1"/>
  <c r="O384" i="7"/>
  <c r="P384" i="7" s="1"/>
  <c r="Q384" i="7"/>
  <c r="W384" i="7"/>
  <c r="X384" i="7"/>
  <c r="Y384" i="7"/>
  <c r="M385" i="7"/>
  <c r="N385" i="7" s="1"/>
  <c r="O385" i="7"/>
  <c r="P385" i="7" s="1"/>
  <c r="Q385" i="7"/>
  <c r="W385" i="7"/>
  <c r="X385" i="7"/>
  <c r="Y385" i="7"/>
  <c r="M386" i="7"/>
  <c r="N386" i="7" s="1"/>
  <c r="O386" i="7"/>
  <c r="P386" i="7" s="1"/>
  <c r="Q386" i="7"/>
  <c r="W386" i="7"/>
  <c r="X386" i="7"/>
  <c r="Y386" i="7"/>
  <c r="M387" i="7"/>
  <c r="N387" i="7" s="1"/>
  <c r="O387" i="7"/>
  <c r="P387" i="7" s="1"/>
  <c r="Q387" i="7"/>
  <c r="W387" i="7"/>
  <c r="X387" i="7"/>
  <c r="Y387" i="7"/>
  <c r="M388" i="7"/>
  <c r="N388" i="7" s="1"/>
  <c r="O388" i="7"/>
  <c r="P388" i="7" s="1"/>
  <c r="Q388" i="7"/>
  <c r="W388" i="7"/>
  <c r="X388" i="7"/>
  <c r="Y388" i="7"/>
  <c r="M389" i="7"/>
  <c r="N389" i="7" s="1"/>
  <c r="O389" i="7"/>
  <c r="P389" i="7" s="1"/>
  <c r="Q389" i="7"/>
  <c r="W389" i="7"/>
  <c r="X389" i="7"/>
  <c r="Y389" i="7"/>
  <c r="M390" i="7"/>
  <c r="N390" i="7" s="1"/>
  <c r="O390" i="7"/>
  <c r="P390" i="7" s="1"/>
  <c r="Q390" i="7"/>
  <c r="W390" i="7"/>
  <c r="X390" i="7"/>
  <c r="Y390" i="7"/>
  <c r="M391" i="7"/>
  <c r="N391" i="7" s="1"/>
  <c r="O391" i="7"/>
  <c r="P391" i="7" s="1"/>
  <c r="Q391" i="7"/>
  <c r="W391" i="7"/>
  <c r="X391" i="7"/>
  <c r="Y391" i="7"/>
  <c r="M392" i="7"/>
  <c r="N392" i="7" s="1"/>
  <c r="O392" i="7"/>
  <c r="P392" i="7" s="1"/>
  <c r="Q392" i="7"/>
  <c r="W392" i="7"/>
  <c r="X392" i="7"/>
  <c r="Y392" i="7"/>
  <c r="M393" i="7"/>
  <c r="N393" i="7" s="1"/>
  <c r="O393" i="7"/>
  <c r="P393" i="7" s="1"/>
  <c r="Q393" i="7"/>
  <c r="W393" i="7"/>
  <c r="X393" i="7"/>
  <c r="Y393" i="7"/>
  <c r="M394" i="7"/>
  <c r="N394" i="7" s="1"/>
  <c r="O394" i="7"/>
  <c r="P394" i="7" s="1"/>
  <c r="Q394" i="7"/>
  <c r="W394" i="7"/>
  <c r="X394" i="7"/>
  <c r="Y394" i="7"/>
  <c r="M395" i="7"/>
  <c r="N395" i="7" s="1"/>
  <c r="O395" i="7"/>
  <c r="P395" i="7" s="1"/>
  <c r="Q395" i="7"/>
  <c r="W395" i="7"/>
  <c r="X395" i="7"/>
  <c r="Y395" i="7"/>
  <c r="M396" i="7"/>
  <c r="N396" i="7" s="1"/>
  <c r="O396" i="7"/>
  <c r="P396" i="7" s="1"/>
  <c r="Q396" i="7"/>
  <c r="W396" i="7"/>
  <c r="X396" i="7"/>
  <c r="Y396" i="7"/>
  <c r="M397" i="7"/>
  <c r="N397" i="7" s="1"/>
  <c r="O397" i="7"/>
  <c r="P397" i="7" s="1"/>
  <c r="Q397" i="7"/>
  <c r="W397" i="7"/>
  <c r="X397" i="7"/>
  <c r="Y397" i="7"/>
  <c r="M398" i="7"/>
  <c r="N398" i="7" s="1"/>
  <c r="O398" i="7"/>
  <c r="P398" i="7" s="1"/>
  <c r="Q398" i="7"/>
  <c r="W398" i="7"/>
  <c r="X398" i="7"/>
  <c r="Y398" i="7"/>
  <c r="M399" i="7"/>
  <c r="N399" i="7" s="1"/>
  <c r="O399" i="7"/>
  <c r="P399" i="7" s="1"/>
  <c r="Q399" i="7"/>
  <c r="R399" i="7"/>
  <c r="S399" i="7" s="1"/>
  <c r="W399" i="7"/>
  <c r="X399" i="7"/>
  <c r="Y399" i="7"/>
  <c r="M400" i="7"/>
  <c r="N400" i="7" s="1"/>
  <c r="O400" i="7"/>
  <c r="P400" i="7" s="1"/>
  <c r="Q400" i="7"/>
  <c r="R400" i="7"/>
  <c r="S400" i="7" s="1"/>
  <c r="W400" i="7"/>
  <c r="X400" i="7"/>
  <c r="Y400" i="7"/>
  <c r="M401" i="7"/>
  <c r="N401" i="7" s="1"/>
  <c r="O401" i="7"/>
  <c r="P401" i="7" s="1"/>
  <c r="Q401" i="7"/>
  <c r="W401" i="7"/>
  <c r="X401" i="7"/>
  <c r="Y401" i="7"/>
  <c r="M402" i="7"/>
  <c r="N402" i="7"/>
  <c r="O402" i="7"/>
  <c r="P402" i="7" s="1"/>
  <c r="Q402" i="7"/>
  <c r="R402" i="7" s="1"/>
  <c r="S402" i="7" s="1"/>
  <c r="W402" i="7"/>
  <c r="X402" i="7"/>
  <c r="Y402" i="7"/>
  <c r="M403" i="7"/>
  <c r="N403" i="7"/>
  <c r="O403" i="7"/>
  <c r="P403" i="7" s="1"/>
  <c r="Q403" i="7"/>
  <c r="R403" i="7"/>
  <c r="S403" i="7" s="1"/>
  <c r="W403" i="7"/>
  <c r="X403" i="7"/>
  <c r="Y403" i="7"/>
  <c r="M404" i="7"/>
  <c r="N404" i="7" s="1"/>
  <c r="O404" i="7"/>
  <c r="P404" i="7" s="1"/>
  <c r="Q404" i="7"/>
  <c r="R404" i="7"/>
  <c r="S404" i="7" s="1"/>
  <c r="W404" i="7"/>
  <c r="X404" i="7"/>
  <c r="Y404" i="7"/>
  <c r="M405" i="7"/>
  <c r="N405" i="7" s="1"/>
  <c r="O405" i="7"/>
  <c r="P405" i="7" s="1"/>
  <c r="Q405" i="7"/>
  <c r="W405" i="7"/>
  <c r="X405" i="7"/>
  <c r="Y405" i="7"/>
  <c r="M406" i="7"/>
  <c r="N406" i="7"/>
  <c r="O406" i="7"/>
  <c r="P406" i="7" s="1"/>
  <c r="Q406" i="7"/>
  <c r="R406" i="7" s="1"/>
  <c r="S406" i="7" s="1"/>
  <c r="W406" i="7"/>
  <c r="X406" i="7"/>
  <c r="Y406" i="7"/>
  <c r="M407" i="7"/>
  <c r="N407" i="7"/>
  <c r="O407" i="7"/>
  <c r="P407" i="7" s="1"/>
  <c r="Q407" i="7"/>
  <c r="R407" i="7"/>
  <c r="S407" i="7" s="1"/>
  <c r="W407" i="7"/>
  <c r="X407" i="7"/>
  <c r="Y407" i="7"/>
  <c r="M408" i="7"/>
  <c r="N408" i="7" s="1"/>
  <c r="O408" i="7"/>
  <c r="P408" i="7" s="1"/>
  <c r="Q408" i="7"/>
  <c r="R408" i="7"/>
  <c r="S408" i="7" s="1"/>
  <c r="W408" i="7"/>
  <c r="X408" i="7"/>
  <c r="Y408" i="7"/>
  <c r="M409" i="7"/>
  <c r="N409" i="7" s="1"/>
  <c r="O409" i="7"/>
  <c r="P409" i="7" s="1"/>
  <c r="Q409" i="7"/>
  <c r="W409" i="7"/>
  <c r="X409" i="7"/>
  <c r="Y409" i="7"/>
  <c r="M410" i="7"/>
  <c r="N410" i="7"/>
  <c r="O410" i="7"/>
  <c r="P410" i="7" s="1"/>
  <c r="Q410" i="7"/>
  <c r="R410" i="7" s="1"/>
  <c r="S410" i="7" s="1"/>
  <c r="W410" i="7"/>
  <c r="X410" i="7"/>
  <c r="Y410" i="7"/>
  <c r="M411" i="7"/>
  <c r="N411" i="7"/>
  <c r="O411" i="7"/>
  <c r="P411" i="7" s="1"/>
  <c r="Q411" i="7"/>
  <c r="R411" i="7"/>
  <c r="S411" i="7" s="1"/>
  <c r="W411" i="7"/>
  <c r="X411" i="7"/>
  <c r="Y411" i="7"/>
  <c r="M412" i="7"/>
  <c r="N412" i="7" s="1"/>
  <c r="O412" i="7"/>
  <c r="P412" i="7" s="1"/>
  <c r="Q412" i="7"/>
  <c r="R412" i="7"/>
  <c r="S412" i="7" s="1"/>
  <c r="W412" i="7"/>
  <c r="X412" i="7"/>
  <c r="Y412" i="7"/>
  <c r="M413" i="7"/>
  <c r="N413" i="7" s="1"/>
  <c r="O413" i="7"/>
  <c r="P413" i="7" s="1"/>
  <c r="Q413" i="7"/>
  <c r="W413" i="7"/>
  <c r="X413" i="7"/>
  <c r="Y413" i="7"/>
  <c r="M414" i="7"/>
  <c r="N414" i="7"/>
  <c r="O414" i="7"/>
  <c r="P414" i="7" s="1"/>
  <c r="Q414" i="7"/>
  <c r="R414" i="7" s="1"/>
  <c r="S414" i="7" s="1"/>
  <c r="W414" i="7"/>
  <c r="X414" i="7"/>
  <c r="Y414" i="7"/>
  <c r="M415" i="7"/>
  <c r="N415" i="7"/>
  <c r="O415" i="7"/>
  <c r="P415" i="7" s="1"/>
  <c r="Q415" i="7"/>
  <c r="R415" i="7"/>
  <c r="S415" i="7" s="1"/>
  <c r="W415" i="7"/>
  <c r="X415" i="7"/>
  <c r="Y415" i="7"/>
  <c r="M416" i="7"/>
  <c r="N416" i="7" s="1"/>
  <c r="O416" i="7"/>
  <c r="P416" i="7" s="1"/>
  <c r="Q416" i="7"/>
  <c r="R416" i="7"/>
  <c r="S416" i="7" s="1"/>
  <c r="W416" i="7"/>
  <c r="X416" i="7"/>
  <c r="Y416" i="7"/>
  <c r="M417" i="7"/>
  <c r="N417" i="7" s="1"/>
  <c r="O417" i="7"/>
  <c r="P417" i="7" s="1"/>
  <c r="Q417" i="7"/>
  <c r="W417" i="7"/>
  <c r="X417" i="7"/>
  <c r="Y417" i="7"/>
  <c r="T3" i="7"/>
  <c r="S3" i="7"/>
  <c r="R3" i="7"/>
  <c r="Q3" i="7"/>
  <c r="O3" i="7"/>
  <c r="P3" i="7" s="1"/>
  <c r="Y3" i="7"/>
  <c r="X3" i="7"/>
  <c r="W3" i="7"/>
  <c r="M3" i="7"/>
  <c r="N3" i="7" s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3" i="6"/>
  <c r="M4" i="6"/>
  <c r="N4" i="6" s="1"/>
  <c r="O4" i="6"/>
  <c r="P4" i="6"/>
  <c r="Q4" i="6"/>
  <c r="R4" i="6" s="1"/>
  <c r="S4" i="6" s="1"/>
  <c r="T4" i="6" s="1"/>
  <c r="W4" i="6"/>
  <c r="X4" i="6"/>
  <c r="Y4" i="6"/>
  <c r="M5" i="6"/>
  <c r="N5" i="6"/>
  <c r="O5" i="6"/>
  <c r="P5" i="6"/>
  <c r="Q5" i="6"/>
  <c r="R5" i="6"/>
  <c r="S5" i="6" s="1"/>
  <c r="T5" i="6" s="1"/>
  <c r="W5" i="6"/>
  <c r="X5" i="6"/>
  <c r="Y5" i="6"/>
  <c r="M6" i="6"/>
  <c r="N6" i="6"/>
  <c r="O6" i="6"/>
  <c r="P6" i="6"/>
  <c r="Q6" i="6"/>
  <c r="R6" i="6"/>
  <c r="S6" i="6" s="1"/>
  <c r="T6" i="6" s="1"/>
  <c r="W6" i="6"/>
  <c r="X6" i="6"/>
  <c r="Y6" i="6"/>
  <c r="M7" i="6"/>
  <c r="N7" i="6"/>
  <c r="O7" i="6"/>
  <c r="P7" i="6"/>
  <c r="Q7" i="6"/>
  <c r="R7" i="6"/>
  <c r="S7" i="6" s="1"/>
  <c r="T7" i="6" s="1"/>
  <c r="W7" i="6"/>
  <c r="X7" i="6"/>
  <c r="Y7" i="6"/>
  <c r="M8" i="6"/>
  <c r="N8" i="6"/>
  <c r="O8" i="6"/>
  <c r="P8" i="6"/>
  <c r="Q8" i="6"/>
  <c r="R8" i="6"/>
  <c r="S8" i="6" s="1"/>
  <c r="T8" i="6" s="1"/>
  <c r="W8" i="6"/>
  <c r="X8" i="6"/>
  <c r="Y8" i="6"/>
  <c r="M9" i="6"/>
  <c r="N9" i="6"/>
  <c r="O9" i="6"/>
  <c r="P9" i="6"/>
  <c r="Q9" i="6"/>
  <c r="R9" i="6"/>
  <c r="S9" i="6" s="1"/>
  <c r="T9" i="6" s="1"/>
  <c r="W9" i="6"/>
  <c r="X9" i="6"/>
  <c r="Y9" i="6"/>
  <c r="M10" i="6"/>
  <c r="N10" i="6"/>
  <c r="O10" i="6"/>
  <c r="P10" i="6"/>
  <c r="Q10" i="6"/>
  <c r="R10" i="6"/>
  <c r="S10" i="6" s="1"/>
  <c r="T10" i="6" s="1"/>
  <c r="W10" i="6"/>
  <c r="X10" i="6"/>
  <c r="Y10" i="6"/>
  <c r="M11" i="6"/>
  <c r="N11" i="6"/>
  <c r="O11" i="6"/>
  <c r="P11" i="6"/>
  <c r="Q11" i="6"/>
  <c r="R11" i="6"/>
  <c r="S11" i="6" s="1"/>
  <c r="T11" i="6" s="1"/>
  <c r="W11" i="6"/>
  <c r="X11" i="6"/>
  <c r="Y11" i="6"/>
  <c r="M12" i="6"/>
  <c r="N12" i="6"/>
  <c r="O12" i="6"/>
  <c r="P12" i="6"/>
  <c r="Q12" i="6"/>
  <c r="R12" i="6"/>
  <c r="S12" i="6" s="1"/>
  <c r="T12" i="6" s="1"/>
  <c r="W12" i="6"/>
  <c r="X12" i="6"/>
  <c r="Y12" i="6"/>
  <c r="M13" i="6"/>
  <c r="N13" i="6"/>
  <c r="O13" i="6"/>
  <c r="P13" i="6"/>
  <c r="Q13" i="6"/>
  <c r="R13" i="6"/>
  <c r="S13" i="6" s="1"/>
  <c r="T13" i="6" s="1"/>
  <c r="W13" i="6"/>
  <c r="X13" i="6"/>
  <c r="Y13" i="6"/>
  <c r="M14" i="6"/>
  <c r="N14" i="6"/>
  <c r="O14" i="6"/>
  <c r="P14" i="6"/>
  <c r="Q14" i="6"/>
  <c r="R14" i="6"/>
  <c r="S14" i="6" s="1"/>
  <c r="T14" i="6" s="1"/>
  <c r="W14" i="6"/>
  <c r="X14" i="6"/>
  <c r="Y14" i="6"/>
  <c r="M15" i="6"/>
  <c r="N15" i="6"/>
  <c r="O15" i="6"/>
  <c r="P15" i="6"/>
  <c r="Q15" i="6"/>
  <c r="R15" i="6"/>
  <c r="S15" i="6" s="1"/>
  <c r="T15" i="6" s="1"/>
  <c r="W15" i="6"/>
  <c r="X15" i="6"/>
  <c r="Y15" i="6"/>
  <c r="M16" i="6"/>
  <c r="N16" i="6" s="1"/>
  <c r="O16" i="6"/>
  <c r="P16" i="6"/>
  <c r="Q16" i="6"/>
  <c r="R16" i="6" s="1"/>
  <c r="S16" i="6" s="1"/>
  <c r="T16" i="6" s="1"/>
  <c r="W16" i="6"/>
  <c r="X16" i="6"/>
  <c r="Y16" i="6"/>
  <c r="M17" i="6"/>
  <c r="N17" i="6" s="1"/>
  <c r="O17" i="6"/>
  <c r="P17" i="6"/>
  <c r="Q17" i="6"/>
  <c r="R17" i="6" s="1"/>
  <c r="S17" i="6" s="1"/>
  <c r="T17" i="6" s="1"/>
  <c r="W17" i="6"/>
  <c r="X17" i="6"/>
  <c r="Y17" i="6"/>
  <c r="M18" i="6"/>
  <c r="N18" i="6" s="1"/>
  <c r="O18" i="6"/>
  <c r="P18" i="6"/>
  <c r="Q18" i="6"/>
  <c r="R18" i="6" s="1"/>
  <c r="S18" i="6" s="1"/>
  <c r="T18" i="6" s="1"/>
  <c r="W18" i="6"/>
  <c r="X18" i="6"/>
  <c r="Y18" i="6"/>
  <c r="M19" i="6"/>
  <c r="N19" i="6" s="1"/>
  <c r="O19" i="6"/>
  <c r="P19" i="6"/>
  <c r="Q19" i="6"/>
  <c r="R19" i="6" s="1"/>
  <c r="S19" i="6" s="1"/>
  <c r="T19" i="6" s="1"/>
  <c r="W19" i="6"/>
  <c r="X19" i="6"/>
  <c r="Y19" i="6"/>
  <c r="M20" i="6"/>
  <c r="N20" i="6" s="1"/>
  <c r="O20" i="6"/>
  <c r="P20" i="6"/>
  <c r="Q20" i="6"/>
  <c r="R20" i="6" s="1"/>
  <c r="S20" i="6" s="1"/>
  <c r="T20" i="6" s="1"/>
  <c r="W20" i="6"/>
  <c r="X20" i="6"/>
  <c r="Y20" i="6"/>
  <c r="M21" i="6"/>
  <c r="N21" i="6" s="1"/>
  <c r="O21" i="6"/>
  <c r="P21" i="6"/>
  <c r="Q21" i="6"/>
  <c r="R21" i="6" s="1"/>
  <c r="S21" i="6" s="1"/>
  <c r="T21" i="6" s="1"/>
  <c r="W21" i="6"/>
  <c r="X21" i="6"/>
  <c r="Y21" i="6"/>
  <c r="M22" i="6"/>
  <c r="N22" i="6" s="1"/>
  <c r="O22" i="6"/>
  <c r="P22" i="6"/>
  <c r="Q22" i="6"/>
  <c r="R22" i="6" s="1"/>
  <c r="S22" i="6" s="1"/>
  <c r="T22" i="6" s="1"/>
  <c r="W22" i="6"/>
  <c r="X22" i="6"/>
  <c r="Y22" i="6"/>
  <c r="M23" i="6"/>
  <c r="N23" i="6" s="1"/>
  <c r="O23" i="6"/>
  <c r="P23" i="6"/>
  <c r="Q23" i="6"/>
  <c r="R23" i="6" s="1"/>
  <c r="S23" i="6" s="1"/>
  <c r="T23" i="6" s="1"/>
  <c r="W23" i="6"/>
  <c r="X23" i="6"/>
  <c r="Y23" i="6"/>
  <c r="M24" i="6"/>
  <c r="N24" i="6" s="1"/>
  <c r="O24" i="6"/>
  <c r="P24" i="6"/>
  <c r="Q24" i="6"/>
  <c r="R24" i="6" s="1"/>
  <c r="S24" i="6" s="1"/>
  <c r="T24" i="6" s="1"/>
  <c r="W24" i="6"/>
  <c r="X24" i="6"/>
  <c r="Y24" i="6"/>
  <c r="M25" i="6"/>
  <c r="N25" i="6" s="1"/>
  <c r="O25" i="6"/>
  <c r="P25" i="6"/>
  <c r="Q25" i="6"/>
  <c r="R25" i="6" s="1"/>
  <c r="S25" i="6" s="1"/>
  <c r="T25" i="6" s="1"/>
  <c r="W25" i="6"/>
  <c r="X25" i="6"/>
  <c r="Y25" i="6"/>
  <c r="M26" i="6"/>
  <c r="N26" i="6" s="1"/>
  <c r="O26" i="6"/>
  <c r="P26" i="6"/>
  <c r="Q26" i="6"/>
  <c r="R26" i="6" s="1"/>
  <c r="S26" i="6" s="1"/>
  <c r="T26" i="6" s="1"/>
  <c r="W26" i="6"/>
  <c r="X26" i="6"/>
  <c r="Y26" i="6"/>
  <c r="M27" i="6"/>
  <c r="N27" i="6" s="1"/>
  <c r="O27" i="6"/>
  <c r="P27" i="6"/>
  <c r="Q27" i="6"/>
  <c r="R27" i="6" s="1"/>
  <c r="S27" i="6" s="1"/>
  <c r="T27" i="6" s="1"/>
  <c r="W27" i="6"/>
  <c r="X27" i="6"/>
  <c r="Y27" i="6"/>
  <c r="M28" i="6"/>
  <c r="N28" i="6" s="1"/>
  <c r="O28" i="6"/>
  <c r="P28" i="6"/>
  <c r="Q28" i="6"/>
  <c r="R28" i="6" s="1"/>
  <c r="S28" i="6" s="1"/>
  <c r="T28" i="6" s="1"/>
  <c r="W28" i="6"/>
  <c r="X28" i="6"/>
  <c r="Y28" i="6"/>
  <c r="M29" i="6"/>
  <c r="N29" i="6" s="1"/>
  <c r="O29" i="6"/>
  <c r="P29" i="6"/>
  <c r="Q29" i="6"/>
  <c r="R29" i="6" s="1"/>
  <c r="S29" i="6" s="1"/>
  <c r="T29" i="6" s="1"/>
  <c r="W29" i="6"/>
  <c r="X29" i="6"/>
  <c r="Y29" i="6"/>
  <c r="M30" i="6"/>
  <c r="N30" i="6" s="1"/>
  <c r="O30" i="6"/>
  <c r="P30" i="6"/>
  <c r="Q30" i="6"/>
  <c r="R30" i="6" s="1"/>
  <c r="S30" i="6" s="1"/>
  <c r="T30" i="6" s="1"/>
  <c r="W30" i="6"/>
  <c r="X30" i="6"/>
  <c r="Y30" i="6"/>
  <c r="M31" i="6"/>
  <c r="N31" i="6" s="1"/>
  <c r="O31" i="6"/>
  <c r="P31" i="6"/>
  <c r="Q31" i="6"/>
  <c r="R31" i="6" s="1"/>
  <c r="S31" i="6" s="1"/>
  <c r="T31" i="6" s="1"/>
  <c r="W31" i="6"/>
  <c r="X31" i="6"/>
  <c r="Y31" i="6"/>
  <c r="M32" i="6"/>
  <c r="N32" i="6" s="1"/>
  <c r="O32" i="6"/>
  <c r="P32" i="6"/>
  <c r="Q32" i="6"/>
  <c r="R32" i="6" s="1"/>
  <c r="S32" i="6" s="1"/>
  <c r="T32" i="6" s="1"/>
  <c r="W32" i="6"/>
  <c r="X32" i="6"/>
  <c r="Y32" i="6"/>
  <c r="M33" i="6"/>
  <c r="N33" i="6" s="1"/>
  <c r="O33" i="6"/>
  <c r="P33" i="6"/>
  <c r="Q33" i="6"/>
  <c r="R33" i="6" s="1"/>
  <c r="S33" i="6" s="1"/>
  <c r="T33" i="6" s="1"/>
  <c r="W33" i="6"/>
  <c r="X33" i="6"/>
  <c r="Y33" i="6"/>
  <c r="M34" i="6"/>
  <c r="N34" i="6" s="1"/>
  <c r="O34" i="6"/>
  <c r="P34" i="6"/>
  <c r="Q34" i="6"/>
  <c r="R34" i="6" s="1"/>
  <c r="S34" i="6" s="1"/>
  <c r="W34" i="6"/>
  <c r="X34" i="6"/>
  <c r="Y34" i="6"/>
  <c r="M35" i="6"/>
  <c r="N35" i="6" s="1"/>
  <c r="O35" i="6"/>
  <c r="P35" i="6"/>
  <c r="Q35" i="6"/>
  <c r="R35" i="6" s="1"/>
  <c r="S35" i="6" s="1"/>
  <c r="T35" i="6"/>
  <c r="W35" i="6"/>
  <c r="X35" i="6"/>
  <c r="Y35" i="6"/>
  <c r="M36" i="6"/>
  <c r="N36" i="6" s="1"/>
  <c r="O36" i="6"/>
  <c r="P36" i="6"/>
  <c r="Q36" i="6"/>
  <c r="R36" i="6" s="1"/>
  <c r="S36" i="6" s="1"/>
  <c r="W36" i="6"/>
  <c r="X36" i="6"/>
  <c r="Y36" i="6"/>
  <c r="M37" i="6"/>
  <c r="N37" i="6" s="1"/>
  <c r="O37" i="6"/>
  <c r="P37" i="6"/>
  <c r="Q37" i="6"/>
  <c r="R37" i="6" s="1"/>
  <c r="S37" i="6" s="1"/>
  <c r="T37" i="6"/>
  <c r="W37" i="6"/>
  <c r="X37" i="6"/>
  <c r="Y37" i="6"/>
  <c r="M38" i="6"/>
  <c r="N38" i="6" s="1"/>
  <c r="O38" i="6"/>
  <c r="P38" i="6"/>
  <c r="Q38" i="6"/>
  <c r="R38" i="6" s="1"/>
  <c r="S38" i="6" s="1"/>
  <c r="W38" i="6"/>
  <c r="X38" i="6"/>
  <c r="Y38" i="6"/>
  <c r="M39" i="6"/>
  <c r="N39" i="6" s="1"/>
  <c r="O39" i="6"/>
  <c r="P39" i="6"/>
  <c r="Q39" i="6"/>
  <c r="R39" i="6" s="1"/>
  <c r="S39" i="6" s="1"/>
  <c r="T39" i="6"/>
  <c r="W39" i="6"/>
  <c r="X39" i="6"/>
  <c r="Y39" i="6"/>
  <c r="M40" i="6"/>
  <c r="N40" i="6" s="1"/>
  <c r="O40" i="6"/>
  <c r="P40" i="6"/>
  <c r="Q40" i="6"/>
  <c r="R40" i="6" s="1"/>
  <c r="S40" i="6" s="1"/>
  <c r="W40" i="6"/>
  <c r="X40" i="6"/>
  <c r="Y40" i="6"/>
  <c r="M41" i="6"/>
  <c r="N41" i="6" s="1"/>
  <c r="O41" i="6"/>
  <c r="P41" i="6"/>
  <c r="Q41" i="6"/>
  <c r="R41" i="6" s="1"/>
  <c r="S41" i="6" s="1"/>
  <c r="T41" i="6"/>
  <c r="W41" i="6"/>
  <c r="X41" i="6"/>
  <c r="Y41" i="6"/>
  <c r="M42" i="6"/>
  <c r="N42" i="6" s="1"/>
  <c r="O42" i="6"/>
  <c r="P42" i="6"/>
  <c r="Q42" i="6"/>
  <c r="R42" i="6" s="1"/>
  <c r="S42" i="6" s="1"/>
  <c r="W42" i="6"/>
  <c r="X42" i="6"/>
  <c r="Y42" i="6"/>
  <c r="M43" i="6"/>
  <c r="N43" i="6" s="1"/>
  <c r="O43" i="6"/>
  <c r="P43" i="6"/>
  <c r="Q43" i="6"/>
  <c r="R43" i="6" s="1"/>
  <c r="S43" i="6" s="1"/>
  <c r="T43" i="6"/>
  <c r="W43" i="6"/>
  <c r="X43" i="6"/>
  <c r="Y43" i="6"/>
  <c r="M44" i="6"/>
  <c r="N44" i="6" s="1"/>
  <c r="O44" i="6"/>
  <c r="P44" i="6"/>
  <c r="Q44" i="6"/>
  <c r="R44" i="6" s="1"/>
  <c r="S44" i="6" s="1"/>
  <c r="W44" i="6"/>
  <c r="X44" i="6"/>
  <c r="Y44" i="6"/>
  <c r="M45" i="6"/>
  <c r="N45" i="6" s="1"/>
  <c r="O45" i="6"/>
  <c r="P45" i="6"/>
  <c r="Q45" i="6"/>
  <c r="R45" i="6" s="1"/>
  <c r="S45" i="6" s="1"/>
  <c r="T45" i="6"/>
  <c r="W45" i="6"/>
  <c r="X45" i="6"/>
  <c r="Y45" i="6"/>
  <c r="M46" i="6"/>
  <c r="N46" i="6" s="1"/>
  <c r="O46" i="6"/>
  <c r="P46" i="6"/>
  <c r="Q46" i="6"/>
  <c r="R46" i="6" s="1"/>
  <c r="S46" i="6" s="1"/>
  <c r="W46" i="6"/>
  <c r="X46" i="6"/>
  <c r="Y46" i="6"/>
  <c r="M47" i="6"/>
  <c r="N47" i="6" s="1"/>
  <c r="O47" i="6"/>
  <c r="P47" i="6"/>
  <c r="Q47" i="6"/>
  <c r="R47" i="6" s="1"/>
  <c r="S47" i="6" s="1"/>
  <c r="T47" i="6"/>
  <c r="W47" i="6"/>
  <c r="X47" i="6"/>
  <c r="Y47" i="6"/>
  <c r="M48" i="6"/>
  <c r="N48" i="6" s="1"/>
  <c r="O48" i="6"/>
  <c r="P48" i="6"/>
  <c r="Q48" i="6"/>
  <c r="R48" i="6" s="1"/>
  <c r="S48" i="6" s="1"/>
  <c r="W48" i="6"/>
  <c r="X48" i="6"/>
  <c r="Y48" i="6"/>
  <c r="M49" i="6"/>
  <c r="N49" i="6" s="1"/>
  <c r="O49" i="6"/>
  <c r="P49" i="6"/>
  <c r="Q49" i="6"/>
  <c r="R49" i="6" s="1"/>
  <c r="S49" i="6" s="1"/>
  <c r="T49" i="6"/>
  <c r="W49" i="6"/>
  <c r="X49" i="6"/>
  <c r="Y49" i="6"/>
  <c r="M50" i="6"/>
  <c r="N50" i="6" s="1"/>
  <c r="O50" i="6"/>
  <c r="P50" i="6"/>
  <c r="Q50" i="6"/>
  <c r="R50" i="6" s="1"/>
  <c r="S50" i="6" s="1"/>
  <c r="W50" i="6"/>
  <c r="X50" i="6"/>
  <c r="Y50" i="6"/>
  <c r="M51" i="6"/>
  <c r="N51" i="6" s="1"/>
  <c r="O51" i="6"/>
  <c r="P51" i="6"/>
  <c r="Q51" i="6"/>
  <c r="R51" i="6" s="1"/>
  <c r="S51" i="6" s="1"/>
  <c r="T51" i="6"/>
  <c r="W51" i="6"/>
  <c r="X51" i="6"/>
  <c r="Y51" i="6"/>
  <c r="M52" i="6"/>
  <c r="N52" i="6" s="1"/>
  <c r="O52" i="6"/>
  <c r="P52" i="6"/>
  <c r="Q52" i="6"/>
  <c r="R52" i="6" s="1"/>
  <c r="S52" i="6" s="1"/>
  <c r="W52" i="6"/>
  <c r="X52" i="6"/>
  <c r="Y52" i="6"/>
  <c r="M53" i="6"/>
  <c r="N53" i="6" s="1"/>
  <c r="O53" i="6"/>
  <c r="P53" i="6"/>
  <c r="Q53" i="6"/>
  <c r="R53" i="6" s="1"/>
  <c r="S53" i="6" s="1"/>
  <c r="T53" i="6"/>
  <c r="W53" i="6"/>
  <c r="X53" i="6"/>
  <c r="Y53" i="6"/>
  <c r="M54" i="6"/>
  <c r="N54" i="6" s="1"/>
  <c r="O54" i="6"/>
  <c r="P54" i="6"/>
  <c r="Q54" i="6"/>
  <c r="R54" i="6" s="1"/>
  <c r="S54" i="6" s="1"/>
  <c r="W54" i="6"/>
  <c r="X54" i="6"/>
  <c r="Y54" i="6"/>
  <c r="M55" i="6"/>
  <c r="N55" i="6" s="1"/>
  <c r="O55" i="6"/>
  <c r="P55" i="6"/>
  <c r="Q55" i="6"/>
  <c r="R55" i="6" s="1"/>
  <c r="S55" i="6" s="1"/>
  <c r="T55" i="6"/>
  <c r="W55" i="6"/>
  <c r="X55" i="6"/>
  <c r="Y55" i="6"/>
  <c r="M56" i="6"/>
  <c r="N56" i="6" s="1"/>
  <c r="O56" i="6"/>
  <c r="P56" i="6"/>
  <c r="Q56" i="6"/>
  <c r="R56" i="6" s="1"/>
  <c r="S56" i="6" s="1"/>
  <c r="W56" i="6"/>
  <c r="X56" i="6"/>
  <c r="Y56" i="6"/>
  <c r="M57" i="6"/>
  <c r="N57" i="6" s="1"/>
  <c r="O57" i="6"/>
  <c r="P57" i="6"/>
  <c r="Q57" i="6"/>
  <c r="R57" i="6"/>
  <c r="S57" i="6" s="1"/>
  <c r="T57" i="6" s="1"/>
  <c r="W57" i="6"/>
  <c r="X57" i="6"/>
  <c r="Y57" i="6"/>
  <c r="M58" i="6"/>
  <c r="N58" i="6" s="1"/>
  <c r="O58" i="6"/>
  <c r="P58" i="6"/>
  <c r="Q58" i="6"/>
  <c r="R58" i="6" s="1"/>
  <c r="S58" i="6" s="1"/>
  <c r="W58" i="6"/>
  <c r="X58" i="6"/>
  <c r="Y58" i="6"/>
  <c r="M59" i="6"/>
  <c r="N59" i="6"/>
  <c r="O59" i="6"/>
  <c r="P59" i="6"/>
  <c r="Q59" i="6"/>
  <c r="T59" i="6" s="1"/>
  <c r="R59" i="6"/>
  <c r="S59" i="6" s="1"/>
  <c r="W59" i="6"/>
  <c r="X59" i="6"/>
  <c r="Y59" i="6"/>
  <c r="M60" i="6"/>
  <c r="N60" i="6" s="1"/>
  <c r="O60" i="6"/>
  <c r="P60" i="6"/>
  <c r="Q60" i="6"/>
  <c r="R60" i="6" s="1"/>
  <c r="S60" i="6" s="1"/>
  <c r="T60" i="6" s="1"/>
  <c r="W60" i="6"/>
  <c r="X60" i="6"/>
  <c r="Y60" i="6"/>
  <c r="M61" i="6"/>
  <c r="N61" i="6"/>
  <c r="O61" i="6"/>
  <c r="P61" i="6"/>
  <c r="Q61" i="6"/>
  <c r="R61" i="6"/>
  <c r="S61" i="6" s="1"/>
  <c r="T61" i="6" s="1"/>
  <c r="W61" i="6"/>
  <c r="X61" i="6"/>
  <c r="Y61" i="6"/>
  <c r="M62" i="6"/>
  <c r="N62" i="6" s="1"/>
  <c r="O62" i="6"/>
  <c r="P62" i="6"/>
  <c r="Q62" i="6"/>
  <c r="R62" i="6" s="1"/>
  <c r="S62" i="6" s="1"/>
  <c r="W62" i="6"/>
  <c r="X62" i="6"/>
  <c r="Y62" i="6"/>
  <c r="M63" i="6"/>
  <c r="N63" i="6"/>
  <c r="O63" i="6"/>
  <c r="P63" i="6"/>
  <c r="Q63" i="6"/>
  <c r="T63" i="6" s="1"/>
  <c r="R63" i="6"/>
  <c r="S63" i="6" s="1"/>
  <c r="W63" i="6"/>
  <c r="X63" i="6"/>
  <c r="Y63" i="6"/>
  <c r="M64" i="6"/>
  <c r="N64" i="6" s="1"/>
  <c r="O64" i="6"/>
  <c r="P64" i="6"/>
  <c r="Q64" i="6"/>
  <c r="W64" i="6"/>
  <c r="X64" i="6"/>
  <c r="Y64" i="6"/>
  <c r="M65" i="6"/>
  <c r="N65" i="6" s="1"/>
  <c r="O65" i="6"/>
  <c r="P65" i="6" s="1"/>
  <c r="Q65" i="6"/>
  <c r="W65" i="6"/>
  <c r="X65" i="6"/>
  <c r="Y65" i="6"/>
  <c r="M66" i="6"/>
  <c r="N66" i="6" s="1"/>
  <c r="O66" i="6"/>
  <c r="P66" i="6" s="1"/>
  <c r="Q66" i="6"/>
  <c r="W66" i="6"/>
  <c r="X66" i="6"/>
  <c r="Y66" i="6"/>
  <c r="M67" i="6"/>
  <c r="N67" i="6" s="1"/>
  <c r="O67" i="6"/>
  <c r="P67" i="6" s="1"/>
  <c r="Q67" i="6"/>
  <c r="W67" i="6"/>
  <c r="X67" i="6"/>
  <c r="Y67" i="6"/>
  <c r="M68" i="6"/>
  <c r="N68" i="6" s="1"/>
  <c r="O68" i="6"/>
  <c r="P68" i="6" s="1"/>
  <c r="Q68" i="6"/>
  <c r="W68" i="6"/>
  <c r="X68" i="6"/>
  <c r="Y68" i="6"/>
  <c r="M69" i="6"/>
  <c r="N69" i="6" s="1"/>
  <c r="O69" i="6"/>
  <c r="P69" i="6" s="1"/>
  <c r="Q69" i="6"/>
  <c r="W69" i="6"/>
  <c r="X69" i="6"/>
  <c r="Y69" i="6"/>
  <c r="M70" i="6"/>
  <c r="N70" i="6" s="1"/>
  <c r="O70" i="6"/>
  <c r="P70" i="6" s="1"/>
  <c r="Q70" i="6"/>
  <c r="W70" i="6"/>
  <c r="X70" i="6"/>
  <c r="Y70" i="6"/>
  <c r="M71" i="6"/>
  <c r="N71" i="6" s="1"/>
  <c r="O71" i="6"/>
  <c r="P71" i="6" s="1"/>
  <c r="Q71" i="6"/>
  <c r="W71" i="6"/>
  <c r="X71" i="6"/>
  <c r="Y71" i="6"/>
  <c r="M72" i="6"/>
  <c r="N72" i="6" s="1"/>
  <c r="O72" i="6"/>
  <c r="P72" i="6" s="1"/>
  <c r="Q72" i="6"/>
  <c r="W72" i="6"/>
  <c r="X72" i="6"/>
  <c r="Y72" i="6"/>
  <c r="X3" i="6"/>
  <c r="Y3" i="6"/>
  <c r="W3" i="6"/>
  <c r="T3" i="6"/>
  <c r="S3" i="6"/>
  <c r="R3" i="6"/>
  <c r="Q3" i="6"/>
  <c r="P3" i="6"/>
  <c r="O3" i="6"/>
  <c r="N3" i="6"/>
  <c r="M3" i="6"/>
  <c r="M4" i="3"/>
  <c r="N4" i="3" s="1"/>
  <c r="O4" i="3"/>
  <c r="P4" i="3"/>
  <c r="Q4" i="3"/>
  <c r="R4" i="3"/>
  <c r="S4" i="3" s="1"/>
  <c r="W4" i="3"/>
  <c r="X4" i="3"/>
  <c r="Y4" i="3"/>
  <c r="M5" i="3"/>
  <c r="N5" i="3" s="1"/>
  <c r="O5" i="3"/>
  <c r="P5" i="3"/>
  <c r="Q5" i="3"/>
  <c r="R5" i="3"/>
  <c r="S5" i="3" s="1"/>
  <c r="W5" i="3"/>
  <c r="X5" i="3"/>
  <c r="Y5" i="3"/>
  <c r="M6" i="3"/>
  <c r="N6" i="3"/>
  <c r="O6" i="3"/>
  <c r="P6" i="3"/>
  <c r="Q6" i="3"/>
  <c r="R6" i="3"/>
  <c r="S6" i="3" s="1"/>
  <c r="T6" i="3" s="1"/>
  <c r="W6" i="3"/>
  <c r="X6" i="3"/>
  <c r="Y6" i="3"/>
  <c r="M7" i="3"/>
  <c r="N7" i="3" s="1"/>
  <c r="O7" i="3"/>
  <c r="P7" i="3"/>
  <c r="Q7" i="3"/>
  <c r="R7" i="3"/>
  <c r="S7" i="3" s="1"/>
  <c r="W7" i="3"/>
  <c r="X7" i="3"/>
  <c r="Y7" i="3"/>
  <c r="M8" i="3"/>
  <c r="N8" i="3" s="1"/>
  <c r="O8" i="3"/>
  <c r="P8" i="3"/>
  <c r="Q8" i="3"/>
  <c r="R8" i="3"/>
  <c r="S8" i="3" s="1"/>
  <c r="W8" i="3"/>
  <c r="X8" i="3"/>
  <c r="Y8" i="3"/>
  <c r="M9" i="3"/>
  <c r="N9" i="3" s="1"/>
  <c r="O9" i="3"/>
  <c r="P9" i="3"/>
  <c r="Q9" i="3"/>
  <c r="R9" i="3"/>
  <c r="S9" i="3"/>
  <c r="W9" i="3"/>
  <c r="X9" i="3"/>
  <c r="Y9" i="3"/>
  <c r="M10" i="3"/>
  <c r="N10" i="3"/>
  <c r="O10" i="3"/>
  <c r="P10" i="3"/>
  <c r="Q10" i="3"/>
  <c r="R10" i="3"/>
  <c r="S10" i="3" s="1"/>
  <c r="T10" i="3" s="1"/>
  <c r="W10" i="3"/>
  <c r="X10" i="3"/>
  <c r="Y10" i="3"/>
  <c r="M11" i="3"/>
  <c r="N11" i="3" s="1"/>
  <c r="O11" i="3"/>
  <c r="P11" i="3"/>
  <c r="Q11" i="3"/>
  <c r="R11" i="3"/>
  <c r="S11" i="3" s="1"/>
  <c r="W11" i="3"/>
  <c r="X11" i="3"/>
  <c r="Y11" i="3"/>
  <c r="M12" i="3"/>
  <c r="N12" i="3"/>
  <c r="O12" i="3"/>
  <c r="P12" i="3"/>
  <c r="Q12" i="3"/>
  <c r="R12" i="3"/>
  <c r="S12" i="3" s="1"/>
  <c r="W12" i="3"/>
  <c r="X12" i="3"/>
  <c r="Y12" i="3"/>
  <c r="M13" i="3"/>
  <c r="N13" i="3" s="1"/>
  <c r="O13" i="3"/>
  <c r="P13" i="3"/>
  <c r="Q13" i="3"/>
  <c r="R13" i="3"/>
  <c r="S13" i="3"/>
  <c r="W13" i="3"/>
  <c r="X13" i="3"/>
  <c r="Y13" i="3"/>
  <c r="M14" i="3"/>
  <c r="N14" i="3"/>
  <c r="O14" i="3"/>
  <c r="P14" i="3"/>
  <c r="Q14" i="3"/>
  <c r="R14" i="3"/>
  <c r="S14" i="3" s="1"/>
  <c r="T14" i="3" s="1"/>
  <c r="W14" i="3"/>
  <c r="X14" i="3"/>
  <c r="Y14" i="3"/>
  <c r="M15" i="3"/>
  <c r="N15" i="3" s="1"/>
  <c r="O15" i="3"/>
  <c r="P15" i="3"/>
  <c r="Q15" i="3"/>
  <c r="R15" i="3"/>
  <c r="S15" i="3" s="1"/>
  <c r="W15" i="3"/>
  <c r="X15" i="3"/>
  <c r="Y15" i="3"/>
  <c r="M16" i="3"/>
  <c r="N16" i="3"/>
  <c r="O16" i="3"/>
  <c r="P16" i="3"/>
  <c r="Q16" i="3"/>
  <c r="R16" i="3"/>
  <c r="S16" i="3" s="1"/>
  <c r="W16" i="3"/>
  <c r="X16" i="3"/>
  <c r="Y16" i="3"/>
  <c r="M17" i="3"/>
  <c r="N17" i="3" s="1"/>
  <c r="O17" i="3"/>
  <c r="P17" i="3"/>
  <c r="Q17" i="3"/>
  <c r="R17" i="3"/>
  <c r="S17" i="3"/>
  <c r="W17" i="3"/>
  <c r="X17" i="3"/>
  <c r="Y17" i="3"/>
  <c r="M18" i="3"/>
  <c r="N18" i="3"/>
  <c r="O18" i="3"/>
  <c r="P18" i="3"/>
  <c r="Q18" i="3"/>
  <c r="R18" i="3"/>
  <c r="S18" i="3" s="1"/>
  <c r="T18" i="3" s="1"/>
  <c r="W18" i="3"/>
  <c r="X18" i="3"/>
  <c r="Y18" i="3"/>
  <c r="M19" i="3"/>
  <c r="N19" i="3" s="1"/>
  <c r="O19" i="3"/>
  <c r="P19" i="3"/>
  <c r="Q19" i="3"/>
  <c r="R19" i="3"/>
  <c r="S19" i="3" s="1"/>
  <c r="W19" i="3"/>
  <c r="X19" i="3"/>
  <c r="Y19" i="3"/>
  <c r="M20" i="3"/>
  <c r="N20" i="3"/>
  <c r="O20" i="3"/>
  <c r="P20" i="3"/>
  <c r="Q20" i="3"/>
  <c r="R20" i="3"/>
  <c r="S20" i="3" s="1"/>
  <c r="W20" i="3"/>
  <c r="X20" i="3"/>
  <c r="Y20" i="3"/>
  <c r="M21" i="3"/>
  <c r="N21" i="3" s="1"/>
  <c r="O21" i="3"/>
  <c r="P21" i="3"/>
  <c r="Q21" i="3"/>
  <c r="R21" i="3"/>
  <c r="S21" i="3"/>
  <c r="W21" i="3"/>
  <c r="X21" i="3"/>
  <c r="Y21" i="3"/>
  <c r="M22" i="3"/>
  <c r="N22" i="3"/>
  <c r="O22" i="3"/>
  <c r="P22" i="3"/>
  <c r="Q22" i="3"/>
  <c r="R22" i="3"/>
  <c r="S22" i="3" s="1"/>
  <c r="T22" i="3" s="1"/>
  <c r="W22" i="3"/>
  <c r="X22" i="3"/>
  <c r="Y22" i="3"/>
  <c r="M23" i="3"/>
  <c r="N23" i="3" s="1"/>
  <c r="O23" i="3"/>
  <c r="P23" i="3"/>
  <c r="Q23" i="3"/>
  <c r="R23" i="3"/>
  <c r="S23" i="3" s="1"/>
  <c r="W23" i="3"/>
  <c r="X23" i="3"/>
  <c r="Y23" i="3"/>
  <c r="M24" i="3"/>
  <c r="N24" i="3"/>
  <c r="O24" i="3"/>
  <c r="P24" i="3"/>
  <c r="Q24" i="3"/>
  <c r="R24" i="3"/>
  <c r="S24" i="3" s="1"/>
  <c r="W24" i="3"/>
  <c r="X24" i="3"/>
  <c r="Y24" i="3"/>
  <c r="M25" i="3"/>
  <c r="N25" i="3" s="1"/>
  <c r="O25" i="3"/>
  <c r="P25" i="3"/>
  <c r="Q25" i="3"/>
  <c r="R25" i="3"/>
  <c r="S25" i="3"/>
  <c r="W25" i="3"/>
  <c r="X25" i="3"/>
  <c r="Y25" i="3"/>
  <c r="M26" i="3"/>
  <c r="N26" i="3"/>
  <c r="O26" i="3"/>
  <c r="P26" i="3"/>
  <c r="Q26" i="3"/>
  <c r="R26" i="3"/>
  <c r="S26" i="3" s="1"/>
  <c r="T26" i="3" s="1"/>
  <c r="W26" i="3"/>
  <c r="X26" i="3"/>
  <c r="Y26" i="3"/>
  <c r="M27" i="3"/>
  <c r="N27" i="3" s="1"/>
  <c r="O27" i="3"/>
  <c r="P27" i="3"/>
  <c r="Q27" i="3"/>
  <c r="R27" i="3"/>
  <c r="S27" i="3" s="1"/>
  <c r="W27" i="3"/>
  <c r="X27" i="3"/>
  <c r="Y27" i="3"/>
  <c r="M28" i="3"/>
  <c r="N28" i="3"/>
  <c r="O28" i="3"/>
  <c r="P28" i="3"/>
  <c r="Q28" i="3"/>
  <c r="R28" i="3"/>
  <c r="S28" i="3" s="1"/>
  <c r="W28" i="3"/>
  <c r="X28" i="3"/>
  <c r="Y28" i="3"/>
  <c r="M29" i="3"/>
  <c r="N29" i="3" s="1"/>
  <c r="O29" i="3"/>
  <c r="P29" i="3"/>
  <c r="Q29" i="3"/>
  <c r="R29" i="3"/>
  <c r="S29" i="3"/>
  <c r="W29" i="3"/>
  <c r="X29" i="3"/>
  <c r="Y29" i="3"/>
  <c r="M30" i="3"/>
  <c r="N30" i="3"/>
  <c r="O30" i="3"/>
  <c r="P30" i="3"/>
  <c r="Q30" i="3"/>
  <c r="R30" i="3"/>
  <c r="S30" i="3" s="1"/>
  <c r="T30" i="3" s="1"/>
  <c r="W30" i="3"/>
  <c r="X30" i="3"/>
  <c r="Y30" i="3"/>
  <c r="M31" i="3"/>
  <c r="N31" i="3" s="1"/>
  <c r="O31" i="3"/>
  <c r="P31" i="3"/>
  <c r="Q31" i="3"/>
  <c r="R31" i="3"/>
  <c r="S31" i="3" s="1"/>
  <c r="W31" i="3"/>
  <c r="X31" i="3"/>
  <c r="Y31" i="3"/>
  <c r="M32" i="3"/>
  <c r="N32" i="3"/>
  <c r="O32" i="3"/>
  <c r="P32" i="3"/>
  <c r="Q32" i="3"/>
  <c r="R32" i="3"/>
  <c r="S32" i="3" s="1"/>
  <c r="W32" i="3"/>
  <c r="X32" i="3"/>
  <c r="Y32" i="3"/>
  <c r="M33" i="3"/>
  <c r="N33" i="3" s="1"/>
  <c r="O33" i="3"/>
  <c r="P33" i="3"/>
  <c r="Q33" i="3"/>
  <c r="R33" i="3"/>
  <c r="S33" i="3"/>
  <c r="W33" i="3"/>
  <c r="X33" i="3"/>
  <c r="Y33" i="3"/>
  <c r="M34" i="3"/>
  <c r="N34" i="3"/>
  <c r="O34" i="3"/>
  <c r="P34" i="3"/>
  <c r="Q34" i="3"/>
  <c r="R34" i="3"/>
  <c r="S34" i="3" s="1"/>
  <c r="T34" i="3" s="1"/>
  <c r="W34" i="3"/>
  <c r="X34" i="3"/>
  <c r="Y34" i="3"/>
  <c r="M35" i="3"/>
  <c r="N35" i="3" s="1"/>
  <c r="O35" i="3"/>
  <c r="P35" i="3"/>
  <c r="Q35" i="3"/>
  <c r="R35" i="3"/>
  <c r="S35" i="3" s="1"/>
  <c r="W35" i="3"/>
  <c r="X35" i="3"/>
  <c r="Y35" i="3"/>
  <c r="M36" i="3"/>
  <c r="N36" i="3"/>
  <c r="O36" i="3"/>
  <c r="P36" i="3"/>
  <c r="Q36" i="3"/>
  <c r="R36" i="3"/>
  <c r="S36" i="3" s="1"/>
  <c r="W36" i="3"/>
  <c r="X36" i="3"/>
  <c r="Y36" i="3"/>
  <c r="M37" i="3"/>
  <c r="N37" i="3" s="1"/>
  <c r="O37" i="3"/>
  <c r="P37" i="3"/>
  <c r="Q37" i="3"/>
  <c r="R37" i="3"/>
  <c r="S37" i="3"/>
  <c r="W37" i="3"/>
  <c r="X37" i="3"/>
  <c r="Y37" i="3"/>
  <c r="M38" i="3"/>
  <c r="N38" i="3"/>
  <c r="O38" i="3"/>
  <c r="P38" i="3"/>
  <c r="Q38" i="3"/>
  <c r="R38" i="3"/>
  <c r="S38" i="3" s="1"/>
  <c r="T38" i="3" s="1"/>
  <c r="W38" i="3"/>
  <c r="X38" i="3"/>
  <c r="Y38" i="3"/>
  <c r="M39" i="3"/>
  <c r="N39" i="3" s="1"/>
  <c r="O39" i="3"/>
  <c r="P39" i="3"/>
  <c r="Q39" i="3"/>
  <c r="R39" i="3"/>
  <c r="S39" i="3" s="1"/>
  <c r="W39" i="3"/>
  <c r="X39" i="3"/>
  <c r="Y39" i="3"/>
  <c r="M40" i="3"/>
  <c r="N40" i="3"/>
  <c r="O40" i="3"/>
  <c r="P40" i="3"/>
  <c r="Q40" i="3"/>
  <c r="R40" i="3"/>
  <c r="S40" i="3" s="1"/>
  <c r="W40" i="3"/>
  <c r="X40" i="3"/>
  <c r="Y40" i="3"/>
  <c r="M41" i="3"/>
  <c r="N41" i="3" s="1"/>
  <c r="O41" i="3"/>
  <c r="P41" i="3"/>
  <c r="Q41" i="3"/>
  <c r="R41" i="3"/>
  <c r="S41" i="3"/>
  <c r="W41" i="3"/>
  <c r="X41" i="3"/>
  <c r="Y41" i="3"/>
  <c r="M42" i="3"/>
  <c r="N42" i="3"/>
  <c r="O42" i="3"/>
  <c r="P42" i="3"/>
  <c r="Q42" i="3"/>
  <c r="R42" i="3"/>
  <c r="S42" i="3" s="1"/>
  <c r="T42" i="3" s="1"/>
  <c r="W42" i="3"/>
  <c r="X42" i="3"/>
  <c r="Y42" i="3"/>
  <c r="M43" i="3"/>
  <c r="N43" i="3" s="1"/>
  <c r="O43" i="3"/>
  <c r="P43" i="3"/>
  <c r="Q43" i="3"/>
  <c r="R43" i="3"/>
  <c r="S43" i="3" s="1"/>
  <c r="W43" i="3"/>
  <c r="X43" i="3"/>
  <c r="Y43" i="3"/>
  <c r="M44" i="3"/>
  <c r="N44" i="3"/>
  <c r="O44" i="3"/>
  <c r="P44" i="3"/>
  <c r="Q44" i="3"/>
  <c r="R44" i="3"/>
  <c r="S44" i="3" s="1"/>
  <c r="W44" i="3"/>
  <c r="X44" i="3"/>
  <c r="Y44" i="3"/>
  <c r="M45" i="3"/>
  <c r="N45" i="3" s="1"/>
  <c r="O45" i="3"/>
  <c r="P45" i="3"/>
  <c r="Q45" i="3"/>
  <c r="R45" i="3"/>
  <c r="S45" i="3"/>
  <c r="W45" i="3"/>
  <c r="X45" i="3"/>
  <c r="Y45" i="3"/>
  <c r="Y3" i="3"/>
  <c r="X3" i="3"/>
  <c r="W3" i="3"/>
  <c r="R3" i="3"/>
  <c r="S3" i="3" s="1"/>
  <c r="Q3" i="3"/>
  <c r="P3" i="3"/>
  <c r="O3" i="3"/>
  <c r="M3" i="3"/>
  <c r="N3" i="3" s="1"/>
  <c r="R3" i="2"/>
  <c r="N3" i="2"/>
  <c r="U617" i="10" l="1"/>
  <c r="V617" i="10" s="1"/>
  <c r="U700" i="10"/>
  <c r="V700" i="10" s="1"/>
  <c r="U684" i="10"/>
  <c r="V684" i="10" s="1"/>
  <c r="U669" i="10"/>
  <c r="V669" i="10" s="1"/>
  <c r="U665" i="10"/>
  <c r="V665" i="10" s="1"/>
  <c r="U661" i="10"/>
  <c r="V661" i="10" s="1"/>
  <c r="U657" i="10"/>
  <c r="V657" i="10" s="1"/>
  <c r="U653" i="10"/>
  <c r="V653" i="10" s="1"/>
  <c r="U625" i="10"/>
  <c r="V625" i="10" s="1"/>
  <c r="U696" i="10"/>
  <c r="V696" i="10" s="1"/>
  <c r="U680" i="10"/>
  <c r="V680" i="10" s="1"/>
  <c r="U672" i="10"/>
  <c r="V672" i="10" s="1"/>
  <c r="U668" i="10"/>
  <c r="V668" i="10" s="1"/>
  <c r="U664" i="10"/>
  <c r="V664" i="10" s="1"/>
  <c r="U660" i="10"/>
  <c r="V660" i="10" s="1"/>
  <c r="U656" i="10"/>
  <c r="V656" i="10" s="1"/>
  <c r="U652" i="10"/>
  <c r="V652" i="10" s="1"/>
  <c r="U692" i="10"/>
  <c r="V692" i="10" s="1"/>
  <c r="U689" i="10"/>
  <c r="V689" i="10" s="1"/>
  <c r="U676" i="10"/>
  <c r="V676" i="10" s="1"/>
  <c r="T398" i="10"/>
  <c r="U398" i="10" s="1"/>
  <c r="V398" i="10" s="1"/>
  <c r="T350" i="10"/>
  <c r="U350" i="10" s="1"/>
  <c r="V350" i="10" s="1"/>
  <c r="T334" i="10"/>
  <c r="U334" i="10" s="1"/>
  <c r="V334" i="10" s="1"/>
  <c r="T318" i="10"/>
  <c r="U318" i="10" s="1"/>
  <c r="V318" i="10" s="1"/>
  <c r="T649" i="10"/>
  <c r="U649" i="10" s="1"/>
  <c r="V649" i="10" s="1"/>
  <c r="T641" i="10"/>
  <c r="U641" i="10" s="1"/>
  <c r="V641" i="10" s="1"/>
  <c r="T633" i="10"/>
  <c r="U633" i="10" s="1"/>
  <c r="V633" i="10" s="1"/>
  <c r="T625" i="10"/>
  <c r="T617" i="10"/>
  <c r="T609" i="10"/>
  <c r="U609" i="10" s="1"/>
  <c r="V609" i="10" s="1"/>
  <c r="T601" i="10"/>
  <c r="U601" i="10" s="1"/>
  <c r="V601" i="10" s="1"/>
  <c r="U596" i="10"/>
  <c r="V596" i="10" s="1"/>
  <c r="T586" i="10"/>
  <c r="U586" i="10" s="1"/>
  <c r="V586" i="10" s="1"/>
  <c r="U580" i="10"/>
  <c r="V580" i="10" s="1"/>
  <c r="T570" i="10"/>
  <c r="U570" i="10" s="1"/>
  <c r="V570" i="10" s="1"/>
  <c r="U564" i="10"/>
  <c r="V564" i="10" s="1"/>
  <c r="T554" i="10"/>
  <c r="U554" i="10" s="1"/>
  <c r="V554" i="10" s="1"/>
  <c r="U548" i="10"/>
  <c r="V548" i="10" s="1"/>
  <c r="T538" i="10"/>
  <c r="U538" i="10" s="1"/>
  <c r="V538" i="10" s="1"/>
  <c r="U532" i="10"/>
  <c r="V532" i="10" s="1"/>
  <c r="T522" i="10"/>
  <c r="U522" i="10" s="1"/>
  <c r="V522" i="10" s="1"/>
  <c r="U516" i="10"/>
  <c r="V516" i="10" s="1"/>
  <c r="T506" i="10"/>
  <c r="U506" i="10" s="1"/>
  <c r="V506" i="10" s="1"/>
  <c r="U500" i="10"/>
  <c r="V500" i="10" s="1"/>
  <c r="T490" i="10"/>
  <c r="U490" i="10" s="1"/>
  <c r="V490" i="10" s="1"/>
  <c r="U484" i="10"/>
  <c r="V484" i="10" s="1"/>
  <c r="T474" i="10"/>
  <c r="U474" i="10" s="1"/>
  <c r="V474" i="10" s="1"/>
  <c r="U468" i="10"/>
  <c r="V468" i="10" s="1"/>
  <c r="T458" i="10"/>
  <c r="U458" i="10" s="1"/>
  <c r="V458" i="10" s="1"/>
  <c r="U452" i="10"/>
  <c r="V452" i="10" s="1"/>
  <c r="T442" i="10"/>
  <c r="U442" i="10" s="1"/>
  <c r="V442" i="10" s="1"/>
  <c r="U436" i="10"/>
  <c r="V436" i="10" s="1"/>
  <c r="U429" i="10"/>
  <c r="V429" i="10" s="1"/>
  <c r="T382" i="10"/>
  <c r="U382" i="10" s="1"/>
  <c r="V382" i="10" s="1"/>
  <c r="U648" i="10"/>
  <c r="V648" i="10" s="1"/>
  <c r="U640" i="10"/>
  <c r="V640" i="10" s="1"/>
  <c r="U632" i="10"/>
  <c r="V632" i="10" s="1"/>
  <c r="U624" i="10"/>
  <c r="V624" i="10" s="1"/>
  <c r="U616" i="10"/>
  <c r="V616" i="10" s="1"/>
  <c r="U608" i="10"/>
  <c r="V608" i="10" s="1"/>
  <c r="U600" i="10"/>
  <c r="V600" i="10" s="1"/>
  <c r="T590" i="10"/>
  <c r="U590" i="10" s="1"/>
  <c r="V590" i="10" s="1"/>
  <c r="U589" i="10"/>
  <c r="V589" i="10" s="1"/>
  <c r="U584" i="10"/>
  <c r="V584" i="10" s="1"/>
  <c r="T574" i="10"/>
  <c r="U574" i="10" s="1"/>
  <c r="V574" i="10" s="1"/>
  <c r="U573" i="10"/>
  <c r="V573" i="10" s="1"/>
  <c r="U568" i="10"/>
  <c r="V568" i="10" s="1"/>
  <c r="T558" i="10"/>
  <c r="U558" i="10" s="1"/>
  <c r="V558" i="10" s="1"/>
  <c r="U557" i="10"/>
  <c r="V557" i="10" s="1"/>
  <c r="U552" i="10"/>
  <c r="V552" i="10" s="1"/>
  <c r="T542" i="10"/>
  <c r="U542" i="10" s="1"/>
  <c r="V542" i="10" s="1"/>
  <c r="U541" i="10"/>
  <c r="V541" i="10" s="1"/>
  <c r="U536" i="10"/>
  <c r="V536" i="10" s="1"/>
  <c r="T526" i="10"/>
  <c r="U526" i="10" s="1"/>
  <c r="V526" i="10" s="1"/>
  <c r="U525" i="10"/>
  <c r="V525" i="10" s="1"/>
  <c r="U520" i="10"/>
  <c r="V520" i="10" s="1"/>
  <c r="T510" i="10"/>
  <c r="U510" i="10" s="1"/>
  <c r="V510" i="10" s="1"/>
  <c r="U509" i="10"/>
  <c r="V509" i="10" s="1"/>
  <c r="U504" i="10"/>
  <c r="V504" i="10" s="1"/>
  <c r="T494" i="10"/>
  <c r="U494" i="10" s="1"/>
  <c r="V494" i="10" s="1"/>
  <c r="U493" i="10"/>
  <c r="V493" i="10" s="1"/>
  <c r="U488" i="10"/>
  <c r="V488" i="10" s="1"/>
  <c r="T478" i="10"/>
  <c r="U478" i="10" s="1"/>
  <c r="V478" i="10" s="1"/>
  <c r="U477" i="10"/>
  <c r="V477" i="10" s="1"/>
  <c r="U472" i="10"/>
  <c r="V472" i="10" s="1"/>
  <c r="T462" i="10"/>
  <c r="U462" i="10" s="1"/>
  <c r="V462" i="10" s="1"/>
  <c r="U461" i="10"/>
  <c r="V461" i="10" s="1"/>
  <c r="U456" i="10"/>
  <c r="V456" i="10" s="1"/>
  <c r="T446" i="10"/>
  <c r="U446" i="10" s="1"/>
  <c r="V446" i="10" s="1"/>
  <c r="U445" i="10"/>
  <c r="V445" i="10" s="1"/>
  <c r="U440" i="10"/>
  <c r="V440" i="10" s="1"/>
  <c r="U427" i="10"/>
  <c r="V427" i="10" s="1"/>
  <c r="T366" i="10"/>
  <c r="U366" i="10" s="1"/>
  <c r="V366" i="10" s="1"/>
  <c r="U593" i="10"/>
  <c r="V593" i="10" s="1"/>
  <c r="U577" i="10"/>
  <c r="V577" i="10" s="1"/>
  <c r="U561" i="10"/>
  <c r="V561" i="10" s="1"/>
  <c r="U545" i="10"/>
  <c r="V545" i="10" s="1"/>
  <c r="U529" i="10"/>
  <c r="V529" i="10" s="1"/>
  <c r="U513" i="10"/>
  <c r="V513" i="10" s="1"/>
  <c r="U497" i="10"/>
  <c r="V497" i="10" s="1"/>
  <c r="U481" i="10"/>
  <c r="V481" i="10" s="1"/>
  <c r="U465" i="10"/>
  <c r="V465" i="10" s="1"/>
  <c r="U449" i="10"/>
  <c r="V449" i="10" s="1"/>
  <c r="U425" i="10"/>
  <c r="V425" i="10" s="1"/>
  <c r="U431" i="10"/>
  <c r="V431" i="10" s="1"/>
  <c r="U423" i="10"/>
  <c r="V423" i="10" s="1"/>
  <c r="U420" i="10"/>
  <c r="V420" i="10" s="1"/>
  <c r="T409" i="10"/>
  <c r="U409" i="10" s="1"/>
  <c r="V409" i="10" s="1"/>
  <c r="U339" i="10"/>
  <c r="V339" i="10" s="1"/>
  <c r="U335" i="10"/>
  <c r="V335" i="10" s="1"/>
  <c r="U331" i="10"/>
  <c r="V331" i="10" s="1"/>
  <c r="U327" i="10"/>
  <c r="V327" i="10" s="1"/>
  <c r="U323" i="10"/>
  <c r="V323" i="10" s="1"/>
  <c r="U319" i="10"/>
  <c r="V319" i="10" s="1"/>
  <c r="U315" i="10"/>
  <c r="V315" i="10" s="1"/>
  <c r="U311" i="10"/>
  <c r="V311" i="10" s="1"/>
  <c r="U276" i="10"/>
  <c r="V276" i="10" s="1"/>
  <c r="U424" i="10"/>
  <c r="V424" i="10" s="1"/>
  <c r="T413" i="10"/>
  <c r="U413" i="10" s="1"/>
  <c r="V413" i="10" s="1"/>
  <c r="U411" i="10"/>
  <c r="V411" i="10" s="1"/>
  <c r="U408" i="10"/>
  <c r="V408" i="10" s="1"/>
  <c r="U404" i="10"/>
  <c r="V404" i="10" s="1"/>
  <c r="U400" i="10"/>
  <c r="V400" i="10" s="1"/>
  <c r="U396" i="10"/>
  <c r="V396" i="10" s="1"/>
  <c r="U392" i="10"/>
  <c r="V392" i="10" s="1"/>
  <c r="U388" i="10"/>
  <c r="V388" i="10" s="1"/>
  <c r="U384" i="10"/>
  <c r="V384" i="10" s="1"/>
  <c r="U380" i="10"/>
  <c r="V380" i="10" s="1"/>
  <c r="U376" i="10"/>
  <c r="V376" i="10" s="1"/>
  <c r="U372" i="10"/>
  <c r="V372" i="10" s="1"/>
  <c r="U368" i="10"/>
  <c r="V368" i="10" s="1"/>
  <c r="U364" i="10"/>
  <c r="V364" i="10" s="1"/>
  <c r="U360" i="10"/>
  <c r="V360" i="10" s="1"/>
  <c r="U356" i="10"/>
  <c r="V356" i="10" s="1"/>
  <c r="U352" i="10"/>
  <c r="V352" i="10" s="1"/>
  <c r="U348" i="10"/>
  <c r="V348" i="10" s="1"/>
  <c r="U344" i="10"/>
  <c r="V344" i="10" s="1"/>
  <c r="U340" i="10"/>
  <c r="V340" i="10" s="1"/>
  <c r="U336" i="10"/>
  <c r="V336" i="10" s="1"/>
  <c r="U332" i="10"/>
  <c r="V332" i="10" s="1"/>
  <c r="U328" i="10"/>
  <c r="V328" i="10" s="1"/>
  <c r="U324" i="10"/>
  <c r="V324" i="10" s="1"/>
  <c r="U320" i="10"/>
  <c r="V320" i="10" s="1"/>
  <c r="U316" i="10"/>
  <c r="V316" i="10" s="1"/>
  <c r="U312" i="10"/>
  <c r="V312" i="10" s="1"/>
  <c r="T308" i="10"/>
  <c r="U308" i="10" s="1"/>
  <c r="V308" i="10" s="1"/>
  <c r="U299" i="10"/>
  <c r="V299" i="10" s="1"/>
  <c r="U415" i="10"/>
  <c r="V415" i="10" s="1"/>
  <c r="U292" i="10"/>
  <c r="V292" i="10" s="1"/>
  <c r="U298" i="10"/>
  <c r="V298" i="10" s="1"/>
  <c r="U282" i="10"/>
  <c r="V282" i="10" s="1"/>
  <c r="T264" i="10"/>
  <c r="U264" i="10" s="1"/>
  <c r="V264" i="10" s="1"/>
  <c r="U262" i="10"/>
  <c r="V262" i="10" s="1"/>
  <c r="U259" i="10"/>
  <c r="V259" i="10" s="1"/>
  <c r="U224" i="10"/>
  <c r="V224" i="10" s="1"/>
  <c r="U220" i="10"/>
  <c r="V220" i="10" s="1"/>
  <c r="U216" i="10"/>
  <c r="V216" i="10" s="1"/>
  <c r="U302" i="10"/>
  <c r="V302" i="10" s="1"/>
  <c r="U286" i="10"/>
  <c r="V286" i="10" s="1"/>
  <c r="T268" i="10"/>
  <c r="U268" i="10" s="1"/>
  <c r="V268" i="10" s="1"/>
  <c r="U266" i="10"/>
  <c r="V266" i="10" s="1"/>
  <c r="U263" i="10"/>
  <c r="V263" i="10" s="1"/>
  <c r="U251" i="10"/>
  <c r="V251" i="10" s="1"/>
  <c r="U247" i="10"/>
  <c r="V247" i="10" s="1"/>
  <c r="U243" i="10"/>
  <c r="V243" i="10" s="1"/>
  <c r="U239" i="10"/>
  <c r="V239" i="10" s="1"/>
  <c r="U235" i="10"/>
  <c r="V235" i="10" s="1"/>
  <c r="U231" i="10"/>
  <c r="V231" i="10" s="1"/>
  <c r="U227" i="10"/>
  <c r="V227" i="10" s="1"/>
  <c r="U223" i="10"/>
  <c r="V223" i="10" s="1"/>
  <c r="U306" i="10"/>
  <c r="V306" i="10" s="1"/>
  <c r="U290" i="10"/>
  <c r="V290" i="10" s="1"/>
  <c r="U274" i="10"/>
  <c r="V274" i="10" s="1"/>
  <c r="T272" i="10"/>
  <c r="U272" i="10" s="1"/>
  <c r="V272" i="10" s="1"/>
  <c r="U270" i="10"/>
  <c r="V270" i="10" s="1"/>
  <c r="U267" i="10"/>
  <c r="V267" i="10" s="1"/>
  <c r="T256" i="10"/>
  <c r="U256" i="10" s="1"/>
  <c r="V256" i="10" s="1"/>
  <c r="U254" i="10"/>
  <c r="V254" i="10" s="1"/>
  <c r="U205" i="10"/>
  <c r="V205" i="10" s="1"/>
  <c r="U204" i="10"/>
  <c r="V204" i="10" s="1"/>
  <c r="U208" i="10"/>
  <c r="V208" i="10" s="1"/>
  <c r="U200" i="10"/>
  <c r="V200" i="10" s="1"/>
  <c r="U196" i="10"/>
  <c r="V196" i="10" s="1"/>
  <c r="U192" i="10"/>
  <c r="V192" i="10" s="1"/>
  <c r="U188" i="10"/>
  <c r="V188" i="10" s="1"/>
  <c r="U184" i="10"/>
  <c r="V184" i="10" s="1"/>
  <c r="U180" i="10"/>
  <c r="V180" i="10" s="1"/>
  <c r="U176" i="10"/>
  <c r="V176" i="10" s="1"/>
  <c r="U172" i="10"/>
  <c r="V172" i="10" s="1"/>
  <c r="U168" i="10"/>
  <c r="V168" i="10" s="1"/>
  <c r="U164" i="10"/>
  <c r="V164" i="10" s="1"/>
  <c r="U160" i="10"/>
  <c r="V160" i="10" s="1"/>
  <c r="U156" i="10"/>
  <c r="V156" i="10" s="1"/>
  <c r="U152" i="10"/>
  <c r="V152" i="10" s="1"/>
  <c r="U148" i="10"/>
  <c r="V148" i="10" s="1"/>
  <c r="U144" i="10"/>
  <c r="V144" i="10" s="1"/>
  <c r="U140" i="10"/>
  <c r="V140" i="10" s="1"/>
  <c r="U136" i="10"/>
  <c r="V136" i="10" s="1"/>
  <c r="U132" i="10"/>
  <c r="V132" i="10" s="1"/>
  <c r="U128" i="10"/>
  <c r="V128" i="10" s="1"/>
  <c r="U124" i="10"/>
  <c r="V124" i="10" s="1"/>
  <c r="U212" i="10"/>
  <c r="V212" i="10" s="1"/>
  <c r="U201" i="10"/>
  <c r="V201" i="10" s="1"/>
  <c r="U197" i="10"/>
  <c r="V197" i="10" s="1"/>
  <c r="U193" i="10"/>
  <c r="V193" i="10" s="1"/>
  <c r="U189" i="10"/>
  <c r="V189" i="10" s="1"/>
  <c r="U185" i="10"/>
  <c r="V185" i="10" s="1"/>
  <c r="U181" i="10"/>
  <c r="V181" i="10" s="1"/>
  <c r="U177" i="10"/>
  <c r="V177" i="10" s="1"/>
  <c r="U173" i="10"/>
  <c r="V173" i="10" s="1"/>
  <c r="U169" i="10"/>
  <c r="V169" i="10" s="1"/>
  <c r="U165" i="10"/>
  <c r="V165" i="10" s="1"/>
  <c r="U161" i="10"/>
  <c r="V161" i="10" s="1"/>
  <c r="U157" i="10"/>
  <c r="V157" i="10" s="1"/>
  <c r="U153" i="10"/>
  <c r="V153" i="10" s="1"/>
  <c r="U149" i="10"/>
  <c r="V149" i="10" s="1"/>
  <c r="U145" i="10"/>
  <c r="V145" i="10" s="1"/>
  <c r="U141" i="10"/>
  <c r="V141" i="10" s="1"/>
  <c r="U137" i="10"/>
  <c r="V137" i="10" s="1"/>
  <c r="U133" i="10"/>
  <c r="V133" i="10" s="1"/>
  <c r="U129" i="10"/>
  <c r="V129" i="10" s="1"/>
  <c r="U125" i="10"/>
  <c r="V125" i="10" s="1"/>
  <c r="U121" i="10"/>
  <c r="V121" i="10" s="1"/>
  <c r="U120" i="10"/>
  <c r="V120" i="10" s="1"/>
  <c r="U116" i="10"/>
  <c r="V116" i="10" s="1"/>
  <c r="U112" i="10"/>
  <c r="V112" i="10" s="1"/>
  <c r="U107" i="10"/>
  <c r="V107" i="10" s="1"/>
  <c r="T101" i="10"/>
  <c r="U101" i="10" s="1"/>
  <c r="V101" i="10" s="1"/>
  <c r="U96" i="10"/>
  <c r="V96" i="10" s="1"/>
  <c r="U91" i="10"/>
  <c r="V91" i="10" s="1"/>
  <c r="T85" i="10"/>
  <c r="U85" i="10" s="1"/>
  <c r="V85" i="10" s="1"/>
  <c r="U80" i="10"/>
  <c r="V80" i="10" s="1"/>
  <c r="U75" i="10"/>
  <c r="V75" i="10" s="1"/>
  <c r="U70" i="10"/>
  <c r="V70" i="10" s="1"/>
  <c r="U54" i="10"/>
  <c r="V54" i="10" s="1"/>
  <c r="U38" i="10"/>
  <c r="V38" i="10" s="1"/>
  <c r="U111" i="10"/>
  <c r="V111" i="10" s="1"/>
  <c r="T105" i="10"/>
  <c r="U105" i="10" s="1"/>
  <c r="V105" i="10" s="1"/>
  <c r="U100" i="10"/>
  <c r="V100" i="10" s="1"/>
  <c r="U95" i="10"/>
  <c r="V95" i="10" s="1"/>
  <c r="T89" i="10"/>
  <c r="U89" i="10" s="1"/>
  <c r="V89" i="10" s="1"/>
  <c r="U84" i="10"/>
  <c r="V84" i="10" s="1"/>
  <c r="U79" i="10"/>
  <c r="V79" i="10" s="1"/>
  <c r="U115" i="10"/>
  <c r="V115" i="10" s="1"/>
  <c r="T109" i="10"/>
  <c r="U109" i="10" s="1"/>
  <c r="V109" i="10" s="1"/>
  <c r="U104" i="10"/>
  <c r="V104" i="10" s="1"/>
  <c r="U99" i="10"/>
  <c r="V99" i="10" s="1"/>
  <c r="T93" i="10"/>
  <c r="U93" i="10" s="1"/>
  <c r="V93" i="10" s="1"/>
  <c r="U88" i="10"/>
  <c r="V88" i="10" s="1"/>
  <c r="U83" i="10"/>
  <c r="V83" i="10" s="1"/>
  <c r="T77" i="10"/>
  <c r="U77" i="10" s="1"/>
  <c r="V77" i="10" s="1"/>
  <c r="U62" i="10"/>
  <c r="V62" i="10" s="1"/>
  <c r="U46" i="10"/>
  <c r="V46" i="10" s="1"/>
  <c r="U69" i="10"/>
  <c r="V69" i="10" s="1"/>
  <c r="U61" i="10"/>
  <c r="V61" i="10" s="1"/>
  <c r="U53" i="10"/>
  <c r="V53" i="10" s="1"/>
  <c r="U45" i="10"/>
  <c r="V45" i="10" s="1"/>
  <c r="U37" i="10"/>
  <c r="V37" i="10" s="1"/>
  <c r="U33" i="10"/>
  <c r="V33" i="10" s="1"/>
  <c r="U29" i="10"/>
  <c r="V29" i="10" s="1"/>
  <c r="U25" i="10"/>
  <c r="V25" i="10" s="1"/>
  <c r="U21" i="10"/>
  <c r="V21" i="10" s="1"/>
  <c r="U17" i="10"/>
  <c r="V17" i="10" s="1"/>
  <c r="U13" i="10"/>
  <c r="V13" i="10" s="1"/>
  <c r="U9" i="10"/>
  <c r="V9" i="10" s="1"/>
  <c r="T66" i="10"/>
  <c r="U66" i="10" s="1"/>
  <c r="V66" i="10" s="1"/>
  <c r="T58" i="10"/>
  <c r="U58" i="10" s="1"/>
  <c r="V58" i="10" s="1"/>
  <c r="T50" i="10"/>
  <c r="U50" i="10" s="1"/>
  <c r="V50" i="10" s="1"/>
  <c r="T42" i="10"/>
  <c r="U42" i="10" s="1"/>
  <c r="V42" i="10" s="1"/>
  <c r="U8" i="10"/>
  <c r="V8" i="10" s="1"/>
  <c r="U3" i="10"/>
  <c r="V3" i="10" s="1"/>
  <c r="U6" i="12"/>
  <c r="V6" i="12" s="1"/>
  <c r="U16" i="12"/>
  <c r="V16" i="12" s="1"/>
  <c r="U20" i="12"/>
  <c r="V20" i="12" s="1"/>
  <c r="U12" i="12"/>
  <c r="V12" i="12" s="1"/>
  <c r="U261" i="11"/>
  <c r="V261" i="11" s="1"/>
  <c r="U260" i="11"/>
  <c r="V260" i="11" s="1"/>
  <c r="U259" i="11"/>
  <c r="V259" i="11" s="1"/>
  <c r="U258" i="11"/>
  <c r="V258" i="11" s="1"/>
  <c r="U257" i="11"/>
  <c r="V257" i="11" s="1"/>
  <c r="U256" i="11"/>
  <c r="V256" i="11" s="1"/>
  <c r="U255" i="11"/>
  <c r="V255" i="11" s="1"/>
  <c r="U254" i="11"/>
  <c r="V254" i="11" s="1"/>
  <c r="U253" i="11"/>
  <c r="V253" i="11" s="1"/>
  <c r="U252" i="11"/>
  <c r="V252" i="11" s="1"/>
  <c r="U251" i="11"/>
  <c r="V251" i="11" s="1"/>
  <c r="U250" i="11"/>
  <c r="V250" i="11" s="1"/>
  <c r="U249" i="11"/>
  <c r="V249" i="11" s="1"/>
  <c r="U248" i="11"/>
  <c r="V248" i="11" s="1"/>
  <c r="U247" i="11"/>
  <c r="V247" i="11" s="1"/>
  <c r="U246" i="11"/>
  <c r="V246" i="11" s="1"/>
  <c r="U245" i="11"/>
  <c r="V245" i="11" s="1"/>
  <c r="U244" i="11"/>
  <c r="V244" i="11" s="1"/>
  <c r="U243" i="11"/>
  <c r="V243" i="11" s="1"/>
  <c r="U242" i="11"/>
  <c r="V242" i="11" s="1"/>
  <c r="U241" i="11"/>
  <c r="V241" i="11" s="1"/>
  <c r="U240" i="11"/>
  <c r="V240" i="11" s="1"/>
  <c r="U239" i="11"/>
  <c r="V239" i="11" s="1"/>
  <c r="U235" i="11"/>
  <c r="V235" i="11" s="1"/>
  <c r="U233" i="11"/>
  <c r="V233" i="11" s="1"/>
  <c r="U231" i="11"/>
  <c r="V231" i="11" s="1"/>
  <c r="U229" i="11"/>
  <c r="V229" i="11" s="1"/>
  <c r="U223" i="11"/>
  <c r="V223" i="11" s="1"/>
  <c r="U213" i="11"/>
  <c r="V213" i="11" s="1"/>
  <c r="U211" i="11"/>
  <c r="V211" i="11" s="1"/>
  <c r="U209" i="11"/>
  <c r="V209" i="11" s="1"/>
  <c r="U207" i="11"/>
  <c r="V207" i="11" s="1"/>
  <c r="U205" i="11"/>
  <c r="V205" i="11" s="1"/>
  <c r="U203" i="11"/>
  <c r="V203" i="11" s="1"/>
  <c r="U201" i="11"/>
  <c r="V201" i="11" s="1"/>
  <c r="U199" i="11"/>
  <c r="V199" i="11" s="1"/>
  <c r="U197" i="11"/>
  <c r="V197" i="11" s="1"/>
  <c r="U195" i="11"/>
  <c r="V195" i="11" s="1"/>
  <c r="U193" i="11"/>
  <c r="V193" i="11" s="1"/>
  <c r="U191" i="11"/>
  <c r="V191" i="11" s="1"/>
  <c r="U189" i="11"/>
  <c r="V189" i="11" s="1"/>
  <c r="U187" i="11"/>
  <c r="V187" i="11" s="1"/>
  <c r="U185" i="11"/>
  <c r="V185" i="11" s="1"/>
  <c r="U183" i="11"/>
  <c r="V183" i="11" s="1"/>
  <c r="U181" i="11"/>
  <c r="V181" i="11" s="1"/>
  <c r="U179" i="11"/>
  <c r="V179" i="11" s="1"/>
  <c r="U177" i="11"/>
  <c r="V177" i="11" s="1"/>
  <c r="U175" i="11"/>
  <c r="V175" i="11" s="1"/>
  <c r="U173" i="11"/>
  <c r="V173" i="11" s="1"/>
  <c r="U171" i="11"/>
  <c r="V171" i="11" s="1"/>
  <c r="U169" i="11"/>
  <c r="V169" i="11" s="1"/>
  <c r="U167" i="11"/>
  <c r="V167" i="11" s="1"/>
  <c r="U165" i="11"/>
  <c r="V165" i="11" s="1"/>
  <c r="U163" i="11"/>
  <c r="V163" i="11" s="1"/>
  <c r="U161" i="11"/>
  <c r="V161" i="11" s="1"/>
  <c r="U159" i="11"/>
  <c r="V159" i="11" s="1"/>
  <c r="U157" i="11"/>
  <c r="V157" i="11" s="1"/>
  <c r="U155" i="11"/>
  <c r="V155" i="11" s="1"/>
  <c r="U153" i="11"/>
  <c r="V153" i="11" s="1"/>
  <c r="U151" i="11"/>
  <c r="V151" i="11" s="1"/>
  <c r="U149" i="11"/>
  <c r="V149" i="11" s="1"/>
  <c r="U147" i="11"/>
  <c r="V147" i="11" s="1"/>
  <c r="U145" i="11"/>
  <c r="V145" i="11" s="1"/>
  <c r="U143" i="11"/>
  <c r="V143" i="11" s="1"/>
  <c r="U141" i="11"/>
  <c r="V141" i="11" s="1"/>
  <c r="U139" i="11"/>
  <c r="V139" i="11" s="1"/>
  <c r="U137" i="11"/>
  <c r="V137" i="11" s="1"/>
  <c r="U135" i="11"/>
  <c r="V135" i="11" s="1"/>
  <c r="U133" i="11"/>
  <c r="V133" i="11" s="1"/>
  <c r="U131" i="11"/>
  <c r="V131" i="11" s="1"/>
  <c r="U129" i="11"/>
  <c r="V129" i="11" s="1"/>
  <c r="U127" i="11"/>
  <c r="V127" i="11" s="1"/>
  <c r="U125" i="11"/>
  <c r="V125" i="11" s="1"/>
  <c r="U123" i="11"/>
  <c r="V123" i="11" s="1"/>
  <c r="U121" i="11"/>
  <c r="V121" i="11" s="1"/>
  <c r="U119" i="11"/>
  <c r="V119" i="11" s="1"/>
  <c r="U117" i="11"/>
  <c r="V117" i="11" s="1"/>
  <c r="U115" i="11"/>
  <c r="V115" i="11" s="1"/>
  <c r="U113" i="11"/>
  <c r="V113" i="11" s="1"/>
  <c r="U111" i="11"/>
  <c r="V111" i="11" s="1"/>
  <c r="U109" i="11"/>
  <c r="V109" i="11" s="1"/>
  <c r="U107" i="11"/>
  <c r="V107" i="11" s="1"/>
  <c r="U105" i="11"/>
  <c r="V105" i="11" s="1"/>
  <c r="U103" i="11"/>
  <c r="V103" i="11" s="1"/>
  <c r="U236" i="11"/>
  <c r="V236" i="11" s="1"/>
  <c r="U234" i="11"/>
  <c r="V234" i="11" s="1"/>
  <c r="U232" i="11"/>
  <c r="V232" i="11" s="1"/>
  <c r="U230" i="11"/>
  <c r="V230" i="11" s="1"/>
  <c r="U228" i="11"/>
  <c r="V228" i="11" s="1"/>
  <c r="U212" i="11"/>
  <c r="V212" i="11" s="1"/>
  <c r="U210" i="11"/>
  <c r="V210" i="11" s="1"/>
  <c r="U208" i="11"/>
  <c r="V208" i="11" s="1"/>
  <c r="U206" i="11"/>
  <c r="V206" i="11" s="1"/>
  <c r="U204" i="11"/>
  <c r="V204" i="11" s="1"/>
  <c r="U202" i="11"/>
  <c r="V202" i="11" s="1"/>
  <c r="U200" i="11"/>
  <c r="V200" i="11" s="1"/>
  <c r="U198" i="11"/>
  <c r="V198" i="11" s="1"/>
  <c r="U196" i="11"/>
  <c r="V196" i="11" s="1"/>
  <c r="U194" i="11"/>
  <c r="V194" i="11" s="1"/>
  <c r="U192" i="11"/>
  <c r="V192" i="11" s="1"/>
  <c r="U190" i="11"/>
  <c r="V190" i="11" s="1"/>
  <c r="U188" i="11"/>
  <c r="V188" i="11" s="1"/>
  <c r="U186" i="11"/>
  <c r="V186" i="11" s="1"/>
  <c r="U184" i="11"/>
  <c r="V184" i="11" s="1"/>
  <c r="U182" i="11"/>
  <c r="V182" i="11" s="1"/>
  <c r="U180" i="11"/>
  <c r="V180" i="11" s="1"/>
  <c r="U178" i="11"/>
  <c r="V178" i="11" s="1"/>
  <c r="U176" i="11"/>
  <c r="V176" i="11" s="1"/>
  <c r="U174" i="11"/>
  <c r="V174" i="11" s="1"/>
  <c r="U172" i="11"/>
  <c r="V172" i="11" s="1"/>
  <c r="U170" i="11"/>
  <c r="V170" i="11" s="1"/>
  <c r="U168" i="11"/>
  <c r="V168" i="11" s="1"/>
  <c r="U166" i="11"/>
  <c r="V166" i="11" s="1"/>
  <c r="U164" i="11"/>
  <c r="V164" i="11" s="1"/>
  <c r="U162" i="11"/>
  <c r="V162" i="11" s="1"/>
  <c r="U160" i="11"/>
  <c r="V160" i="11" s="1"/>
  <c r="U158" i="11"/>
  <c r="V158" i="11" s="1"/>
  <c r="U156" i="11"/>
  <c r="V156" i="11" s="1"/>
  <c r="U154" i="11"/>
  <c r="V154" i="11" s="1"/>
  <c r="U152" i="11"/>
  <c r="V152" i="11" s="1"/>
  <c r="U150" i="11"/>
  <c r="V150" i="11" s="1"/>
  <c r="U148" i="11"/>
  <c r="V148" i="11" s="1"/>
  <c r="U146" i="11"/>
  <c r="V146" i="11" s="1"/>
  <c r="U144" i="11"/>
  <c r="V144" i="11" s="1"/>
  <c r="U142" i="11"/>
  <c r="V142" i="11" s="1"/>
  <c r="U140" i="11"/>
  <c r="V140" i="11" s="1"/>
  <c r="U138" i="11"/>
  <c r="V138" i="11" s="1"/>
  <c r="U136" i="11"/>
  <c r="V136" i="11" s="1"/>
  <c r="U134" i="11"/>
  <c r="V134" i="11" s="1"/>
  <c r="U132" i="11"/>
  <c r="V132" i="11" s="1"/>
  <c r="U130" i="11"/>
  <c r="V130" i="11" s="1"/>
  <c r="U128" i="11"/>
  <c r="V128" i="11" s="1"/>
  <c r="U126" i="11"/>
  <c r="V126" i="11" s="1"/>
  <c r="U124" i="11"/>
  <c r="V124" i="11" s="1"/>
  <c r="U122" i="11"/>
  <c r="V122" i="11" s="1"/>
  <c r="U120" i="11"/>
  <c r="V120" i="11" s="1"/>
  <c r="U118" i="11"/>
  <c r="V118" i="11" s="1"/>
  <c r="U116" i="11"/>
  <c r="V116" i="11" s="1"/>
  <c r="U114" i="11"/>
  <c r="V114" i="11" s="1"/>
  <c r="U112" i="11"/>
  <c r="V112" i="11" s="1"/>
  <c r="U110" i="11"/>
  <c r="V110" i="11" s="1"/>
  <c r="U108" i="11"/>
  <c r="V108" i="11" s="1"/>
  <c r="U106" i="11"/>
  <c r="V106" i="11" s="1"/>
  <c r="U104" i="11"/>
  <c r="V104" i="11" s="1"/>
  <c r="U98" i="11"/>
  <c r="V98" i="11" s="1"/>
  <c r="U90" i="11"/>
  <c r="V90" i="11" s="1"/>
  <c r="U3" i="11"/>
  <c r="R3" i="15"/>
  <c r="S3" i="15" s="1"/>
  <c r="T3" i="15" s="1"/>
  <c r="U3" i="15" s="1"/>
  <c r="R3" i="14"/>
  <c r="R43" i="13"/>
  <c r="S43" i="13" s="1"/>
  <c r="T43" i="13"/>
  <c r="U43" i="13" s="1"/>
  <c r="R41" i="13"/>
  <c r="S41" i="13" s="1"/>
  <c r="T41" i="13" s="1"/>
  <c r="U41" i="13" s="1"/>
  <c r="R39" i="13"/>
  <c r="S39" i="13" s="1"/>
  <c r="T39" i="13"/>
  <c r="U39" i="13" s="1"/>
  <c r="R38" i="13"/>
  <c r="S38" i="13" s="1"/>
  <c r="T38" i="13" s="1"/>
  <c r="U38" i="13" s="1"/>
  <c r="R35" i="13"/>
  <c r="S35" i="13" s="1"/>
  <c r="T35" i="13"/>
  <c r="U35" i="13" s="1"/>
  <c r="R33" i="13"/>
  <c r="S33" i="13" s="1"/>
  <c r="T33" i="13" s="1"/>
  <c r="U33" i="13" s="1"/>
  <c r="R30" i="13"/>
  <c r="S30" i="13" s="1"/>
  <c r="T30" i="13"/>
  <c r="U30" i="13" s="1"/>
  <c r="R28" i="13"/>
  <c r="S28" i="13" s="1"/>
  <c r="T28" i="13" s="1"/>
  <c r="U28" i="13" s="1"/>
  <c r="R26" i="13"/>
  <c r="S26" i="13" s="1"/>
  <c r="T26" i="13"/>
  <c r="U26" i="13" s="1"/>
  <c r="R24" i="13"/>
  <c r="S24" i="13" s="1"/>
  <c r="T24" i="13" s="1"/>
  <c r="U24" i="13" s="1"/>
  <c r="R22" i="13"/>
  <c r="S22" i="13" s="1"/>
  <c r="T22" i="13"/>
  <c r="U22" i="13" s="1"/>
  <c r="R20" i="13"/>
  <c r="S20" i="13" s="1"/>
  <c r="T20" i="13" s="1"/>
  <c r="U20" i="13" s="1"/>
  <c r="R18" i="13"/>
  <c r="S18" i="13" s="1"/>
  <c r="T18" i="13"/>
  <c r="U18" i="13" s="1"/>
  <c r="R16" i="13"/>
  <c r="S16" i="13" s="1"/>
  <c r="T16" i="13" s="1"/>
  <c r="U16" i="13" s="1"/>
  <c r="R15" i="13"/>
  <c r="S15" i="13" s="1"/>
  <c r="T15" i="13"/>
  <c r="U15" i="13" s="1"/>
  <c r="R13" i="13"/>
  <c r="S13" i="13" s="1"/>
  <c r="T13" i="13" s="1"/>
  <c r="U13" i="13" s="1"/>
  <c r="R11" i="13"/>
  <c r="S11" i="13" s="1"/>
  <c r="T11" i="13"/>
  <c r="U11" i="13" s="1"/>
  <c r="R9" i="13"/>
  <c r="S9" i="13" s="1"/>
  <c r="T9" i="13" s="1"/>
  <c r="U9" i="13" s="1"/>
  <c r="R6" i="13"/>
  <c r="S6" i="13" s="1"/>
  <c r="T6" i="13"/>
  <c r="U6" i="13" s="1"/>
  <c r="R4" i="13"/>
  <c r="S4" i="13" s="1"/>
  <c r="T4" i="13" s="1"/>
  <c r="U4" i="13" s="1"/>
  <c r="R44" i="13"/>
  <c r="S44" i="13" s="1"/>
  <c r="T44" i="13" s="1"/>
  <c r="U44" i="13" s="1"/>
  <c r="R36" i="13"/>
  <c r="S36" i="13" s="1"/>
  <c r="T36" i="13"/>
  <c r="U36" i="13" s="1"/>
  <c r="T63" i="13"/>
  <c r="U63" i="13" s="1"/>
  <c r="T61" i="13"/>
  <c r="U61" i="13" s="1"/>
  <c r="T59" i="13"/>
  <c r="U59" i="13" s="1"/>
  <c r="T57" i="13"/>
  <c r="U57" i="13" s="1"/>
  <c r="T55" i="13"/>
  <c r="U55" i="13" s="1"/>
  <c r="T53" i="13"/>
  <c r="U53" i="13" s="1"/>
  <c r="T51" i="13"/>
  <c r="U51" i="13" s="1"/>
  <c r="T49" i="13"/>
  <c r="U49" i="13" s="1"/>
  <c r="T47" i="13"/>
  <c r="U47" i="13" s="1"/>
  <c r="T56" i="13"/>
  <c r="U56" i="13" s="1"/>
  <c r="T48" i="13"/>
  <c r="U48" i="13" s="1"/>
  <c r="R45" i="13"/>
  <c r="S45" i="13" s="1"/>
  <c r="T45" i="13"/>
  <c r="U45" i="13" s="1"/>
  <c r="R42" i="13"/>
  <c r="S42" i="13" s="1"/>
  <c r="T42" i="13" s="1"/>
  <c r="U42" i="13" s="1"/>
  <c r="R40" i="13"/>
  <c r="S40" i="13" s="1"/>
  <c r="T40" i="13"/>
  <c r="U40" i="13" s="1"/>
  <c r="R37" i="13"/>
  <c r="S37" i="13" s="1"/>
  <c r="T37" i="13" s="1"/>
  <c r="U37" i="13" s="1"/>
  <c r="R34" i="13"/>
  <c r="S34" i="13" s="1"/>
  <c r="T34" i="13"/>
  <c r="U34" i="13" s="1"/>
  <c r="R32" i="13"/>
  <c r="S32" i="13" s="1"/>
  <c r="T32" i="13" s="1"/>
  <c r="U32" i="13" s="1"/>
  <c r="R31" i="13"/>
  <c r="S31" i="13" s="1"/>
  <c r="T31" i="13"/>
  <c r="U31" i="13" s="1"/>
  <c r="R29" i="13"/>
  <c r="S29" i="13" s="1"/>
  <c r="T29" i="13" s="1"/>
  <c r="U29" i="13" s="1"/>
  <c r="R27" i="13"/>
  <c r="S27" i="13" s="1"/>
  <c r="T27" i="13"/>
  <c r="U27" i="13" s="1"/>
  <c r="R25" i="13"/>
  <c r="S25" i="13" s="1"/>
  <c r="T25" i="13" s="1"/>
  <c r="U25" i="13" s="1"/>
  <c r="R23" i="13"/>
  <c r="S23" i="13" s="1"/>
  <c r="T23" i="13"/>
  <c r="U23" i="13" s="1"/>
  <c r="R21" i="13"/>
  <c r="S21" i="13" s="1"/>
  <c r="T21" i="13" s="1"/>
  <c r="U21" i="13" s="1"/>
  <c r="R19" i="13"/>
  <c r="S19" i="13" s="1"/>
  <c r="T19" i="13"/>
  <c r="U19" i="13" s="1"/>
  <c r="R17" i="13"/>
  <c r="S17" i="13" s="1"/>
  <c r="T17" i="13" s="1"/>
  <c r="U17" i="13" s="1"/>
  <c r="R14" i="13"/>
  <c r="S14" i="13" s="1"/>
  <c r="T14" i="13"/>
  <c r="U14" i="13" s="1"/>
  <c r="R12" i="13"/>
  <c r="S12" i="13" s="1"/>
  <c r="T12" i="13" s="1"/>
  <c r="U12" i="13" s="1"/>
  <c r="R10" i="13"/>
  <c r="S10" i="13" s="1"/>
  <c r="T10" i="13"/>
  <c r="U10" i="13" s="1"/>
  <c r="R8" i="13"/>
  <c r="S8" i="13" s="1"/>
  <c r="T8" i="13" s="1"/>
  <c r="U8" i="13" s="1"/>
  <c r="R7" i="13"/>
  <c r="S7" i="13" s="1"/>
  <c r="T7" i="13"/>
  <c r="U7" i="13" s="1"/>
  <c r="R5" i="13"/>
  <c r="S5" i="13" s="1"/>
  <c r="T5" i="13" s="1"/>
  <c r="U5" i="13" s="1"/>
  <c r="R62" i="13"/>
  <c r="S62" i="13" s="1"/>
  <c r="T62" i="13" s="1"/>
  <c r="U62" i="13" s="1"/>
  <c r="R60" i="13"/>
  <c r="S60" i="13" s="1"/>
  <c r="T60" i="13" s="1"/>
  <c r="U60" i="13" s="1"/>
  <c r="R58" i="13"/>
  <c r="S58" i="13" s="1"/>
  <c r="T58" i="13" s="1"/>
  <c r="U58" i="13" s="1"/>
  <c r="R56" i="13"/>
  <c r="S56" i="13" s="1"/>
  <c r="R54" i="13"/>
  <c r="S54" i="13" s="1"/>
  <c r="T54" i="13" s="1"/>
  <c r="U54" i="13" s="1"/>
  <c r="R52" i="13"/>
  <c r="S52" i="13" s="1"/>
  <c r="T52" i="13" s="1"/>
  <c r="U52" i="13" s="1"/>
  <c r="R50" i="13"/>
  <c r="S50" i="13" s="1"/>
  <c r="T50" i="13" s="1"/>
  <c r="U50" i="13" s="1"/>
  <c r="R48" i="13"/>
  <c r="S48" i="13" s="1"/>
  <c r="R46" i="13"/>
  <c r="S46" i="13" s="1"/>
  <c r="T46" i="13" s="1"/>
  <c r="U46" i="13" s="1"/>
  <c r="R3" i="13"/>
  <c r="T3" i="13" s="1"/>
  <c r="U3" i="13" s="1"/>
  <c r="R38" i="9"/>
  <c r="S38" i="9" s="1"/>
  <c r="T38" i="9" s="1"/>
  <c r="U38" i="9" s="1"/>
  <c r="R22" i="9"/>
  <c r="S22" i="9" s="1"/>
  <c r="T22" i="9"/>
  <c r="U22" i="9" s="1"/>
  <c r="R46" i="9"/>
  <c r="S46" i="9" s="1"/>
  <c r="T46" i="9" s="1"/>
  <c r="U46" i="9" s="1"/>
  <c r="R30" i="9"/>
  <c r="S30" i="9" s="1"/>
  <c r="T30" i="9"/>
  <c r="U30" i="9" s="1"/>
  <c r="R42" i="9"/>
  <c r="S42" i="9" s="1"/>
  <c r="T42" i="9" s="1"/>
  <c r="U42" i="9" s="1"/>
  <c r="R34" i="9"/>
  <c r="S34" i="9" s="1"/>
  <c r="T34" i="9"/>
  <c r="U34" i="9" s="1"/>
  <c r="R26" i="9"/>
  <c r="S26" i="9" s="1"/>
  <c r="T26" i="9" s="1"/>
  <c r="U26" i="9" s="1"/>
  <c r="T47" i="9"/>
  <c r="U47" i="9" s="1"/>
  <c r="T44" i="9"/>
  <c r="U44" i="9" s="1"/>
  <c r="T40" i="9"/>
  <c r="U40" i="9" s="1"/>
  <c r="T36" i="9"/>
  <c r="U36" i="9" s="1"/>
  <c r="T32" i="9"/>
  <c r="U32" i="9" s="1"/>
  <c r="T28" i="9"/>
  <c r="U28" i="9" s="1"/>
  <c r="T24" i="9"/>
  <c r="U24" i="9" s="1"/>
  <c r="T20" i="9"/>
  <c r="U20" i="9" s="1"/>
  <c r="T43" i="9"/>
  <c r="U43" i="9" s="1"/>
  <c r="T39" i="9"/>
  <c r="U39" i="9" s="1"/>
  <c r="T35" i="9"/>
  <c r="U35" i="9" s="1"/>
  <c r="T31" i="9"/>
  <c r="U31" i="9" s="1"/>
  <c r="T27" i="9"/>
  <c r="U27" i="9" s="1"/>
  <c r="T23" i="9"/>
  <c r="U23" i="9" s="1"/>
  <c r="T19" i="9"/>
  <c r="U19" i="9" s="1"/>
  <c r="R3" i="9"/>
  <c r="T3" i="9" s="1"/>
  <c r="U3" i="9" s="1"/>
  <c r="R3" i="8"/>
  <c r="S3" i="8" s="1"/>
  <c r="T3" i="8" s="1"/>
  <c r="U3" i="8" s="1"/>
  <c r="R397" i="7"/>
  <c r="S397" i="7" s="1"/>
  <c r="T397" i="7"/>
  <c r="U397" i="7" s="1"/>
  <c r="R389" i="7"/>
  <c r="S389" i="7" s="1"/>
  <c r="T389" i="7" s="1"/>
  <c r="U389" i="7" s="1"/>
  <c r="R385" i="7"/>
  <c r="S385" i="7" s="1"/>
  <c r="T385" i="7"/>
  <c r="U385" i="7" s="1"/>
  <c r="R381" i="7"/>
  <c r="S381" i="7" s="1"/>
  <c r="T381" i="7" s="1"/>
  <c r="U381" i="7" s="1"/>
  <c r="R377" i="7"/>
  <c r="S377" i="7" s="1"/>
  <c r="T377" i="7"/>
  <c r="U377" i="7" s="1"/>
  <c r="R365" i="7"/>
  <c r="S365" i="7" s="1"/>
  <c r="T365" i="7" s="1"/>
  <c r="U365" i="7" s="1"/>
  <c r="R345" i="7"/>
  <c r="S345" i="7" s="1"/>
  <c r="T345" i="7"/>
  <c r="U345" i="7" s="1"/>
  <c r="T416" i="7"/>
  <c r="U416" i="7" s="1"/>
  <c r="T412" i="7"/>
  <c r="U412" i="7" s="1"/>
  <c r="T408" i="7"/>
  <c r="U408" i="7" s="1"/>
  <c r="T404" i="7"/>
  <c r="U404" i="7" s="1"/>
  <c r="T400" i="7"/>
  <c r="U400" i="7" s="1"/>
  <c r="R398" i="7"/>
  <c r="S398" i="7" s="1"/>
  <c r="T398" i="7"/>
  <c r="U398" i="7" s="1"/>
  <c r="R394" i="7"/>
  <c r="S394" i="7" s="1"/>
  <c r="T394" i="7" s="1"/>
  <c r="U394" i="7" s="1"/>
  <c r="R390" i="7"/>
  <c r="S390" i="7" s="1"/>
  <c r="T390" i="7"/>
  <c r="U390" i="7" s="1"/>
  <c r="R386" i="7"/>
  <c r="S386" i="7" s="1"/>
  <c r="T386" i="7" s="1"/>
  <c r="U386" i="7" s="1"/>
  <c r="R382" i="7"/>
  <c r="S382" i="7" s="1"/>
  <c r="T382" i="7"/>
  <c r="U382" i="7" s="1"/>
  <c r="R378" i="7"/>
  <c r="S378" i="7" s="1"/>
  <c r="T378" i="7" s="1"/>
  <c r="U378" i="7" s="1"/>
  <c r="R374" i="7"/>
  <c r="S374" i="7" s="1"/>
  <c r="T374" i="7"/>
  <c r="U374" i="7" s="1"/>
  <c r="R370" i="7"/>
  <c r="S370" i="7" s="1"/>
  <c r="T370" i="7" s="1"/>
  <c r="U370" i="7" s="1"/>
  <c r="R366" i="7"/>
  <c r="S366" i="7" s="1"/>
  <c r="T366" i="7"/>
  <c r="U366" i="7" s="1"/>
  <c r="R362" i="7"/>
  <c r="S362" i="7" s="1"/>
  <c r="T362" i="7" s="1"/>
  <c r="U362" i="7" s="1"/>
  <c r="R358" i="7"/>
  <c r="S358" i="7" s="1"/>
  <c r="T358" i="7"/>
  <c r="U358" i="7" s="1"/>
  <c r="R354" i="7"/>
  <c r="S354" i="7" s="1"/>
  <c r="T354" i="7" s="1"/>
  <c r="U354" i="7" s="1"/>
  <c r="R350" i="7"/>
  <c r="S350" i="7" s="1"/>
  <c r="T350" i="7"/>
  <c r="U350" i="7" s="1"/>
  <c r="R346" i="7"/>
  <c r="S346" i="7" s="1"/>
  <c r="T346" i="7" s="1"/>
  <c r="U346" i="7" s="1"/>
  <c r="R342" i="7"/>
  <c r="S342" i="7" s="1"/>
  <c r="T342" i="7"/>
  <c r="U342" i="7" s="1"/>
  <c r="R338" i="7"/>
  <c r="S338" i="7" s="1"/>
  <c r="T338" i="7" s="1"/>
  <c r="U338" i="7" s="1"/>
  <c r="R334" i="7"/>
  <c r="S334" i="7" s="1"/>
  <c r="T334" i="7"/>
  <c r="U334" i="7" s="1"/>
  <c r="R393" i="7"/>
  <c r="S393" i="7" s="1"/>
  <c r="T393" i="7"/>
  <c r="U393" i="7" s="1"/>
  <c r="R357" i="7"/>
  <c r="S357" i="7" s="1"/>
  <c r="T357" i="7"/>
  <c r="U357" i="7" s="1"/>
  <c r="R353" i="7"/>
  <c r="S353" i="7" s="1"/>
  <c r="T353" i="7"/>
  <c r="U353" i="7" s="1"/>
  <c r="R341" i="7"/>
  <c r="S341" i="7" s="1"/>
  <c r="T341" i="7"/>
  <c r="U341" i="7" s="1"/>
  <c r="R333" i="7"/>
  <c r="S333" i="7" s="1"/>
  <c r="T333" i="7"/>
  <c r="U333" i="7" s="1"/>
  <c r="T415" i="7"/>
  <c r="U415" i="7" s="1"/>
  <c r="T411" i="7"/>
  <c r="U411" i="7" s="1"/>
  <c r="T407" i="7"/>
  <c r="U407" i="7" s="1"/>
  <c r="T403" i="7"/>
  <c r="U403" i="7" s="1"/>
  <c r="T399" i="7"/>
  <c r="U399" i="7" s="1"/>
  <c r="R395" i="7"/>
  <c r="S395" i="7" s="1"/>
  <c r="T395" i="7" s="1"/>
  <c r="U395" i="7" s="1"/>
  <c r="R391" i="7"/>
  <c r="S391" i="7" s="1"/>
  <c r="T391" i="7"/>
  <c r="U391" i="7" s="1"/>
  <c r="R387" i="7"/>
  <c r="S387" i="7" s="1"/>
  <c r="T387" i="7" s="1"/>
  <c r="U387" i="7" s="1"/>
  <c r="R383" i="7"/>
  <c r="S383" i="7" s="1"/>
  <c r="T383" i="7"/>
  <c r="U383" i="7" s="1"/>
  <c r="R379" i="7"/>
  <c r="S379" i="7" s="1"/>
  <c r="T379" i="7" s="1"/>
  <c r="U379" i="7" s="1"/>
  <c r="R375" i="7"/>
  <c r="S375" i="7" s="1"/>
  <c r="T375" i="7"/>
  <c r="U375" i="7" s="1"/>
  <c r="R371" i="7"/>
  <c r="S371" i="7" s="1"/>
  <c r="T371" i="7" s="1"/>
  <c r="U371" i="7" s="1"/>
  <c r="R367" i="7"/>
  <c r="S367" i="7" s="1"/>
  <c r="T367" i="7"/>
  <c r="U367" i="7" s="1"/>
  <c r="R363" i="7"/>
  <c r="S363" i="7" s="1"/>
  <c r="T363" i="7" s="1"/>
  <c r="U363" i="7" s="1"/>
  <c r="R359" i="7"/>
  <c r="S359" i="7" s="1"/>
  <c r="T359" i="7"/>
  <c r="U359" i="7" s="1"/>
  <c r="R355" i="7"/>
  <c r="S355" i="7" s="1"/>
  <c r="T355" i="7" s="1"/>
  <c r="U355" i="7" s="1"/>
  <c r="R351" i="7"/>
  <c r="S351" i="7" s="1"/>
  <c r="T351" i="7"/>
  <c r="U351" i="7" s="1"/>
  <c r="R347" i="7"/>
  <c r="S347" i="7" s="1"/>
  <c r="T347" i="7" s="1"/>
  <c r="U347" i="7" s="1"/>
  <c r="R343" i="7"/>
  <c r="S343" i="7" s="1"/>
  <c r="T343" i="7"/>
  <c r="U343" i="7" s="1"/>
  <c r="R339" i="7"/>
  <c r="S339" i="7" s="1"/>
  <c r="T339" i="7" s="1"/>
  <c r="U339" i="7" s="1"/>
  <c r="R335" i="7"/>
  <c r="S335" i="7" s="1"/>
  <c r="T335" i="7"/>
  <c r="U335" i="7" s="1"/>
  <c r="R373" i="7"/>
  <c r="S373" i="7" s="1"/>
  <c r="T373" i="7"/>
  <c r="U373" i="7" s="1"/>
  <c r="R369" i="7"/>
  <c r="S369" i="7" s="1"/>
  <c r="T369" i="7" s="1"/>
  <c r="U369" i="7" s="1"/>
  <c r="R361" i="7"/>
  <c r="S361" i="7" s="1"/>
  <c r="T361" i="7"/>
  <c r="U361" i="7" s="1"/>
  <c r="R349" i="7"/>
  <c r="S349" i="7" s="1"/>
  <c r="T349" i="7" s="1"/>
  <c r="U349" i="7" s="1"/>
  <c r="R337" i="7"/>
  <c r="S337" i="7" s="1"/>
  <c r="T337" i="7"/>
  <c r="U337" i="7" s="1"/>
  <c r="R174" i="7"/>
  <c r="S174" i="7" s="1"/>
  <c r="T174" i="7" s="1"/>
  <c r="U174" i="7" s="1"/>
  <c r="R158" i="7"/>
  <c r="S158" i="7" s="1"/>
  <c r="T158" i="7"/>
  <c r="U158" i="7" s="1"/>
  <c r="R417" i="7"/>
  <c r="S417" i="7" s="1"/>
  <c r="T417" i="7" s="1"/>
  <c r="U417" i="7" s="1"/>
  <c r="T414" i="7"/>
  <c r="U414" i="7" s="1"/>
  <c r="R413" i="7"/>
  <c r="S413" i="7" s="1"/>
  <c r="T413" i="7" s="1"/>
  <c r="U413" i="7" s="1"/>
  <c r="T410" i="7"/>
  <c r="U410" i="7" s="1"/>
  <c r="R409" i="7"/>
  <c r="S409" i="7" s="1"/>
  <c r="T409" i="7" s="1"/>
  <c r="U409" i="7" s="1"/>
  <c r="T406" i="7"/>
  <c r="U406" i="7" s="1"/>
  <c r="R405" i="7"/>
  <c r="S405" i="7" s="1"/>
  <c r="T405" i="7" s="1"/>
  <c r="U405" i="7" s="1"/>
  <c r="T402" i="7"/>
  <c r="U402" i="7" s="1"/>
  <c r="R401" i="7"/>
  <c r="S401" i="7" s="1"/>
  <c r="T401" i="7" s="1"/>
  <c r="U401" i="7" s="1"/>
  <c r="R396" i="7"/>
  <c r="S396" i="7" s="1"/>
  <c r="T396" i="7"/>
  <c r="U396" i="7" s="1"/>
  <c r="R392" i="7"/>
  <c r="S392" i="7" s="1"/>
  <c r="T392" i="7"/>
  <c r="U392" i="7" s="1"/>
  <c r="R388" i="7"/>
  <c r="S388" i="7" s="1"/>
  <c r="T388" i="7"/>
  <c r="U388" i="7" s="1"/>
  <c r="R384" i="7"/>
  <c r="S384" i="7" s="1"/>
  <c r="T384" i="7"/>
  <c r="U384" i="7" s="1"/>
  <c r="R380" i="7"/>
  <c r="S380" i="7" s="1"/>
  <c r="T380" i="7"/>
  <c r="U380" i="7" s="1"/>
  <c r="R376" i="7"/>
  <c r="S376" i="7" s="1"/>
  <c r="T376" i="7"/>
  <c r="U376" i="7" s="1"/>
  <c r="R372" i="7"/>
  <c r="S372" i="7" s="1"/>
  <c r="T372" i="7"/>
  <c r="U372" i="7" s="1"/>
  <c r="R368" i="7"/>
  <c r="S368" i="7" s="1"/>
  <c r="T368" i="7"/>
  <c r="U368" i="7" s="1"/>
  <c r="R364" i="7"/>
  <c r="S364" i="7" s="1"/>
  <c r="T364" i="7"/>
  <c r="U364" i="7" s="1"/>
  <c r="R360" i="7"/>
  <c r="S360" i="7" s="1"/>
  <c r="T360" i="7"/>
  <c r="U360" i="7" s="1"/>
  <c r="R356" i="7"/>
  <c r="S356" i="7" s="1"/>
  <c r="T356" i="7"/>
  <c r="U356" i="7" s="1"/>
  <c r="R352" i="7"/>
  <c r="S352" i="7" s="1"/>
  <c r="T352" i="7"/>
  <c r="U352" i="7" s="1"/>
  <c r="R348" i="7"/>
  <c r="S348" i="7" s="1"/>
  <c r="T348" i="7"/>
  <c r="U348" i="7" s="1"/>
  <c r="R344" i="7"/>
  <c r="S344" i="7" s="1"/>
  <c r="T344" i="7"/>
  <c r="U344" i="7" s="1"/>
  <c r="R340" i="7"/>
  <c r="S340" i="7" s="1"/>
  <c r="T340" i="7"/>
  <c r="U340" i="7" s="1"/>
  <c r="R336" i="7"/>
  <c r="S336" i="7" s="1"/>
  <c r="T336" i="7"/>
  <c r="U336" i="7" s="1"/>
  <c r="R332" i="7"/>
  <c r="S332" i="7" s="1"/>
  <c r="T332" i="7"/>
  <c r="U332" i="7" s="1"/>
  <c r="T214" i="7"/>
  <c r="U214" i="7" s="1"/>
  <c r="T210" i="7"/>
  <c r="U210" i="7" s="1"/>
  <c r="T206" i="7"/>
  <c r="U206" i="7" s="1"/>
  <c r="T202" i="7"/>
  <c r="U202" i="7" s="1"/>
  <c r="T198" i="7"/>
  <c r="U198" i="7" s="1"/>
  <c r="T194" i="7"/>
  <c r="U194" i="7" s="1"/>
  <c r="T190" i="7"/>
  <c r="U190" i="7" s="1"/>
  <c r="T186" i="7"/>
  <c r="U186" i="7" s="1"/>
  <c r="T182" i="7"/>
  <c r="U182" i="7" s="1"/>
  <c r="T178" i="7"/>
  <c r="U178" i="7" s="1"/>
  <c r="R170" i="7"/>
  <c r="S170" i="7" s="1"/>
  <c r="T170" i="7"/>
  <c r="U170" i="7" s="1"/>
  <c r="R154" i="7"/>
  <c r="S154" i="7" s="1"/>
  <c r="T154" i="7"/>
  <c r="U154" i="7" s="1"/>
  <c r="R166" i="7"/>
  <c r="S166" i="7" s="1"/>
  <c r="T166" i="7"/>
  <c r="U166" i="7" s="1"/>
  <c r="T212" i="7"/>
  <c r="U212" i="7" s="1"/>
  <c r="T208" i="7"/>
  <c r="U208" i="7" s="1"/>
  <c r="T204" i="7"/>
  <c r="U204" i="7" s="1"/>
  <c r="T200" i="7"/>
  <c r="U200" i="7" s="1"/>
  <c r="T196" i="7"/>
  <c r="U196" i="7" s="1"/>
  <c r="T192" i="7"/>
  <c r="U192" i="7" s="1"/>
  <c r="T188" i="7"/>
  <c r="U188" i="7" s="1"/>
  <c r="T184" i="7"/>
  <c r="U184" i="7" s="1"/>
  <c r="T180" i="7"/>
  <c r="U180" i="7" s="1"/>
  <c r="R162" i="7"/>
  <c r="S162" i="7" s="1"/>
  <c r="T162" i="7" s="1"/>
  <c r="U162" i="7" s="1"/>
  <c r="R152" i="7"/>
  <c r="S152" i="7" s="1"/>
  <c r="T152" i="7"/>
  <c r="U152" i="7" s="1"/>
  <c r="R151" i="7"/>
  <c r="S151" i="7" s="1"/>
  <c r="T151" i="7" s="1"/>
  <c r="U151" i="7" s="1"/>
  <c r="R150" i="7"/>
  <c r="S150" i="7" s="1"/>
  <c r="T150" i="7"/>
  <c r="U150" i="7" s="1"/>
  <c r="R149" i="7"/>
  <c r="S149" i="7" s="1"/>
  <c r="T149" i="7" s="1"/>
  <c r="U149" i="7" s="1"/>
  <c r="R148" i="7"/>
  <c r="S148" i="7" s="1"/>
  <c r="T148" i="7"/>
  <c r="U148" i="7" s="1"/>
  <c r="R147" i="7"/>
  <c r="S147" i="7" s="1"/>
  <c r="T147" i="7" s="1"/>
  <c r="U147" i="7" s="1"/>
  <c r="R146" i="7"/>
  <c r="S146" i="7" s="1"/>
  <c r="T146" i="7"/>
  <c r="U146" i="7" s="1"/>
  <c r="R145" i="7"/>
  <c r="S145" i="7" s="1"/>
  <c r="T145" i="7" s="1"/>
  <c r="U145" i="7" s="1"/>
  <c r="R144" i="7"/>
  <c r="S144" i="7" s="1"/>
  <c r="T144" i="7"/>
  <c r="U144" i="7" s="1"/>
  <c r="R143" i="7"/>
  <c r="S143" i="7" s="1"/>
  <c r="T143" i="7" s="1"/>
  <c r="U143" i="7" s="1"/>
  <c r="R142" i="7"/>
  <c r="S142" i="7" s="1"/>
  <c r="T142" i="7"/>
  <c r="U142" i="7" s="1"/>
  <c r="R141" i="7"/>
  <c r="S141" i="7" s="1"/>
  <c r="T141" i="7" s="1"/>
  <c r="U141" i="7" s="1"/>
  <c r="R140" i="7"/>
  <c r="S140" i="7" s="1"/>
  <c r="T140" i="7"/>
  <c r="U140" i="7" s="1"/>
  <c r="R139" i="7"/>
  <c r="S139" i="7" s="1"/>
  <c r="T139" i="7" s="1"/>
  <c r="U139" i="7" s="1"/>
  <c r="R138" i="7"/>
  <c r="S138" i="7" s="1"/>
  <c r="T138" i="7"/>
  <c r="U138" i="7" s="1"/>
  <c r="R137" i="7"/>
  <c r="S137" i="7" s="1"/>
  <c r="T137" i="7" s="1"/>
  <c r="U137" i="7" s="1"/>
  <c r="R136" i="7"/>
  <c r="S136" i="7" s="1"/>
  <c r="T136" i="7"/>
  <c r="U136" i="7" s="1"/>
  <c r="R135" i="7"/>
  <c r="S135" i="7" s="1"/>
  <c r="T135" i="7" s="1"/>
  <c r="U135" i="7" s="1"/>
  <c r="R134" i="7"/>
  <c r="S134" i="7" s="1"/>
  <c r="T134" i="7"/>
  <c r="U134" i="7" s="1"/>
  <c r="R133" i="7"/>
  <c r="S133" i="7" s="1"/>
  <c r="T133" i="7" s="1"/>
  <c r="U133" i="7" s="1"/>
  <c r="R132" i="7"/>
  <c r="S132" i="7" s="1"/>
  <c r="T132" i="7"/>
  <c r="U132" i="7" s="1"/>
  <c r="R131" i="7"/>
  <c r="S131" i="7" s="1"/>
  <c r="T131" i="7" s="1"/>
  <c r="U131" i="7" s="1"/>
  <c r="R130" i="7"/>
  <c r="S130" i="7" s="1"/>
  <c r="T130" i="7"/>
  <c r="U130" i="7" s="1"/>
  <c r="R129" i="7"/>
  <c r="S129" i="7" s="1"/>
  <c r="T129" i="7" s="1"/>
  <c r="U129" i="7" s="1"/>
  <c r="R128" i="7"/>
  <c r="S128" i="7" s="1"/>
  <c r="T128" i="7"/>
  <c r="U128" i="7" s="1"/>
  <c r="R127" i="7"/>
  <c r="S127" i="7" s="1"/>
  <c r="T127" i="7" s="1"/>
  <c r="U127" i="7" s="1"/>
  <c r="R126" i="7"/>
  <c r="S126" i="7" s="1"/>
  <c r="T126" i="7"/>
  <c r="U126" i="7" s="1"/>
  <c r="R125" i="7"/>
  <c r="S125" i="7" s="1"/>
  <c r="T125" i="7" s="1"/>
  <c r="U125" i="7" s="1"/>
  <c r="R124" i="7"/>
  <c r="S124" i="7" s="1"/>
  <c r="T124" i="7"/>
  <c r="U124" i="7" s="1"/>
  <c r="R123" i="7"/>
  <c r="S123" i="7" s="1"/>
  <c r="T123" i="7" s="1"/>
  <c r="U123" i="7" s="1"/>
  <c r="R122" i="7"/>
  <c r="S122" i="7" s="1"/>
  <c r="T122" i="7"/>
  <c r="U122" i="7" s="1"/>
  <c r="R121" i="7"/>
  <c r="S121" i="7" s="1"/>
  <c r="T121" i="7" s="1"/>
  <c r="U121" i="7" s="1"/>
  <c r="R120" i="7"/>
  <c r="S120" i="7" s="1"/>
  <c r="T120" i="7"/>
  <c r="U120" i="7" s="1"/>
  <c r="R119" i="7"/>
  <c r="S119" i="7" s="1"/>
  <c r="T119" i="7" s="1"/>
  <c r="U119" i="7" s="1"/>
  <c r="R118" i="7"/>
  <c r="S118" i="7" s="1"/>
  <c r="T118" i="7"/>
  <c r="U118" i="7" s="1"/>
  <c r="R117" i="7"/>
  <c r="S117" i="7" s="1"/>
  <c r="T117" i="7" s="1"/>
  <c r="U117" i="7" s="1"/>
  <c r="R116" i="7"/>
  <c r="S116" i="7" s="1"/>
  <c r="T116" i="7"/>
  <c r="U116" i="7" s="1"/>
  <c r="R115" i="7"/>
  <c r="S115" i="7" s="1"/>
  <c r="T115" i="7" s="1"/>
  <c r="U115" i="7" s="1"/>
  <c r="R114" i="7"/>
  <c r="S114" i="7" s="1"/>
  <c r="T114" i="7"/>
  <c r="U114" i="7" s="1"/>
  <c r="R113" i="7"/>
  <c r="S113" i="7" s="1"/>
  <c r="T113" i="7" s="1"/>
  <c r="U113" i="7" s="1"/>
  <c r="R112" i="7"/>
  <c r="S112" i="7" s="1"/>
  <c r="T112" i="7"/>
  <c r="U112" i="7" s="1"/>
  <c r="R111" i="7"/>
  <c r="S111" i="7" s="1"/>
  <c r="T111" i="7" s="1"/>
  <c r="U111" i="7" s="1"/>
  <c r="R110" i="7"/>
  <c r="S110" i="7" s="1"/>
  <c r="T110" i="7"/>
  <c r="U110" i="7" s="1"/>
  <c r="R109" i="7"/>
  <c r="S109" i="7" s="1"/>
  <c r="T109" i="7" s="1"/>
  <c r="U109" i="7" s="1"/>
  <c r="R108" i="7"/>
  <c r="S108" i="7" s="1"/>
  <c r="T108" i="7"/>
  <c r="U108" i="7" s="1"/>
  <c r="R107" i="7"/>
  <c r="S107" i="7" s="1"/>
  <c r="T107" i="7" s="1"/>
  <c r="U107" i="7" s="1"/>
  <c r="R106" i="7"/>
  <c r="S106" i="7" s="1"/>
  <c r="T106" i="7"/>
  <c r="U106" i="7" s="1"/>
  <c r="R105" i="7"/>
  <c r="S105" i="7" s="1"/>
  <c r="T105" i="7" s="1"/>
  <c r="U105" i="7" s="1"/>
  <c r="T176" i="7"/>
  <c r="U176" i="7" s="1"/>
  <c r="T89" i="7"/>
  <c r="U89" i="7" s="1"/>
  <c r="T104" i="7"/>
  <c r="U104" i="7" s="1"/>
  <c r="R103" i="7"/>
  <c r="S103" i="7" s="1"/>
  <c r="T103" i="7" s="1"/>
  <c r="U103" i="7" s="1"/>
  <c r="R102" i="7"/>
  <c r="S102" i="7" s="1"/>
  <c r="T102" i="7" s="1"/>
  <c r="U102" i="7" s="1"/>
  <c r="R101" i="7"/>
  <c r="S101" i="7" s="1"/>
  <c r="T101" i="7" s="1"/>
  <c r="U101" i="7" s="1"/>
  <c r="R100" i="7"/>
  <c r="S100" i="7" s="1"/>
  <c r="T100" i="7" s="1"/>
  <c r="U100" i="7" s="1"/>
  <c r="R99" i="7"/>
  <c r="S99" i="7" s="1"/>
  <c r="T99" i="7" s="1"/>
  <c r="U99" i="7" s="1"/>
  <c r="R98" i="7"/>
  <c r="S98" i="7" s="1"/>
  <c r="T98" i="7" s="1"/>
  <c r="U98" i="7" s="1"/>
  <c r="R97" i="7"/>
  <c r="S97" i="7" s="1"/>
  <c r="T97" i="7" s="1"/>
  <c r="U97" i="7" s="1"/>
  <c r="R96" i="7"/>
  <c r="S96" i="7" s="1"/>
  <c r="T96" i="7" s="1"/>
  <c r="U96" i="7" s="1"/>
  <c r="R95" i="7"/>
  <c r="S95" i="7" s="1"/>
  <c r="T95" i="7" s="1"/>
  <c r="U95" i="7" s="1"/>
  <c r="R94" i="7"/>
  <c r="S94" i="7" s="1"/>
  <c r="T94" i="7" s="1"/>
  <c r="U94" i="7" s="1"/>
  <c r="R93" i="7"/>
  <c r="S93" i="7" s="1"/>
  <c r="T93" i="7" s="1"/>
  <c r="U93" i="7" s="1"/>
  <c r="R92" i="7"/>
  <c r="S92" i="7" s="1"/>
  <c r="T92" i="7" s="1"/>
  <c r="U92" i="7" s="1"/>
  <c r="R91" i="7"/>
  <c r="S91" i="7" s="1"/>
  <c r="T91" i="7" s="1"/>
  <c r="U91" i="7" s="1"/>
  <c r="R90" i="7"/>
  <c r="S90" i="7" s="1"/>
  <c r="T90" i="7" s="1"/>
  <c r="U90" i="7" s="1"/>
  <c r="R89" i="7"/>
  <c r="S89" i="7" s="1"/>
  <c r="U3" i="7"/>
  <c r="T37" i="3"/>
  <c r="T29" i="3"/>
  <c r="T25" i="3"/>
  <c r="T21" i="3"/>
  <c r="T17" i="3"/>
  <c r="T13" i="3"/>
  <c r="T9" i="3"/>
  <c r="T5" i="3"/>
  <c r="T4" i="3"/>
  <c r="T45" i="3"/>
  <c r="T3" i="3"/>
  <c r="T40" i="3"/>
  <c r="T36" i="3"/>
  <c r="T32" i="3"/>
  <c r="T28" i="3"/>
  <c r="T24" i="3"/>
  <c r="T20" i="3"/>
  <c r="T16" i="3"/>
  <c r="T12" i="3"/>
  <c r="T8" i="3"/>
  <c r="T41" i="3"/>
  <c r="T33" i="3"/>
  <c r="T44" i="3"/>
  <c r="T43" i="3"/>
  <c r="T39" i="3"/>
  <c r="T35" i="3"/>
  <c r="T31" i="3"/>
  <c r="T27" i="3"/>
  <c r="T23" i="3"/>
  <c r="T19" i="3"/>
  <c r="T15" i="3"/>
  <c r="T11" i="3"/>
  <c r="T7" i="3"/>
  <c r="T67" i="6"/>
  <c r="T68" i="6"/>
  <c r="R72" i="6"/>
  <c r="S72" i="6" s="1"/>
  <c r="T72" i="6" s="1"/>
  <c r="R71" i="6"/>
  <c r="S71" i="6" s="1"/>
  <c r="T71" i="6" s="1"/>
  <c r="R70" i="6"/>
  <c r="S70" i="6" s="1"/>
  <c r="T70" i="6" s="1"/>
  <c r="R69" i="6"/>
  <c r="S69" i="6" s="1"/>
  <c r="T69" i="6" s="1"/>
  <c r="R68" i="6"/>
  <c r="S68" i="6" s="1"/>
  <c r="R67" i="6"/>
  <c r="S67" i="6" s="1"/>
  <c r="R66" i="6"/>
  <c r="S66" i="6" s="1"/>
  <c r="T66" i="6" s="1"/>
  <c r="R65" i="6"/>
  <c r="S65" i="6" s="1"/>
  <c r="T65" i="6" s="1"/>
  <c r="R64" i="6"/>
  <c r="S64" i="6" s="1"/>
  <c r="T64" i="6" s="1"/>
  <c r="T54" i="6"/>
  <c r="T50" i="6"/>
  <c r="T46" i="6"/>
  <c r="T42" i="6"/>
  <c r="T38" i="6"/>
  <c r="T34" i="6"/>
  <c r="T62" i="6"/>
  <c r="T58" i="6"/>
  <c r="T56" i="6"/>
  <c r="T52" i="6"/>
  <c r="T48" i="6"/>
  <c r="T44" i="6"/>
  <c r="T40" i="6"/>
  <c r="T36" i="6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Y3" i="2"/>
  <c r="X3" i="2"/>
  <c r="W3" i="2"/>
  <c r="O4" i="2"/>
  <c r="T4" i="2" s="1"/>
  <c r="P4" i="2"/>
  <c r="Q4" i="2"/>
  <c r="R4" i="2"/>
  <c r="S4" i="2"/>
  <c r="O5" i="2"/>
  <c r="T5" i="2" s="1"/>
  <c r="P5" i="2"/>
  <c r="Q5" i="2"/>
  <c r="R5" i="2"/>
  <c r="S5" i="2" s="1"/>
  <c r="O6" i="2"/>
  <c r="P6" i="2"/>
  <c r="Q6" i="2"/>
  <c r="R6" i="2"/>
  <c r="S6" i="2" s="1"/>
  <c r="O7" i="2"/>
  <c r="P7" i="2"/>
  <c r="Q7" i="2"/>
  <c r="R7" i="2"/>
  <c r="S7" i="2"/>
  <c r="O8" i="2"/>
  <c r="P8" i="2"/>
  <c r="Q8" i="2"/>
  <c r="R8" i="2"/>
  <c r="S8" i="2"/>
  <c r="O9" i="2"/>
  <c r="T9" i="2" s="1"/>
  <c r="P9" i="2"/>
  <c r="Q9" i="2"/>
  <c r="R9" i="2"/>
  <c r="S9" i="2"/>
  <c r="O10" i="2"/>
  <c r="T10" i="2" s="1"/>
  <c r="P10" i="2"/>
  <c r="Q10" i="2"/>
  <c r="R10" i="2"/>
  <c r="S10" i="2"/>
  <c r="O11" i="2"/>
  <c r="P11" i="2"/>
  <c r="Q11" i="2"/>
  <c r="R11" i="2"/>
  <c r="S11" i="2" s="1"/>
  <c r="O12" i="2"/>
  <c r="P12" i="2"/>
  <c r="Q12" i="2"/>
  <c r="R12" i="2"/>
  <c r="S12" i="2" s="1"/>
  <c r="O13" i="2"/>
  <c r="P13" i="2"/>
  <c r="Q13" i="2"/>
  <c r="R13" i="2"/>
  <c r="S13" i="2" s="1"/>
  <c r="O14" i="2"/>
  <c r="P14" i="2"/>
  <c r="Q14" i="2"/>
  <c r="R14" i="2"/>
  <c r="S14" i="2" s="1"/>
  <c r="O15" i="2"/>
  <c r="P15" i="2"/>
  <c r="Q15" i="2"/>
  <c r="R15" i="2"/>
  <c r="S15" i="2"/>
  <c r="O16" i="2"/>
  <c r="T16" i="2" s="1"/>
  <c r="P16" i="2"/>
  <c r="Q16" i="2"/>
  <c r="R16" i="2"/>
  <c r="S16" i="2"/>
  <c r="O17" i="2"/>
  <c r="T17" i="2" s="1"/>
  <c r="P17" i="2"/>
  <c r="Q17" i="2"/>
  <c r="R17" i="2"/>
  <c r="S17" i="2" s="1"/>
  <c r="O18" i="2"/>
  <c r="P18" i="2"/>
  <c r="Q18" i="2"/>
  <c r="R18" i="2"/>
  <c r="S18" i="2" s="1"/>
  <c r="O19" i="2"/>
  <c r="P19" i="2"/>
  <c r="Q19" i="2"/>
  <c r="R19" i="2"/>
  <c r="S19" i="2"/>
  <c r="O20" i="2"/>
  <c r="P20" i="2"/>
  <c r="Q20" i="2"/>
  <c r="R20" i="2"/>
  <c r="S20" i="2" s="1"/>
  <c r="O21" i="2"/>
  <c r="T21" i="2" s="1"/>
  <c r="P21" i="2"/>
  <c r="Q21" i="2"/>
  <c r="R21" i="2"/>
  <c r="S21" i="2"/>
  <c r="O22" i="2"/>
  <c r="T22" i="2" s="1"/>
  <c r="P22" i="2"/>
  <c r="Q22" i="2"/>
  <c r="R22" i="2"/>
  <c r="S22" i="2"/>
  <c r="O23" i="2"/>
  <c r="T23" i="2" s="1"/>
  <c r="P23" i="2"/>
  <c r="Q23" i="2"/>
  <c r="R23" i="2"/>
  <c r="S23" i="2" s="1"/>
  <c r="O24" i="2"/>
  <c r="P24" i="2"/>
  <c r="Q24" i="2"/>
  <c r="R24" i="2"/>
  <c r="S24" i="2" s="1"/>
  <c r="O25" i="2"/>
  <c r="P25" i="2"/>
  <c r="Q25" i="2"/>
  <c r="R25" i="2"/>
  <c r="S25" i="2"/>
  <c r="O26" i="2"/>
  <c r="P26" i="2"/>
  <c r="Q26" i="2"/>
  <c r="R26" i="2"/>
  <c r="S26" i="2"/>
  <c r="O27" i="2"/>
  <c r="T27" i="2" s="1"/>
  <c r="P27" i="2"/>
  <c r="Q27" i="2"/>
  <c r="R27" i="2"/>
  <c r="S27" i="2"/>
  <c r="O28" i="2"/>
  <c r="T28" i="2" s="1"/>
  <c r="P28" i="2"/>
  <c r="Q28" i="2"/>
  <c r="R28" i="2"/>
  <c r="S28" i="2"/>
  <c r="O29" i="2"/>
  <c r="P29" i="2"/>
  <c r="Q29" i="2"/>
  <c r="R29" i="2"/>
  <c r="S29" i="2" s="1"/>
  <c r="O30" i="2"/>
  <c r="P30" i="2"/>
  <c r="Q30" i="2"/>
  <c r="R30" i="2"/>
  <c r="S30" i="2" s="1"/>
  <c r="O31" i="2"/>
  <c r="P31" i="2"/>
  <c r="Q31" i="2"/>
  <c r="R31" i="2"/>
  <c r="S31" i="2" s="1"/>
  <c r="O32" i="2"/>
  <c r="P32" i="2"/>
  <c r="Q32" i="2"/>
  <c r="R32" i="2"/>
  <c r="S32" i="2" s="1"/>
  <c r="O33" i="2"/>
  <c r="P33" i="2"/>
  <c r="Q33" i="2"/>
  <c r="R33" i="2"/>
  <c r="S33" i="2"/>
  <c r="O34" i="2"/>
  <c r="T34" i="2" s="1"/>
  <c r="P34" i="2"/>
  <c r="Q34" i="2"/>
  <c r="R34" i="2"/>
  <c r="S34" i="2"/>
  <c r="O35" i="2"/>
  <c r="T35" i="2" s="1"/>
  <c r="P35" i="2"/>
  <c r="Q35" i="2"/>
  <c r="R35" i="2"/>
  <c r="S35" i="2" s="1"/>
  <c r="O36" i="2"/>
  <c r="P36" i="2"/>
  <c r="Q36" i="2"/>
  <c r="R36" i="2"/>
  <c r="S36" i="2" s="1"/>
  <c r="O37" i="2"/>
  <c r="P37" i="2"/>
  <c r="Q37" i="2"/>
  <c r="R37" i="2"/>
  <c r="S37" i="2"/>
  <c r="O38" i="2"/>
  <c r="P38" i="2"/>
  <c r="Q38" i="2"/>
  <c r="R38" i="2"/>
  <c r="S38" i="2" s="1"/>
  <c r="O39" i="2"/>
  <c r="P39" i="2"/>
  <c r="Q39" i="2"/>
  <c r="R39" i="2"/>
  <c r="S39" i="2"/>
  <c r="O40" i="2"/>
  <c r="T40" i="2" s="1"/>
  <c r="P40" i="2"/>
  <c r="Q40" i="2"/>
  <c r="R40" i="2"/>
  <c r="S40" i="2"/>
  <c r="O41" i="2"/>
  <c r="T41" i="2" s="1"/>
  <c r="P41" i="2"/>
  <c r="Q41" i="2"/>
  <c r="R41" i="2"/>
  <c r="S41" i="2" s="1"/>
  <c r="O42" i="2"/>
  <c r="P42" i="2"/>
  <c r="Q42" i="2"/>
  <c r="R42" i="2"/>
  <c r="S42" i="2" s="1"/>
  <c r="O43" i="2"/>
  <c r="P43" i="2"/>
  <c r="Q43" i="2"/>
  <c r="R43" i="2"/>
  <c r="S43" i="2"/>
  <c r="O44" i="2"/>
  <c r="P44" i="2"/>
  <c r="Q44" i="2"/>
  <c r="R44" i="2"/>
  <c r="S44" i="2"/>
  <c r="O45" i="2"/>
  <c r="T45" i="2" s="1"/>
  <c r="P45" i="2"/>
  <c r="Q45" i="2"/>
  <c r="R45" i="2"/>
  <c r="S45" i="2"/>
  <c r="O46" i="2"/>
  <c r="T46" i="2" s="1"/>
  <c r="P46" i="2"/>
  <c r="Q46" i="2"/>
  <c r="R46" i="2"/>
  <c r="S46" i="2"/>
  <c r="O47" i="2"/>
  <c r="P47" i="2"/>
  <c r="Q47" i="2"/>
  <c r="R47" i="2"/>
  <c r="S47" i="2" s="1"/>
  <c r="O48" i="2"/>
  <c r="P48" i="2"/>
  <c r="Q48" i="2"/>
  <c r="R48" i="2"/>
  <c r="S48" i="2" s="1"/>
  <c r="O49" i="2"/>
  <c r="P49" i="2"/>
  <c r="Q49" i="2"/>
  <c r="R49" i="2"/>
  <c r="S49" i="2" s="1"/>
  <c r="O50" i="2"/>
  <c r="P50" i="2"/>
  <c r="Q50" i="2"/>
  <c r="R50" i="2"/>
  <c r="S50" i="2" s="1"/>
  <c r="O51" i="2"/>
  <c r="P51" i="2"/>
  <c r="Q51" i="2"/>
  <c r="R51" i="2"/>
  <c r="S51" i="2"/>
  <c r="O52" i="2"/>
  <c r="T52" i="2" s="1"/>
  <c r="P52" i="2"/>
  <c r="Q52" i="2"/>
  <c r="R52" i="2"/>
  <c r="S52" i="2"/>
  <c r="O53" i="2"/>
  <c r="T53" i="2" s="1"/>
  <c r="P53" i="2"/>
  <c r="Q53" i="2"/>
  <c r="R53" i="2"/>
  <c r="S53" i="2" s="1"/>
  <c r="O54" i="2"/>
  <c r="P54" i="2"/>
  <c r="Q54" i="2"/>
  <c r="R54" i="2"/>
  <c r="S54" i="2" s="1"/>
  <c r="O55" i="2"/>
  <c r="P55" i="2"/>
  <c r="Q55" i="2"/>
  <c r="R55" i="2"/>
  <c r="S55" i="2"/>
  <c r="O56" i="2"/>
  <c r="P56" i="2"/>
  <c r="Q56" i="2"/>
  <c r="R56" i="2"/>
  <c r="S56" i="2"/>
  <c r="O57" i="2"/>
  <c r="T57" i="2" s="1"/>
  <c r="P57" i="2"/>
  <c r="Q57" i="2"/>
  <c r="R57" i="2"/>
  <c r="S57" i="2"/>
  <c r="O58" i="2"/>
  <c r="T58" i="2" s="1"/>
  <c r="P58" i="2"/>
  <c r="Q58" i="2"/>
  <c r="R58" i="2"/>
  <c r="S58" i="2"/>
  <c r="O59" i="2"/>
  <c r="T59" i="2" s="1"/>
  <c r="P59" i="2"/>
  <c r="Q59" i="2"/>
  <c r="R59" i="2"/>
  <c r="S59" i="2" s="1"/>
  <c r="O60" i="2"/>
  <c r="P60" i="2"/>
  <c r="Q60" i="2"/>
  <c r="R60" i="2"/>
  <c r="S60" i="2" s="1"/>
  <c r="O61" i="2"/>
  <c r="P61" i="2"/>
  <c r="Q61" i="2"/>
  <c r="R61" i="2"/>
  <c r="S61" i="2"/>
  <c r="O62" i="2"/>
  <c r="P62" i="2"/>
  <c r="Q62" i="2"/>
  <c r="R62" i="2"/>
  <c r="S62" i="2"/>
  <c r="O63" i="2"/>
  <c r="T63" i="2" s="1"/>
  <c r="P63" i="2"/>
  <c r="Q63" i="2"/>
  <c r="R63" i="2"/>
  <c r="S63" i="2"/>
  <c r="O64" i="2"/>
  <c r="T64" i="2" s="1"/>
  <c r="P64" i="2"/>
  <c r="Q64" i="2"/>
  <c r="R64" i="2"/>
  <c r="S64" i="2"/>
  <c r="O65" i="2"/>
  <c r="P65" i="2"/>
  <c r="Q65" i="2"/>
  <c r="R65" i="2"/>
  <c r="S65" i="2" s="1"/>
  <c r="O66" i="2"/>
  <c r="P66" i="2"/>
  <c r="Q66" i="2"/>
  <c r="R66" i="2"/>
  <c r="S66" i="2" s="1"/>
  <c r="O67" i="2"/>
  <c r="P67" i="2"/>
  <c r="Q67" i="2"/>
  <c r="R67" i="2"/>
  <c r="S67" i="2" s="1"/>
  <c r="O68" i="2"/>
  <c r="P68" i="2"/>
  <c r="Q68" i="2"/>
  <c r="R68" i="2"/>
  <c r="S68" i="2" s="1"/>
  <c r="O69" i="2"/>
  <c r="P69" i="2"/>
  <c r="Q69" i="2"/>
  <c r="R69" i="2"/>
  <c r="S69" i="2"/>
  <c r="O70" i="2"/>
  <c r="T70" i="2" s="1"/>
  <c r="P70" i="2"/>
  <c r="Q70" i="2"/>
  <c r="R70" i="2"/>
  <c r="S70" i="2"/>
  <c r="O71" i="2"/>
  <c r="T71" i="2" s="1"/>
  <c r="P71" i="2"/>
  <c r="Q71" i="2"/>
  <c r="R71" i="2"/>
  <c r="S71" i="2" s="1"/>
  <c r="O72" i="2"/>
  <c r="P72" i="2"/>
  <c r="Q72" i="2"/>
  <c r="R72" i="2"/>
  <c r="S72" i="2" s="1"/>
  <c r="O73" i="2"/>
  <c r="P73" i="2"/>
  <c r="Q73" i="2"/>
  <c r="R73" i="2"/>
  <c r="S73" i="2"/>
  <c r="O74" i="2"/>
  <c r="P74" i="2"/>
  <c r="Q74" i="2"/>
  <c r="R74" i="2"/>
  <c r="S74" i="2" s="1"/>
  <c r="O75" i="2"/>
  <c r="P75" i="2"/>
  <c r="Q75" i="2"/>
  <c r="R75" i="2"/>
  <c r="S75" i="2"/>
  <c r="O76" i="2"/>
  <c r="T76" i="2" s="1"/>
  <c r="P76" i="2"/>
  <c r="Q76" i="2"/>
  <c r="R76" i="2"/>
  <c r="S76" i="2"/>
  <c r="O77" i="2"/>
  <c r="P77" i="2"/>
  <c r="Q77" i="2"/>
  <c r="R77" i="2"/>
  <c r="S77" i="2" s="1"/>
  <c r="O78" i="2"/>
  <c r="P78" i="2"/>
  <c r="Q78" i="2"/>
  <c r="R78" i="2"/>
  <c r="S78" i="2" s="1"/>
  <c r="O79" i="2"/>
  <c r="P79" i="2"/>
  <c r="Q79" i="2"/>
  <c r="R79" i="2"/>
  <c r="S79" i="2"/>
  <c r="O80" i="2"/>
  <c r="P80" i="2"/>
  <c r="Q80" i="2"/>
  <c r="R80" i="2"/>
  <c r="S80" i="2"/>
  <c r="O81" i="2"/>
  <c r="T81" i="2" s="1"/>
  <c r="P81" i="2"/>
  <c r="Q81" i="2"/>
  <c r="R81" i="2"/>
  <c r="S81" i="2"/>
  <c r="O82" i="2"/>
  <c r="T82" i="2" s="1"/>
  <c r="P82" i="2"/>
  <c r="Q82" i="2"/>
  <c r="R82" i="2"/>
  <c r="S82" i="2"/>
  <c r="O83" i="2"/>
  <c r="P83" i="2"/>
  <c r="Q83" i="2"/>
  <c r="R83" i="2"/>
  <c r="S83" i="2" s="1"/>
  <c r="O84" i="2"/>
  <c r="P84" i="2"/>
  <c r="Q84" i="2"/>
  <c r="R84" i="2"/>
  <c r="S84" i="2" s="1"/>
  <c r="O85" i="2"/>
  <c r="P85" i="2"/>
  <c r="Q85" i="2"/>
  <c r="R85" i="2"/>
  <c r="S85" i="2" s="1"/>
  <c r="O86" i="2"/>
  <c r="P86" i="2"/>
  <c r="Q86" i="2"/>
  <c r="R86" i="2"/>
  <c r="S86" i="2"/>
  <c r="O87" i="2"/>
  <c r="P87" i="2"/>
  <c r="Q87" i="2"/>
  <c r="R87" i="2"/>
  <c r="S87" i="2" s="1"/>
  <c r="O88" i="2"/>
  <c r="P88" i="2"/>
  <c r="Q88" i="2"/>
  <c r="R88" i="2"/>
  <c r="S88" i="2"/>
  <c r="O89" i="2"/>
  <c r="P89" i="2"/>
  <c r="Q89" i="2"/>
  <c r="R89" i="2"/>
  <c r="S89" i="2" s="1"/>
  <c r="T89" i="2"/>
  <c r="O90" i="2"/>
  <c r="T90" i="2" s="1"/>
  <c r="P90" i="2"/>
  <c r="Q90" i="2"/>
  <c r="R90" i="2"/>
  <c r="S90" i="2" s="1"/>
  <c r="O91" i="2"/>
  <c r="T91" i="2" s="1"/>
  <c r="P91" i="2"/>
  <c r="Q91" i="2"/>
  <c r="R91" i="2"/>
  <c r="S91" i="2" s="1"/>
  <c r="O92" i="2"/>
  <c r="P92" i="2"/>
  <c r="Q92" i="2"/>
  <c r="R92" i="2"/>
  <c r="S92" i="2" s="1"/>
  <c r="T92" i="2" s="1"/>
  <c r="O93" i="2"/>
  <c r="P93" i="2"/>
  <c r="Q93" i="2"/>
  <c r="R93" i="2"/>
  <c r="S93" i="2" s="1"/>
  <c r="T93" i="2" s="1"/>
  <c r="O94" i="2"/>
  <c r="P94" i="2"/>
  <c r="Q94" i="2"/>
  <c r="R94" i="2"/>
  <c r="S94" i="2" s="1"/>
  <c r="T94" i="2"/>
  <c r="O95" i="2"/>
  <c r="P95" i="2"/>
  <c r="Q95" i="2"/>
  <c r="R95" i="2"/>
  <c r="S95" i="2" s="1"/>
  <c r="T95" i="2"/>
  <c r="O96" i="2"/>
  <c r="T96" i="2" s="1"/>
  <c r="P96" i="2"/>
  <c r="Q96" i="2"/>
  <c r="R96" i="2"/>
  <c r="S96" i="2" s="1"/>
  <c r="O97" i="2"/>
  <c r="P97" i="2"/>
  <c r="Q97" i="2"/>
  <c r="R97" i="2"/>
  <c r="S97" i="2" s="1"/>
  <c r="O98" i="2"/>
  <c r="P98" i="2"/>
  <c r="Q98" i="2"/>
  <c r="R98" i="2"/>
  <c r="S98" i="2" s="1"/>
  <c r="T98" i="2"/>
  <c r="O99" i="2"/>
  <c r="P99" i="2"/>
  <c r="Q99" i="2"/>
  <c r="R99" i="2"/>
  <c r="S99" i="2" s="1"/>
  <c r="T99" i="2"/>
  <c r="O100" i="2"/>
  <c r="T100" i="2" s="1"/>
  <c r="P100" i="2"/>
  <c r="Q100" i="2"/>
  <c r="R100" i="2"/>
  <c r="S100" i="2" s="1"/>
  <c r="O101" i="2"/>
  <c r="T101" i="2" s="1"/>
  <c r="P101" i="2"/>
  <c r="Q101" i="2"/>
  <c r="R101" i="2"/>
  <c r="S101" i="2" s="1"/>
  <c r="O102" i="2"/>
  <c r="T102" i="2" s="1"/>
  <c r="P102" i="2"/>
  <c r="Q102" i="2"/>
  <c r="R102" i="2"/>
  <c r="S102" i="2" s="1"/>
  <c r="O103" i="2"/>
  <c r="P103" i="2"/>
  <c r="Q103" i="2"/>
  <c r="R103" i="2"/>
  <c r="S103" i="2" s="1"/>
  <c r="O104" i="2"/>
  <c r="P104" i="2"/>
  <c r="Q104" i="2"/>
  <c r="R104" i="2"/>
  <c r="S104" i="2" s="1"/>
  <c r="T104" i="2" s="1"/>
  <c r="O105" i="2"/>
  <c r="P105" i="2"/>
  <c r="Q105" i="2"/>
  <c r="R105" i="2"/>
  <c r="S105" i="2" s="1"/>
  <c r="T105" i="2" s="1"/>
  <c r="O106" i="2"/>
  <c r="P106" i="2"/>
  <c r="Q106" i="2"/>
  <c r="R106" i="2"/>
  <c r="S106" i="2" s="1"/>
  <c r="T106" i="2" s="1"/>
  <c r="O107" i="2"/>
  <c r="P107" i="2"/>
  <c r="Q107" i="2"/>
  <c r="R107" i="2"/>
  <c r="S107" i="2" s="1"/>
  <c r="T107" i="2"/>
  <c r="O108" i="2"/>
  <c r="T108" i="2" s="1"/>
  <c r="P108" i="2"/>
  <c r="Q108" i="2"/>
  <c r="R108" i="2"/>
  <c r="S108" i="2" s="1"/>
  <c r="O109" i="2"/>
  <c r="T109" i="2" s="1"/>
  <c r="P109" i="2"/>
  <c r="Q109" i="2"/>
  <c r="R109" i="2"/>
  <c r="S109" i="2" s="1"/>
  <c r="O110" i="2"/>
  <c r="P110" i="2"/>
  <c r="Q110" i="2"/>
  <c r="R110" i="2"/>
  <c r="S110" i="2" s="1"/>
  <c r="T110" i="2" s="1"/>
  <c r="O111" i="2"/>
  <c r="P111" i="2"/>
  <c r="Q111" i="2"/>
  <c r="R111" i="2"/>
  <c r="S111" i="2" s="1"/>
  <c r="T111" i="2" s="1"/>
  <c r="O112" i="2"/>
  <c r="P112" i="2"/>
  <c r="Q112" i="2"/>
  <c r="R112" i="2"/>
  <c r="S112" i="2" s="1"/>
  <c r="T112" i="2"/>
  <c r="O113" i="2"/>
  <c r="P113" i="2"/>
  <c r="Q113" i="2"/>
  <c r="R113" i="2"/>
  <c r="S113" i="2" s="1"/>
  <c r="T113" i="2"/>
  <c r="O114" i="2"/>
  <c r="T114" i="2" s="1"/>
  <c r="P114" i="2"/>
  <c r="Q114" i="2"/>
  <c r="R114" i="2"/>
  <c r="S114" i="2" s="1"/>
  <c r="O115" i="2"/>
  <c r="P115" i="2"/>
  <c r="Q115" i="2"/>
  <c r="R115" i="2"/>
  <c r="S115" i="2" s="1"/>
  <c r="O116" i="2"/>
  <c r="P116" i="2"/>
  <c r="Q116" i="2"/>
  <c r="R116" i="2"/>
  <c r="S116" i="2" s="1"/>
  <c r="T116" i="2"/>
  <c r="O117" i="2"/>
  <c r="P117" i="2"/>
  <c r="Q117" i="2"/>
  <c r="R117" i="2"/>
  <c r="S117" i="2" s="1"/>
  <c r="T117" i="2"/>
  <c r="O118" i="2"/>
  <c r="T118" i="2" s="1"/>
  <c r="P118" i="2"/>
  <c r="Q118" i="2"/>
  <c r="R118" i="2"/>
  <c r="S118" i="2" s="1"/>
  <c r="O119" i="2"/>
  <c r="T119" i="2" s="1"/>
  <c r="P119" i="2"/>
  <c r="Q119" i="2"/>
  <c r="R119" i="2"/>
  <c r="S119" i="2" s="1"/>
  <c r="O120" i="2"/>
  <c r="T120" i="2" s="1"/>
  <c r="P120" i="2"/>
  <c r="Q120" i="2"/>
  <c r="R120" i="2"/>
  <c r="S120" i="2" s="1"/>
  <c r="O121" i="2"/>
  <c r="P121" i="2"/>
  <c r="Q121" i="2"/>
  <c r="R121" i="2"/>
  <c r="S121" i="2" s="1"/>
  <c r="O122" i="2"/>
  <c r="P122" i="2"/>
  <c r="Q122" i="2"/>
  <c r="R122" i="2"/>
  <c r="S122" i="2" s="1"/>
  <c r="T122" i="2" s="1"/>
  <c r="O123" i="2"/>
  <c r="P123" i="2"/>
  <c r="Q123" i="2"/>
  <c r="R123" i="2"/>
  <c r="S123" i="2" s="1"/>
  <c r="T123" i="2" s="1"/>
  <c r="O124" i="2"/>
  <c r="P124" i="2"/>
  <c r="Q124" i="2"/>
  <c r="R124" i="2"/>
  <c r="S124" i="2" s="1"/>
  <c r="T124" i="2" s="1"/>
  <c r="O125" i="2"/>
  <c r="P125" i="2"/>
  <c r="Q125" i="2"/>
  <c r="R125" i="2"/>
  <c r="S125" i="2" s="1"/>
  <c r="T125" i="2"/>
  <c r="O126" i="2"/>
  <c r="T126" i="2" s="1"/>
  <c r="P126" i="2"/>
  <c r="Q126" i="2"/>
  <c r="R126" i="2"/>
  <c r="S126" i="2" s="1"/>
  <c r="O127" i="2"/>
  <c r="T127" i="2" s="1"/>
  <c r="P127" i="2"/>
  <c r="Q127" i="2"/>
  <c r="R127" i="2"/>
  <c r="S127" i="2" s="1"/>
  <c r="O128" i="2"/>
  <c r="P128" i="2"/>
  <c r="Q128" i="2"/>
  <c r="R128" i="2"/>
  <c r="S128" i="2" s="1"/>
  <c r="T128" i="2" s="1"/>
  <c r="O129" i="2"/>
  <c r="P129" i="2"/>
  <c r="Q129" i="2"/>
  <c r="R129" i="2"/>
  <c r="S129" i="2" s="1"/>
  <c r="T129" i="2" s="1"/>
  <c r="O130" i="2"/>
  <c r="P130" i="2"/>
  <c r="Q130" i="2"/>
  <c r="R130" i="2"/>
  <c r="S130" i="2" s="1"/>
  <c r="T130" i="2"/>
  <c r="O131" i="2"/>
  <c r="P131" i="2"/>
  <c r="Q131" i="2"/>
  <c r="R131" i="2"/>
  <c r="S131" i="2" s="1"/>
  <c r="T131" i="2"/>
  <c r="O132" i="2"/>
  <c r="T132" i="2" s="1"/>
  <c r="P132" i="2"/>
  <c r="Q132" i="2"/>
  <c r="R132" i="2"/>
  <c r="S132" i="2" s="1"/>
  <c r="O133" i="2"/>
  <c r="P133" i="2"/>
  <c r="Q133" i="2"/>
  <c r="R133" i="2"/>
  <c r="S133" i="2" s="1"/>
  <c r="O134" i="2"/>
  <c r="P134" i="2"/>
  <c r="Q134" i="2"/>
  <c r="R134" i="2"/>
  <c r="S134" i="2" s="1"/>
  <c r="T134" i="2"/>
  <c r="O135" i="2"/>
  <c r="P135" i="2"/>
  <c r="Q135" i="2"/>
  <c r="R135" i="2"/>
  <c r="S135" i="2" s="1"/>
  <c r="T135" i="2"/>
  <c r="O136" i="2"/>
  <c r="T136" i="2" s="1"/>
  <c r="P136" i="2"/>
  <c r="Q136" i="2"/>
  <c r="R136" i="2"/>
  <c r="S136" i="2" s="1"/>
  <c r="O137" i="2"/>
  <c r="T137" i="2" s="1"/>
  <c r="P137" i="2"/>
  <c r="Q137" i="2"/>
  <c r="R137" i="2"/>
  <c r="S137" i="2" s="1"/>
  <c r="O138" i="2"/>
  <c r="T138" i="2" s="1"/>
  <c r="P138" i="2"/>
  <c r="Q138" i="2"/>
  <c r="R138" i="2"/>
  <c r="S138" i="2" s="1"/>
  <c r="O139" i="2"/>
  <c r="P139" i="2"/>
  <c r="Q139" i="2"/>
  <c r="R139" i="2"/>
  <c r="S139" i="2" s="1"/>
  <c r="O140" i="2"/>
  <c r="P140" i="2"/>
  <c r="Q140" i="2"/>
  <c r="R140" i="2"/>
  <c r="S140" i="2" s="1"/>
  <c r="T140" i="2" s="1"/>
  <c r="O141" i="2"/>
  <c r="P141" i="2"/>
  <c r="Q141" i="2"/>
  <c r="R141" i="2"/>
  <c r="S141" i="2" s="1"/>
  <c r="T141" i="2" s="1"/>
  <c r="O142" i="2"/>
  <c r="P142" i="2"/>
  <c r="Q142" i="2"/>
  <c r="R142" i="2"/>
  <c r="S142" i="2" s="1"/>
  <c r="T142" i="2" s="1"/>
  <c r="O143" i="2"/>
  <c r="P143" i="2"/>
  <c r="Q143" i="2"/>
  <c r="R143" i="2"/>
  <c r="S143" i="2" s="1"/>
  <c r="T143" i="2"/>
  <c r="O144" i="2"/>
  <c r="T144" i="2" s="1"/>
  <c r="P144" i="2"/>
  <c r="Q144" i="2"/>
  <c r="R144" i="2"/>
  <c r="S144" i="2" s="1"/>
  <c r="O145" i="2"/>
  <c r="T145" i="2" s="1"/>
  <c r="P145" i="2"/>
  <c r="Q145" i="2"/>
  <c r="R145" i="2"/>
  <c r="S145" i="2" s="1"/>
  <c r="O146" i="2"/>
  <c r="P146" i="2"/>
  <c r="Q146" i="2"/>
  <c r="R146" i="2"/>
  <c r="S146" i="2" s="1"/>
  <c r="O147" i="2"/>
  <c r="P147" i="2"/>
  <c r="Q147" i="2"/>
  <c r="R147" i="2"/>
  <c r="S147" i="2" s="1"/>
  <c r="O148" i="2"/>
  <c r="P148" i="2"/>
  <c r="Q148" i="2"/>
  <c r="R148" i="2"/>
  <c r="S148" i="2"/>
  <c r="O149" i="2"/>
  <c r="P149" i="2"/>
  <c r="Q149" i="2"/>
  <c r="R149" i="2"/>
  <c r="S149" i="2"/>
  <c r="O150" i="2"/>
  <c r="P150" i="2"/>
  <c r="Q150" i="2"/>
  <c r="R150" i="2"/>
  <c r="S150" i="2" s="1"/>
  <c r="O151" i="2"/>
  <c r="P151" i="2"/>
  <c r="Q151" i="2"/>
  <c r="R151" i="2"/>
  <c r="S151" i="2" s="1"/>
  <c r="O152" i="2"/>
  <c r="P152" i="2"/>
  <c r="Q152" i="2"/>
  <c r="R152" i="2"/>
  <c r="S152" i="2" s="1"/>
  <c r="O153" i="2"/>
  <c r="P153" i="2"/>
  <c r="Q153" i="2"/>
  <c r="R153" i="2"/>
  <c r="S153" i="2" s="1"/>
  <c r="O154" i="2"/>
  <c r="P154" i="2"/>
  <c r="Q154" i="2"/>
  <c r="R154" i="2"/>
  <c r="S154" i="2"/>
  <c r="O155" i="2"/>
  <c r="P155" i="2"/>
  <c r="Q155" i="2"/>
  <c r="R155" i="2"/>
  <c r="S155" i="2"/>
  <c r="O156" i="2"/>
  <c r="P156" i="2"/>
  <c r="Q156" i="2"/>
  <c r="R156" i="2"/>
  <c r="S156" i="2" s="1"/>
  <c r="O157" i="2"/>
  <c r="P157" i="2"/>
  <c r="Q157" i="2"/>
  <c r="R157" i="2"/>
  <c r="S157" i="2" s="1"/>
  <c r="O158" i="2"/>
  <c r="P158" i="2"/>
  <c r="Q158" i="2"/>
  <c r="R158" i="2"/>
  <c r="S158" i="2" s="1"/>
  <c r="O159" i="2"/>
  <c r="P159" i="2"/>
  <c r="Q159" i="2"/>
  <c r="R159" i="2"/>
  <c r="S159" i="2" s="1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 s="1"/>
  <c r="O163" i="2"/>
  <c r="P163" i="2"/>
  <c r="Q163" i="2"/>
  <c r="R163" i="2"/>
  <c r="S163" i="2" s="1"/>
  <c r="O164" i="2"/>
  <c r="P164" i="2"/>
  <c r="Q164" i="2"/>
  <c r="R164" i="2"/>
  <c r="S164" i="2" s="1"/>
  <c r="O165" i="2"/>
  <c r="P165" i="2"/>
  <c r="Q165" i="2"/>
  <c r="R165" i="2"/>
  <c r="S165" i="2" s="1"/>
  <c r="O166" i="2"/>
  <c r="P166" i="2"/>
  <c r="Q166" i="2"/>
  <c r="R166" i="2"/>
  <c r="S166" i="2"/>
  <c r="O167" i="2"/>
  <c r="P167" i="2"/>
  <c r="Q167" i="2"/>
  <c r="R167" i="2"/>
  <c r="S167" i="2"/>
  <c r="O168" i="2"/>
  <c r="P168" i="2"/>
  <c r="Q168" i="2"/>
  <c r="R168" i="2"/>
  <c r="S168" i="2" s="1"/>
  <c r="O169" i="2"/>
  <c r="P169" i="2"/>
  <c r="Q169" i="2"/>
  <c r="R169" i="2"/>
  <c r="S169" i="2" s="1"/>
  <c r="O170" i="2"/>
  <c r="P170" i="2"/>
  <c r="Q170" i="2"/>
  <c r="R170" i="2"/>
  <c r="S170" i="2" s="1"/>
  <c r="O171" i="2"/>
  <c r="P171" i="2"/>
  <c r="Q171" i="2"/>
  <c r="R171" i="2"/>
  <c r="S171" i="2" s="1"/>
  <c r="O172" i="2"/>
  <c r="P172" i="2"/>
  <c r="Q172" i="2"/>
  <c r="R172" i="2"/>
  <c r="S172" i="2"/>
  <c r="O173" i="2"/>
  <c r="P173" i="2"/>
  <c r="Q173" i="2"/>
  <c r="R173" i="2"/>
  <c r="S173" i="2"/>
  <c r="O174" i="2"/>
  <c r="P174" i="2"/>
  <c r="Q174" i="2"/>
  <c r="R174" i="2"/>
  <c r="S174" i="2" s="1"/>
  <c r="O175" i="2"/>
  <c r="P175" i="2"/>
  <c r="Q175" i="2"/>
  <c r="R175" i="2"/>
  <c r="S175" i="2" s="1"/>
  <c r="O176" i="2"/>
  <c r="P176" i="2"/>
  <c r="Q176" i="2"/>
  <c r="R176" i="2"/>
  <c r="S176" i="2" s="1"/>
  <c r="O177" i="2"/>
  <c r="P177" i="2"/>
  <c r="Q177" i="2"/>
  <c r="R177" i="2"/>
  <c r="S177" i="2" s="1"/>
  <c r="O178" i="2"/>
  <c r="P178" i="2"/>
  <c r="Q178" i="2"/>
  <c r="R178" i="2"/>
  <c r="S178" i="2"/>
  <c r="O179" i="2"/>
  <c r="P179" i="2"/>
  <c r="Q179" i="2"/>
  <c r="R179" i="2"/>
  <c r="S179" i="2"/>
  <c r="O180" i="2"/>
  <c r="P180" i="2"/>
  <c r="Q180" i="2"/>
  <c r="R180" i="2"/>
  <c r="S180" i="2" s="1"/>
  <c r="O181" i="2"/>
  <c r="P181" i="2"/>
  <c r="Q181" i="2"/>
  <c r="R181" i="2"/>
  <c r="S181" i="2" s="1"/>
  <c r="O182" i="2"/>
  <c r="P182" i="2"/>
  <c r="Q182" i="2"/>
  <c r="R182" i="2"/>
  <c r="S182" i="2" s="1"/>
  <c r="O183" i="2"/>
  <c r="P183" i="2"/>
  <c r="Q183" i="2"/>
  <c r="R183" i="2"/>
  <c r="S183" i="2" s="1"/>
  <c r="O184" i="2"/>
  <c r="P184" i="2"/>
  <c r="Q184" i="2"/>
  <c r="R184" i="2"/>
  <c r="S184" i="2"/>
  <c r="O185" i="2"/>
  <c r="P185" i="2"/>
  <c r="Q185" i="2"/>
  <c r="R185" i="2"/>
  <c r="S185" i="2"/>
  <c r="O186" i="2"/>
  <c r="P186" i="2"/>
  <c r="Q186" i="2"/>
  <c r="R186" i="2"/>
  <c r="S186" i="2" s="1"/>
  <c r="O187" i="2"/>
  <c r="P187" i="2"/>
  <c r="Q187" i="2"/>
  <c r="R187" i="2"/>
  <c r="S187" i="2" s="1"/>
  <c r="O188" i="2"/>
  <c r="P188" i="2"/>
  <c r="Q188" i="2"/>
  <c r="R188" i="2"/>
  <c r="S188" i="2" s="1"/>
  <c r="O189" i="2"/>
  <c r="P189" i="2"/>
  <c r="Q189" i="2"/>
  <c r="R189" i="2"/>
  <c r="S189" i="2" s="1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 s="1"/>
  <c r="O193" i="2"/>
  <c r="P193" i="2"/>
  <c r="Q193" i="2"/>
  <c r="R193" i="2"/>
  <c r="S193" i="2" s="1"/>
  <c r="O194" i="2"/>
  <c r="P194" i="2"/>
  <c r="Q194" i="2"/>
  <c r="R194" i="2"/>
  <c r="S194" i="2" s="1"/>
  <c r="O195" i="2"/>
  <c r="P195" i="2"/>
  <c r="Q195" i="2"/>
  <c r="R195" i="2"/>
  <c r="S195" i="2" s="1"/>
  <c r="O196" i="2"/>
  <c r="P196" i="2"/>
  <c r="Q196" i="2"/>
  <c r="R196" i="2"/>
  <c r="S196" i="2"/>
  <c r="O197" i="2"/>
  <c r="T197" i="2" s="1"/>
  <c r="P197" i="2"/>
  <c r="Q197" i="2"/>
  <c r="R197" i="2"/>
  <c r="S197" i="2"/>
  <c r="O198" i="2"/>
  <c r="P198" i="2"/>
  <c r="Q198" i="2"/>
  <c r="R198" i="2"/>
  <c r="S198" i="2" s="1"/>
  <c r="O199" i="2"/>
  <c r="P199" i="2"/>
  <c r="Q199" i="2"/>
  <c r="R199" i="2"/>
  <c r="S199" i="2" s="1"/>
  <c r="O200" i="2"/>
  <c r="P200" i="2"/>
  <c r="Q200" i="2"/>
  <c r="R200" i="2"/>
  <c r="S200" i="2" s="1"/>
  <c r="O201" i="2"/>
  <c r="P201" i="2"/>
  <c r="Q201" i="2"/>
  <c r="R201" i="2"/>
  <c r="S201" i="2" s="1"/>
  <c r="O202" i="2"/>
  <c r="P202" i="2"/>
  <c r="Q202" i="2"/>
  <c r="R202" i="2"/>
  <c r="S202" i="2"/>
  <c r="O203" i="2"/>
  <c r="T203" i="2" s="1"/>
  <c r="P203" i="2"/>
  <c r="Q203" i="2"/>
  <c r="R203" i="2"/>
  <c r="S203" i="2"/>
  <c r="O204" i="2"/>
  <c r="P204" i="2"/>
  <c r="Q204" i="2"/>
  <c r="R204" i="2"/>
  <c r="S204" i="2" s="1"/>
  <c r="O205" i="2"/>
  <c r="P205" i="2"/>
  <c r="Q205" i="2"/>
  <c r="R205" i="2"/>
  <c r="S205" i="2" s="1"/>
  <c r="O206" i="2"/>
  <c r="P206" i="2"/>
  <c r="Q206" i="2"/>
  <c r="R206" i="2"/>
  <c r="S206" i="2" s="1"/>
  <c r="O207" i="2"/>
  <c r="P207" i="2"/>
  <c r="Q207" i="2"/>
  <c r="R207" i="2"/>
  <c r="S207" i="2" s="1"/>
  <c r="O208" i="2"/>
  <c r="P208" i="2"/>
  <c r="Q208" i="2"/>
  <c r="R208" i="2"/>
  <c r="S208" i="2"/>
  <c r="O209" i="2"/>
  <c r="T209" i="2" s="1"/>
  <c r="P209" i="2"/>
  <c r="Q209" i="2"/>
  <c r="R209" i="2"/>
  <c r="S209" i="2"/>
  <c r="O210" i="2"/>
  <c r="P210" i="2"/>
  <c r="Q210" i="2"/>
  <c r="R210" i="2"/>
  <c r="S210" i="2" s="1"/>
  <c r="O211" i="2"/>
  <c r="P211" i="2"/>
  <c r="Q211" i="2"/>
  <c r="R211" i="2"/>
  <c r="S211" i="2" s="1"/>
  <c r="O212" i="2"/>
  <c r="P212" i="2"/>
  <c r="Q212" i="2"/>
  <c r="R212" i="2"/>
  <c r="S212" i="2" s="1"/>
  <c r="O213" i="2"/>
  <c r="P213" i="2"/>
  <c r="Q213" i="2"/>
  <c r="R213" i="2"/>
  <c r="S213" i="2" s="1"/>
  <c r="O214" i="2"/>
  <c r="P214" i="2"/>
  <c r="Q214" i="2"/>
  <c r="R214" i="2"/>
  <c r="S214" i="2"/>
  <c r="O215" i="2"/>
  <c r="T215" i="2" s="1"/>
  <c r="P215" i="2"/>
  <c r="Q215" i="2"/>
  <c r="R215" i="2"/>
  <c r="S215" i="2"/>
  <c r="O216" i="2"/>
  <c r="P216" i="2"/>
  <c r="Q216" i="2"/>
  <c r="R216" i="2"/>
  <c r="S216" i="2" s="1"/>
  <c r="O217" i="2"/>
  <c r="P217" i="2"/>
  <c r="Q217" i="2"/>
  <c r="R217" i="2"/>
  <c r="S217" i="2" s="1"/>
  <c r="O218" i="2"/>
  <c r="P218" i="2"/>
  <c r="Q218" i="2"/>
  <c r="R218" i="2"/>
  <c r="S218" i="2" s="1"/>
  <c r="O219" i="2"/>
  <c r="P219" i="2"/>
  <c r="Q219" i="2"/>
  <c r="R219" i="2"/>
  <c r="S219" i="2" s="1"/>
  <c r="O220" i="2"/>
  <c r="P220" i="2"/>
  <c r="Q220" i="2"/>
  <c r="R220" i="2"/>
  <c r="S220" i="2"/>
  <c r="O221" i="2"/>
  <c r="T221" i="2" s="1"/>
  <c r="P221" i="2"/>
  <c r="Q221" i="2"/>
  <c r="R221" i="2"/>
  <c r="S221" i="2"/>
  <c r="O222" i="2"/>
  <c r="P222" i="2"/>
  <c r="Q222" i="2"/>
  <c r="R222" i="2"/>
  <c r="S222" i="2" s="1"/>
  <c r="O223" i="2"/>
  <c r="P223" i="2"/>
  <c r="Q223" i="2"/>
  <c r="R223" i="2"/>
  <c r="S223" i="2" s="1"/>
  <c r="O224" i="2"/>
  <c r="P224" i="2"/>
  <c r="Q224" i="2"/>
  <c r="R224" i="2"/>
  <c r="S224" i="2" s="1"/>
  <c r="O225" i="2"/>
  <c r="P225" i="2"/>
  <c r="Q225" i="2"/>
  <c r="R225" i="2"/>
  <c r="S225" i="2" s="1"/>
  <c r="O226" i="2"/>
  <c r="P226" i="2"/>
  <c r="Q226" i="2"/>
  <c r="R226" i="2"/>
  <c r="S226" i="2"/>
  <c r="O227" i="2"/>
  <c r="T227" i="2" s="1"/>
  <c r="P227" i="2"/>
  <c r="Q227" i="2"/>
  <c r="R227" i="2"/>
  <c r="S227" i="2"/>
  <c r="O228" i="2"/>
  <c r="P228" i="2"/>
  <c r="Q228" i="2"/>
  <c r="R228" i="2"/>
  <c r="S228" i="2" s="1"/>
  <c r="O229" i="2"/>
  <c r="P229" i="2"/>
  <c r="Q229" i="2"/>
  <c r="R229" i="2"/>
  <c r="S229" i="2" s="1"/>
  <c r="O230" i="2"/>
  <c r="P230" i="2"/>
  <c r="Q230" i="2"/>
  <c r="R230" i="2"/>
  <c r="S230" i="2" s="1"/>
  <c r="O231" i="2"/>
  <c r="P231" i="2"/>
  <c r="Q231" i="2"/>
  <c r="R231" i="2"/>
  <c r="S231" i="2" s="1"/>
  <c r="O232" i="2"/>
  <c r="P232" i="2"/>
  <c r="Q232" i="2"/>
  <c r="R232" i="2"/>
  <c r="S232" i="2"/>
  <c r="O233" i="2"/>
  <c r="T233" i="2" s="1"/>
  <c r="P233" i="2"/>
  <c r="Q233" i="2"/>
  <c r="R233" i="2"/>
  <c r="S233" i="2"/>
  <c r="O234" i="2"/>
  <c r="P234" i="2"/>
  <c r="Q234" i="2"/>
  <c r="R234" i="2"/>
  <c r="S234" i="2" s="1"/>
  <c r="O235" i="2"/>
  <c r="P235" i="2"/>
  <c r="Q235" i="2"/>
  <c r="R235" i="2"/>
  <c r="S235" i="2" s="1"/>
  <c r="O236" i="2"/>
  <c r="P236" i="2"/>
  <c r="Q236" i="2"/>
  <c r="R236" i="2"/>
  <c r="S236" i="2" s="1"/>
  <c r="O237" i="2"/>
  <c r="P237" i="2"/>
  <c r="Q237" i="2"/>
  <c r="R237" i="2"/>
  <c r="S237" i="2" s="1"/>
  <c r="O238" i="2"/>
  <c r="P238" i="2"/>
  <c r="Q238" i="2"/>
  <c r="R238" i="2"/>
  <c r="S238" i="2"/>
  <c r="O239" i="2"/>
  <c r="T239" i="2" s="1"/>
  <c r="P239" i="2"/>
  <c r="Q239" i="2"/>
  <c r="R239" i="2"/>
  <c r="S239" i="2"/>
  <c r="O240" i="2"/>
  <c r="P240" i="2"/>
  <c r="Q240" i="2"/>
  <c r="R240" i="2"/>
  <c r="S240" i="2" s="1"/>
  <c r="O241" i="2"/>
  <c r="P241" i="2"/>
  <c r="Q241" i="2"/>
  <c r="R241" i="2"/>
  <c r="S241" i="2" s="1"/>
  <c r="O242" i="2"/>
  <c r="P242" i="2"/>
  <c r="Q242" i="2"/>
  <c r="R242" i="2"/>
  <c r="S242" i="2" s="1"/>
  <c r="O243" i="2"/>
  <c r="P243" i="2"/>
  <c r="Q243" i="2"/>
  <c r="R243" i="2"/>
  <c r="S243" i="2" s="1"/>
  <c r="O244" i="2"/>
  <c r="P244" i="2"/>
  <c r="Q244" i="2"/>
  <c r="R244" i="2"/>
  <c r="S244" i="2"/>
  <c r="O245" i="2"/>
  <c r="T245" i="2" s="1"/>
  <c r="P245" i="2"/>
  <c r="Q245" i="2"/>
  <c r="R245" i="2"/>
  <c r="S245" i="2"/>
  <c r="O246" i="2"/>
  <c r="P246" i="2"/>
  <c r="Q246" i="2"/>
  <c r="R246" i="2"/>
  <c r="S246" i="2" s="1"/>
  <c r="O247" i="2"/>
  <c r="P247" i="2"/>
  <c r="Q247" i="2"/>
  <c r="R247" i="2"/>
  <c r="S247" i="2" s="1"/>
  <c r="O248" i="2"/>
  <c r="P248" i="2"/>
  <c r="Q248" i="2"/>
  <c r="R248" i="2"/>
  <c r="S248" i="2" s="1"/>
  <c r="O249" i="2"/>
  <c r="P249" i="2"/>
  <c r="Q249" i="2"/>
  <c r="R249" i="2"/>
  <c r="S249" i="2" s="1"/>
  <c r="O250" i="2"/>
  <c r="P250" i="2"/>
  <c r="Q250" i="2"/>
  <c r="R250" i="2"/>
  <c r="S250" i="2"/>
  <c r="O251" i="2"/>
  <c r="T251" i="2" s="1"/>
  <c r="P251" i="2"/>
  <c r="Q251" i="2"/>
  <c r="R251" i="2"/>
  <c r="S251" i="2"/>
  <c r="O252" i="2"/>
  <c r="P252" i="2"/>
  <c r="Q252" i="2"/>
  <c r="R252" i="2"/>
  <c r="S252" i="2" s="1"/>
  <c r="O253" i="2"/>
  <c r="P253" i="2"/>
  <c r="Q253" i="2"/>
  <c r="R253" i="2"/>
  <c r="S253" i="2" s="1"/>
  <c r="O254" i="2"/>
  <c r="P254" i="2"/>
  <c r="Q254" i="2"/>
  <c r="R254" i="2"/>
  <c r="S254" i="2" s="1"/>
  <c r="O255" i="2"/>
  <c r="P255" i="2"/>
  <c r="Q255" i="2"/>
  <c r="R255" i="2"/>
  <c r="S255" i="2" s="1"/>
  <c r="O256" i="2"/>
  <c r="P256" i="2"/>
  <c r="Q256" i="2"/>
  <c r="R256" i="2"/>
  <c r="S256" i="2"/>
  <c r="O257" i="2"/>
  <c r="T257" i="2" s="1"/>
  <c r="P257" i="2"/>
  <c r="Q257" i="2"/>
  <c r="R257" i="2"/>
  <c r="S257" i="2"/>
  <c r="O258" i="2"/>
  <c r="P258" i="2"/>
  <c r="Q258" i="2"/>
  <c r="R258" i="2"/>
  <c r="S258" i="2" s="1"/>
  <c r="O259" i="2"/>
  <c r="P259" i="2"/>
  <c r="Q259" i="2"/>
  <c r="R259" i="2"/>
  <c r="S259" i="2" s="1"/>
  <c r="O260" i="2"/>
  <c r="P260" i="2"/>
  <c r="Q260" i="2"/>
  <c r="R260" i="2"/>
  <c r="S260" i="2" s="1"/>
  <c r="O261" i="2"/>
  <c r="P261" i="2"/>
  <c r="Q261" i="2"/>
  <c r="R261" i="2"/>
  <c r="S261" i="2" s="1"/>
  <c r="O262" i="2"/>
  <c r="P262" i="2"/>
  <c r="Q262" i="2"/>
  <c r="R262" i="2"/>
  <c r="S262" i="2"/>
  <c r="O263" i="2"/>
  <c r="T263" i="2" s="1"/>
  <c r="P263" i="2"/>
  <c r="Q263" i="2"/>
  <c r="R263" i="2"/>
  <c r="S263" i="2"/>
  <c r="O264" i="2"/>
  <c r="P264" i="2"/>
  <c r="Q264" i="2"/>
  <c r="R264" i="2"/>
  <c r="S264" i="2" s="1"/>
  <c r="O265" i="2"/>
  <c r="P265" i="2"/>
  <c r="Q265" i="2"/>
  <c r="R265" i="2"/>
  <c r="S265" i="2" s="1"/>
  <c r="O266" i="2"/>
  <c r="P266" i="2"/>
  <c r="Q266" i="2"/>
  <c r="R266" i="2"/>
  <c r="S266" i="2" s="1"/>
  <c r="O267" i="2"/>
  <c r="P267" i="2"/>
  <c r="Q267" i="2"/>
  <c r="R267" i="2"/>
  <c r="S267" i="2" s="1"/>
  <c r="O268" i="2"/>
  <c r="P268" i="2"/>
  <c r="Q268" i="2"/>
  <c r="R268" i="2"/>
  <c r="S268" i="2"/>
  <c r="O269" i="2"/>
  <c r="T269" i="2" s="1"/>
  <c r="P269" i="2"/>
  <c r="Q269" i="2"/>
  <c r="R269" i="2"/>
  <c r="S269" i="2"/>
  <c r="O270" i="2"/>
  <c r="P270" i="2"/>
  <c r="Q270" i="2"/>
  <c r="R270" i="2"/>
  <c r="S270" i="2" s="1"/>
  <c r="O271" i="2"/>
  <c r="P271" i="2"/>
  <c r="Q271" i="2"/>
  <c r="R271" i="2"/>
  <c r="S271" i="2" s="1"/>
  <c r="O272" i="2"/>
  <c r="P272" i="2"/>
  <c r="Q272" i="2"/>
  <c r="R272" i="2"/>
  <c r="S272" i="2" s="1"/>
  <c r="O273" i="2"/>
  <c r="P273" i="2"/>
  <c r="Q273" i="2"/>
  <c r="R273" i="2"/>
  <c r="S273" i="2" s="1"/>
  <c r="O274" i="2"/>
  <c r="P274" i="2"/>
  <c r="Q274" i="2"/>
  <c r="R274" i="2"/>
  <c r="S274" i="2"/>
  <c r="O275" i="2"/>
  <c r="T275" i="2" s="1"/>
  <c r="P275" i="2"/>
  <c r="Q275" i="2"/>
  <c r="R275" i="2"/>
  <c r="S275" i="2"/>
  <c r="O276" i="2"/>
  <c r="P276" i="2"/>
  <c r="Q276" i="2"/>
  <c r="R276" i="2"/>
  <c r="S276" i="2" s="1"/>
  <c r="O277" i="2"/>
  <c r="P277" i="2"/>
  <c r="Q277" i="2"/>
  <c r="R277" i="2"/>
  <c r="S277" i="2" s="1"/>
  <c r="O278" i="2"/>
  <c r="P278" i="2"/>
  <c r="Q278" i="2"/>
  <c r="R278" i="2"/>
  <c r="S278" i="2" s="1"/>
  <c r="O279" i="2"/>
  <c r="P279" i="2"/>
  <c r="Q279" i="2"/>
  <c r="R279" i="2"/>
  <c r="S279" i="2" s="1"/>
  <c r="O280" i="2"/>
  <c r="P280" i="2"/>
  <c r="Q280" i="2"/>
  <c r="R280" i="2"/>
  <c r="S280" i="2"/>
  <c r="O281" i="2"/>
  <c r="T281" i="2" s="1"/>
  <c r="P281" i="2"/>
  <c r="Q281" i="2"/>
  <c r="R281" i="2"/>
  <c r="S281" i="2"/>
  <c r="O282" i="2"/>
  <c r="P282" i="2"/>
  <c r="Q282" i="2"/>
  <c r="R282" i="2"/>
  <c r="S282" i="2" s="1"/>
  <c r="O283" i="2"/>
  <c r="P283" i="2"/>
  <c r="Q283" i="2"/>
  <c r="R283" i="2"/>
  <c r="S283" i="2" s="1"/>
  <c r="O284" i="2"/>
  <c r="P284" i="2"/>
  <c r="Q284" i="2"/>
  <c r="R284" i="2"/>
  <c r="S284" i="2" s="1"/>
  <c r="O285" i="2"/>
  <c r="P285" i="2"/>
  <c r="Q285" i="2"/>
  <c r="R285" i="2"/>
  <c r="S285" i="2" s="1"/>
  <c r="O286" i="2"/>
  <c r="P286" i="2"/>
  <c r="Q286" i="2"/>
  <c r="R286" i="2"/>
  <c r="S286" i="2"/>
  <c r="O287" i="2"/>
  <c r="T287" i="2" s="1"/>
  <c r="P287" i="2"/>
  <c r="Q287" i="2"/>
  <c r="R287" i="2"/>
  <c r="S287" i="2"/>
  <c r="O288" i="2"/>
  <c r="P288" i="2"/>
  <c r="Q288" i="2"/>
  <c r="R288" i="2"/>
  <c r="S288" i="2" s="1"/>
  <c r="O289" i="2"/>
  <c r="P289" i="2"/>
  <c r="Q289" i="2"/>
  <c r="R289" i="2"/>
  <c r="S289" i="2" s="1"/>
  <c r="O290" i="2"/>
  <c r="P290" i="2"/>
  <c r="Q290" i="2"/>
  <c r="R290" i="2"/>
  <c r="S290" i="2" s="1"/>
  <c r="O291" i="2"/>
  <c r="P291" i="2"/>
  <c r="Q291" i="2"/>
  <c r="R291" i="2"/>
  <c r="S291" i="2" s="1"/>
  <c r="T291" i="2" s="1"/>
  <c r="O292" i="2"/>
  <c r="P292" i="2"/>
  <c r="Q292" i="2"/>
  <c r="R292" i="2"/>
  <c r="S292" i="2" s="1"/>
  <c r="T292" i="2" s="1"/>
  <c r="O293" i="2"/>
  <c r="P293" i="2"/>
  <c r="Q293" i="2"/>
  <c r="R293" i="2"/>
  <c r="S293" i="2" s="1"/>
  <c r="T293" i="2" s="1"/>
  <c r="O294" i="2"/>
  <c r="P294" i="2"/>
  <c r="Q294" i="2"/>
  <c r="R294" i="2"/>
  <c r="S294" i="2" s="1"/>
  <c r="T294" i="2" s="1"/>
  <c r="S3" i="2"/>
  <c r="T3" i="2" s="1"/>
  <c r="Q3" i="2"/>
  <c r="P3" i="2"/>
  <c r="O3" i="2"/>
  <c r="T276" i="2" l="1"/>
  <c r="T228" i="2"/>
  <c r="T210" i="2"/>
  <c r="T156" i="2"/>
  <c r="T283" i="2"/>
  <c r="T277" i="2"/>
  <c r="T247" i="2"/>
  <c r="T241" i="2"/>
  <c r="T235" i="2"/>
  <c r="T217" i="2"/>
  <c r="T211" i="2"/>
  <c r="T199" i="2"/>
  <c r="T193" i="2"/>
  <c r="T187" i="2"/>
  <c r="T181" i="2"/>
  <c r="T157" i="2"/>
  <c r="T290" i="2"/>
  <c r="T284" i="2"/>
  <c r="T278" i="2"/>
  <c r="T272" i="2"/>
  <c r="T266" i="2"/>
  <c r="T260" i="2"/>
  <c r="T254" i="2"/>
  <c r="T248" i="2"/>
  <c r="T242" i="2"/>
  <c r="T236" i="2"/>
  <c r="T230" i="2"/>
  <c r="T224" i="2"/>
  <c r="T218" i="2"/>
  <c r="T212" i="2"/>
  <c r="T206" i="2"/>
  <c r="T200" i="2"/>
  <c r="T194" i="2"/>
  <c r="T188" i="2"/>
  <c r="T182" i="2"/>
  <c r="T176" i="2"/>
  <c r="T170" i="2"/>
  <c r="T164" i="2"/>
  <c r="T158" i="2"/>
  <c r="T152" i="2"/>
  <c r="T146" i="2"/>
  <c r="T133" i="2"/>
  <c r="T115" i="2"/>
  <c r="T97" i="2"/>
  <c r="T88" i="2"/>
  <c r="T75" i="2"/>
  <c r="T282" i="2"/>
  <c r="T270" i="2"/>
  <c r="T258" i="2"/>
  <c r="T246" i="2"/>
  <c r="T204" i="2"/>
  <c r="T192" i="2"/>
  <c r="T168" i="2"/>
  <c r="T150" i="2"/>
  <c r="T271" i="2"/>
  <c r="T265" i="2"/>
  <c r="T259" i="2"/>
  <c r="T253" i="2"/>
  <c r="T229" i="2"/>
  <c r="T223" i="2"/>
  <c r="T205" i="2"/>
  <c r="T175" i="2"/>
  <c r="T169" i="2"/>
  <c r="T163" i="2"/>
  <c r="T151" i="2"/>
  <c r="T285" i="2"/>
  <c r="T279" i="2"/>
  <c r="T273" i="2"/>
  <c r="T267" i="2"/>
  <c r="T261" i="2"/>
  <c r="T255" i="2"/>
  <c r="T249" i="2"/>
  <c r="T243" i="2"/>
  <c r="T237" i="2"/>
  <c r="T231" i="2"/>
  <c r="T225" i="2"/>
  <c r="T219" i="2"/>
  <c r="T213" i="2"/>
  <c r="T207" i="2"/>
  <c r="T201" i="2"/>
  <c r="T195" i="2"/>
  <c r="T189" i="2"/>
  <c r="T183" i="2"/>
  <c r="T177" i="2"/>
  <c r="T171" i="2"/>
  <c r="T165" i="2"/>
  <c r="T159" i="2"/>
  <c r="T153" i="2"/>
  <c r="T147" i="2"/>
  <c r="T288" i="2"/>
  <c r="T264" i="2"/>
  <c r="T234" i="2"/>
  <c r="T222" i="2"/>
  <c r="T198" i="2"/>
  <c r="T186" i="2"/>
  <c r="T174" i="2"/>
  <c r="T289" i="2"/>
  <c r="T286" i="2"/>
  <c r="T280" i="2"/>
  <c r="T274" i="2"/>
  <c r="T268" i="2"/>
  <c r="T262" i="2"/>
  <c r="T256" i="2"/>
  <c r="T250" i="2"/>
  <c r="T244" i="2"/>
  <c r="T238" i="2"/>
  <c r="T232" i="2"/>
  <c r="T226" i="2"/>
  <c r="T220" i="2"/>
  <c r="T214" i="2"/>
  <c r="T208" i="2"/>
  <c r="T202" i="2"/>
  <c r="T196" i="2"/>
  <c r="T190" i="2"/>
  <c r="T184" i="2"/>
  <c r="T178" i="2"/>
  <c r="T172" i="2"/>
  <c r="T166" i="2"/>
  <c r="T160" i="2"/>
  <c r="T154" i="2"/>
  <c r="T148" i="2"/>
  <c r="T139" i="2"/>
  <c r="T121" i="2"/>
  <c r="T103" i="2"/>
  <c r="T77" i="2"/>
  <c r="T39" i="2"/>
  <c r="T252" i="2"/>
  <c r="T240" i="2"/>
  <c r="T216" i="2"/>
  <c r="T180" i="2"/>
  <c r="T162" i="2"/>
  <c r="T191" i="2"/>
  <c r="T185" i="2"/>
  <c r="T179" i="2"/>
  <c r="T173" i="2"/>
  <c r="T167" i="2"/>
  <c r="T161" i="2"/>
  <c r="T155" i="2"/>
  <c r="T149" i="2"/>
  <c r="T87" i="2"/>
  <c r="T83" i="2"/>
  <c r="T69" i="2"/>
  <c r="T65" i="2"/>
  <c r="T51" i="2"/>
  <c r="T47" i="2"/>
  <c r="T33" i="2"/>
  <c r="T29" i="2"/>
  <c r="T15" i="2"/>
  <c r="T11" i="2"/>
  <c r="T84" i="2"/>
  <c r="T78" i="2"/>
  <c r="T72" i="2"/>
  <c r="T66" i="2"/>
  <c r="T60" i="2"/>
  <c r="T54" i="2"/>
  <c r="T48" i="2"/>
  <c r="T42" i="2"/>
  <c r="T36" i="2"/>
  <c r="T30" i="2"/>
  <c r="T24" i="2"/>
  <c r="T18" i="2"/>
  <c r="T12" i="2"/>
  <c r="T6" i="2"/>
  <c r="T85" i="2"/>
  <c r="T79" i="2"/>
  <c r="T73" i="2"/>
  <c r="T67" i="2"/>
  <c r="T61" i="2"/>
  <c r="T55" i="2"/>
  <c r="T49" i="2"/>
  <c r="T43" i="2"/>
  <c r="T37" i="2"/>
  <c r="T31" i="2"/>
  <c r="T25" i="2"/>
  <c r="T19" i="2"/>
  <c r="T13" i="2"/>
  <c r="T7" i="2"/>
  <c r="T86" i="2"/>
  <c r="T80" i="2"/>
  <c r="T74" i="2"/>
  <c r="T68" i="2"/>
  <c r="T62" i="2"/>
  <c r="T56" i="2"/>
  <c r="T50" i="2"/>
  <c r="T44" i="2"/>
  <c r="T38" i="2"/>
  <c r="T32" i="2"/>
  <c r="T26" i="2"/>
  <c r="T20" i="2"/>
  <c r="T14" i="2"/>
  <c r="T8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3" i="2"/>
</calcChain>
</file>

<file path=xl/sharedStrings.xml><?xml version="1.0" encoding="utf-8"?>
<sst xmlns="http://schemas.openxmlformats.org/spreadsheetml/2006/main" count="3025" uniqueCount="2649">
  <si>
    <t xml:space="preserve">밀 가공(과자류), 스넥, 밀가루 </t>
  </si>
  <si>
    <t xml:space="preserve">멥쌀 가공(과자류), 쌀과자 </t>
  </si>
  <si>
    <t>귀리(겉귀리), 도정곡, 생것</t>
  </si>
  <si>
    <t xml:space="preserve">멥쌀 가공(밥죽류), 현미, 죽 </t>
  </si>
  <si>
    <t xml:space="preserve">들깨 가공(과자류), 엿강정 </t>
  </si>
  <si>
    <t xml:space="preserve">메밀 가공(가루), 메밀가루 </t>
  </si>
  <si>
    <t xml:space="preserve">멥쌀 가공(떡류), 무지개떡 </t>
  </si>
  <si>
    <t xml:space="preserve">멥쌀 가공(밥죽류), 현미, 미음 </t>
  </si>
  <si>
    <t>귀리(쌀귀리),  도정곡, 생것</t>
  </si>
  <si>
    <t xml:space="preserve">멥쌀 가공(떡류), 송편, 팥 </t>
  </si>
  <si>
    <t xml:space="preserve">밀 가공(가루), 중력밀가루 </t>
  </si>
  <si>
    <t xml:space="preserve">멥쌀 가공(떡류), 송편, 깨 </t>
  </si>
  <si>
    <t xml:space="preserve">밀 가공(가루), 도우넛가루 </t>
  </si>
  <si>
    <t xml:space="preserve">멥쌀 가공(가루), 백미가루 </t>
  </si>
  <si>
    <t xml:space="preserve">멥쌀 가공(가루), 현미가루 </t>
  </si>
  <si>
    <t xml:space="preserve">멥쌀 가공(떡류), 송편, 검정콩 </t>
  </si>
  <si>
    <t xml:space="preserve">멥쌀 가공(밥죽류), 백미, 밥 </t>
  </si>
  <si>
    <t xml:space="preserve">멥쌀 가공(밥죽류), 백미, 죽 </t>
  </si>
  <si>
    <t xml:space="preserve">멥쌀 가공(밥죽류), 현미, 밥 </t>
  </si>
  <si>
    <t xml:space="preserve">멥쌀 가공(과자류), 튀김쌀과자 </t>
  </si>
  <si>
    <t xml:space="preserve">밀 가공(과자류), 만주, 밤 </t>
  </si>
  <si>
    <t xml:space="preserve">녹두 가공(면류), 녹두국수 </t>
  </si>
  <si>
    <t xml:space="preserve">대두 가공(과자류), 엿강정 </t>
  </si>
  <si>
    <t xml:space="preserve">멥쌀 가공(과자류), 쌀엿강정 </t>
  </si>
  <si>
    <t>멥쌀 가공(면류), 쌀국수, 건면</t>
  </si>
  <si>
    <t xml:space="preserve">멥쌀 가공(밥죽류), 백미, 미음 </t>
  </si>
  <si>
    <t xml:space="preserve">밀 가공(가루), 팬케이크가루 </t>
  </si>
  <si>
    <t xml:space="preserve">밀 가공(과자류), 센베이, 김 </t>
  </si>
  <si>
    <t xml:space="preserve">밀 가공(과자류), 스넥, 감자 </t>
  </si>
  <si>
    <t xml:space="preserve">땅콩 가공(과자류), 엿강정 </t>
  </si>
  <si>
    <t xml:space="preserve">밀 가공(과자류), 스넥, 새우 </t>
  </si>
  <si>
    <t xml:space="preserve">밀 가공(과자류), 스넥, 옥수수 </t>
  </si>
  <si>
    <t xml:space="preserve">밀 가공(빵류), 도우넛, 케이크 </t>
  </si>
  <si>
    <t>밀 가공(면류), 스파게티, 건면</t>
  </si>
  <si>
    <t xml:space="preserve">밀 가공(빵류), 롤빵, 소프트롤 </t>
  </si>
  <si>
    <t xml:space="preserve">밀 가공(과자류), 피칸파이 </t>
  </si>
  <si>
    <t xml:space="preserve">밀 가공(빵류), 롤빵, 하드롤 </t>
  </si>
  <si>
    <t xml:space="preserve">밀 가공(빵류), 머핀, 우유 </t>
  </si>
  <si>
    <t xml:space="preserve">밀 가공(과자류), 초코파이 </t>
  </si>
  <si>
    <t>밀 가공(면류), 소면, 건면</t>
  </si>
  <si>
    <t>밀 가공(면류), 칼국수, 반건면</t>
  </si>
  <si>
    <t xml:space="preserve">밀 가공(면류), 마카로니, 건면 </t>
  </si>
  <si>
    <t xml:space="preserve">밀 가공(과자류), 쿠키, 초코칩 </t>
  </si>
  <si>
    <t>밀 가공(면류), 중국국수, 건면</t>
  </si>
  <si>
    <t>밀 가공(면류), 라면, 건면</t>
  </si>
  <si>
    <t>밀 가공(면류), 중국국수, 증숙면</t>
  </si>
  <si>
    <t>밀 가공(면류), 쫄면, 건면</t>
  </si>
  <si>
    <t>밀 가공(면류), 중국국수, 생면</t>
  </si>
  <si>
    <t xml:space="preserve">밀 가공(빵류), 도우넛, 링 </t>
  </si>
  <si>
    <t xml:space="preserve">밀 가공(빵류), 도우넛, 이스트 </t>
  </si>
  <si>
    <t xml:space="preserve">밀 가공(빵류), 도우넛, 팥 </t>
  </si>
  <si>
    <t>밀 가공(면류), 칼국수, 생면</t>
  </si>
  <si>
    <t xml:space="preserve">밀 가공(과자류), 쿠키, 버터 </t>
  </si>
  <si>
    <t xml:space="preserve">밀 가공(면류), 우동, 생면 </t>
  </si>
  <si>
    <t>밀 가공(면류), 국수, 건면</t>
  </si>
  <si>
    <t xml:space="preserve">밀 가공(빵류), 식빵, 토스트 </t>
  </si>
  <si>
    <t xml:space="preserve">보리 가공(가루), 미숫가루 </t>
  </si>
  <si>
    <t xml:space="preserve">스프, 소고기, 채소, 조리 </t>
  </si>
  <si>
    <t>스프,야채스프, 야채스프(오뚜기)</t>
  </si>
  <si>
    <t xml:space="preserve">보리 가공(기타), 겉보리, 압맥 </t>
  </si>
  <si>
    <t xml:space="preserve">밀 가공(빵류), 크로아상, 버터 </t>
  </si>
  <si>
    <t>스프,감자스프, 감자스프(오뚜기)</t>
  </si>
  <si>
    <t xml:space="preserve">밀 가공(빵류), 식빵, 우유 </t>
  </si>
  <si>
    <t xml:space="preserve">밀 가공(빵류), 찐빵, 단호박소 </t>
  </si>
  <si>
    <t xml:space="preserve">밀 가공(빵류), 찐빵, 팥 </t>
  </si>
  <si>
    <t xml:space="preserve">밀 가공(빵류), 케이크, 배 </t>
  </si>
  <si>
    <t xml:space="preserve">밀 가공(빵류), 케이크, 초콜렛 </t>
  </si>
  <si>
    <t xml:space="preserve">밀 가공(빵류), 케이크, 치즈 </t>
  </si>
  <si>
    <t xml:space="preserve">밀 가공(빵류), 케이크, 쇼튼드 </t>
  </si>
  <si>
    <t xml:space="preserve">밀 가공(빵류), 케이크, 파운드 </t>
  </si>
  <si>
    <t xml:space="preserve">밀 가공(빵류), 크로켓, 채소 </t>
  </si>
  <si>
    <t xml:space="preserve">밀 가공(빵류), 크림빵, 버터 </t>
  </si>
  <si>
    <t xml:space="preserve">밀 가공(빵류), 패이스트리 </t>
  </si>
  <si>
    <t xml:space="preserve">보리 가공(기타), 겉보리, 할맥 </t>
  </si>
  <si>
    <t xml:space="preserve">밀 가공(빵류), 식빵, 옥수수 </t>
  </si>
  <si>
    <t xml:space="preserve">밀 가공(빵류), 케이크, 롤 </t>
  </si>
  <si>
    <t xml:space="preserve">보리 가공(기타), 볶은보리 </t>
  </si>
  <si>
    <t xml:space="preserve">수수 가공(가루), 수수가루 </t>
  </si>
  <si>
    <t xml:space="preserve">수수 가공(떡류), 수수경단 </t>
  </si>
  <si>
    <t>스프,크림스프, 크림스프(오뚜기)</t>
  </si>
  <si>
    <t xml:space="preserve">밀 가공(빵류), 케이크, 컵 </t>
  </si>
  <si>
    <t>스프,호박스프, 호박스프(오뚜기)</t>
  </si>
  <si>
    <t xml:space="preserve">밀 가공(빵류), 베이글, 달걀 </t>
  </si>
  <si>
    <t>시리얼,푸레이크, 아몬드푸레이크</t>
  </si>
  <si>
    <t xml:space="preserve">보리 가공(가루), 보리가루 </t>
  </si>
  <si>
    <t xml:space="preserve">밀 가공(빵류), 찐빵, 채소 </t>
  </si>
  <si>
    <t xml:space="preserve">밀 가공(빵류), 케이크, 스펀지 </t>
  </si>
  <si>
    <t xml:space="preserve">호밀 가공(가루), 호밀가루 </t>
  </si>
  <si>
    <t xml:space="preserve">옥수수 가공(기타), 콘샐러드 </t>
  </si>
  <si>
    <t xml:space="preserve">옥수수 가공(가루), 옥수수가루 </t>
  </si>
  <si>
    <t xml:space="preserve">찹쌀 가공(가루), 찹쌀미숫가루 </t>
  </si>
  <si>
    <t xml:space="preserve">찹쌀 가공(과자류), 다식, 송화 </t>
  </si>
  <si>
    <t xml:space="preserve">찹쌀 가공(가루), 찹쌀가루 </t>
  </si>
  <si>
    <t>시리얼,푸레이크, 현미푸레이크</t>
  </si>
  <si>
    <t xml:space="preserve">옥수수 가공(과자류), 팝콘 </t>
  </si>
  <si>
    <t>찹쌀 가공(떡류), 경단, 카스텔라</t>
  </si>
  <si>
    <t xml:space="preserve">찹쌀 가공(떡류), 찰시루떡 </t>
  </si>
  <si>
    <t xml:space="preserve">율무 가공(면류), 국수, 건면 </t>
  </si>
  <si>
    <t xml:space="preserve">옥수수 가공(통조림), 홀커넬 </t>
  </si>
  <si>
    <t xml:space="preserve">참깨 가공(과자류), 엿강정 </t>
  </si>
  <si>
    <t xml:space="preserve">옥수수 가공(면류), 옥수수묵 </t>
  </si>
  <si>
    <t xml:space="preserve">옥수수 가공(통조림), 가당 </t>
  </si>
  <si>
    <t xml:space="preserve">찹쌀 가공(빵류), 찹쌀도우넛 </t>
  </si>
  <si>
    <t xml:space="preserve">옥수수 가공(과자류), 콘칩 </t>
  </si>
  <si>
    <t xml:space="preserve">찹쌀 가공(떡류), 모듬찰떡 </t>
  </si>
  <si>
    <t xml:space="preserve">밀 가공(빵류), 케이크, 생크림, 블루베리 </t>
  </si>
  <si>
    <t xml:space="preserve">밀 가공(빵류), 패이스트리, 과일(후르츠)  </t>
  </si>
  <si>
    <t xml:space="preserve">밀 가공(면류), 마카로니, 건면, 삶은것 </t>
  </si>
  <si>
    <t xml:space="preserve">메밀 가공(면류), 메밀국수, 건면, 삶은것 </t>
  </si>
  <si>
    <t xml:space="preserve">메밀 가공(면류), 메밀냉면, 인스턴트, 마른것 </t>
  </si>
  <si>
    <t xml:space="preserve">메밀 가공(면류), 메밀국수, 생면, 삶은것 </t>
  </si>
  <si>
    <t xml:space="preserve">밀 가공(과자류), 비스킷, 하드(설탕 17g) </t>
  </si>
  <si>
    <t xml:space="preserve">밀 가공(과자류), 사과파이(설탕 16g) </t>
  </si>
  <si>
    <t xml:space="preserve">밀 가공(면류), 중국국수, 생면, 삶은것 </t>
  </si>
  <si>
    <t xml:space="preserve">밀 가공(면류), 스파게티, 건면, 삶은것 </t>
  </si>
  <si>
    <t xml:space="preserve">밀 가공(과자류), 와플, 잼(설탕 11g) </t>
  </si>
  <si>
    <t xml:space="preserve">피, IEC525(NO.5), 도정곡, 생것 </t>
  </si>
  <si>
    <t xml:space="preserve">밀 가공(면류), 중국국수, 건면, 삶은것 </t>
  </si>
  <si>
    <t xml:space="preserve">밀 가공(과자류), 비스킷, 소프트(설탕 21g) </t>
  </si>
  <si>
    <t xml:space="preserve">밀 가공(과자류), 와플, 커스터드크림(설탕 11g) </t>
  </si>
  <si>
    <t>보리밥,보리밥</t>
  </si>
  <si>
    <t>칼국수,건조</t>
  </si>
  <si>
    <t>피자,페페로니</t>
  </si>
  <si>
    <t>핫도그,핫도그</t>
  </si>
  <si>
    <t xml:space="preserve">시리얼 </t>
  </si>
  <si>
    <t>시리얼, 과즙</t>
  </si>
  <si>
    <t>시리얼, 꿀</t>
  </si>
  <si>
    <t>빵,크로아쌍</t>
  </si>
  <si>
    <t>시리얼, 쌀</t>
  </si>
  <si>
    <t>빵,슈크림</t>
  </si>
  <si>
    <t>통밀,밀쌀</t>
  </si>
  <si>
    <t>시리얼, 현미</t>
  </si>
  <si>
    <t>이유식,이유식</t>
  </si>
  <si>
    <t>통밀,통밀</t>
  </si>
  <si>
    <t>피자,피자</t>
  </si>
  <si>
    <t xml:space="preserve">만두, 고기만두, 냉동 </t>
  </si>
  <si>
    <t xml:space="preserve">만두, 김치만두, 냉동 </t>
  </si>
  <si>
    <t xml:space="preserve">멥쌀 가공(떡류), 개피떡 </t>
  </si>
  <si>
    <t xml:space="preserve">멥쌀 가공(떡류), 시루떡 </t>
  </si>
  <si>
    <t xml:space="preserve">메밀, 도정곡, 생것 </t>
  </si>
  <si>
    <t xml:space="preserve">멥쌀 가공(떡류), 꿀떡 </t>
  </si>
  <si>
    <t xml:space="preserve">멥쌀 가공(과자류), 튀밥 </t>
  </si>
  <si>
    <t xml:space="preserve">멥쌀 가공(떡류), 백설기 </t>
  </si>
  <si>
    <t xml:space="preserve">멥쌀 가공(떡류), 가래떡 </t>
  </si>
  <si>
    <t>과자,스넥과자, 유아용과자</t>
  </si>
  <si>
    <t xml:space="preserve">라면, 스프포함, 조리 </t>
  </si>
  <si>
    <t xml:space="preserve">멥쌀 가공(떡류), 쑥설기 </t>
  </si>
  <si>
    <t xml:space="preserve">귀리 가공(기타), 오트밀 </t>
  </si>
  <si>
    <t xml:space="preserve">밀 가공(과자류), 초코볼 </t>
  </si>
  <si>
    <t xml:space="preserve">밀 가공(과자류), 크랙커 </t>
  </si>
  <si>
    <t xml:space="preserve">멥쌀, 현미, 흑미, 생것 </t>
  </si>
  <si>
    <t xml:space="preserve">밀 가공(가루), 통밀가루 </t>
  </si>
  <si>
    <t xml:space="preserve">밀 가공(가루), 튀김가루 </t>
  </si>
  <si>
    <t xml:space="preserve">밀 가공(과자류), 건빵 </t>
  </si>
  <si>
    <t xml:space="preserve">밀 가공(과자류), 모나카 </t>
  </si>
  <si>
    <t xml:space="preserve">밀 가공(과자류), 약과 </t>
  </si>
  <si>
    <t>밀 가공(빵류), 건포도빵</t>
  </si>
  <si>
    <t xml:space="preserve">멥쌀, 배아미, 생것 </t>
  </si>
  <si>
    <t xml:space="preserve">멥쌀 가공(떡류), 절편 </t>
  </si>
  <si>
    <t xml:space="preserve">멥쌀 가공(떡류), 증편 </t>
  </si>
  <si>
    <t>멥쌀 가공(밥죽류), 누룽지</t>
  </si>
  <si>
    <t xml:space="preserve">밀 가공(가루), 부침가루 </t>
  </si>
  <si>
    <t xml:space="preserve">밀 가공(가루), 빵가루 </t>
  </si>
  <si>
    <t xml:space="preserve">밀 가공(과자류), 센베이 </t>
  </si>
  <si>
    <t xml:space="preserve">밀 가공(빵류), 곰보빵 </t>
  </si>
  <si>
    <t xml:space="preserve">밀 가공(빵류), 꽈배기 </t>
  </si>
  <si>
    <t xml:space="preserve">밀 가공(빵류), 마늘빵 </t>
  </si>
  <si>
    <t xml:space="preserve">밀 가공(빵류), 모닝빵 </t>
  </si>
  <si>
    <t xml:space="preserve">밀 가공(빵류), 모카빵 </t>
  </si>
  <si>
    <t xml:space="preserve">밀 가공(빵류), 팥빵 </t>
  </si>
  <si>
    <t xml:space="preserve">밀 가공(빵류), 잼빵 </t>
  </si>
  <si>
    <t>시리얼,푸로스트, 콘푸로스트</t>
  </si>
  <si>
    <t xml:space="preserve">율무, 도정곡, 생것 </t>
  </si>
  <si>
    <t xml:space="preserve">옥수수, 찰옥수수, 마른것 </t>
  </si>
  <si>
    <t>시리얼,기타, 하니팝스</t>
  </si>
  <si>
    <t xml:space="preserve">밀 가공(빵류), 크로켓 </t>
  </si>
  <si>
    <t xml:space="preserve">밀 가공(빵류), 옥수수빵 </t>
  </si>
  <si>
    <t xml:space="preserve">밀 가공(빵류), 팬케이크 </t>
  </si>
  <si>
    <t xml:space="preserve">스프, 콘소메, 조리 </t>
  </si>
  <si>
    <t>스프,쇠고기야채스프, 분말</t>
  </si>
  <si>
    <t xml:space="preserve">보리 가공(기타), 엿기름 </t>
  </si>
  <si>
    <t xml:space="preserve">수수, 도정곡, 생것 </t>
  </si>
  <si>
    <t xml:space="preserve">밀 가공(빵류), 바게트빵 </t>
  </si>
  <si>
    <t xml:space="preserve">스프, 양송이, 조리 </t>
  </si>
  <si>
    <t xml:space="preserve">볶음밥, 새우볶음밥, 조리 </t>
  </si>
  <si>
    <t xml:space="preserve">샌드위치, 햄, 치즈 </t>
  </si>
  <si>
    <t xml:space="preserve">밀 가공(빵류), 크로아상 </t>
  </si>
  <si>
    <t>시리얼,기타, 라이스크리스피</t>
  </si>
  <si>
    <t>시리얼,기타, 코코팝스</t>
  </si>
  <si>
    <t>샌드위치, 달걀, 치즈</t>
  </si>
  <si>
    <t xml:space="preserve">밀 가공(빵류), 식빵 </t>
  </si>
  <si>
    <t xml:space="preserve">스프, 소고기, 조리 </t>
  </si>
  <si>
    <t>스프,크림스프, 아스파라거스</t>
  </si>
  <si>
    <t>시리얼,기타, 코코넛첵스</t>
  </si>
  <si>
    <t>시리얼,기타, 후르트링</t>
  </si>
  <si>
    <t xml:space="preserve">밀 가공(빵류), 크림빵 </t>
  </si>
  <si>
    <t xml:space="preserve">옥수수, 찰옥수수, 생것 </t>
  </si>
  <si>
    <t xml:space="preserve">옥수수, 찰옥수수, 찐것 </t>
  </si>
  <si>
    <t xml:space="preserve">율무 가공(밥죽류), 죽 </t>
  </si>
  <si>
    <t xml:space="preserve">밀 가공(빵류), 카스텔라 </t>
  </si>
  <si>
    <t xml:space="preserve">찹쌀 가공(떡류), 찹쌀떡 </t>
  </si>
  <si>
    <t xml:space="preserve">죽, 참치죽, 레토르트 </t>
  </si>
  <si>
    <t xml:space="preserve">즉석밥, 백미, 냉동 </t>
  </si>
  <si>
    <t xml:space="preserve">찹쌀 가공(과자류), 유과 </t>
  </si>
  <si>
    <t xml:space="preserve">피자, 페퍼로니, 냉동 </t>
  </si>
  <si>
    <t xml:space="preserve">찹쌀 가공(과자류), 산자 </t>
  </si>
  <si>
    <t xml:space="preserve">크로켓, 크림, 냉동 </t>
  </si>
  <si>
    <t xml:space="preserve">피자, 슈퍼슈프림, 냉동 </t>
  </si>
  <si>
    <t>피자,콤비네이션, 냉동품</t>
  </si>
  <si>
    <t>피자,스페셜디럭스, 냉동품</t>
  </si>
  <si>
    <t xml:space="preserve">호밀, 통호밀, 생것 </t>
  </si>
  <si>
    <t xml:space="preserve">조, 메조, 도정곡, 생것 </t>
  </si>
  <si>
    <t xml:space="preserve">즉석밥, 오곡, 냉동 </t>
  </si>
  <si>
    <t xml:space="preserve">찹쌀 가공(떡류), 약식 </t>
  </si>
  <si>
    <t xml:space="preserve">호밀 가공(빵류), 호밀빵 </t>
  </si>
  <si>
    <t xml:space="preserve">크로켓, 감자, 냉동 </t>
  </si>
  <si>
    <t xml:space="preserve">잣 가공(밥죽류), 죽 </t>
  </si>
  <si>
    <t xml:space="preserve">크로켓, 채소, 냉동 </t>
  </si>
  <si>
    <t xml:space="preserve">찹쌀 가공(과자류), 전병 </t>
  </si>
  <si>
    <t>푸딩, 바닐라가루, 우유</t>
  </si>
  <si>
    <t xml:space="preserve">참깨 가공(밥죽류), 죽 </t>
  </si>
  <si>
    <t xml:space="preserve">냄비우동, 냉동 </t>
  </si>
  <si>
    <t>기장, 도정곡, 생것</t>
  </si>
  <si>
    <t>고량미,고량미, 알곡</t>
  </si>
  <si>
    <t>멥쌀, 백미, 생것</t>
  </si>
  <si>
    <t>빵,호빵, 고기소</t>
  </si>
  <si>
    <t xml:space="preserve">샌드위치, 소고기 </t>
  </si>
  <si>
    <t>보리,겉보리, 보리쌀</t>
  </si>
  <si>
    <t>볶음밥,햄볶음밥</t>
  </si>
  <si>
    <t xml:space="preserve">샌드위치, 닭고기 </t>
  </si>
  <si>
    <t xml:space="preserve">샌드위치, 생선 </t>
  </si>
  <si>
    <t xml:space="preserve">밀, 도정곡, 생것 </t>
  </si>
  <si>
    <t xml:space="preserve">스프, 양파, 조리 </t>
  </si>
  <si>
    <t>스프, 양송이가루</t>
  </si>
  <si>
    <t>스프, 양파가루</t>
  </si>
  <si>
    <t xml:space="preserve">스프, 소고기가루 </t>
  </si>
  <si>
    <t>샌드위치,샌드위치</t>
  </si>
  <si>
    <t>스프, 크림가루</t>
  </si>
  <si>
    <t xml:space="preserve">스프, 크림, 조리 </t>
  </si>
  <si>
    <t>시리얼,기타, 코코링</t>
  </si>
  <si>
    <t>시리얼,기타, 콘첵스</t>
  </si>
  <si>
    <t>시리얼, 아몬드</t>
  </si>
  <si>
    <t xml:space="preserve">옥수수죽, 레토르트 </t>
  </si>
  <si>
    <t>시리얼, 코코넛</t>
  </si>
  <si>
    <t>울면,울면, 인스턴트</t>
  </si>
  <si>
    <t>죽, 팥죽, 레토르트</t>
  </si>
  <si>
    <t>우동,우동, 조리한것</t>
  </si>
  <si>
    <t>죽,호박죽, 레토르트</t>
  </si>
  <si>
    <t>피자,슈프림, 냉동품</t>
  </si>
  <si>
    <t xml:space="preserve">찹쌀, 백미, 생것 </t>
  </si>
  <si>
    <t xml:space="preserve">커스타드, 달걀 </t>
  </si>
  <si>
    <t>콩소메,콩소메, 분말</t>
  </si>
  <si>
    <t xml:space="preserve">찹쌀, 현미, 생것 </t>
  </si>
  <si>
    <t xml:space="preserve">푸딩, 커스터드 </t>
  </si>
  <si>
    <t>케이크,당근케이크</t>
  </si>
  <si>
    <t>피자,디럭스, 냉동품</t>
  </si>
  <si>
    <t>피자,버섯, 냉동품</t>
  </si>
  <si>
    <t>현미,현미, 밭벼</t>
  </si>
  <si>
    <t xml:space="preserve">햄버거, 치즈버거 </t>
  </si>
  <si>
    <t xml:space="preserve">핫도그, 냉동 </t>
  </si>
  <si>
    <t xml:space="preserve">햄버거, 조리 </t>
  </si>
  <si>
    <t xml:space="preserve">멥쌀 가공(밥죽류), 찐쌀, 마른것 </t>
  </si>
  <si>
    <t xml:space="preserve">멥쌀 가공(떡류), 가래떡, 흑미가래떡 </t>
  </si>
  <si>
    <t xml:space="preserve">멥쌀 가공(떡류), 개피떡, 쑥개피떡 </t>
  </si>
  <si>
    <t>밀 가공(가루), 강력밀가루, 수입산</t>
  </si>
  <si>
    <t xml:space="preserve">밀 가공(과자류), 크랙커, 치즈샌드 </t>
  </si>
  <si>
    <t xml:space="preserve">밀 가공(과자류), 쿠키, 땅콩버터 </t>
  </si>
  <si>
    <t xml:space="preserve">밀 가공(면류), 소면, 건면, 삶은것 </t>
  </si>
  <si>
    <t xml:space="preserve">밀 가공(면류), 우동, 생면, 삶은것 </t>
  </si>
  <si>
    <t>밀 가공(가루), 박력밀가루, 수입산</t>
  </si>
  <si>
    <t xml:space="preserve">밀 가공(가루), 케이크가루, 당근 </t>
  </si>
  <si>
    <t xml:space="preserve">밀 가공(과자류), 크랙커, 땅콩샌드 </t>
  </si>
  <si>
    <t xml:space="preserve">밀 가공(빵류), 머핀, 잉글리쉬머핀 </t>
  </si>
  <si>
    <t xml:space="preserve">밀 가공(빵류), 케이크, 과일(후르츠) </t>
  </si>
  <si>
    <t xml:space="preserve">메밀 가공(면류), 메밀국수, 생면 </t>
  </si>
  <si>
    <t xml:space="preserve">밀 가공(과자류), 웨하스, 바닐라 </t>
  </si>
  <si>
    <t xml:space="preserve">밀 가공(빵류), 패이스트리, 치즈 </t>
  </si>
  <si>
    <t>스프,쇠고기야채스프, 쇠고기스프(오뚜기)</t>
  </si>
  <si>
    <t>스프,양송이스프, 양송이수프(오뚜기)</t>
  </si>
  <si>
    <t>스프,옥수수스프, 옥수수스프(오뚜기)</t>
  </si>
  <si>
    <t xml:space="preserve">찹쌀 가공(과자류), 다식, 검정깨 </t>
  </si>
  <si>
    <t xml:space="preserve">찹쌀 가공(떡류), 인절미, 콩고물 </t>
  </si>
  <si>
    <t xml:space="preserve">밀 가공(면류), 국수, 건면, 삶은것 </t>
  </si>
  <si>
    <t xml:space="preserve">밀 가공(빵류), 케이크, 엔젤푸드 </t>
  </si>
  <si>
    <t>라면,봉지면, 진라면, 매운맛(오뚜기)</t>
  </si>
  <si>
    <t xml:space="preserve">도토리 가공(면류), 국수, 마른것 </t>
  </si>
  <si>
    <t xml:space="preserve">밀 가공(과자류), 와플(설탕 11g) </t>
  </si>
  <si>
    <t>밀 가공(빵류), 카스텔라, 감 3%</t>
  </si>
  <si>
    <t>옥수수 가공(과자류), 튀김용 옥수수</t>
  </si>
  <si>
    <t xml:space="preserve">찹쌀 가공(떡류), 인절미, 팥고물 </t>
  </si>
  <si>
    <t xml:space="preserve">찹쌀 가공(면류), 흑미찰국수, 건면 </t>
  </si>
  <si>
    <t xml:space="preserve">메밀 가공(면류), 메밀국수, 건면 </t>
  </si>
  <si>
    <t>년도</t>
  </si>
  <si>
    <t>지방</t>
    <phoneticPr fontId="1" type="noConversion"/>
  </si>
  <si>
    <r>
      <rPr>
        <b/>
        <sz val="9"/>
        <color rgb="FF000000"/>
        <rFont val="돋움"/>
        <family val="3"/>
        <charset val="129"/>
      </rPr>
      <t>식품이름</t>
    </r>
  </si>
  <si>
    <r>
      <t>1</t>
    </r>
    <r>
      <rPr>
        <b/>
        <sz val="9"/>
        <color rgb="FF000000"/>
        <rFont val="돋움"/>
        <family val="3"/>
        <charset val="129"/>
      </rPr>
      <t>회제공량</t>
    </r>
    <phoneticPr fontId="1" type="noConversion"/>
  </si>
  <si>
    <r>
      <rPr>
        <b/>
        <sz val="9"/>
        <color rgb="FF000000"/>
        <rFont val="돋움"/>
        <family val="3"/>
        <charset val="129"/>
      </rPr>
      <t>열량</t>
    </r>
    <phoneticPr fontId="1" type="noConversion"/>
  </si>
  <si>
    <r>
      <rPr>
        <b/>
        <sz val="9"/>
        <color rgb="FF000000"/>
        <rFont val="돋움"/>
        <family val="3"/>
        <charset val="129"/>
      </rPr>
      <t>탄수화물</t>
    </r>
    <phoneticPr fontId="1" type="noConversion"/>
  </si>
  <si>
    <r>
      <rPr>
        <b/>
        <sz val="9"/>
        <color rgb="FF000000"/>
        <rFont val="돋움"/>
        <family val="3"/>
        <charset val="129"/>
      </rPr>
      <t>단백질</t>
    </r>
    <phoneticPr fontId="1" type="noConversion"/>
  </si>
  <si>
    <r>
      <rPr>
        <b/>
        <sz val="9"/>
        <color rgb="FF000000"/>
        <rFont val="돋움"/>
        <family val="3"/>
        <charset val="129"/>
      </rPr>
      <t>지방</t>
    </r>
    <phoneticPr fontId="1" type="noConversion"/>
  </si>
  <si>
    <r>
      <rPr>
        <b/>
        <sz val="9"/>
        <color rgb="FF000000"/>
        <rFont val="돋움"/>
        <family val="3"/>
        <charset val="129"/>
      </rPr>
      <t>당류</t>
    </r>
    <phoneticPr fontId="1" type="noConversion"/>
  </si>
  <si>
    <r>
      <rPr>
        <b/>
        <sz val="9"/>
        <color rgb="FF000000"/>
        <rFont val="돋움"/>
        <family val="3"/>
        <charset val="129"/>
      </rPr>
      <t>년도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</si>
  <si>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부침가루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</si>
  <si>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</si>
  <si>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</si>
  <si>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</si>
  <si>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감자튀김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</si>
  <si>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으깬감자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</si>
  <si>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해쉬브라운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</si>
  <si>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껍질제거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</si>
  <si>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</si>
  <si>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</si>
  <si>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</si>
  <si>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으깬것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</si>
  <si>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</si>
  <si>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</si>
  <si>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신규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</si>
  <si>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</si>
  <si>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</si>
  <si>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</si>
  <si>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</si>
  <si>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</si>
  <si>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</si>
  <si>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</si>
  <si>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판형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</si>
  <si>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</si>
  <si>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</si>
  <si>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</si>
  <si>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</si>
  <si>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</si>
  <si>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아피오스감자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</si>
  <si>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</si>
  <si>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</si>
  <si>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</si>
  <si>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</si>
  <si>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옥수수전분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</si>
  <si>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졸참도토리전분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</si>
  <si>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종가시도토리전분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</si>
  <si>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칡뿌리전분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</si>
  <si>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</si>
  <si>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</si>
  <si>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칡뿌리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</si>
  <si>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</si>
  <si>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</si>
  <si>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</si>
  <si>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감조청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</si>
  <si>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풍선껌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</si>
  <si>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</si>
  <si>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들깨꿀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</si>
  <si>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밤꿀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</si>
  <si>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싸리꿀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</si>
  <si>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아카시아꿀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</si>
  <si>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잡화꿀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</si>
  <si>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</si>
  <si>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</si>
  <si>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정제당</t>
    </r>
  </si>
  <si>
    <r>
      <rPr>
        <sz val="9"/>
        <color rgb="FF000000"/>
        <rFont val="Calibri"/>
        <family val="2"/>
      </rPr>
      <t>로얄제리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</si>
  <si>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물엿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</si>
  <si>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드롭스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56g)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</si>
  <si>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마쉬멜로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43g)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</si>
  <si>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박하사탕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</si>
  <si>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버터스카치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82g)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</si>
  <si>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</si>
  <si>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</si>
  <si>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땅콩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</si>
  <si>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살구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</si>
  <si>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</si>
  <si>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</si>
  <si>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각설탕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</si>
  <si>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</si>
  <si>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빙설탕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</si>
  <si>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</si>
  <si>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</si>
  <si>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</si>
  <si>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단풍나무시럽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</si>
  <si>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</si>
  <si>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</si>
  <si>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</si>
  <si>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</si>
  <si>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깨엿강정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</si>
  <si>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흰엿</t>
    </r>
  </si>
  <si>
    <r>
      <rPr>
        <sz val="9"/>
        <color rgb="FF000000"/>
        <rFont val="Calibri"/>
        <family val="2"/>
      </rPr>
      <t>이성화액당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이성화액당</t>
    </r>
  </si>
  <si>
    <r>
      <rPr>
        <sz val="9"/>
        <color rgb="FF000000"/>
        <rFont val="Calibri"/>
        <family val="2"/>
      </rPr>
      <t>젤라틴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디저트가루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</si>
  <si>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</si>
  <si>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</si>
  <si>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</si>
  <si>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</si>
  <si>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</si>
  <si>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</si>
  <si>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오가피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</si>
  <si>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</si>
  <si>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</si>
  <si>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</si>
  <si>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</si>
  <si>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라이스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시리얼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</si>
  <si>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</si>
  <si>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</si>
  <si>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스위트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</si>
  <si>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</si>
  <si>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</si>
  <si>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카라멜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</si>
  <si>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포도당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</si>
  <si>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</si>
  <si>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</si>
  <si>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</si>
  <si>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빈대떡가루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</si>
  <si>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녹두묵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</si>
  <si>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</si>
  <si>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</si>
  <si>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</si>
  <si>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</si>
  <si>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</si>
  <si>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</si>
  <si>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</si>
  <si>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</si>
  <si>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튀긴두부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</si>
  <si>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</si>
  <si>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</si>
  <si>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</si>
  <si>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</si>
  <si>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</si>
  <si>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</si>
  <si>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</si>
  <si>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</si>
  <si>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</si>
  <si>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</si>
  <si>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</si>
  <si>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가공두유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베지밀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</si>
  <si>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</si>
  <si>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</si>
  <si>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</si>
  <si>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</si>
  <si>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</si>
  <si>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</si>
  <si>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</si>
  <si>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</si>
  <si>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</si>
  <si>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</si>
  <si>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</si>
  <si>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</si>
  <si>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쥐눈이콩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검정소립콩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</si>
  <si>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</si>
  <si>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</si>
  <si>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</si>
  <si>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</si>
  <si>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</si>
  <si>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</si>
  <si>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회색팥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</si>
  <si>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</si>
  <si>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</si>
  <si>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</si>
  <si>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</si>
  <si>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</si>
  <si>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</si>
  <si>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</si>
  <si>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들깨가루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들깨가루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</si>
  <si>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땅콩가루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</si>
  <si>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</si>
  <si>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</si>
  <si>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</si>
  <si>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</si>
  <si>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</si>
  <si>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</si>
  <si>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</si>
  <si>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</si>
  <si>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</si>
  <si>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때죽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</si>
  <si>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마가목열매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</si>
  <si>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</si>
  <si>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마카다미아넛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</si>
  <si>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머루씨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</si>
  <si>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</si>
  <si>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</si>
  <si>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</si>
  <si>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</si>
  <si>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</si>
  <si>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축파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</si>
  <si>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밤넥타</t>
    </r>
  </si>
  <si>
    <r>
      <rPr>
        <sz val="9"/>
        <color rgb="FF000000"/>
        <rFont val="Calibri"/>
        <family val="2"/>
      </rPr>
      <t>보리밥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</si>
  <si>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</si>
  <si>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</si>
  <si>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</si>
  <si>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</si>
  <si>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</si>
  <si>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</si>
  <si>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</si>
  <si>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</si>
  <si>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</si>
  <si>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</si>
  <si>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</si>
  <si>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미숫가루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</si>
  <si>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잣두부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</si>
  <si>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</si>
  <si>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</si>
  <si>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</si>
  <si>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</si>
  <si>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</si>
  <si>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</si>
  <si>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캐슈넛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</si>
  <si>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코코넛가루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</si>
  <si>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코코넛밀크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</si>
  <si>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</si>
  <si>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</si>
  <si>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</si>
  <si>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코코넛수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</si>
  <si>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</si>
  <si>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</si>
  <si>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</si>
  <si>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</si>
  <si>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</si>
  <si>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</si>
  <si>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</si>
  <si>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</si>
  <si>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</si>
  <si>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</si>
  <si>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</si>
  <si>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일본산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</si>
  <si>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</si>
  <si>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</si>
  <si>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</si>
  <si>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</si>
  <si>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가지절임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</si>
  <si>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</si>
  <si>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</si>
  <si>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</si>
  <si>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</si>
  <si>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강남조나물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</si>
  <si>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갬추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</si>
  <si>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갯기름나물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식방풍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</si>
  <si>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</si>
  <si>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</si>
  <si>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</si>
  <si>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</si>
  <si>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</si>
  <si>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</si>
  <si>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고려엉겅퀴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곤드레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</si>
  <si>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</si>
  <si>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</si>
  <si>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</si>
  <si>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</si>
  <si>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</si>
  <si>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</si>
  <si>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</si>
  <si>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</si>
  <si>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</si>
  <si>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고추장아찌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</si>
  <si>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꽈리고추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</si>
  <si>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</si>
  <si>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</si>
  <si>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</si>
  <si>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</si>
  <si>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</si>
  <si>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</si>
  <si>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청양고추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</si>
  <si>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</si>
  <si>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</si>
  <si>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</si>
  <si>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</si>
  <si>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</si>
  <si>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</si>
  <si>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</si>
  <si>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</si>
  <si>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</si>
  <si>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</si>
  <si>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</si>
  <si>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구지뽕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</si>
  <si>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</si>
  <si>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</si>
  <si>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</si>
  <si>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</si>
  <si>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</si>
  <si>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</si>
  <si>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</si>
  <si>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깍두기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</si>
  <si>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나박김치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</si>
  <si>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동치미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</si>
  <si>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배추김치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</si>
  <si>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</si>
  <si>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</si>
  <si>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오이소박이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</si>
  <si>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</si>
  <si>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</si>
  <si>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</si>
  <si>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무청김치</t>
    </r>
  </si>
  <si>
    <r>
      <rPr>
        <sz val="9"/>
        <color rgb="FF000000"/>
        <rFont val="Calibri"/>
        <family val="2"/>
      </rPr>
      <t>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</si>
  <si>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</si>
  <si>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</si>
  <si>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</si>
  <si>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</si>
  <si>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</si>
  <si>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꼬깔나물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</si>
  <si>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</si>
  <si>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</si>
  <si>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</si>
  <si>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</si>
  <si>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날개콩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</si>
  <si>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</si>
  <si>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</si>
  <si>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</si>
  <si>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</si>
  <si>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</si>
  <si>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</si>
  <si>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</si>
  <si>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</si>
  <si>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</si>
  <si>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</si>
  <si>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</si>
  <si>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누리장나무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</si>
  <si>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는쟁이냉이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</si>
  <si>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다채</t>
    </r>
  </si>
  <si>
    <r>
      <rPr>
        <sz val="9"/>
        <color rgb="FF000000"/>
        <rFont val="Calibri"/>
        <family val="2"/>
      </rPr>
      <t>달래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</si>
  <si>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</si>
  <si>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</si>
  <si>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</si>
  <si>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노지재배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</si>
  <si>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양액재배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</si>
  <si>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당근캔주스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</si>
  <si>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</si>
  <si>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</si>
  <si>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더덕가루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</si>
  <si>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</si>
  <si>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도라지가루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</si>
  <si>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</si>
  <si>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</si>
  <si>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</si>
  <si>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</si>
  <si>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</si>
  <si>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</si>
  <si>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</si>
  <si>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</si>
  <si>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</si>
  <si>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</si>
  <si>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</si>
  <si>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</si>
  <si>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</si>
  <si>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</si>
  <si>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</si>
  <si>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</si>
  <si>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떡취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</si>
  <si>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</si>
  <si>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</si>
  <si>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</si>
  <si>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</si>
  <si>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</si>
  <si>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</si>
  <si>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</si>
  <si>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마늘쫑장아찌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</si>
  <si>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</si>
  <si>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</si>
  <si>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열풍건조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</si>
  <si>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</si>
  <si>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남도마늘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</si>
  <si>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</si>
  <si>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</si>
  <si>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마늘구근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</si>
  <si>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마늘쑥쨈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</si>
  <si>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마늘호박쨈</t>
    </r>
  </si>
  <si>
    <r>
      <rPr>
        <sz val="9"/>
        <color rgb="FF000000"/>
        <rFont val="Calibri"/>
        <family val="2"/>
      </rPr>
      <t>마늘쫑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</si>
  <si>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</si>
  <si>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</si>
  <si>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</si>
  <si>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</si>
  <si>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</si>
  <si>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</si>
  <si>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모시대참물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</si>
  <si>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울릉도산채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</si>
  <si>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단무지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</si>
  <si>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</si>
  <si>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무말랭이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</si>
  <si>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</si>
  <si>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</si>
  <si>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무짠지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</si>
  <si>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</si>
  <si>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</si>
  <si>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</si>
  <si>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</si>
  <si>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순무절임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</si>
  <si>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</si>
  <si>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</si>
  <si>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</si>
  <si>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</si>
  <si>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</si>
  <si>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</si>
  <si>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</si>
  <si>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</si>
  <si>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무꼬투리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무꼬투리</t>
    </r>
  </si>
  <si>
    <r>
      <rPr>
        <sz val="9"/>
        <color rgb="FF000000"/>
        <rFont val="Calibri"/>
        <family val="2"/>
      </rPr>
      <t>물강활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</si>
  <si>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</si>
  <si>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</si>
  <si>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</si>
  <si>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</si>
  <si>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</si>
  <si>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</si>
  <si>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</si>
  <si>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</si>
  <si>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</si>
  <si>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</si>
  <si>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</si>
  <si>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</si>
  <si>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</si>
  <si>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</si>
  <si>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</si>
  <si>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</si>
  <si>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박고지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</si>
  <si>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</si>
  <si>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</si>
  <si>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박쥐나무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</si>
  <si>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밥취나물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</si>
  <si>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방가지똥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</si>
  <si>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</si>
  <si>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</si>
  <si>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</si>
  <si>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</si>
  <si>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</si>
  <si>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</si>
  <si>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</si>
  <si>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얼갈이배추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</si>
  <si>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소금절임</t>
    </r>
  </si>
  <si>
    <r>
      <rPr>
        <sz val="9"/>
        <color rgb="FF000000"/>
        <rFont val="Calibri"/>
        <family val="2"/>
      </rPr>
      <t>버드장이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</si>
  <si>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보리순가루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</si>
  <si>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</si>
  <si>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올보리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</si>
  <si>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부지갱이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섬쑥부쟁이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</si>
  <si>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</si>
  <si>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</si>
  <si>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브로콜리가루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</si>
  <si>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</si>
  <si>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</si>
  <si>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</si>
  <si>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</si>
  <si>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</si>
  <si>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</si>
  <si>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</si>
  <si>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</si>
  <si>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</si>
  <si>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비트피클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</si>
  <si>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</si>
  <si>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</si>
  <si>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</si>
  <si>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</si>
  <si>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적비트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</si>
  <si>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사탕수수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</si>
  <si>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</si>
  <si>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</si>
  <si>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삽주나물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</si>
  <si>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결구상추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</si>
  <si>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뚝섬적출면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</si>
  <si>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</si>
  <si>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</si>
  <si>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편강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</si>
  <si>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생강피클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</si>
  <si>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</si>
  <si>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국내산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</si>
  <si>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</si>
  <si>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</si>
  <si>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</si>
  <si>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셀러리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</si>
  <si>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</si>
  <si>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</si>
  <si>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솔장다리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</si>
  <si>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</si>
  <si>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</si>
  <si>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수리취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</si>
  <si>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</si>
  <si>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</si>
  <si>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스테비아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</si>
  <si>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</si>
  <si>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</si>
  <si>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</si>
  <si>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신선초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명일엽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</si>
  <si>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</si>
  <si>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</si>
  <si>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</si>
  <si>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</si>
  <si>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</si>
  <si>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</si>
  <si>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쑥부쟁이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</si>
  <si>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</si>
  <si>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속새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</si>
  <si>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</si>
  <si>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</si>
  <si>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</si>
  <si>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</si>
  <si>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</si>
  <si>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</si>
  <si>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</si>
  <si>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</si>
  <si>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</si>
  <si>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</si>
  <si>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</si>
  <si>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알파파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</si>
  <si>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</si>
  <si>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</si>
  <si>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코올슬로우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</si>
  <si>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</si>
  <si>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</si>
  <si>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</si>
  <si>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</si>
  <si>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</si>
  <si>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</si>
  <si>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</si>
  <si>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</si>
  <si>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</si>
  <si>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</si>
  <si>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</si>
  <si>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</si>
  <si>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</si>
  <si>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</si>
  <si>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</si>
  <si>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</si>
  <si>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</si>
  <si>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</si>
  <si>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</si>
  <si>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고야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</si>
  <si>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</si>
  <si>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</si>
  <si>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열대비름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</si>
  <si>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</si>
  <si>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</si>
  <si>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</si>
  <si>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</si>
  <si>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</si>
  <si>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 </t>
    </r>
    <r>
      <rPr>
        <sz val="9"/>
        <color rgb="FF000000"/>
        <rFont val="Calibri"/>
        <family val="2"/>
      </rPr>
      <t>오이절임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오이지</t>
    </r>
    <r>
      <rPr>
        <sz val="9"/>
        <color rgb="FF000000"/>
        <rFont val="Times New Roman"/>
        <family val="1"/>
      </rPr>
      <t xml:space="preserve">) 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</si>
  <si>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오이피클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</si>
  <si>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</si>
  <si>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</si>
  <si>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</si>
  <si>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</si>
  <si>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왕호장잎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</si>
  <si>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</si>
  <si>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</si>
  <si>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</si>
  <si>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</si>
  <si>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울외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울외장아찌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</si>
  <si>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워터크레스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워터크레스</t>
    </r>
  </si>
  <si>
    <r>
      <rPr>
        <sz val="9"/>
        <color rgb="FF000000"/>
        <rFont val="Calibri"/>
        <family val="2"/>
      </rPr>
      <t>원추리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</si>
  <si>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</si>
  <si>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</si>
  <si>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</si>
  <si>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</si>
  <si>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</si>
  <si>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</si>
  <si>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</si>
  <si>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이꽃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</si>
  <si>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이밥추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</si>
  <si>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자운영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</si>
  <si>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</si>
  <si>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</si>
  <si>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적하수오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</si>
  <si>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</si>
  <si>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제비쑥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</si>
  <si>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</si>
  <si>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좀홍당무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</si>
  <si>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</si>
  <si>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</si>
  <si>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</si>
  <si>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</si>
  <si>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진달래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</si>
  <si>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</si>
  <si>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</si>
  <si>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</si>
  <si>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</si>
  <si>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참반디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</si>
  <si>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참빗살나무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</si>
  <si>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</si>
  <si>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창출나물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창출나물</t>
    </r>
  </si>
  <si>
    <r>
      <rPr>
        <sz val="9"/>
        <color rgb="FF000000"/>
        <rFont val="Calibri"/>
        <family val="2"/>
      </rPr>
      <t>청경채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</si>
  <si>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</si>
  <si>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</si>
  <si>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</si>
  <si>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</si>
  <si>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</si>
  <si>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</si>
  <si>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</si>
  <si>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</si>
  <si>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</si>
  <si>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</si>
  <si>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</si>
  <si>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</si>
  <si>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</si>
  <si>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</si>
  <si>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</si>
  <si>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콩나물가루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</si>
  <si>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</si>
  <si>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</si>
  <si>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</si>
  <si>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</si>
  <si>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</si>
  <si>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</si>
  <si>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</si>
  <si>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</si>
  <si>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</si>
  <si>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</si>
  <si>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</si>
  <si>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</si>
  <si>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토마토퓨레통조림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</si>
  <si>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</si>
  <si>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</si>
  <si>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방울토마토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</si>
  <si>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</si>
  <si>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</si>
  <si>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</si>
  <si>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토스카노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잎브로콜리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</si>
  <si>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</si>
  <si>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파드득나물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삼엽채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</si>
  <si>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</si>
  <si>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착색단고추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</si>
  <si>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</si>
  <si>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피망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</si>
  <si>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</si>
  <si>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향채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</si>
  <si>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늙은호박고지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</si>
  <si>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애호박고지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</si>
  <si>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</si>
  <si>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</si>
  <si>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</si>
  <si>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</si>
  <si>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</si>
  <si>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</si>
  <si>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</si>
  <si>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</si>
  <si>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</si>
  <si>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</si>
  <si>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</si>
  <si>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</si>
  <si>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</si>
  <si>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</si>
  <si>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</si>
  <si>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홍무</t>
    </r>
  </si>
  <si>
    <r>
      <rPr>
        <sz val="9"/>
        <color rgb="FF000000"/>
        <rFont val="Calibri"/>
        <family val="2"/>
      </rPr>
      <t>홍치나물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</si>
  <si>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</si>
  <si>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</si>
  <si>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휴잎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</si>
  <si>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</si>
  <si>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</si>
  <si>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</si>
  <si>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</si>
  <si>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</si>
  <si>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</si>
  <si>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노랑느타리버섯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</si>
  <si>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</si>
  <si>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분홍느타리버섯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</si>
  <si>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</si>
  <si>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여름느타리버섯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</si>
  <si>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</si>
  <si>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</si>
  <si>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</si>
  <si>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능이버섯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</si>
  <si>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만가닥버섯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</si>
  <si>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</si>
  <si>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</si>
  <si>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</si>
  <si>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</si>
  <si>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</si>
  <si>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</si>
  <si>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</si>
  <si>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</si>
  <si>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</si>
  <si>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상황버섯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</si>
  <si>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</si>
  <si>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</si>
  <si>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</si>
  <si>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</si>
  <si>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</si>
  <si>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아위버섯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</si>
  <si>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</si>
  <si>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양송이버섯가루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</si>
  <si>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</si>
  <si>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</si>
  <si>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</si>
  <si>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율무느타리버섯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</si>
  <si>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잎새버섯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</si>
  <si>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</si>
  <si>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큰느타리버섯가루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</si>
  <si>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</si>
  <si>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</si>
  <si>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</si>
  <si>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갈뫼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</si>
  <si>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백로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</si>
  <si>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</si>
  <si>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</si>
  <si>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포터벨라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</si>
  <si>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표고버섯가루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</si>
  <si>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</si>
  <si>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</si>
  <si>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</si>
  <si>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</si>
  <si>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</si>
  <si>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흰깔대기버섯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</si>
  <si>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감말랭이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</si>
  <si>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곶감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</si>
  <si>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</si>
  <si>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침지감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</si>
  <si>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</si>
  <si>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</si>
  <si>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</si>
  <si>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</si>
  <si>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</si>
  <si>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10%)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</si>
  <si>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</si>
  <si>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</si>
  <si>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</si>
  <si>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</si>
  <si>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</si>
  <si>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온주밀감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</si>
  <si>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한라봉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부지화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</si>
  <si>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</si>
  <si>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금귤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</si>
  <si>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</si>
  <si>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</si>
  <si>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</si>
  <si>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</si>
  <si>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두리안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</si>
  <si>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</si>
  <si>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</si>
  <si>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넥타</t>
    </r>
  </si>
  <si>
    <r>
      <rPr>
        <sz val="9"/>
        <color rgb="FF000000"/>
        <rFont val="Calibri"/>
        <family val="2"/>
      </rPr>
      <t>딸리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</si>
  <si>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</si>
  <si>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</si>
  <si>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</si>
  <si>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</si>
  <si>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</si>
  <si>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</si>
  <si>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</si>
  <si>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</si>
  <si>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</si>
  <si>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</si>
  <si>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애플망고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</si>
  <si>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</si>
  <si>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매실절임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</si>
  <si>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</si>
  <si>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</si>
  <si>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</si>
  <si>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</si>
  <si>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</si>
  <si>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</si>
  <si>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</si>
  <si>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</si>
  <si>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</si>
  <si>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</si>
  <si>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</si>
  <si>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</si>
  <si>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</si>
  <si>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</si>
  <si>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</si>
  <si>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</si>
  <si>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일본배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</si>
  <si>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</si>
  <si>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</si>
  <si>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</si>
  <si>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</si>
  <si>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</si>
  <si>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</si>
  <si>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</si>
  <si>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</si>
  <si>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</si>
  <si>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</si>
  <si>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</si>
  <si>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</si>
  <si>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</si>
  <si>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</si>
  <si>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블랙베리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</si>
  <si>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</si>
  <si>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</si>
  <si>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</si>
  <si>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</si>
  <si>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</si>
  <si>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</si>
  <si>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</si>
  <si>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</si>
  <si>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</si>
  <si>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</si>
  <si>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</si>
  <si>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</si>
  <si>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</si>
  <si>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부사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</si>
  <si>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</si>
  <si>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</si>
  <si>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</si>
  <si>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</si>
  <si>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</si>
  <si>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</si>
  <si>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</si>
  <si>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</si>
  <si>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소귀나무열매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</si>
  <si>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씨없는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</si>
  <si>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시벅혼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</si>
  <si>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아떼모야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</si>
  <si>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아보카도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</si>
  <si>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아세로라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감미종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</si>
  <si>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앵두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</si>
  <si>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엘더베리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</si>
  <si>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</si>
  <si>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마멀레이드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</si>
  <si>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</si>
  <si>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칼슘강화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</si>
  <si>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</si>
  <si>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</si>
  <si>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</si>
  <si>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</si>
  <si>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</si>
  <si>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숙과피클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</si>
  <si>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청과피클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</si>
  <si>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</si>
  <si>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</si>
  <si>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</si>
  <si>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</si>
  <si>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유자과피가루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</si>
  <si>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</si>
  <si>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</si>
  <si>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</si>
  <si>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으름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</si>
  <si>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</si>
  <si>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</si>
  <si>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일본자두넥타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</si>
  <si>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</si>
  <si>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그레이프후르츠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</si>
  <si>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</si>
  <si>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칼슘나무열매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</si>
  <si>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</si>
  <si>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주스칵테일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</si>
  <si>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</si>
  <si>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</si>
  <si>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탱자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</si>
  <si>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</si>
  <si>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50%)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</si>
  <si>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</si>
  <si>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</si>
  <si>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</si>
  <si>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</si>
  <si>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파파야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</si>
  <si>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</si>
  <si>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패션후르츠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</si>
  <si>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</si>
  <si>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</si>
  <si>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</si>
  <si>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</si>
  <si>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</si>
  <si>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</si>
  <si>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</si>
  <si>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포도즙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</si>
  <si>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</si>
  <si>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</si>
  <si>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캠벨얼리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</si>
  <si>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후르츠샐러드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</si>
  <si>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</si>
  <si>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</si>
  <si>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</si>
  <si>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</si>
  <si>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</si>
  <si>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</si>
  <si>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</si>
  <si>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고기산적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</si>
  <si>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</si>
  <si>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</si>
  <si>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</si>
  <si>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복부정육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</si>
  <si>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복부지육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</si>
  <si>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</si>
  <si>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</si>
  <si>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붉은살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</si>
  <si>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</si>
  <si>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비계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</si>
  <si>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지육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</si>
  <si>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숫꿩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</si>
  <si>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암꿩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</si>
  <si>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</si>
  <si>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</si>
  <si>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</si>
  <si>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</si>
  <si>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닭육수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</si>
  <si>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</si>
  <si>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</si>
  <si>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</si>
  <si>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</si>
  <si>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</si>
  <si>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</si>
  <si>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</si>
  <si>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</si>
  <si>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</si>
  <si>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</si>
  <si>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</si>
  <si>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</si>
  <si>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</si>
  <si>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</si>
  <si>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</si>
  <si>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</si>
  <si>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</si>
  <si>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</si>
  <si>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</si>
  <si>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</si>
  <si>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</si>
  <si>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</si>
  <si>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</si>
  <si>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</si>
  <si>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</si>
  <si>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</si>
  <si>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</si>
  <si>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오골계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</si>
  <si>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</si>
  <si>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</si>
  <si>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</si>
  <si>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</si>
  <si>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</si>
  <si>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</si>
  <si>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</si>
  <si>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</si>
  <si>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구이통닭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</si>
  <si>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</si>
  <si>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</si>
  <si>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돼지불고기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</si>
  <si>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바베큐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</si>
  <si>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</si>
  <si>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</si>
  <si>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</si>
  <si>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</si>
  <si>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건조소시지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</si>
  <si>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리용소시지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</si>
  <si>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볼로냐소시지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</si>
  <si>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위너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비엔나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</si>
  <si>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이탈리안소시지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</si>
  <si>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프랑크푸르트소시지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</si>
  <si>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핫도그소시지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</si>
  <si>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</si>
  <si>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런천미트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</si>
  <si>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로스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</si>
  <si>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</si>
  <si>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</si>
  <si>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</si>
  <si>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슬라이스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</si>
  <si>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어깨살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</si>
  <si>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</si>
  <si>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</si>
  <si>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</si>
  <si>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</si>
  <si>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</si>
  <si>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</si>
  <si>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맹장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</si>
  <si>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</si>
  <si>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</si>
  <si>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</si>
  <si>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</si>
  <si>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</si>
  <si>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</si>
  <si>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</si>
  <si>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</si>
  <si>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</si>
  <si>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</si>
  <si>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</si>
  <si>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</si>
  <si>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직장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</si>
  <si>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췌장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</si>
  <si>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</si>
  <si>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</si>
  <si>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</si>
  <si>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</si>
  <si>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</si>
  <si>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</si>
  <si>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</si>
  <si>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</si>
  <si>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</si>
  <si>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</si>
  <si>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</si>
  <si>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</si>
  <si>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</si>
  <si>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</si>
  <si>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</si>
  <si>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</si>
  <si>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</si>
  <si>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</si>
  <si>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</si>
  <si>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</si>
  <si>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</si>
  <si>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</si>
  <si>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</si>
  <si>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</si>
  <si>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</si>
  <si>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양념한것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</si>
  <si>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</si>
  <si>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메추라기고기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</si>
  <si>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</si>
  <si>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</si>
  <si>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미트볼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</si>
  <si>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비둘기고기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</si>
  <si>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</si>
  <si>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</si>
  <si>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</si>
  <si>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양지국물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</si>
  <si>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우족국물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우족</t>
    </r>
    <r>
      <rPr>
        <sz val="9"/>
        <color rgb="FF000000"/>
        <rFont val="Times New Roman"/>
        <family val="1"/>
      </rPr>
      <t xml:space="preserve"> 26g/</t>
    </r>
    <r>
      <rPr>
        <sz val="9"/>
        <color rgb="FF000000"/>
        <rFont val="Calibri"/>
        <family val="2"/>
      </rPr>
      <t>물</t>
    </r>
    <r>
      <rPr>
        <sz val="9"/>
        <color rgb="FF000000"/>
        <rFont val="Times New Roman"/>
        <family val="1"/>
      </rPr>
      <t xml:space="preserve"> 100ml)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</si>
  <si>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</si>
  <si>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잡뼈국물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</si>
  <si>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</si>
  <si>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</si>
  <si>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</si>
  <si>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</si>
  <si>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</si>
  <si>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선지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</si>
  <si>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</si>
  <si>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</si>
  <si>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</si>
  <si>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</si>
  <si>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</si>
  <si>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</si>
  <si>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</si>
  <si>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</si>
  <si>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</si>
  <si>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</si>
  <si>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</si>
  <si>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</si>
  <si>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</si>
  <si>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</si>
  <si>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</si>
  <si>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</si>
  <si>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</si>
  <si>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</si>
  <si>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</si>
  <si>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</si>
  <si>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</si>
  <si>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</si>
  <si>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</si>
  <si>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</si>
  <si>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</si>
  <si>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</si>
  <si>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</si>
  <si>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</si>
  <si>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</si>
  <si>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</si>
  <si>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</si>
  <si>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</si>
  <si>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</si>
  <si>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</si>
  <si>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</si>
  <si>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</si>
  <si>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</si>
  <si>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</si>
  <si>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</si>
  <si>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</si>
  <si>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</si>
  <si>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</si>
  <si>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</si>
  <si>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</si>
  <si>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</si>
  <si>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</si>
  <si>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</si>
  <si>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</si>
  <si>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</si>
  <si>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</si>
  <si>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</si>
  <si>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</si>
  <si>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</si>
  <si>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</si>
  <si>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</si>
  <si>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</si>
  <si>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쇠고기소시지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</si>
  <si>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</si>
  <si>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</si>
  <si>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</si>
  <si>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</si>
  <si>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</si>
  <si>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</si>
  <si>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</si>
  <si>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</si>
  <si>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</si>
  <si>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</si>
  <si>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</si>
  <si>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</si>
  <si>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</si>
  <si>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</si>
  <si>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</si>
  <si>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</si>
  <si>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</si>
  <si>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</si>
  <si>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</si>
  <si>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</si>
  <si>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</si>
  <si>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</si>
  <si>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</si>
  <si>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</si>
  <si>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</si>
  <si>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</si>
  <si>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</si>
  <si>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</si>
  <si>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</si>
  <si>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쇠뼈국물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사골국물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옛날사골곰탕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</si>
  <si>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</si>
  <si>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</si>
  <si>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비프스튜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</si>
  <si>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</si>
  <si>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</si>
  <si>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</si>
  <si>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</si>
  <si>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</si>
  <si>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</si>
  <si>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</si>
  <si>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</si>
  <si>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</si>
  <si>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</si>
  <si>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</si>
  <si>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</si>
  <si>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</si>
  <si>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</si>
  <si>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</si>
  <si>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</si>
  <si>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</si>
  <si>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</si>
  <si>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</si>
  <si>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</si>
  <si>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</si>
  <si>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</si>
  <si>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분미트볼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</si>
  <si>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사골국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</si>
  <si>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</si>
  <si>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</si>
  <si>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</si>
  <si>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</si>
  <si>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</si>
  <si>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</si>
  <si>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</si>
  <si>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</si>
  <si>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분햄버그스테이크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</si>
  <si>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</si>
  <si>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</si>
  <si>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</si>
  <si>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</si>
  <si>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달걀가루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</si>
  <si>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달걀부침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후라이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</si>
  <si>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수란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</si>
  <si>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스크램블드에그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</si>
  <si>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</si>
  <si>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</si>
  <si>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</si>
  <si>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</si>
  <si>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</si>
  <si>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</si>
  <si>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</si>
  <si>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</si>
  <si>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</si>
  <si>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</si>
  <si>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청둥오리알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</si>
  <si>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</si>
  <si>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</si>
  <si>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</si>
  <si>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</si>
  <si>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</si>
  <si>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</si>
  <si>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혈합육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</si>
  <si>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</si>
  <si>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가다랭이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</si>
  <si>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가라지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</si>
  <si>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</si>
  <si>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관자튀김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</si>
  <si>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</si>
  <si>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</si>
  <si>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</si>
  <si>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</si>
  <si>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</si>
  <si>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</si>
  <si>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</si>
  <si>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</si>
  <si>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</si>
  <si>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가무락조개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</si>
  <si>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</si>
  <si>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가시망독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</si>
  <si>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가시발새우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</si>
  <si>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가오리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</si>
  <si>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</si>
  <si>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</si>
  <si>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</si>
  <si>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</si>
  <si>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</si>
  <si>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</si>
  <si>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</si>
  <si>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</si>
  <si>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각시흰새우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</si>
  <si>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</si>
  <si>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갈색고리돼지고둥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</si>
  <si>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갈색띠매물고둥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</si>
  <si>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</si>
  <si>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얼간품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</si>
  <si>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</si>
  <si>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</si>
  <si>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감성돔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</si>
  <si>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</si>
  <si>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</si>
  <si>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강달이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강달이</t>
    </r>
  </si>
  <si>
    <r>
      <rPr>
        <sz val="9"/>
        <color rgb="FF000000"/>
        <rFont val="Calibri"/>
        <family val="2"/>
      </rPr>
      <t>강담돔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</si>
  <si>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</si>
  <si>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</si>
  <si>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</si>
  <si>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</si>
  <si>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</si>
  <si>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</si>
  <si>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</si>
  <si>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</si>
  <si>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</si>
  <si>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</si>
  <si>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</si>
  <si>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</si>
  <si>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</si>
  <si>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</si>
  <si>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자건품</t>
    </r>
  </si>
  <si>
    <r>
      <rPr>
        <sz val="9"/>
        <color rgb="FF000000"/>
        <rFont val="Calibri"/>
        <family val="2"/>
      </rPr>
      <t>게알젓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게알젓</t>
    </r>
  </si>
  <si>
    <r>
      <rPr>
        <sz val="9"/>
        <color rgb="FF000000"/>
        <rFont val="Calibri"/>
        <family val="2"/>
      </rPr>
      <t>고둥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</si>
  <si>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자반고등어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</si>
  <si>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</si>
  <si>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</si>
  <si>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</si>
  <si>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</si>
  <si>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</si>
  <si>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</si>
  <si>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곱상어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</si>
  <si>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곳체다슬기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</si>
  <si>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관절매물고둥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보라골뱅이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</si>
  <si>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괴도라치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</si>
  <si>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</si>
  <si>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</si>
  <si>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국자가리비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</si>
  <si>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</si>
  <si>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군평선이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</si>
  <si>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어리굴젓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</si>
  <si>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</si>
  <si>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</si>
  <si>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</si>
  <si>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</si>
  <si>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궁제기서대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</si>
  <si>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그물베도라치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</si>
  <si>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금눈돔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</si>
  <si>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</si>
  <si>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기름종개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</si>
  <si>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긴뿔고둥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</si>
  <si>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긴뿔천길새우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</si>
  <si>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</si>
  <si>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</si>
  <si>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까막전복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둥근전복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</si>
  <si>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</si>
  <si>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</si>
  <si>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까칠복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</si>
  <si>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꺽저기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</si>
  <si>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</si>
  <si>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</si>
  <si>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</si>
  <si>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</si>
  <si>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</si>
  <si>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</si>
  <si>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</si>
  <si>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꼽새돔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</si>
  <si>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꽁지양태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</si>
  <si>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</si>
  <si>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</si>
  <si>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</si>
  <si>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</si>
  <si>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</si>
  <si>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</si>
  <si>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</si>
  <si>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</si>
  <si>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</si>
  <si>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</si>
  <si>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</si>
  <si>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</si>
  <si>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</si>
  <si>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</si>
  <si>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끈멍게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돌멍게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</si>
  <si>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나비가오리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</si>
  <si>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</si>
  <si>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</si>
  <si>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</si>
  <si>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</si>
  <si>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납지리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</si>
  <si>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</si>
  <si>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</si>
  <si>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네동가리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</si>
  <si>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</si>
  <si>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</si>
  <si>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노랑촉수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</si>
  <si>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</si>
  <si>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논우렁이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</si>
  <si>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</si>
  <si>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</si>
  <si>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</si>
  <si>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누루시볼락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</si>
  <si>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</si>
  <si>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</si>
  <si>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</si>
  <si>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</si>
  <si>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</si>
  <si>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</si>
  <si>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</si>
  <si>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</si>
  <si>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</si>
  <si>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다금바리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</si>
  <si>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</si>
  <si>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</si>
  <si>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</si>
  <si>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</si>
  <si>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</si>
  <si>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</si>
  <si>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</si>
  <si>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</si>
  <si>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</si>
  <si>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</si>
  <si>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</si>
  <si>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대구포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</si>
  <si>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</si>
  <si>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</si>
  <si>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</si>
  <si>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</si>
  <si>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</si>
  <si>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</si>
  <si>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</si>
  <si>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</si>
  <si>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</si>
  <si>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</si>
  <si>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</si>
  <si>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</si>
  <si>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흑연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</si>
  <si>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</si>
  <si>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</si>
  <si>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</si>
  <si>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</si>
  <si>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</si>
  <si>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도도바리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</si>
  <si>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</si>
  <si>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</si>
  <si>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</si>
  <si>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</si>
  <si>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</si>
  <si>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</si>
  <si>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</si>
  <si>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</si>
  <si>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</si>
  <si>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</si>
  <si>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</si>
  <si>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</si>
  <si>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</si>
  <si>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</si>
  <si>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동자개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빠가사리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</si>
  <si>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</si>
  <si>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돛양태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</si>
  <si>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두드럭고둥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</si>
  <si>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두툽상어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</si>
  <si>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</si>
  <si>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</si>
  <si>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</si>
  <si>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드렁허리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</si>
  <si>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등가시치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</si>
  <si>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</si>
  <si>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띠구슬다슬기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</si>
  <si>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만새기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</si>
  <si>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말백합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</si>
  <si>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</si>
  <si>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</si>
  <si>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</si>
  <si>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</si>
  <si>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</si>
  <si>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</si>
  <si>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풀망둑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</si>
  <si>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</si>
  <si>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</si>
  <si>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</si>
  <si>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</si>
  <si>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</si>
  <si>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먹장어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꼼장어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</si>
  <si>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우렁쉥이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</si>
  <si>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</si>
  <si>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</si>
  <si>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</si>
  <si>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</si>
  <si>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</si>
  <si>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</si>
  <si>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</si>
  <si>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잔멸치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</si>
  <si>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</si>
  <si>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노가리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</si>
  <si>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</si>
  <si>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명란젓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</si>
  <si>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</si>
  <si>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</si>
  <si>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창란젓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</si>
  <si>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</si>
  <si>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</si>
  <si>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</si>
  <si>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</si>
  <si>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</si>
  <si>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</si>
  <si>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</si>
  <si>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</si>
  <si>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모래무지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</si>
  <si>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모조리상어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</si>
  <si>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목탁가오리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</si>
  <si>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몽치다래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</si>
  <si>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</si>
  <si>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</si>
  <si>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</si>
  <si>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</si>
  <si>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</si>
  <si>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</si>
  <si>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</si>
  <si>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</si>
  <si>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</si>
  <si>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문치가자미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</si>
  <si>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물렁가시붉은새우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</si>
  <si>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</si>
  <si>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</si>
  <si>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</si>
  <si>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</si>
  <si>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</si>
  <si>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</si>
  <si>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</si>
  <si>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</si>
  <si>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</si>
  <si>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암치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</si>
  <si>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</si>
  <si>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</si>
  <si>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</si>
  <si>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</si>
  <si>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</si>
  <si>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민허리돼지고둥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</si>
  <si>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</si>
  <si>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바가사리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바가사리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</si>
  <si>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</si>
  <si>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</si>
  <si>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</si>
  <si>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</si>
  <si>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</si>
  <si>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</si>
  <si>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</si>
  <si>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</si>
  <si>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</si>
  <si>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</si>
  <si>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</si>
  <si>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</si>
  <si>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</si>
  <si>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반게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</si>
  <si>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</si>
  <si>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</si>
  <si>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</si>
  <si>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</si>
  <si>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</si>
  <si>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</si>
  <si>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</si>
  <si>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</si>
  <si>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</si>
  <si>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</si>
  <si>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</si>
  <si>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</si>
  <si>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</si>
  <si>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</si>
  <si>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</si>
  <si>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</si>
  <si>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</si>
  <si>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</si>
  <si>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</si>
  <si>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뱅어포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</si>
  <si>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</si>
  <si>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</si>
  <si>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</si>
  <si>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</si>
  <si>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</si>
  <si>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</si>
  <si>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</si>
  <si>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</si>
  <si>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벵에돔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</si>
  <si>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</si>
  <si>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</si>
  <si>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별쭉지성대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</si>
  <si>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</si>
  <si>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</si>
  <si>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</si>
  <si>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</si>
  <si>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</si>
  <si>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</si>
  <si>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</si>
  <si>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</si>
  <si>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</si>
  <si>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</si>
  <si>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</si>
  <si>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</si>
  <si>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</si>
  <si>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볼기우럭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</si>
  <si>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</si>
  <si>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</si>
  <si>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불볼락</t>
    </r>
  </si>
  <si>
    <r>
      <rPr>
        <sz val="9"/>
        <color rgb="FF000000"/>
        <rFont val="Calibri"/>
        <family val="2"/>
      </rPr>
      <t>부세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</si>
  <si>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</si>
  <si>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부채새우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</si>
  <si>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북방대합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</si>
  <si>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</si>
  <si>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</si>
  <si>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</si>
  <si>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</si>
  <si>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</si>
  <si>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</si>
  <si>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</si>
  <si>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붉은맛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큰죽합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</si>
  <si>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붉은멍게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</si>
  <si>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</si>
  <si>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</si>
  <si>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</si>
  <si>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</si>
  <si>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뼈튀김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</si>
  <si>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</si>
  <si>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</si>
  <si>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</si>
  <si>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</si>
  <si>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</si>
  <si>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</si>
  <si>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</si>
  <si>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</si>
  <si>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</si>
  <si>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</si>
  <si>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</si>
  <si>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빨강부치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</si>
  <si>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</si>
  <si>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사랑놀래기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</si>
  <si>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</si>
  <si>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</si>
  <si>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</si>
  <si>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</si>
  <si>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</si>
  <si>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</si>
  <si>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</si>
  <si>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지느러미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</si>
  <si>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</si>
  <si>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</si>
  <si>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</si>
  <si>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</si>
  <si>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토굴대때기젓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</si>
  <si>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토굴동백하젓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</si>
  <si>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토굴오젓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</si>
  <si>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</si>
  <si>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</si>
  <si>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</si>
  <si>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</si>
  <si>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</si>
  <si>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</si>
  <si>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</si>
  <si>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</si>
  <si>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</si>
  <si>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</si>
  <si>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</si>
  <si>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</si>
  <si>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</si>
  <si>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</si>
  <si>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</si>
  <si>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세고리물레고둥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</si>
  <si>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세발낙지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</si>
  <si>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</si>
  <si>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</si>
  <si>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</si>
  <si>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</si>
  <si>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</si>
  <si>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</si>
  <si>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</si>
  <si>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</si>
  <si>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술봉가자미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</si>
  <si>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알염건품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</si>
  <si>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</si>
  <si>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</si>
  <si>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</si>
  <si>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</si>
  <si>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</si>
  <si>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</si>
  <si>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</si>
  <si>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실꼬리돔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</si>
  <si>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실붉돔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</si>
  <si>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</si>
  <si>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쌍뿔달재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</si>
  <si>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</si>
  <si>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</si>
  <si>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쏨뱅이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</si>
  <si>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쑤기미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</si>
  <si>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</si>
  <si>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아가미젓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</si>
  <si>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</si>
  <si>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</si>
  <si>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</si>
  <si>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</si>
  <si>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</si>
  <si>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</si>
  <si>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아홉동가리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</si>
  <si>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악상어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</si>
  <si>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</si>
  <si>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</si>
  <si>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</si>
  <si>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</si>
  <si>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장대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</si>
  <si>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어단</t>
    </r>
  </si>
  <si>
    <r>
      <rPr>
        <sz val="9"/>
        <color rgb="FF000000"/>
        <rFont val="Calibri"/>
        <family val="2"/>
      </rPr>
      <t>어란젓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어란젓</t>
    </r>
  </si>
  <si>
    <r>
      <rPr>
        <sz val="9"/>
        <color rgb="FF000000"/>
        <rFont val="Calibri"/>
        <family val="2"/>
      </rPr>
      <t>어름돔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</si>
  <si>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얼룩통구멍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</si>
  <si>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여덟동가리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</si>
  <si>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</si>
  <si>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연어다시마조림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</si>
  <si>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</si>
  <si>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</si>
  <si>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찌기절임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</si>
  <si>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</si>
  <si>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</si>
  <si>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소금첨가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</si>
  <si>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</si>
  <si>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</si>
  <si>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</si>
  <si>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염주알다슬기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</si>
  <si>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오분자기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</si>
  <si>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</si>
  <si>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</si>
  <si>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</si>
  <si>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</si>
  <si>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조미구이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</si>
  <si>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</si>
  <si>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</si>
  <si>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</si>
  <si>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</si>
  <si>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</si>
  <si>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</si>
  <si>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</si>
  <si>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</si>
  <si>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</si>
  <si>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훈제품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</si>
  <si>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</si>
  <si>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</si>
  <si>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</si>
  <si>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</si>
  <si>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</si>
  <si>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</si>
  <si>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</si>
  <si>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</si>
  <si>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왕우럭조개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</si>
  <si>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</si>
  <si>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</si>
  <si>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용치놀래기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</si>
  <si>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우각바리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</si>
  <si>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</si>
  <si>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</si>
  <si>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</si>
  <si>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위고둥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</si>
  <si>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육동가리돔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</si>
  <si>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</si>
  <si>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</si>
  <si>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</si>
  <si>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</si>
  <si>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</si>
  <si>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</si>
  <si>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</si>
  <si>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</si>
  <si>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</si>
  <si>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인상어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</si>
  <si>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</si>
  <si>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</si>
  <si>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</si>
  <si>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</si>
  <si>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</si>
  <si>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</si>
  <si>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</si>
  <si>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자주복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</si>
  <si>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</si>
  <si>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</si>
  <si>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</si>
  <si>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장어베도라치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</si>
  <si>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재첩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</si>
  <si>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</si>
  <si>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</si>
  <si>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</si>
  <si>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</si>
  <si>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</si>
  <si>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</si>
  <si>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</si>
  <si>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</si>
  <si>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</si>
  <si>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</si>
  <si>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전기가오리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</si>
  <si>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</si>
  <si>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</si>
  <si>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</si>
  <si>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</si>
  <si>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</si>
  <si>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</si>
  <si>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</si>
  <si>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</si>
  <si>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</si>
  <si>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점강펭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</si>
  <si>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</si>
  <si>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</si>
  <si>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</si>
  <si>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접시조개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비단조개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</si>
  <si>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</si>
  <si>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</si>
  <si>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</si>
  <si>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</si>
  <si>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</si>
  <si>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</si>
  <si>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</si>
  <si>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</si>
  <si>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</si>
  <si>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</si>
  <si>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</si>
  <si>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</si>
  <si>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</si>
  <si>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</si>
  <si>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조각매물고둥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</si>
  <si>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굴비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</si>
  <si>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</si>
  <si>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</si>
  <si>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게맛살첨가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</si>
  <si>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배소어묵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</si>
  <si>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</si>
  <si>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</si>
  <si>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</si>
  <si>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</si>
  <si>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</si>
  <si>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</si>
  <si>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</si>
  <si>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</si>
  <si>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어육혼합핫도그소시지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</si>
  <si>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조피볼락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</si>
  <si>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졸복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</si>
  <si>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</si>
  <si>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</si>
  <si>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</si>
  <si>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</si>
  <si>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주름송편게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</si>
  <si>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</si>
  <si>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</si>
  <si>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</si>
  <si>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</si>
  <si>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</si>
  <si>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</si>
  <si>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</si>
  <si>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</si>
  <si>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</si>
  <si>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지중해담치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</si>
  <si>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</si>
  <si>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자연산</t>
    </r>
  </si>
  <si>
    <r>
      <rPr>
        <sz val="9"/>
        <color rgb="FF000000"/>
        <rFont val="Calibri"/>
        <family val="2"/>
      </rPr>
      <t>진주조개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</si>
  <si>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징거미새우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</si>
  <si>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</si>
  <si>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</si>
  <si>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</si>
  <si>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</si>
  <si>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</si>
  <si>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</si>
  <si>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</si>
  <si>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</si>
  <si>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</si>
  <si>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</si>
  <si>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</si>
  <si>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</si>
  <si>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</si>
  <si>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</si>
  <si>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</si>
  <si>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</si>
  <si>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</si>
  <si>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</si>
  <si>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</si>
  <si>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참마자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</si>
  <si>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</si>
  <si>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</si>
  <si>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</si>
  <si>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</si>
  <si>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</si>
  <si>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철모새우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</si>
  <si>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</si>
  <si>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</si>
  <si>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</si>
  <si>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</si>
  <si>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</si>
  <si>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</si>
  <si>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</si>
  <si>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</si>
  <si>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</si>
  <si>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</si>
  <si>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</si>
  <si>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</si>
  <si>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</si>
  <si>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콩깍지고둥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털골뱅이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</si>
  <si>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</si>
  <si>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</si>
  <si>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</si>
  <si>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</si>
  <si>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</si>
  <si>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큰구슬우렁이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</si>
  <si>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큰논우렁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</si>
  <si>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</si>
  <si>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</si>
  <si>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</si>
  <si>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탁자볼락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</si>
  <si>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털탑고둥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</si>
  <si>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벗굴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</si>
  <si>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</si>
  <si>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투라치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</si>
  <si>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틸라피아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</si>
  <si>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</si>
  <si>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뻘조개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</si>
  <si>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평삼치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</si>
  <si>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푸렁통구멍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</si>
  <si>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풀반지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</si>
  <si>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풍선군소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</si>
  <si>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피라미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</si>
  <si>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</si>
  <si>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</si>
  <si>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</si>
  <si>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</si>
  <si>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</si>
  <si>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</si>
  <si>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</si>
  <si>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</si>
  <si>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</si>
  <si>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</si>
  <si>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</si>
  <si>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</si>
  <si>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</si>
  <si>
    <r>
      <rPr>
        <sz val="9"/>
        <color rgb="FF000000"/>
        <rFont val="Calibri"/>
        <family val="2"/>
      </rPr>
      <t>해파리젓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해파리젓</t>
    </r>
  </si>
  <si>
    <r>
      <rPr>
        <sz val="9"/>
        <color rgb="FF000000"/>
        <rFont val="Calibri"/>
        <family val="2"/>
      </rPr>
      <t>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</si>
  <si>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혀넙치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</si>
  <si>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호박돔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</si>
  <si>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혹돔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</si>
  <si>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</si>
  <si>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</si>
  <si>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</si>
  <si>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</si>
  <si>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</si>
  <si>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</si>
  <si>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</si>
  <si>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</si>
  <si>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</si>
  <si>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황놀래기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</si>
  <si>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</si>
  <si>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</si>
  <si>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</si>
  <si>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</si>
  <si>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</si>
  <si>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</si>
  <si>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</si>
  <si>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</si>
  <si>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</si>
  <si>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</si>
  <si>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</si>
  <si>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흉상어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</si>
  <si>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흰점복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</si>
  <si>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히메치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</si>
  <si>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갈래곰보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</si>
  <si>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곰피가루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</si>
  <si>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</si>
  <si>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김밥용김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</si>
  <si>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맛김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</si>
  <si>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</si>
  <si>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초밥김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</si>
  <si>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둥근돌김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</si>
  <si>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조선김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</si>
  <si>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</si>
  <si>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</si>
  <si>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</si>
  <si>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</si>
  <si>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다시마말이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</si>
  <si>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</si>
  <si>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</si>
  <si>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</si>
  <si>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긴다시마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</si>
  <si>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</si>
  <si>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삼석다시마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</si>
  <si>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</si>
  <si>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이구다시마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</si>
  <si>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</si>
  <si>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</si>
  <si>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뜸부기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</si>
  <si>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</si>
  <si>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</si>
  <si>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모자반가루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</si>
  <si>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</si>
  <si>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</si>
  <si>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</si>
  <si>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미역가루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</si>
  <si>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</si>
  <si>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</si>
  <si>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</si>
  <si>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</si>
  <si>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</si>
  <si>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</si>
  <si>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</si>
  <si>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</si>
  <si>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</si>
  <si>
    <r>
      <rPr>
        <sz val="9"/>
        <color rgb="FF000000"/>
        <rFont val="Calibri"/>
        <family val="2"/>
      </rPr>
      <t>불등풀가사리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</si>
  <si>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</si>
  <si>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</si>
  <si>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</si>
  <si>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한천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</si>
  <si>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묵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</si>
  <si>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</si>
  <si>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진두발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</si>
  <si>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</si>
  <si>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</si>
  <si>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</si>
  <si>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클로렐라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</si>
  <si>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</si>
  <si>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</si>
  <si>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</si>
  <si>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가시파래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</si>
  <si>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</si>
  <si>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납작파래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</si>
  <si>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</si>
  <si>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</si>
  <si>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</si>
  <si>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1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</si>
  <si>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2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</si>
  <si>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</si>
  <si>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</si>
  <si>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</si>
  <si>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산양유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</si>
  <si>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샤베트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</si>
  <si>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아이스밀크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</si>
  <si>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</si>
  <si>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</si>
  <si>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</si>
  <si>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</si>
  <si>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</si>
  <si>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</si>
  <si>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</si>
  <si>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</si>
  <si>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</si>
  <si>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</si>
  <si>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</si>
  <si>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</si>
  <si>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</si>
  <si>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</si>
  <si>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고칼슘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</si>
  <si>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</si>
  <si>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바나나맛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</si>
  <si>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</si>
  <si>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</si>
  <si>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</si>
  <si>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</si>
  <si>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</si>
  <si>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모짜렐라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</si>
  <si>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</si>
  <si>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</si>
  <si>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카테지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</si>
  <si>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</si>
  <si>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파마산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일반용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</si>
  <si>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치즈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</si>
  <si>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38%) 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</si>
  <si>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휘핑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</si>
  <si>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</si>
  <si>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</si>
  <si>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</si>
  <si>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</si>
  <si>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</si>
  <si>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</si>
  <si>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</si>
  <si>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복숭아씨기름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</si>
  <si>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생선기름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생선기름</t>
    </r>
  </si>
  <si>
    <r>
      <rPr>
        <sz val="9"/>
        <color rgb="FF000000"/>
        <rFont val="Calibri"/>
        <family val="2"/>
      </rPr>
      <t>쇠기름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</si>
  <si>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쇼트닝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</si>
  <si>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미강유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</si>
  <si>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</si>
  <si>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</si>
  <si>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</si>
  <si>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</si>
  <si>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채종유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</si>
  <si>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잇꽃씨기름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</si>
  <si>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</si>
  <si>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</si>
  <si>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식물성지방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</si>
  <si>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</si>
  <si>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</si>
  <si>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팜유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</si>
  <si>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</si>
  <si>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혼합식물성유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</si>
  <si>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감잎차가루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</si>
  <si>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결명자차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</si>
  <si>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</si>
  <si>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과일탄산음료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과일탄산음료</t>
    </r>
  </si>
  <si>
    <r>
      <rPr>
        <sz val="9"/>
        <color rgb="FF000000"/>
        <rFont val="Calibri"/>
        <family val="2"/>
      </rPr>
      <t>구기자차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</si>
  <si>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구절초차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</si>
  <si>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</si>
  <si>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인동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</si>
  <si>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</si>
  <si>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</si>
  <si>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</si>
  <si>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</si>
  <si>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다래나무순차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</si>
  <si>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</si>
  <si>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도라지차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</si>
  <si>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돌복숭아주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</si>
  <si>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두충차가루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</si>
  <si>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</si>
  <si>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드라이진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47%) </t>
    </r>
  </si>
  <si>
    <r>
      <rPr>
        <sz val="9"/>
        <color rgb="FF000000"/>
        <rFont val="Calibri"/>
        <family val="2"/>
      </rPr>
      <t>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</si>
  <si>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레몬에이드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</si>
  <si>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마늘쑥음료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</si>
  <si>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마늘호박음료</t>
    </r>
  </si>
  <si>
    <r>
      <rPr>
        <sz val="9"/>
        <color rgb="FF000000"/>
        <rFont val="Calibri"/>
        <family val="2"/>
      </rPr>
      <t>막걸리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</si>
  <si>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매실주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</si>
  <si>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</si>
  <si>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4.2%)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</si>
  <si>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생맥주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</si>
  <si>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합성맥주</t>
    </r>
  </si>
  <si>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50%</t>
    </r>
  </si>
  <si>
    <r>
      <rPr>
        <sz val="9"/>
        <color rgb="FF000000"/>
        <rFont val="Calibri"/>
        <family val="2"/>
      </rPr>
      <t>보리차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</si>
  <si>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브랜디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</si>
  <si>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사과차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</si>
  <si>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산채발효음료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산채발효음료</t>
    </r>
  </si>
  <si>
    <r>
      <rPr>
        <sz val="9"/>
        <color rgb="FF000000"/>
        <rFont val="Calibri"/>
        <family val="2"/>
      </rPr>
      <t>상지차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</si>
  <si>
    <r>
      <rPr>
        <sz val="9"/>
        <color rgb="FF000000"/>
        <rFont val="Calibri"/>
        <family val="2"/>
      </rPr>
      <t>생강음료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생강음료</t>
    </r>
  </si>
  <si>
    <r>
      <rPr>
        <sz val="9"/>
        <color rgb="FF000000"/>
        <rFont val="Calibri"/>
        <family val="2"/>
      </rPr>
      <t>생강차가루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</si>
  <si>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샴페인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</si>
  <si>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</si>
  <si>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</si>
  <si>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</si>
  <si>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</si>
  <si>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쌀음료</t>
    </r>
  </si>
  <si>
    <r>
      <rPr>
        <sz val="9"/>
        <color rgb="FF000000"/>
        <rFont val="Calibri"/>
        <family val="2"/>
      </rPr>
      <t>쌍화차가루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</si>
  <si>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</si>
  <si>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알로에음료</t>
    </r>
  </si>
  <si>
    <r>
      <rPr>
        <sz val="9"/>
        <color rgb="FF000000"/>
        <rFont val="Calibri"/>
        <family val="2"/>
      </rPr>
      <t>야콘차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</si>
  <si>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오가피주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</si>
  <si>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오미자차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</si>
  <si>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옥수수차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</si>
  <si>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</si>
  <si>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</si>
  <si>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분말</t>
    </r>
  </si>
  <si>
    <r>
      <rPr>
        <sz val="9"/>
        <color rgb="FF000000"/>
        <rFont val="Calibri"/>
        <family val="2"/>
      </rPr>
      <t>위스키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</si>
  <si>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유자차</t>
    </r>
  </si>
  <si>
    <r>
      <rPr>
        <sz val="9"/>
        <color rgb="FF000000"/>
        <rFont val="Calibri"/>
        <family val="2"/>
      </rPr>
      <t>율무차가루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</si>
  <si>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이온음료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</si>
  <si>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</si>
  <si>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장군차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</si>
  <si>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37%</t>
    </r>
  </si>
  <si>
    <r>
      <rPr>
        <sz val="9"/>
        <color rgb="FF000000"/>
        <rFont val="Calibri"/>
        <family val="2"/>
      </rPr>
      <t>청주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16%) </t>
    </r>
  </si>
  <si>
    <r>
      <rPr>
        <sz val="9"/>
        <color rgb="FF000000"/>
        <rFont val="Calibri"/>
        <family val="2"/>
      </rPr>
      <t>치커리차</t>
    </r>
  </si>
  <si>
    <r>
      <rPr>
        <sz val="9"/>
        <color rgb="FF000000"/>
        <rFont val="Calibri"/>
        <family val="2"/>
      </rPr>
      <t>칠보식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칠보식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</si>
  <si>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데이커리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</si>
  <si>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데킬라썬라이즈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</si>
  <si>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마티니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32%)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</si>
  <si>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버번앤소다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</si>
  <si>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블러드메리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</si>
  <si>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스크류드라이버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6.6%)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</si>
  <si>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위스키사우어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16.8%)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</si>
  <si>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진토닉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7.1%)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</si>
  <si>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페퍼민트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</si>
  <si>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피나콜라다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9.9%)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</si>
  <si>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맨하탄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</si>
  <si>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</si>
  <si>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원두여과액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</si>
  <si>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</si>
  <si>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커피믹스가루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</si>
  <si>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커피믹스</t>
    </r>
    <r>
      <rPr>
        <sz val="9"/>
        <color rgb="FF000000"/>
        <rFont val="Times New Roman"/>
        <family val="1"/>
      </rPr>
      <t xml:space="preserve"> 12g)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</si>
  <si>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</si>
  <si>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레귤라커피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</si>
  <si>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커피음료</t>
    </r>
  </si>
  <si>
    <r>
      <rPr>
        <sz val="9"/>
        <color rgb="FF000000"/>
        <rFont val="Calibri"/>
        <family val="2"/>
      </rPr>
      <t>컴프리차가루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</si>
  <si>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</si>
  <si>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</si>
  <si>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일반콜라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체리콜라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</si>
  <si>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</si>
  <si>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</si>
  <si>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소다수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</si>
  <si>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오렌지소다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</si>
  <si>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저칼로리콜라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</si>
  <si>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진저에일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</si>
  <si>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</si>
  <si>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</si>
  <si>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파인애플소다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</si>
  <si>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</si>
  <si>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토닉워터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</si>
  <si>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</si>
  <si>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</si>
  <si>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단포도주</t>
    </r>
  </si>
  <si>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차잎과현미</t>
    </r>
  </si>
  <si>
    <r>
      <rPr>
        <sz val="9"/>
        <color rgb="FF000000"/>
        <rFont val="Calibri"/>
        <family val="2"/>
      </rPr>
      <t>홍삼차가루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</si>
  <si>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</si>
  <si>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레몬맛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</si>
  <si>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</si>
  <si>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</si>
  <si>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</si>
  <si>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</si>
  <si>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</si>
  <si>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머스타드소스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</si>
  <si>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</si>
  <si>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</si>
  <si>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</si>
  <si>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</si>
  <si>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</si>
  <si>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</si>
  <si>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</si>
  <si>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</si>
  <si>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고춧가루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</si>
  <si>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</si>
  <si>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깨소금가루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</si>
  <si>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일본식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</si>
  <si>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돈까스소스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</si>
  <si>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</si>
  <si>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보리된장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</si>
  <si>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일본식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</si>
  <si>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</si>
  <si>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개량식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양조된장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</si>
  <si>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라면스프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</si>
  <si>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</si>
  <si>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미림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14%) </t>
    </r>
  </si>
  <si>
    <r>
      <rPr>
        <sz val="9"/>
        <color rgb="FF000000"/>
        <rFont val="Calibri"/>
        <family val="2"/>
      </rPr>
      <t>산초가루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</si>
  <si>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사우전드아일랜드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</si>
  <si>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이탈리안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</si>
  <si>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프렌치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</si>
  <si>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</si>
  <si>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굵은소금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</si>
  <si>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</si>
  <si>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정제염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</si>
  <si>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천일염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</si>
  <si>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죽염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</si>
  <si>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</si>
  <si>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덮밥소스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로얄불고기덮밥소스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</si>
  <si>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스파게티소스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로얄스파게티소스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나폴리탄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</si>
  <si>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</si>
  <si>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로얄쇠고기짜장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</si>
  <si>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</si>
  <si>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미트소스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</si>
  <si>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병조림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</si>
  <si>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스파게티소스가루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</si>
  <si>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</si>
  <si>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</si>
  <si>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</si>
  <si>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</si>
  <si>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</si>
  <si>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</si>
  <si>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4.8%)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</si>
  <si>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</si>
  <si>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식초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</si>
  <si>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</si>
  <si>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),</t>
    </r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</si>
  <si>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양념닭소스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</si>
  <si>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</si>
  <si>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올스파이스가루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</si>
  <si>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우스터소스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</si>
  <si>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육두구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</si>
  <si>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정향가루</t>
    </r>
  </si>
  <si>
    <r>
      <rPr>
        <sz val="9"/>
        <color rgb="FF000000"/>
        <rFont val="Calibri"/>
        <family val="2"/>
      </rPr>
      <t>조미가루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</si>
  <si>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</si>
  <si>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멸치추출액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</si>
  <si>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쇠고기추출액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</si>
  <si>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</si>
  <si>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</si>
  <si>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</si>
  <si>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</si>
  <si>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</si>
  <si>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분야채카레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</si>
  <si>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분치킨카레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</si>
  <si>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바몬드카레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</si>
  <si>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</si>
  <si>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</si>
  <si>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</si>
  <si>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카레가루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</si>
  <si>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타르타르소스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</si>
  <si>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</si>
  <si>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템페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</si>
  <si>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토마토케첩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</si>
  <si>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</si>
  <si>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</si>
  <si>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핫소스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</si>
  <si>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검은후추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</si>
  <si>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흰색후추</t>
    </r>
  </si>
  <si>
    <r>
      <rPr>
        <sz val="9"/>
        <color rgb="FF000000"/>
        <rFont val="Calibri"/>
        <family val="2"/>
      </rPr>
      <t>간짜장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</si>
  <si>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</si>
  <si>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건새우볶음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</si>
  <si>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고추잡채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</si>
  <si>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골뱅이무침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</si>
  <si>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</si>
  <si>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김말이튀김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</si>
  <si>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</si>
  <si>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샐러드김밥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</si>
  <si>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</si>
  <si>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</si>
  <si>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</si>
  <si>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</si>
  <si>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</si>
  <si>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</si>
  <si>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깐풍기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</si>
  <si>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깻잎장아찌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</si>
  <si>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꼬리곰탕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</si>
  <si>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난자완스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</si>
  <si>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내장탕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</si>
  <si>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</si>
  <si>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</si>
  <si>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불고기덮밥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</si>
  <si>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</si>
  <si>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제육덮밥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</si>
  <si>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</si>
  <si>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</si>
  <si>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도가니탕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</si>
  <si>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돈저냐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동그랑땡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</si>
  <si>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동태찌개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</si>
  <si>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</si>
  <si>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</si>
  <si>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</si>
  <si>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떡볶이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</si>
  <si>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</si>
  <si>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마늘쫑무침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</si>
  <si>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마파두부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</si>
  <si>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막국수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</si>
  <si>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</si>
  <si>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</si>
  <si>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</si>
  <si>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</si>
  <si>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</si>
  <si>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멸치풋고추볶음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</si>
  <si>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무말랭이무침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</si>
  <si>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</si>
  <si>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</si>
  <si>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오므라이스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</si>
  <si>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</si>
  <si>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</si>
  <si>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</si>
  <si>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고추장불고기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</si>
  <si>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숯불갈비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</si>
  <si>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</si>
  <si>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</si>
  <si>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</si>
  <si>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치킨샐러드</t>
    </r>
  </si>
  <si>
    <r>
      <rPr>
        <sz val="9"/>
        <color rgb="FF000000"/>
        <rFont val="Calibri"/>
        <family val="2"/>
      </rPr>
      <t>선짓국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</si>
  <si>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소고기육개장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</si>
  <si>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소머리국밥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</si>
  <si>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</si>
  <si>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</si>
  <si>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순두부찌개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</si>
  <si>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전자렌지용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</si>
  <si>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아귀찜</t>
    </r>
  </si>
  <si>
    <r>
      <rPr>
        <sz val="9"/>
        <color rgb="FF000000"/>
        <rFont val="Calibri"/>
        <family val="2"/>
      </rPr>
      <t>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</si>
  <si>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</si>
  <si>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양념장어구이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</si>
  <si>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어묵국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</si>
  <si>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</si>
  <si>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연잎밥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</si>
  <si>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열무냉면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</si>
  <si>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</si>
  <si>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오징어볼튀김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</si>
  <si>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오징어채볶음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</si>
  <si>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</si>
  <si>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유부초밥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</si>
  <si>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</si>
  <si>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국류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</si>
  <si>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</si>
  <si>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</si>
  <si>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잔멸치볶음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</si>
  <si>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잡채밥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</si>
  <si>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잡탕밥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</si>
  <si>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주물럭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</si>
  <si>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게살죽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</si>
  <si>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깨죽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</si>
  <si>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소고기버섯죽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</si>
  <si>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전복죽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</si>
  <si>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</si>
  <si>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호박죽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</si>
  <si>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</si>
  <si>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</si>
  <si>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짬뽕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</si>
  <si>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쫄면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</si>
  <si>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채소튀김</t>
    </r>
  </si>
  <si>
    <r>
      <rPr>
        <sz val="9"/>
        <color rgb="FF000000"/>
        <rFont val="Calibri"/>
        <family val="2"/>
      </rPr>
      <t>청국장찌개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</si>
  <si>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광어초밥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</si>
  <si>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모듬초밥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</si>
  <si>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추어탕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</si>
  <si>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너겟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</si>
  <si>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버팔로윙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</si>
  <si>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텐더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</si>
  <si>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핫윙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</si>
  <si>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</si>
  <si>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</si>
  <si>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</si>
  <si>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콩나물해장국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</si>
  <si>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</si>
  <si>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팔보채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</si>
  <si>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</si>
  <si>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</si>
  <si>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</si>
  <si>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치킨슈프림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</si>
  <si>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</si>
  <si>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</si>
  <si>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해물칼국수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</si>
  <si>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회냉면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</si>
  <si>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고로쇠나무수액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</si>
  <si>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골든세이지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</si>
  <si>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</si>
  <si>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</si>
  <si>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달팽이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</si>
  <si>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대나무추출액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</si>
  <si>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누에동충하초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</si>
  <si>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라벤다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</si>
  <si>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로즈마리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</si>
  <si>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</si>
  <si>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</si>
  <si>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</si>
  <si>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</si>
  <si>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뽕잎가루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</si>
  <si>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</si>
  <si>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</si>
  <si>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</si>
  <si>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</si>
  <si>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</si>
  <si>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</si>
  <si>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</si>
  <si>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</si>
  <si>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송화가루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</si>
  <si>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</si>
  <si>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</si>
  <si>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월계수잎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</si>
  <si>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</si>
  <si>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</si>
  <si>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</si>
  <si>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</si>
  <si>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</si>
  <si>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치자꽃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</si>
  <si>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코리아타임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</si>
  <si>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베이킹파우더</t>
    </r>
    <r>
      <rPr>
        <sz val="9"/>
        <color rgb="FF000000"/>
        <rFont val="Times New Roman"/>
        <family val="1"/>
      </rPr>
      <t>, NaAlSO4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</si>
  <si>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</si>
  <si>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프로폴리스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</si>
  <si>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</si>
  <si>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b/>
        <sz val="9"/>
        <color rgb="FF000000"/>
        <rFont val="돋움"/>
        <family val="3"/>
        <charset val="129"/>
      </rPr>
      <t>나트륨</t>
    </r>
    <r>
      <rPr>
        <b/>
        <sz val="9"/>
        <color rgb="FF000000"/>
        <rFont val="Times New Roman"/>
        <family val="1"/>
      </rPr>
      <t>(mg)</t>
    </r>
    <phoneticPr fontId="1" type="noConversion"/>
  </si>
  <si>
    <t>콜레스테롤</t>
    <phoneticPr fontId="1" type="noConversion"/>
  </si>
  <si>
    <r>
      <rPr>
        <b/>
        <sz val="9"/>
        <color rgb="FF000000"/>
        <rFont val="돋움"/>
        <family val="3"/>
        <charset val="129"/>
      </rPr>
      <t>포화지방산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</si>
  <si>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r>
      <rPr>
        <b/>
        <sz val="9"/>
        <color rgb="FF000000"/>
        <rFont val="돋움"/>
        <family val="3"/>
        <charset val="129"/>
      </rPr>
      <t>트랜스지방산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</si>
  <si>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t>식품이름</t>
    <phoneticPr fontId="1" type="noConversion"/>
  </si>
  <si>
    <t>1회제공량</t>
    <phoneticPr fontId="1" type="noConversion"/>
  </si>
  <si>
    <t>열량</t>
    <phoneticPr fontId="1" type="noConversion"/>
  </si>
  <si>
    <t>탄수화물</t>
    <phoneticPr fontId="1" type="noConversion"/>
  </si>
  <si>
    <t>단백질</t>
    <phoneticPr fontId="1" type="noConversion"/>
  </si>
  <si>
    <t>지방</t>
    <phoneticPr fontId="1" type="noConversion"/>
  </si>
  <si>
    <t>당류</t>
    <phoneticPr fontId="1" type="noConversion"/>
  </si>
  <si>
    <t>나트륨(mg)</t>
    <phoneticPr fontId="1" type="noConversion"/>
  </si>
  <si>
    <t>콜레스테롤</t>
    <phoneticPr fontId="1" type="noConversion"/>
  </si>
  <si>
    <t>트랜스지방산(g)</t>
    <phoneticPr fontId="1" type="noConversion"/>
  </si>
  <si>
    <t>계산열량</t>
    <phoneticPr fontId="1" type="noConversion"/>
  </si>
  <si>
    <t>포화지방산(g)</t>
    <phoneticPr fontId="1" type="noConversion"/>
  </si>
  <si>
    <t xml:space="preserve">구성율 </t>
    <phoneticPr fontId="1" type="noConversion"/>
  </si>
  <si>
    <t>무게</t>
    <phoneticPr fontId="1" type="noConversion"/>
  </si>
  <si>
    <t>에너지</t>
    <phoneticPr fontId="1" type="noConversion"/>
  </si>
  <si>
    <t>영양성분</t>
    <phoneticPr fontId="1" type="noConversion"/>
  </si>
  <si>
    <t>무관성분(지방)제거</t>
    <phoneticPr fontId="1" type="noConversion"/>
  </si>
  <si>
    <t>유관성분</t>
    <phoneticPr fontId="1" type="noConversion"/>
  </si>
  <si>
    <t>무게합</t>
    <phoneticPr fontId="1" type="noConversion"/>
  </si>
  <si>
    <t>칼로리</t>
    <phoneticPr fontId="1" type="noConversion"/>
  </si>
  <si>
    <t>교환단위</t>
    <phoneticPr fontId="1" type="noConversion"/>
  </si>
  <si>
    <t xml:space="preserve">무게 </t>
    <phoneticPr fontId="1" type="noConversion"/>
  </si>
  <si>
    <t>1교환단위당</t>
    <phoneticPr fontId="1" type="noConversion"/>
  </si>
  <si>
    <t>반올림</t>
    <phoneticPr fontId="1" type="noConversion"/>
  </si>
  <si>
    <t>탄단지비율</t>
    <phoneticPr fontId="1" type="noConversion"/>
  </si>
  <si>
    <t>탄수화물</t>
    <phoneticPr fontId="1" type="noConversion"/>
  </si>
  <si>
    <t>단백질</t>
    <phoneticPr fontId="1" type="noConversion"/>
  </si>
  <si>
    <t>무관성분(탄,단)제거</t>
    <phoneticPr fontId="1" type="noConversion"/>
  </si>
  <si>
    <t>무관성분(단,지)제거</t>
    <phoneticPr fontId="1" type="noConversion"/>
  </si>
  <si>
    <r>
      <rPr>
        <sz val="9"/>
        <color rgb="FF000000"/>
        <rFont val="돋움"/>
        <family val="3"/>
        <charset val="129"/>
      </rPr>
      <t>과당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</si>
  <si>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t>유형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</si>
</sst>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8"/>
      <name val="돋움"/>
      <family val="3"/>
      <charset val="129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돋움"/>
      <family val="3"/>
      <charset val="129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9"/>
      <name val="돋움"/>
      <family val="3"/>
      <charset val="129"/>
    </font>
    <font>
      <sz val="9"/>
      <color rgb="FFC00000"/>
      <name val="돋움"/>
      <family val="3"/>
      <charset val="129"/>
    </font>
    <font>
      <sz val="9"/>
      <color rgb="FFFF0000"/>
      <name val="돋움"/>
      <family val="3"/>
      <charset val="129"/>
    </font>
    <font>
      <sz val="8"/>
      <color rgb="FF000000"/>
      <name val="돋움"/>
      <family val="3"/>
      <charset val="129"/>
    </font>
    <font>
      <sz val="9"/>
      <color rgb="FF000000"/>
      <name val="Times New Roman"/>
      <family val="3"/>
      <charset val="129"/>
    </font>
    <font>
      <b/>
      <sz val="9"/>
      <color rgb="FF000000"/>
      <name val="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2" borderId="0"/>
  </cellStyleXfs>
  <cellXfs count="31">
    <xf numFmtId="0" fontId="0" fillId="2" borderId="0" xfId="0"/>
    <xf numFmtId="0" fontId="2" fillId="2" borderId="0" xfId="0" applyFont="1"/>
    <xf numFmtId="0" fontId="3" fillId="2" borderId="1" xfId="0" applyFont="1" applyBorder="1" applyAlignment="1">
      <alignment horizontal="center" vertical="top"/>
    </xf>
    <xf numFmtId="0" fontId="4" fillId="2" borderId="1" xfId="0" applyFont="1" applyBorder="1" applyAlignment="1">
      <alignment horizontal="center" vertical="top"/>
    </xf>
    <xf numFmtId="0" fontId="7" fillId="2" borderId="0" xfId="0" applyFont="1"/>
    <xf numFmtId="0" fontId="8" fillId="2" borderId="0" xfId="0" applyFont="1"/>
    <xf numFmtId="0" fontId="9" fillId="2" borderId="0" xfId="0" applyFont="1"/>
    <xf numFmtId="0" fontId="6" fillId="2" borderId="0" xfId="0" applyFont="1"/>
    <xf numFmtId="0" fontId="10" fillId="2" borderId="0" xfId="0" applyFont="1"/>
    <xf numFmtId="0" fontId="11" fillId="2" borderId="0" xfId="0" applyFont="1"/>
    <xf numFmtId="0" fontId="12" fillId="2" borderId="0" xfId="0" applyFont="1"/>
    <xf numFmtId="0" fontId="6" fillId="2" borderId="1" xfId="0" applyFont="1" applyBorder="1" applyAlignment="1">
      <alignment horizontal="center" vertical="top"/>
    </xf>
    <xf numFmtId="0" fontId="6" fillId="2" borderId="2" xfId="0" applyFont="1" applyBorder="1" applyAlignment="1">
      <alignment horizontal="center" vertical="top"/>
    </xf>
    <xf numFmtId="0" fontId="13" fillId="2" borderId="1" xfId="0" applyFont="1" applyBorder="1" applyAlignment="1">
      <alignment horizontal="center" vertical="top"/>
    </xf>
    <xf numFmtId="0" fontId="6" fillId="2" borderId="0" xfId="0" applyFont="1" applyAlignment="1">
      <alignment horizontal="center"/>
    </xf>
    <xf numFmtId="0" fontId="6" fillId="2" borderId="0" xfId="0" applyFont="1" applyAlignment="1">
      <alignment horizontal="center"/>
    </xf>
    <xf numFmtId="0" fontId="6" fillId="2" borderId="0" xfId="0" applyFont="1" applyAlignment="1"/>
    <xf numFmtId="0" fontId="11" fillId="2" borderId="0" xfId="0" applyFont="1" applyAlignment="1">
      <alignment horizontal="center"/>
    </xf>
    <xf numFmtId="0" fontId="10" fillId="2" borderId="0" xfId="0" applyFont="1" applyAlignment="1">
      <alignment horizontal="center"/>
    </xf>
    <xf numFmtId="0" fontId="12" fillId="2" borderId="0" xfId="0" applyFont="1" applyAlignment="1">
      <alignment horizontal="center"/>
    </xf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2" fillId="3" borderId="0" xfId="0" applyFont="1" applyFill="1"/>
    <xf numFmtId="0" fontId="7" fillId="3" borderId="0" xfId="0" applyFont="1" applyFill="1"/>
    <xf numFmtId="0" fontId="6" fillId="2" borderId="0" xfId="0" applyFont="1" applyAlignment="1">
      <alignment horizontal="center"/>
    </xf>
    <xf numFmtId="0" fontId="14" fillId="2" borderId="0" xfId="0" applyFont="1"/>
    <xf numFmtId="2" fontId="0" fillId="2" borderId="0" xfId="0" applyNumberFormat="1"/>
    <xf numFmtId="0" fontId="15" fillId="2" borderId="0" xfId="0" applyFont="1" applyBorder="1" applyAlignment="1">
      <alignment horizontal="center" vertical="top"/>
    </xf>
    <xf numFmtId="0" fontId="6" fillId="3" borderId="0" xfId="0" applyFont="1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94"/>
  <sheetViews>
    <sheetView workbookViewId="0">
      <selection activeCell="U3" sqref="U3"/>
    </sheetView>
  </sheetViews>
  <sheetFormatPr defaultRowHeight="15" x14ac:dyDescent="0.25"/>
  <cols>
    <col min="1" max="1" width="27.42578125" style="7" customWidth="1"/>
    <col min="2" max="7" width="7.7109375" style="7" customWidth="1"/>
    <col min="8" max="11" width="9.140625" style="7"/>
    <col min="12" max="12" width="5.7109375" style="7" customWidth="1"/>
    <col min="13" max="20" width="9.140625" style="14"/>
    <col min="21" max="26" width="9.140625" style="7"/>
  </cols>
  <sheetData>
    <row r="1" spans="1:26" x14ac:dyDescent="0.25">
      <c r="M1" s="25" t="s">
        <v>2633</v>
      </c>
      <c r="N1" s="25"/>
      <c r="O1" s="25" t="s">
        <v>2634</v>
      </c>
      <c r="P1" s="25"/>
      <c r="Q1" s="25" t="s">
        <v>2635</v>
      </c>
      <c r="R1" s="25"/>
      <c r="S1" s="16"/>
      <c r="T1" s="14" t="s">
        <v>2640</v>
      </c>
      <c r="W1" s="7" t="s">
        <v>2642</v>
      </c>
    </row>
    <row r="2" spans="1:26" x14ac:dyDescent="0.25">
      <c r="A2" s="11" t="s">
        <v>2618</v>
      </c>
      <c r="B2" s="13" t="s">
        <v>2619</v>
      </c>
      <c r="C2" s="13" t="s">
        <v>2620</v>
      </c>
      <c r="D2" s="13" t="s">
        <v>2621</v>
      </c>
      <c r="E2" s="13" t="s">
        <v>2622</v>
      </c>
      <c r="F2" s="13" t="s">
        <v>2623</v>
      </c>
      <c r="G2" s="13" t="s">
        <v>2624</v>
      </c>
      <c r="H2" s="13" t="s">
        <v>2625</v>
      </c>
      <c r="I2" s="13" t="s">
        <v>2626</v>
      </c>
      <c r="J2" s="13" t="s">
        <v>2629</v>
      </c>
      <c r="K2" s="13" t="s">
        <v>2627</v>
      </c>
      <c r="L2" s="13" t="s">
        <v>292</v>
      </c>
      <c r="M2" s="14" t="s">
        <v>2628</v>
      </c>
      <c r="N2" s="12" t="s">
        <v>2630</v>
      </c>
      <c r="O2" s="14" t="s">
        <v>2631</v>
      </c>
      <c r="P2" s="14" t="s">
        <v>2632</v>
      </c>
      <c r="Q2" s="14" t="s">
        <v>2636</v>
      </c>
      <c r="R2" s="14" t="s">
        <v>2637</v>
      </c>
      <c r="S2" s="14" t="s">
        <v>2638</v>
      </c>
      <c r="T2" s="14" t="s">
        <v>2639</v>
      </c>
      <c r="U2" s="7" t="s">
        <v>2641</v>
      </c>
      <c r="W2" s="7" t="s">
        <v>2643</v>
      </c>
      <c r="X2" s="7" t="s">
        <v>2644</v>
      </c>
      <c r="Y2" s="7" t="s">
        <v>293</v>
      </c>
    </row>
    <row r="3" spans="1:26" x14ac:dyDescent="0.25">
      <c r="A3" s="7" t="s">
        <v>223</v>
      </c>
      <c r="B3" s="7">
        <v>100</v>
      </c>
      <c r="C3" s="7">
        <v>349</v>
      </c>
      <c r="D3" s="7">
        <v>67.8</v>
      </c>
      <c r="E3" s="7">
        <v>10.1</v>
      </c>
      <c r="F3" s="7">
        <v>3.7</v>
      </c>
      <c r="G3" s="7">
        <v>0</v>
      </c>
      <c r="I3" s="7">
        <v>0</v>
      </c>
      <c r="J3" s="7">
        <v>0</v>
      </c>
      <c r="K3" s="7">
        <v>0</v>
      </c>
      <c r="L3" s="7">
        <v>2001</v>
      </c>
      <c r="M3" s="14">
        <f>4*D3+4*E3+9*F3</f>
        <v>344.9</v>
      </c>
      <c r="N3" s="14">
        <f>ROUND(M3/C3,2)</f>
        <v>0.99</v>
      </c>
      <c r="O3" s="14">
        <f>B3-F3</f>
        <v>96.3</v>
      </c>
      <c r="P3" s="14">
        <f>C3-9*F3</f>
        <v>315.7</v>
      </c>
      <c r="Q3" s="14">
        <f>D3+E3</f>
        <v>77.899999999999991</v>
      </c>
      <c r="R3" s="14">
        <f>4*D3+4*E3</f>
        <v>311.59999999999997</v>
      </c>
      <c r="S3" s="14">
        <f>ROUND(R3/100,2)</f>
        <v>3.12</v>
      </c>
      <c r="T3" s="14">
        <f>ROUND(O3/S3,2)</f>
        <v>30.87</v>
      </c>
      <c r="U3" s="7">
        <f>IF(T3&lt;=20,ROUND(T3,1),IF(AND(T3&gt;20,T3&lt;=50),INT((T3+2.5)/5)*5,ROUND(T3,-1)))</f>
        <v>30</v>
      </c>
      <c r="W3" s="7">
        <f>ROUND(D3/(D3+E3+F3),2)</f>
        <v>0.83</v>
      </c>
      <c r="X3" s="7">
        <f>ROUND(E3/(D3+E3+F3),2)</f>
        <v>0.12</v>
      </c>
      <c r="Y3" s="7">
        <f>ROUND(F3/(D3+E3+F3),2)</f>
        <v>0.05</v>
      </c>
    </row>
    <row r="4" spans="1:26" x14ac:dyDescent="0.25">
      <c r="A4" s="7" t="s">
        <v>144</v>
      </c>
      <c r="B4" s="7">
        <v>30</v>
      </c>
      <c r="C4" s="7">
        <v>129.9</v>
      </c>
      <c r="D4" s="7">
        <v>20.13</v>
      </c>
      <c r="E4" s="7">
        <v>3.54</v>
      </c>
      <c r="F4" s="7">
        <v>3.96</v>
      </c>
      <c r="G4" s="7">
        <v>0</v>
      </c>
      <c r="H4" s="7">
        <v>57.6</v>
      </c>
      <c r="I4" s="7">
        <v>0</v>
      </c>
      <c r="J4" s="7">
        <v>0</v>
      </c>
      <c r="K4" s="7">
        <v>0</v>
      </c>
      <c r="L4" s="7">
        <v>2006</v>
      </c>
      <c r="M4" s="14">
        <f t="shared" ref="M4:M67" si="0">4*D4+4*E4+9*F4</f>
        <v>130.32</v>
      </c>
      <c r="N4" s="14">
        <f t="shared" ref="N4:N67" si="1">ROUND(M4/C4,2)</f>
        <v>1</v>
      </c>
      <c r="O4" s="14">
        <f t="shared" ref="O4:O67" si="2">B4-F4</f>
        <v>26.04</v>
      </c>
      <c r="P4" s="14">
        <f t="shared" ref="P4:P67" si="3">C4-9*F4</f>
        <v>94.26</v>
      </c>
      <c r="Q4" s="14">
        <f t="shared" ref="Q4:Q67" si="4">D4+E4</f>
        <v>23.669999999999998</v>
      </c>
      <c r="R4" s="14">
        <f t="shared" ref="R4:R67" si="5">4*D4+4*E4</f>
        <v>94.679999999999993</v>
      </c>
      <c r="S4" s="14">
        <f t="shared" ref="S4:S67" si="6">ROUND(R4/100,2)</f>
        <v>0.95</v>
      </c>
      <c r="T4" s="14">
        <f t="shared" ref="T4:T67" si="7">ROUND(O4/S4,2)</f>
        <v>27.41</v>
      </c>
      <c r="U4" s="7">
        <f t="shared" ref="U4:U67" si="8">IF(T4&lt;=20,ROUND(T4,1),IF(AND(T4&gt;20,T4&lt;=50),INT((T4+2.5)/5)*5,ROUND(T4,-1)))</f>
        <v>25</v>
      </c>
      <c r="W4" s="7">
        <f t="shared" ref="W4:W67" si="9">ROUND(D4/(D4+E4+F4),2)</f>
        <v>0.73</v>
      </c>
      <c r="X4" s="7">
        <f t="shared" ref="X4:X67" si="10">ROUND(E4/(D4+E4+F4),2)</f>
        <v>0.13</v>
      </c>
      <c r="Y4" s="7">
        <f t="shared" ref="Y4:Y67" si="11">ROUND(F4/(D4+E4+F4),2)</f>
        <v>0.14000000000000001</v>
      </c>
    </row>
    <row r="5" spans="1:26" s="6" customFormat="1" x14ac:dyDescent="0.25">
      <c r="A5" s="8" t="s">
        <v>147</v>
      </c>
      <c r="B5" s="8">
        <v>100</v>
      </c>
      <c r="C5" s="8">
        <v>348</v>
      </c>
      <c r="D5" s="8">
        <v>64.900000000000006</v>
      </c>
      <c r="E5" s="8">
        <v>13.2</v>
      </c>
      <c r="F5" s="8">
        <v>8.1999999999999993</v>
      </c>
      <c r="G5" s="8"/>
      <c r="H5" s="8">
        <v>4</v>
      </c>
      <c r="I5" s="8"/>
      <c r="J5" s="8"/>
      <c r="K5" s="8">
        <v>0</v>
      </c>
      <c r="L5" s="8">
        <v>2017</v>
      </c>
      <c r="M5" s="17">
        <f t="shared" si="0"/>
        <v>386.20000000000005</v>
      </c>
      <c r="N5" s="17">
        <f t="shared" si="1"/>
        <v>1.1100000000000001</v>
      </c>
      <c r="O5" s="14">
        <f t="shared" si="2"/>
        <v>91.8</v>
      </c>
      <c r="P5" s="14">
        <f t="shared" si="3"/>
        <v>274.2</v>
      </c>
      <c r="Q5" s="14">
        <f t="shared" si="4"/>
        <v>78.100000000000009</v>
      </c>
      <c r="R5" s="14">
        <f t="shared" si="5"/>
        <v>312.40000000000003</v>
      </c>
      <c r="S5" s="14">
        <f t="shared" si="6"/>
        <v>3.12</v>
      </c>
      <c r="T5" s="14">
        <f t="shared" si="7"/>
        <v>29.42</v>
      </c>
      <c r="U5" s="7">
        <f t="shared" si="8"/>
        <v>30</v>
      </c>
      <c r="V5" s="9"/>
      <c r="W5" s="7">
        <f t="shared" si="9"/>
        <v>0.75</v>
      </c>
      <c r="X5" s="7">
        <f t="shared" si="10"/>
        <v>0.15</v>
      </c>
      <c r="Y5" s="7">
        <f t="shared" si="11"/>
        <v>0.1</v>
      </c>
      <c r="Z5" s="9"/>
    </row>
    <row r="6" spans="1:26" s="6" customFormat="1" x14ac:dyDescent="0.25">
      <c r="A6" s="8" t="s">
        <v>2</v>
      </c>
      <c r="B6" s="8">
        <v>100</v>
      </c>
      <c r="C6" s="8">
        <v>332</v>
      </c>
      <c r="D6" s="8">
        <v>73.5</v>
      </c>
      <c r="E6" s="8">
        <v>11.4</v>
      </c>
      <c r="F6" s="8">
        <v>3.7</v>
      </c>
      <c r="G6" s="8"/>
      <c r="H6" s="8">
        <v>2</v>
      </c>
      <c r="I6" s="8"/>
      <c r="J6" s="8"/>
      <c r="K6" s="8">
        <v>0</v>
      </c>
      <c r="L6" s="8">
        <v>2017</v>
      </c>
      <c r="M6" s="17">
        <f t="shared" si="0"/>
        <v>372.90000000000003</v>
      </c>
      <c r="N6" s="17">
        <f t="shared" si="1"/>
        <v>1.1200000000000001</v>
      </c>
      <c r="O6" s="14">
        <f t="shared" si="2"/>
        <v>96.3</v>
      </c>
      <c r="P6" s="14">
        <f t="shared" si="3"/>
        <v>298.7</v>
      </c>
      <c r="Q6" s="14">
        <f t="shared" si="4"/>
        <v>84.9</v>
      </c>
      <c r="R6" s="14">
        <f t="shared" si="5"/>
        <v>339.6</v>
      </c>
      <c r="S6" s="14">
        <f t="shared" si="6"/>
        <v>3.4</v>
      </c>
      <c r="T6" s="14">
        <f t="shared" si="7"/>
        <v>28.32</v>
      </c>
      <c r="U6" s="7">
        <f t="shared" si="8"/>
        <v>30</v>
      </c>
      <c r="V6" s="9"/>
      <c r="W6" s="7">
        <f t="shared" si="9"/>
        <v>0.83</v>
      </c>
      <c r="X6" s="7">
        <f t="shared" si="10"/>
        <v>0.13</v>
      </c>
      <c r="Y6" s="7">
        <f t="shared" si="11"/>
        <v>0.04</v>
      </c>
      <c r="Z6" s="9"/>
    </row>
    <row r="7" spans="1:26" s="6" customFormat="1" x14ac:dyDescent="0.25">
      <c r="A7" s="8" t="s">
        <v>8</v>
      </c>
      <c r="B7" s="8">
        <v>100</v>
      </c>
      <c r="C7" s="8">
        <v>334</v>
      </c>
      <c r="D7" s="8">
        <v>70.400000000000006</v>
      </c>
      <c r="E7" s="8">
        <v>14.3</v>
      </c>
      <c r="F7" s="8">
        <v>3.8</v>
      </c>
      <c r="G7" s="8"/>
      <c r="H7" s="8">
        <v>3</v>
      </c>
      <c r="I7" s="8"/>
      <c r="J7" s="8"/>
      <c r="K7" s="8">
        <v>0</v>
      </c>
      <c r="L7" s="8">
        <v>2017</v>
      </c>
      <c r="M7" s="17">
        <f t="shared" si="0"/>
        <v>373</v>
      </c>
      <c r="N7" s="17">
        <f t="shared" si="1"/>
        <v>1.1200000000000001</v>
      </c>
      <c r="O7" s="14">
        <f t="shared" si="2"/>
        <v>96.2</v>
      </c>
      <c r="P7" s="14">
        <f t="shared" si="3"/>
        <v>299.8</v>
      </c>
      <c r="Q7" s="14">
        <f t="shared" si="4"/>
        <v>84.7</v>
      </c>
      <c r="R7" s="14">
        <f t="shared" si="5"/>
        <v>338.8</v>
      </c>
      <c r="S7" s="14">
        <f t="shared" si="6"/>
        <v>3.39</v>
      </c>
      <c r="T7" s="14">
        <f t="shared" si="7"/>
        <v>28.38</v>
      </c>
      <c r="U7" s="7">
        <f t="shared" si="8"/>
        <v>30</v>
      </c>
      <c r="V7" s="9"/>
      <c r="W7" s="7">
        <f t="shared" si="9"/>
        <v>0.8</v>
      </c>
      <c r="X7" s="7">
        <f t="shared" si="10"/>
        <v>0.16</v>
      </c>
      <c r="Y7" s="7">
        <f t="shared" si="11"/>
        <v>0.04</v>
      </c>
      <c r="Z7" s="9"/>
    </row>
    <row r="8" spans="1:26" x14ac:dyDescent="0.25">
      <c r="A8" s="8" t="s">
        <v>222</v>
      </c>
      <c r="B8" s="8">
        <v>100</v>
      </c>
      <c r="C8" s="8">
        <v>360</v>
      </c>
      <c r="D8" s="8">
        <v>74.599999999999994</v>
      </c>
      <c r="E8" s="8">
        <v>11.2</v>
      </c>
      <c r="F8" s="8">
        <v>1.9</v>
      </c>
      <c r="G8" s="8"/>
      <c r="H8" s="8">
        <v>6</v>
      </c>
      <c r="I8" s="8"/>
      <c r="J8" s="8"/>
      <c r="K8" s="8">
        <v>0</v>
      </c>
      <c r="L8" s="8">
        <v>2017</v>
      </c>
      <c r="M8" s="14">
        <f t="shared" si="0"/>
        <v>360.3</v>
      </c>
      <c r="N8" s="14">
        <f t="shared" si="1"/>
        <v>1</v>
      </c>
      <c r="O8" s="14">
        <f t="shared" si="2"/>
        <v>98.1</v>
      </c>
      <c r="P8" s="14">
        <f t="shared" si="3"/>
        <v>342.9</v>
      </c>
      <c r="Q8" s="14">
        <f t="shared" si="4"/>
        <v>85.8</v>
      </c>
      <c r="R8" s="14">
        <f t="shared" si="5"/>
        <v>343.2</v>
      </c>
      <c r="S8" s="14">
        <f t="shared" si="6"/>
        <v>3.43</v>
      </c>
      <c r="T8" s="14">
        <f t="shared" si="7"/>
        <v>28.6</v>
      </c>
      <c r="U8" s="7">
        <f t="shared" si="8"/>
        <v>30</v>
      </c>
      <c r="W8" s="7">
        <f t="shared" si="9"/>
        <v>0.85</v>
      </c>
      <c r="X8" s="7">
        <f t="shared" si="10"/>
        <v>0.13</v>
      </c>
      <c r="Y8" s="7">
        <f t="shared" si="11"/>
        <v>0.02</v>
      </c>
    </row>
    <row r="9" spans="1:26" x14ac:dyDescent="0.25">
      <c r="A9" s="8" t="s">
        <v>221</v>
      </c>
      <c r="B9" s="8">
        <v>100</v>
      </c>
      <c r="C9" s="8">
        <v>206</v>
      </c>
      <c r="D9" s="8">
        <v>43.9</v>
      </c>
      <c r="E9" s="8">
        <v>6</v>
      </c>
      <c r="F9" s="8">
        <v>0.7</v>
      </c>
      <c r="G9" s="8">
        <v>0</v>
      </c>
      <c r="H9" s="8"/>
      <c r="I9" s="8">
        <v>0</v>
      </c>
      <c r="J9" s="8">
        <v>0</v>
      </c>
      <c r="K9" s="8">
        <v>0</v>
      </c>
      <c r="L9" s="8">
        <v>2011</v>
      </c>
      <c r="M9" s="14">
        <f t="shared" si="0"/>
        <v>205.9</v>
      </c>
      <c r="N9" s="14">
        <f t="shared" si="1"/>
        <v>1</v>
      </c>
      <c r="O9" s="14">
        <f t="shared" si="2"/>
        <v>99.3</v>
      </c>
      <c r="P9" s="14">
        <f t="shared" si="3"/>
        <v>199.7</v>
      </c>
      <c r="Q9" s="14">
        <f t="shared" si="4"/>
        <v>49.9</v>
      </c>
      <c r="R9" s="14">
        <f t="shared" si="5"/>
        <v>199.6</v>
      </c>
      <c r="S9" s="14">
        <f t="shared" si="6"/>
        <v>2</v>
      </c>
      <c r="T9" s="14">
        <f t="shared" si="7"/>
        <v>49.65</v>
      </c>
      <c r="U9" s="7">
        <f t="shared" si="8"/>
        <v>50</v>
      </c>
      <c r="W9" s="7">
        <f t="shared" si="9"/>
        <v>0.87</v>
      </c>
      <c r="X9" s="7">
        <f t="shared" si="10"/>
        <v>0.12</v>
      </c>
      <c r="Y9" s="7">
        <f t="shared" si="11"/>
        <v>0.01</v>
      </c>
    </row>
    <row r="10" spans="1:26" x14ac:dyDescent="0.25">
      <c r="A10" s="8" t="s">
        <v>21</v>
      </c>
      <c r="B10" s="8">
        <v>100</v>
      </c>
      <c r="C10" s="8">
        <v>356</v>
      </c>
      <c r="D10" s="8">
        <v>87.5</v>
      </c>
      <c r="E10" s="8">
        <v>0.2</v>
      </c>
      <c r="F10" s="8">
        <v>0.4</v>
      </c>
      <c r="G10" s="8">
        <v>0</v>
      </c>
      <c r="H10" s="8">
        <v>14</v>
      </c>
      <c r="I10" s="8">
        <v>0</v>
      </c>
      <c r="J10" s="8"/>
      <c r="K10" s="8">
        <v>0</v>
      </c>
      <c r="L10" s="8">
        <v>2017</v>
      </c>
      <c r="M10" s="14">
        <f t="shared" si="0"/>
        <v>354.40000000000003</v>
      </c>
      <c r="N10" s="14">
        <f t="shared" si="1"/>
        <v>1</v>
      </c>
      <c r="O10" s="14">
        <f t="shared" si="2"/>
        <v>99.6</v>
      </c>
      <c r="P10" s="14">
        <f t="shared" si="3"/>
        <v>352.4</v>
      </c>
      <c r="Q10" s="14">
        <f t="shared" si="4"/>
        <v>87.7</v>
      </c>
      <c r="R10" s="14">
        <f t="shared" si="5"/>
        <v>350.8</v>
      </c>
      <c r="S10" s="14">
        <f t="shared" si="6"/>
        <v>3.51</v>
      </c>
      <c r="T10" s="14">
        <f t="shared" si="7"/>
        <v>28.38</v>
      </c>
      <c r="U10" s="7">
        <f t="shared" si="8"/>
        <v>30</v>
      </c>
      <c r="W10" s="7">
        <f t="shared" si="9"/>
        <v>0.99</v>
      </c>
      <c r="X10" s="7">
        <f t="shared" si="10"/>
        <v>0</v>
      </c>
      <c r="Y10" s="7">
        <f t="shared" si="11"/>
        <v>0</v>
      </c>
    </row>
    <row r="11" spans="1:26" x14ac:dyDescent="0.25">
      <c r="A11" s="8" t="s">
        <v>22</v>
      </c>
      <c r="B11" s="8">
        <v>30</v>
      </c>
      <c r="C11" s="8">
        <v>135.30000000000001</v>
      </c>
      <c r="D11" s="8">
        <v>11.73</v>
      </c>
      <c r="E11" s="8">
        <v>11.31</v>
      </c>
      <c r="F11" s="8">
        <v>4.8</v>
      </c>
      <c r="G11" s="8">
        <v>0</v>
      </c>
      <c r="H11" s="8">
        <v>1.5</v>
      </c>
      <c r="I11" s="8">
        <v>0</v>
      </c>
      <c r="J11" s="8">
        <v>0</v>
      </c>
      <c r="K11" s="8">
        <v>0</v>
      </c>
      <c r="L11" s="8">
        <v>2011</v>
      </c>
      <c r="M11" s="14">
        <f t="shared" si="0"/>
        <v>135.35999999999999</v>
      </c>
      <c r="N11" s="14">
        <f t="shared" si="1"/>
        <v>1</v>
      </c>
      <c r="O11" s="14">
        <f t="shared" si="2"/>
        <v>25.2</v>
      </c>
      <c r="P11" s="14">
        <f t="shared" si="3"/>
        <v>92.100000000000023</v>
      </c>
      <c r="Q11" s="14">
        <f t="shared" si="4"/>
        <v>23.04</v>
      </c>
      <c r="R11" s="14">
        <f t="shared" si="5"/>
        <v>92.16</v>
      </c>
      <c r="S11" s="14">
        <f t="shared" si="6"/>
        <v>0.92</v>
      </c>
      <c r="T11" s="14">
        <f t="shared" si="7"/>
        <v>27.39</v>
      </c>
      <c r="U11" s="7">
        <f t="shared" si="8"/>
        <v>25</v>
      </c>
      <c r="W11" s="7">
        <f t="shared" si="9"/>
        <v>0.42</v>
      </c>
      <c r="X11" s="7">
        <f t="shared" si="10"/>
        <v>0.41</v>
      </c>
      <c r="Y11" s="7">
        <f t="shared" si="11"/>
        <v>0.17</v>
      </c>
    </row>
    <row r="12" spans="1:26" s="6" customFormat="1" x14ac:dyDescent="0.25">
      <c r="A12" s="8" t="s">
        <v>285</v>
      </c>
      <c r="B12" s="8">
        <v>100</v>
      </c>
      <c r="C12" s="8">
        <v>307</v>
      </c>
      <c r="D12" s="8">
        <v>72.2</v>
      </c>
      <c r="E12" s="8">
        <v>12.4</v>
      </c>
      <c r="F12" s="8">
        <v>0.7</v>
      </c>
      <c r="G12" s="8"/>
      <c r="H12" s="8">
        <v>517</v>
      </c>
      <c r="I12" s="8"/>
      <c r="J12" s="8"/>
      <c r="K12" s="8">
        <v>0</v>
      </c>
      <c r="L12" s="8">
        <v>2017</v>
      </c>
      <c r="M12" s="17">
        <f t="shared" si="0"/>
        <v>344.70000000000005</v>
      </c>
      <c r="N12" s="17">
        <f t="shared" si="1"/>
        <v>1.1200000000000001</v>
      </c>
      <c r="O12" s="14">
        <f t="shared" si="2"/>
        <v>99.3</v>
      </c>
      <c r="P12" s="14">
        <f t="shared" si="3"/>
        <v>300.7</v>
      </c>
      <c r="Q12" s="14">
        <f t="shared" si="4"/>
        <v>84.600000000000009</v>
      </c>
      <c r="R12" s="14">
        <f t="shared" si="5"/>
        <v>338.40000000000003</v>
      </c>
      <c r="S12" s="14">
        <f t="shared" si="6"/>
        <v>3.38</v>
      </c>
      <c r="T12" s="14">
        <f t="shared" si="7"/>
        <v>29.38</v>
      </c>
      <c r="U12" s="7">
        <f t="shared" si="8"/>
        <v>30</v>
      </c>
      <c r="V12" s="9"/>
      <c r="W12" s="7">
        <f t="shared" si="9"/>
        <v>0.85</v>
      </c>
      <c r="X12" s="7">
        <f t="shared" si="10"/>
        <v>0.15</v>
      </c>
      <c r="Y12" s="7">
        <f t="shared" si="11"/>
        <v>0.01</v>
      </c>
      <c r="Z12" s="9"/>
    </row>
    <row r="13" spans="1:26" x14ac:dyDescent="0.25">
      <c r="A13" s="8" t="s">
        <v>4</v>
      </c>
      <c r="B13" s="8">
        <v>30</v>
      </c>
      <c r="C13" s="8">
        <v>161.4</v>
      </c>
      <c r="D13" s="8">
        <v>14.67</v>
      </c>
      <c r="E13" s="8">
        <v>3.96</v>
      </c>
      <c r="F13" s="8">
        <v>9.66</v>
      </c>
      <c r="G13" s="8">
        <v>0</v>
      </c>
      <c r="H13" s="8">
        <v>1.2</v>
      </c>
      <c r="I13" s="8">
        <v>0</v>
      </c>
      <c r="J13" s="8">
        <v>0</v>
      </c>
      <c r="K13" s="8">
        <v>0</v>
      </c>
      <c r="L13" s="8">
        <v>2011</v>
      </c>
      <c r="M13" s="14">
        <f t="shared" si="0"/>
        <v>161.45999999999998</v>
      </c>
      <c r="N13" s="14">
        <f t="shared" si="1"/>
        <v>1</v>
      </c>
      <c r="O13" s="14">
        <f t="shared" si="2"/>
        <v>20.34</v>
      </c>
      <c r="P13" s="14">
        <f t="shared" si="3"/>
        <v>74.460000000000008</v>
      </c>
      <c r="Q13" s="14">
        <f t="shared" si="4"/>
        <v>18.63</v>
      </c>
      <c r="R13" s="14">
        <f t="shared" si="5"/>
        <v>74.52</v>
      </c>
      <c r="S13" s="14">
        <f t="shared" si="6"/>
        <v>0.75</v>
      </c>
      <c r="T13" s="14">
        <f t="shared" si="7"/>
        <v>27.12</v>
      </c>
      <c r="U13" s="7">
        <f t="shared" si="8"/>
        <v>25</v>
      </c>
      <c r="W13" s="7">
        <f t="shared" si="9"/>
        <v>0.52</v>
      </c>
      <c r="X13" s="7">
        <f t="shared" si="10"/>
        <v>0.14000000000000001</v>
      </c>
      <c r="Y13" s="7">
        <f t="shared" si="11"/>
        <v>0.34</v>
      </c>
    </row>
    <row r="14" spans="1:26" x14ac:dyDescent="0.25">
      <c r="A14" s="8" t="s">
        <v>29</v>
      </c>
      <c r="B14" s="8">
        <v>30</v>
      </c>
      <c r="C14" s="8">
        <v>173.4</v>
      </c>
      <c r="D14" s="8">
        <v>10.17</v>
      </c>
      <c r="E14" s="8">
        <v>6.42</v>
      </c>
      <c r="F14" s="8">
        <v>11.88</v>
      </c>
      <c r="G14" s="8">
        <v>0</v>
      </c>
      <c r="H14" s="8">
        <v>0.9</v>
      </c>
      <c r="I14" s="8">
        <v>0</v>
      </c>
      <c r="J14" s="8">
        <v>0</v>
      </c>
      <c r="K14" s="8">
        <v>0</v>
      </c>
      <c r="L14" s="8">
        <v>2011</v>
      </c>
      <c r="M14" s="14">
        <f t="shared" si="0"/>
        <v>173.28</v>
      </c>
      <c r="N14" s="14">
        <f t="shared" si="1"/>
        <v>1</v>
      </c>
      <c r="O14" s="14">
        <f t="shared" si="2"/>
        <v>18.119999999999997</v>
      </c>
      <c r="P14" s="14">
        <f t="shared" si="3"/>
        <v>66.48</v>
      </c>
      <c r="Q14" s="14">
        <f t="shared" si="4"/>
        <v>16.59</v>
      </c>
      <c r="R14" s="14">
        <f t="shared" si="5"/>
        <v>66.36</v>
      </c>
      <c r="S14" s="14">
        <f t="shared" si="6"/>
        <v>0.66</v>
      </c>
      <c r="T14" s="14">
        <f t="shared" si="7"/>
        <v>27.45</v>
      </c>
      <c r="U14" s="7">
        <f t="shared" si="8"/>
        <v>25</v>
      </c>
      <c r="W14" s="7">
        <f t="shared" si="9"/>
        <v>0.36</v>
      </c>
      <c r="X14" s="7">
        <f t="shared" si="10"/>
        <v>0.23</v>
      </c>
      <c r="Y14" s="7">
        <f t="shared" si="11"/>
        <v>0.42</v>
      </c>
    </row>
    <row r="15" spans="1:26" x14ac:dyDescent="0.25">
      <c r="A15" s="8" t="s">
        <v>145</v>
      </c>
      <c r="B15" s="8">
        <v>100</v>
      </c>
      <c r="C15" s="8">
        <v>101</v>
      </c>
      <c r="D15" s="8">
        <v>18.5</v>
      </c>
      <c r="E15" s="8">
        <v>2.2000000000000002</v>
      </c>
      <c r="F15" s="8">
        <v>2</v>
      </c>
      <c r="G15" s="8"/>
      <c r="H15" s="8">
        <v>388</v>
      </c>
      <c r="I15" s="8"/>
      <c r="J15" s="8"/>
      <c r="K15" s="8">
        <v>0</v>
      </c>
      <c r="L15" s="8">
        <v>2017</v>
      </c>
      <c r="M15" s="14">
        <f t="shared" si="0"/>
        <v>100.8</v>
      </c>
      <c r="N15" s="14">
        <f t="shared" si="1"/>
        <v>1</v>
      </c>
      <c r="O15" s="14">
        <f t="shared" si="2"/>
        <v>98</v>
      </c>
      <c r="P15" s="14">
        <f t="shared" si="3"/>
        <v>83</v>
      </c>
      <c r="Q15" s="14">
        <f t="shared" si="4"/>
        <v>20.7</v>
      </c>
      <c r="R15" s="14">
        <f t="shared" si="5"/>
        <v>82.8</v>
      </c>
      <c r="S15" s="14">
        <f t="shared" si="6"/>
        <v>0.83</v>
      </c>
      <c r="T15" s="14">
        <f t="shared" si="7"/>
        <v>118.07</v>
      </c>
      <c r="U15" s="7">
        <f t="shared" si="8"/>
        <v>120</v>
      </c>
      <c r="W15" s="7">
        <f t="shared" si="9"/>
        <v>0.81</v>
      </c>
      <c r="X15" s="7">
        <f t="shared" si="10"/>
        <v>0.1</v>
      </c>
      <c r="Y15" s="7">
        <f t="shared" si="11"/>
        <v>0.09</v>
      </c>
    </row>
    <row r="16" spans="1:26" x14ac:dyDescent="0.25">
      <c r="A16" s="8" t="s">
        <v>284</v>
      </c>
      <c r="B16" s="8">
        <v>100</v>
      </c>
      <c r="C16" s="8">
        <v>369</v>
      </c>
      <c r="D16" s="8">
        <v>78.69</v>
      </c>
      <c r="E16" s="8">
        <v>8.59</v>
      </c>
      <c r="F16" s="8">
        <v>2.2200000000000002</v>
      </c>
      <c r="G16" s="8">
        <v>0</v>
      </c>
      <c r="H16" s="8">
        <v>1338</v>
      </c>
      <c r="I16" s="8">
        <v>0</v>
      </c>
      <c r="J16" s="8">
        <v>1.44</v>
      </c>
      <c r="K16" s="8">
        <v>0</v>
      </c>
      <c r="L16" s="8">
        <v>2017</v>
      </c>
      <c r="M16" s="14">
        <f t="shared" si="0"/>
        <v>369.1</v>
      </c>
      <c r="N16" s="14">
        <f t="shared" si="1"/>
        <v>1</v>
      </c>
      <c r="O16" s="14">
        <f t="shared" si="2"/>
        <v>97.78</v>
      </c>
      <c r="P16" s="14">
        <f t="shared" si="3"/>
        <v>349.02</v>
      </c>
      <c r="Q16" s="14">
        <f t="shared" si="4"/>
        <v>87.28</v>
      </c>
      <c r="R16" s="14">
        <f t="shared" si="5"/>
        <v>349.12</v>
      </c>
      <c r="S16" s="14">
        <f t="shared" si="6"/>
        <v>3.49</v>
      </c>
      <c r="T16" s="14">
        <f t="shared" si="7"/>
        <v>28.02</v>
      </c>
      <c r="U16" s="7">
        <f t="shared" si="8"/>
        <v>30</v>
      </c>
      <c r="W16" s="7">
        <f t="shared" si="9"/>
        <v>0.88</v>
      </c>
      <c r="X16" s="7">
        <f t="shared" si="10"/>
        <v>0.1</v>
      </c>
      <c r="Y16" s="7">
        <f t="shared" si="11"/>
        <v>0.02</v>
      </c>
    </row>
    <row r="17" spans="1:25" x14ac:dyDescent="0.25">
      <c r="A17" s="8" t="s">
        <v>135</v>
      </c>
      <c r="B17" s="8">
        <v>100</v>
      </c>
      <c r="C17" s="8">
        <v>208</v>
      </c>
      <c r="D17" s="8">
        <v>27.79</v>
      </c>
      <c r="E17" s="8">
        <v>9.3800000000000008</v>
      </c>
      <c r="F17" s="8">
        <v>6.58</v>
      </c>
      <c r="G17" s="8">
        <v>0.49</v>
      </c>
      <c r="H17" s="8">
        <v>261</v>
      </c>
      <c r="I17" s="8">
        <v>7.35</v>
      </c>
      <c r="J17" s="8">
        <v>2.41</v>
      </c>
      <c r="K17" s="8">
        <v>0</v>
      </c>
      <c r="L17" s="8">
        <v>2017</v>
      </c>
      <c r="M17" s="14">
        <f t="shared" si="0"/>
        <v>207.9</v>
      </c>
      <c r="N17" s="14">
        <f t="shared" si="1"/>
        <v>1</v>
      </c>
      <c r="O17" s="14">
        <f t="shared" si="2"/>
        <v>93.42</v>
      </c>
      <c r="P17" s="14">
        <f t="shared" si="3"/>
        <v>148.78</v>
      </c>
      <c r="Q17" s="14">
        <f t="shared" si="4"/>
        <v>37.17</v>
      </c>
      <c r="R17" s="14">
        <f t="shared" si="5"/>
        <v>148.68</v>
      </c>
      <c r="S17" s="14">
        <f t="shared" si="6"/>
        <v>1.49</v>
      </c>
      <c r="T17" s="14">
        <f t="shared" si="7"/>
        <v>62.7</v>
      </c>
      <c r="U17" s="7">
        <f t="shared" si="8"/>
        <v>60</v>
      </c>
      <c r="W17" s="7">
        <f t="shared" si="9"/>
        <v>0.64</v>
      </c>
      <c r="X17" s="7">
        <f t="shared" si="10"/>
        <v>0.21</v>
      </c>
      <c r="Y17" s="7">
        <f t="shared" si="11"/>
        <v>0.15</v>
      </c>
    </row>
    <row r="18" spans="1:25" x14ac:dyDescent="0.25">
      <c r="A18" s="8" t="s">
        <v>136</v>
      </c>
      <c r="B18" s="8">
        <v>100</v>
      </c>
      <c r="C18" s="8">
        <v>187</v>
      </c>
      <c r="D18" s="8">
        <v>23.82</v>
      </c>
      <c r="E18" s="8">
        <v>8.1300000000000008</v>
      </c>
      <c r="F18" s="8">
        <v>6.59</v>
      </c>
      <c r="G18" s="8">
        <v>0.67</v>
      </c>
      <c r="H18" s="8">
        <v>423</v>
      </c>
      <c r="I18" s="8">
        <v>7.68</v>
      </c>
      <c r="J18" s="8">
        <v>2.37</v>
      </c>
      <c r="K18" s="8">
        <v>0</v>
      </c>
      <c r="L18" s="8">
        <v>2017</v>
      </c>
      <c r="M18" s="14">
        <f t="shared" si="0"/>
        <v>187.11</v>
      </c>
      <c r="N18" s="14">
        <f t="shared" si="1"/>
        <v>1</v>
      </c>
      <c r="O18" s="14">
        <f t="shared" si="2"/>
        <v>93.41</v>
      </c>
      <c r="P18" s="14">
        <f t="shared" si="3"/>
        <v>127.69</v>
      </c>
      <c r="Q18" s="14">
        <f t="shared" si="4"/>
        <v>31.950000000000003</v>
      </c>
      <c r="R18" s="14">
        <f t="shared" si="5"/>
        <v>127.80000000000001</v>
      </c>
      <c r="S18" s="14">
        <f t="shared" si="6"/>
        <v>1.28</v>
      </c>
      <c r="T18" s="14">
        <f t="shared" si="7"/>
        <v>72.98</v>
      </c>
      <c r="U18" s="7">
        <f t="shared" si="8"/>
        <v>70</v>
      </c>
      <c r="W18" s="7">
        <f t="shared" si="9"/>
        <v>0.62</v>
      </c>
      <c r="X18" s="7">
        <f t="shared" si="10"/>
        <v>0.21</v>
      </c>
      <c r="Y18" s="7">
        <f t="shared" si="11"/>
        <v>0.17</v>
      </c>
    </row>
    <row r="19" spans="1:25" x14ac:dyDescent="0.25">
      <c r="A19" s="8" t="s">
        <v>5</v>
      </c>
      <c r="B19" s="8">
        <v>100</v>
      </c>
      <c r="C19" s="8">
        <v>355</v>
      </c>
      <c r="D19" s="8">
        <v>71.36</v>
      </c>
      <c r="E19" s="8">
        <v>12.96</v>
      </c>
      <c r="F19" s="8">
        <v>3.29</v>
      </c>
      <c r="G19" s="8">
        <v>0.37</v>
      </c>
      <c r="H19" s="8">
        <v>1</v>
      </c>
      <c r="I19" s="8">
        <v>0</v>
      </c>
      <c r="J19" s="8">
        <v>0.7</v>
      </c>
      <c r="K19" s="8">
        <v>0</v>
      </c>
      <c r="L19" s="8">
        <v>2017</v>
      </c>
      <c r="M19" s="14">
        <f t="shared" si="0"/>
        <v>366.89</v>
      </c>
      <c r="N19" s="14">
        <f t="shared" si="1"/>
        <v>1.03</v>
      </c>
      <c r="O19" s="14">
        <f t="shared" si="2"/>
        <v>96.71</v>
      </c>
      <c r="P19" s="14">
        <f t="shared" si="3"/>
        <v>325.39</v>
      </c>
      <c r="Q19" s="14">
        <f t="shared" si="4"/>
        <v>84.32</v>
      </c>
      <c r="R19" s="14">
        <f t="shared" si="5"/>
        <v>337.28</v>
      </c>
      <c r="S19" s="14">
        <f t="shared" si="6"/>
        <v>3.37</v>
      </c>
      <c r="T19" s="14">
        <f t="shared" si="7"/>
        <v>28.7</v>
      </c>
      <c r="U19" s="7">
        <f t="shared" si="8"/>
        <v>30</v>
      </c>
      <c r="W19" s="7">
        <f t="shared" si="9"/>
        <v>0.81</v>
      </c>
      <c r="X19" s="7">
        <f t="shared" si="10"/>
        <v>0.15</v>
      </c>
      <c r="Y19" s="7">
        <f t="shared" si="11"/>
        <v>0.04</v>
      </c>
    </row>
    <row r="20" spans="1:25" x14ac:dyDescent="0.25">
      <c r="A20" s="8" t="s">
        <v>291</v>
      </c>
      <c r="B20" s="8">
        <v>100</v>
      </c>
      <c r="C20" s="8">
        <v>352</v>
      </c>
      <c r="D20" s="8">
        <v>74.41</v>
      </c>
      <c r="E20" s="8">
        <v>13.58</v>
      </c>
      <c r="F20" s="8">
        <v>1.27</v>
      </c>
      <c r="G20" s="8">
        <v>2.77</v>
      </c>
      <c r="H20" s="8">
        <v>707</v>
      </c>
      <c r="I20" s="8">
        <v>0</v>
      </c>
      <c r="J20" s="8">
        <v>0.38</v>
      </c>
      <c r="K20" s="8">
        <v>0</v>
      </c>
      <c r="L20" s="8">
        <v>2017</v>
      </c>
      <c r="M20" s="14">
        <f t="shared" si="0"/>
        <v>363.39</v>
      </c>
      <c r="N20" s="14">
        <f t="shared" si="1"/>
        <v>1.03</v>
      </c>
      <c r="O20" s="14">
        <f t="shared" si="2"/>
        <v>98.73</v>
      </c>
      <c r="P20" s="14">
        <f t="shared" si="3"/>
        <v>340.57</v>
      </c>
      <c r="Q20" s="14">
        <f t="shared" si="4"/>
        <v>87.99</v>
      </c>
      <c r="R20" s="14">
        <f t="shared" si="5"/>
        <v>351.96</v>
      </c>
      <c r="S20" s="14">
        <f t="shared" si="6"/>
        <v>3.52</v>
      </c>
      <c r="T20" s="14">
        <f t="shared" si="7"/>
        <v>28.05</v>
      </c>
      <c r="U20" s="7">
        <f t="shared" si="8"/>
        <v>30</v>
      </c>
      <c r="W20" s="7">
        <f t="shared" si="9"/>
        <v>0.83</v>
      </c>
      <c r="X20" s="7">
        <f t="shared" si="10"/>
        <v>0.15</v>
      </c>
      <c r="Y20" s="7">
        <f t="shared" si="11"/>
        <v>0.01</v>
      </c>
    </row>
    <row r="21" spans="1:25" x14ac:dyDescent="0.25">
      <c r="A21" s="8" t="s">
        <v>108</v>
      </c>
      <c r="B21" s="8">
        <v>100</v>
      </c>
      <c r="C21" s="8">
        <v>108</v>
      </c>
      <c r="D21" s="8">
        <v>22.65</v>
      </c>
      <c r="E21" s="8">
        <v>4.28</v>
      </c>
      <c r="F21" s="8">
        <v>0.4</v>
      </c>
      <c r="G21" s="8">
        <v>0</v>
      </c>
      <c r="H21" s="8">
        <v>35</v>
      </c>
      <c r="I21" s="8">
        <v>0</v>
      </c>
      <c r="J21" s="8">
        <v>0.12</v>
      </c>
      <c r="K21" s="8">
        <v>0</v>
      </c>
      <c r="L21" s="8">
        <v>2017</v>
      </c>
      <c r="M21" s="14">
        <f t="shared" si="0"/>
        <v>111.32</v>
      </c>
      <c r="N21" s="14">
        <f t="shared" si="1"/>
        <v>1.03</v>
      </c>
      <c r="O21" s="14">
        <f t="shared" si="2"/>
        <v>99.6</v>
      </c>
      <c r="P21" s="14">
        <f t="shared" si="3"/>
        <v>104.4</v>
      </c>
      <c r="Q21" s="14">
        <f t="shared" si="4"/>
        <v>26.93</v>
      </c>
      <c r="R21" s="14">
        <f t="shared" si="5"/>
        <v>107.72</v>
      </c>
      <c r="S21" s="14">
        <f t="shared" si="6"/>
        <v>1.08</v>
      </c>
      <c r="T21" s="14">
        <f t="shared" si="7"/>
        <v>92.22</v>
      </c>
      <c r="U21" s="7">
        <f t="shared" si="8"/>
        <v>90</v>
      </c>
      <c r="W21" s="7">
        <f t="shared" si="9"/>
        <v>0.83</v>
      </c>
      <c r="X21" s="7">
        <f t="shared" si="10"/>
        <v>0.16</v>
      </c>
      <c r="Y21" s="7">
        <f t="shared" si="11"/>
        <v>0.01</v>
      </c>
    </row>
    <row r="22" spans="1:25" x14ac:dyDescent="0.25">
      <c r="A22" s="8" t="s">
        <v>274</v>
      </c>
      <c r="B22" s="8">
        <v>100</v>
      </c>
      <c r="C22" s="8">
        <v>274</v>
      </c>
      <c r="D22" s="8">
        <v>61.14</v>
      </c>
      <c r="E22" s="8">
        <v>7.59</v>
      </c>
      <c r="F22" s="8">
        <v>0.96</v>
      </c>
      <c r="G22" s="8">
        <v>0</v>
      </c>
      <c r="H22" s="8">
        <v>455</v>
      </c>
      <c r="I22" s="8">
        <v>0</v>
      </c>
      <c r="J22" s="8">
        <v>0.27</v>
      </c>
      <c r="K22" s="8">
        <v>0</v>
      </c>
      <c r="L22" s="8">
        <v>2017</v>
      </c>
      <c r="M22" s="14">
        <f t="shared" si="0"/>
        <v>283.56</v>
      </c>
      <c r="N22" s="14">
        <f t="shared" si="1"/>
        <v>1.03</v>
      </c>
      <c r="O22" s="14">
        <f t="shared" si="2"/>
        <v>99.04</v>
      </c>
      <c r="P22" s="14">
        <f t="shared" si="3"/>
        <v>265.36</v>
      </c>
      <c r="Q22" s="14">
        <f t="shared" si="4"/>
        <v>68.73</v>
      </c>
      <c r="R22" s="14">
        <f t="shared" si="5"/>
        <v>274.92</v>
      </c>
      <c r="S22" s="14">
        <f t="shared" si="6"/>
        <v>2.75</v>
      </c>
      <c r="T22" s="14">
        <f t="shared" si="7"/>
        <v>36.01</v>
      </c>
      <c r="U22" s="7">
        <f t="shared" si="8"/>
        <v>35</v>
      </c>
      <c r="W22" s="7">
        <f t="shared" si="9"/>
        <v>0.88</v>
      </c>
      <c r="X22" s="7">
        <f t="shared" si="10"/>
        <v>0.11</v>
      </c>
      <c r="Y22" s="7">
        <f t="shared" si="11"/>
        <v>0.01</v>
      </c>
    </row>
    <row r="23" spans="1:25" x14ac:dyDescent="0.25">
      <c r="A23" s="8" t="s">
        <v>110</v>
      </c>
      <c r="B23" s="8">
        <v>100</v>
      </c>
      <c r="C23" s="8">
        <v>117</v>
      </c>
      <c r="D23" s="8">
        <v>25.73</v>
      </c>
      <c r="E23" s="8">
        <v>3.54</v>
      </c>
      <c r="F23" s="8">
        <v>0.44</v>
      </c>
      <c r="G23" s="8">
        <v>0</v>
      </c>
      <c r="H23" s="8">
        <v>38</v>
      </c>
      <c r="I23" s="8">
        <v>0</v>
      </c>
      <c r="J23" s="8">
        <v>0.13</v>
      </c>
      <c r="K23" s="8">
        <v>0</v>
      </c>
      <c r="L23" s="8">
        <v>2017</v>
      </c>
      <c r="M23" s="14">
        <f t="shared" si="0"/>
        <v>121.03999999999999</v>
      </c>
      <c r="N23" s="14">
        <f t="shared" si="1"/>
        <v>1.03</v>
      </c>
      <c r="O23" s="14">
        <f t="shared" si="2"/>
        <v>99.56</v>
      </c>
      <c r="P23" s="14">
        <f t="shared" si="3"/>
        <v>113.04</v>
      </c>
      <c r="Q23" s="14">
        <f t="shared" si="4"/>
        <v>29.27</v>
      </c>
      <c r="R23" s="14">
        <f t="shared" si="5"/>
        <v>117.08</v>
      </c>
      <c r="S23" s="14">
        <f t="shared" si="6"/>
        <v>1.17</v>
      </c>
      <c r="T23" s="14">
        <f t="shared" si="7"/>
        <v>85.09</v>
      </c>
      <c r="U23" s="7">
        <f t="shared" si="8"/>
        <v>90</v>
      </c>
      <c r="W23" s="7">
        <f t="shared" si="9"/>
        <v>0.87</v>
      </c>
      <c r="X23" s="7">
        <f t="shared" si="10"/>
        <v>0.12</v>
      </c>
      <c r="Y23" s="7">
        <f t="shared" si="11"/>
        <v>0.01</v>
      </c>
    </row>
    <row r="24" spans="1:25" x14ac:dyDescent="0.25">
      <c r="A24" s="8" t="s">
        <v>109</v>
      </c>
      <c r="B24" s="8">
        <v>100</v>
      </c>
      <c r="C24" s="8">
        <v>339</v>
      </c>
      <c r="D24" s="8">
        <v>73.66</v>
      </c>
      <c r="E24" s="8">
        <v>10.74</v>
      </c>
      <c r="F24" s="8">
        <v>1.44</v>
      </c>
      <c r="G24" s="8">
        <v>0</v>
      </c>
      <c r="H24" s="8">
        <v>628</v>
      </c>
      <c r="I24" s="8">
        <v>0</v>
      </c>
      <c r="J24" s="8">
        <v>0.34</v>
      </c>
      <c r="K24" s="8">
        <v>0</v>
      </c>
      <c r="L24" s="8">
        <v>2017</v>
      </c>
      <c r="M24" s="14">
        <f t="shared" si="0"/>
        <v>350.55999999999995</v>
      </c>
      <c r="N24" s="14">
        <f t="shared" si="1"/>
        <v>1.03</v>
      </c>
      <c r="O24" s="14">
        <f t="shared" si="2"/>
        <v>98.56</v>
      </c>
      <c r="P24" s="14">
        <f t="shared" si="3"/>
        <v>326.04000000000002</v>
      </c>
      <c r="Q24" s="14">
        <f t="shared" si="4"/>
        <v>84.399999999999991</v>
      </c>
      <c r="R24" s="14">
        <f t="shared" si="5"/>
        <v>337.59999999999997</v>
      </c>
      <c r="S24" s="14">
        <f t="shared" si="6"/>
        <v>3.38</v>
      </c>
      <c r="T24" s="14">
        <f t="shared" si="7"/>
        <v>29.16</v>
      </c>
      <c r="U24" s="7">
        <f t="shared" si="8"/>
        <v>30</v>
      </c>
      <c r="W24" s="7">
        <f t="shared" si="9"/>
        <v>0.86</v>
      </c>
      <c r="X24" s="7">
        <f t="shared" si="10"/>
        <v>0.13</v>
      </c>
      <c r="Y24" s="7">
        <f t="shared" si="11"/>
        <v>0.02</v>
      </c>
    </row>
    <row r="25" spans="1:25" x14ac:dyDescent="0.25">
      <c r="A25" s="8" t="s">
        <v>139</v>
      </c>
      <c r="B25" s="8">
        <v>100</v>
      </c>
      <c r="C25" s="8">
        <v>345</v>
      </c>
      <c r="D25" s="8">
        <v>67.84</v>
      </c>
      <c r="E25" s="8">
        <v>13.64</v>
      </c>
      <c r="F25" s="8">
        <v>3.38</v>
      </c>
      <c r="G25" s="8">
        <v>0.5</v>
      </c>
      <c r="H25" s="8">
        <v>1</v>
      </c>
      <c r="I25" s="8">
        <v>0</v>
      </c>
      <c r="J25" s="8">
        <v>0.71</v>
      </c>
      <c r="K25" s="8">
        <v>0</v>
      </c>
      <c r="L25" s="8">
        <v>2017</v>
      </c>
      <c r="M25" s="14">
        <f t="shared" si="0"/>
        <v>356.34000000000003</v>
      </c>
      <c r="N25" s="14">
        <f t="shared" si="1"/>
        <v>1.03</v>
      </c>
      <c r="O25" s="14">
        <f t="shared" si="2"/>
        <v>96.62</v>
      </c>
      <c r="P25" s="14">
        <f t="shared" si="3"/>
        <v>314.58</v>
      </c>
      <c r="Q25" s="14">
        <f t="shared" si="4"/>
        <v>81.48</v>
      </c>
      <c r="R25" s="14">
        <f t="shared" si="5"/>
        <v>325.92</v>
      </c>
      <c r="S25" s="14">
        <f t="shared" si="6"/>
        <v>3.26</v>
      </c>
      <c r="T25" s="14">
        <f t="shared" si="7"/>
        <v>29.64</v>
      </c>
      <c r="U25" s="7">
        <f t="shared" si="8"/>
        <v>30</v>
      </c>
      <c r="W25" s="7">
        <f t="shared" si="9"/>
        <v>0.8</v>
      </c>
      <c r="X25" s="7">
        <f t="shared" si="10"/>
        <v>0.16</v>
      </c>
      <c r="Y25" s="7">
        <f t="shared" si="11"/>
        <v>0.04</v>
      </c>
    </row>
    <row r="26" spans="1:25" x14ac:dyDescent="0.25">
      <c r="A26" s="8" t="s">
        <v>13</v>
      </c>
      <c r="B26" s="8">
        <v>100</v>
      </c>
      <c r="C26" s="8">
        <v>362</v>
      </c>
      <c r="D26" s="8">
        <v>78.5</v>
      </c>
      <c r="E26" s="8">
        <v>6.2</v>
      </c>
      <c r="F26" s="8">
        <v>0.9</v>
      </c>
      <c r="G26" s="8">
        <v>0.1</v>
      </c>
      <c r="H26" s="8">
        <v>2</v>
      </c>
      <c r="I26" s="8">
        <v>0</v>
      </c>
      <c r="J26" s="8">
        <v>-0.28999999999999998</v>
      </c>
      <c r="K26" s="8">
        <v>0</v>
      </c>
      <c r="L26" s="8">
        <v>2017</v>
      </c>
      <c r="M26" s="14">
        <f t="shared" si="0"/>
        <v>346.90000000000003</v>
      </c>
      <c r="N26" s="14">
        <f t="shared" si="1"/>
        <v>0.96</v>
      </c>
      <c r="O26" s="14">
        <f t="shared" si="2"/>
        <v>99.1</v>
      </c>
      <c r="P26" s="14">
        <f t="shared" si="3"/>
        <v>353.9</v>
      </c>
      <c r="Q26" s="14">
        <f t="shared" si="4"/>
        <v>84.7</v>
      </c>
      <c r="R26" s="14">
        <f t="shared" si="5"/>
        <v>338.8</v>
      </c>
      <c r="S26" s="14">
        <f t="shared" si="6"/>
        <v>3.39</v>
      </c>
      <c r="T26" s="14">
        <f t="shared" si="7"/>
        <v>29.23</v>
      </c>
      <c r="U26" s="7">
        <f t="shared" si="8"/>
        <v>30</v>
      </c>
      <c r="W26" s="7">
        <f t="shared" si="9"/>
        <v>0.92</v>
      </c>
      <c r="X26" s="7">
        <f t="shared" si="10"/>
        <v>7.0000000000000007E-2</v>
      </c>
      <c r="Y26" s="7">
        <f t="shared" si="11"/>
        <v>0.01</v>
      </c>
    </row>
    <row r="27" spans="1:25" x14ac:dyDescent="0.25">
      <c r="A27" s="8" t="s">
        <v>14</v>
      </c>
      <c r="B27" s="8">
        <v>40</v>
      </c>
      <c r="C27" s="8">
        <v>151.6</v>
      </c>
      <c r="D27" s="8">
        <v>32.159999999999997</v>
      </c>
      <c r="E27" s="8">
        <v>2.96</v>
      </c>
      <c r="F27" s="8">
        <v>1.04</v>
      </c>
      <c r="G27" s="8">
        <v>0</v>
      </c>
      <c r="H27" s="8">
        <v>2.4</v>
      </c>
      <c r="I27" s="8">
        <v>0</v>
      </c>
      <c r="J27" s="8">
        <v>0</v>
      </c>
      <c r="K27" s="8">
        <v>0</v>
      </c>
      <c r="L27" s="8">
        <v>2011</v>
      </c>
      <c r="M27" s="14">
        <f t="shared" si="0"/>
        <v>149.83999999999997</v>
      </c>
      <c r="N27" s="14">
        <f t="shared" si="1"/>
        <v>0.99</v>
      </c>
      <c r="O27" s="14">
        <f t="shared" si="2"/>
        <v>38.96</v>
      </c>
      <c r="P27" s="14">
        <f t="shared" si="3"/>
        <v>142.24</v>
      </c>
      <c r="Q27" s="14">
        <f t="shared" si="4"/>
        <v>35.119999999999997</v>
      </c>
      <c r="R27" s="14">
        <f t="shared" si="5"/>
        <v>140.47999999999999</v>
      </c>
      <c r="S27" s="14">
        <f t="shared" si="6"/>
        <v>1.4</v>
      </c>
      <c r="T27" s="14">
        <f t="shared" si="7"/>
        <v>27.83</v>
      </c>
      <c r="U27" s="7">
        <f t="shared" si="8"/>
        <v>30</v>
      </c>
      <c r="W27" s="7">
        <f t="shared" si="9"/>
        <v>0.89</v>
      </c>
      <c r="X27" s="7">
        <f t="shared" si="10"/>
        <v>0.08</v>
      </c>
      <c r="Y27" s="7">
        <f t="shared" si="11"/>
        <v>0.03</v>
      </c>
    </row>
    <row r="28" spans="1:25" x14ac:dyDescent="0.25">
      <c r="A28" s="8" t="s">
        <v>1</v>
      </c>
      <c r="B28" s="8">
        <v>100</v>
      </c>
      <c r="C28" s="8">
        <v>469</v>
      </c>
      <c r="D28" s="8">
        <v>78.2</v>
      </c>
      <c r="E28" s="8">
        <v>3.2</v>
      </c>
      <c r="F28" s="8">
        <v>15.9</v>
      </c>
      <c r="G28" s="8"/>
      <c r="H28" s="8">
        <v>224</v>
      </c>
      <c r="I28" s="8"/>
      <c r="J28" s="8"/>
      <c r="K28" s="8">
        <v>0</v>
      </c>
      <c r="L28" s="8">
        <v>2017</v>
      </c>
      <c r="M28" s="14">
        <f t="shared" si="0"/>
        <v>468.70000000000005</v>
      </c>
      <c r="N28" s="14">
        <f t="shared" si="1"/>
        <v>1</v>
      </c>
      <c r="O28" s="14">
        <f t="shared" si="2"/>
        <v>84.1</v>
      </c>
      <c r="P28" s="14">
        <f t="shared" si="3"/>
        <v>325.89999999999998</v>
      </c>
      <c r="Q28" s="14">
        <f t="shared" si="4"/>
        <v>81.400000000000006</v>
      </c>
      <c r="R28" s="14">
        <f t="shared" si="5"/>
        <v>325.60000000000002</v>
      </c>
      <c r="S28" s="14">
        <f t="shared" si="6"/>
        <v>3.26</v>
      </c>
      <c r="T28" s="14">
        <f t="shared" si="7"/>
        <v>25.8</v>
      </c>
      <c r="U28" s="7">
        <f t="shared" si="8"/>
        <v>25</v>
      </c>
      <c r="W28" s="7">
        <f t="shared" si="9"/>
        <v>0.8</v>
      </c>
      <c r="X28" s="7">
        <f t="shared" si="10"/>
        <v>0.03</v>
      </c>
      <c r="Y28" s="7">
        <f t="shared" si="11"/>
        <v>0.16</v>
      </c>
    </row>
    <row r="29" spans="1:25" x14ac:dyDescent="0.25">
      <c r="A29" s="8" t="s">
        <v>23</v>
      </c>
      <c r="B29" s="8">
        <v>100</v>
      </c>
      <c r="C29" s="8">
        <v>395</v>
      </c>
      <c r="D29" s="8">
        <v>89.96</v>
      </c>
      <c r="E29" s="8">
        <v>4.1100000000000003</v>
      </c>
      <c r="F29" s="8">
        <v>2.13</v>
      </c>
      <c r="G29" s="8">
        <v>35.58</v>
      </c>
      <c r="H29" s="8">
        <v>4</v>
      </c>
      <c r="I29" s="8">
        <v>0</v>
      </c>
      <c r="J29" s="8">
        <v>1.1200000000000001</v>
      </c>
      <c r="K29" s="8">
        <v>0</v>
      </c>
      <c r="L29" s="8">
        <v>2017</v>
      </c>
      <c r="M29" s="14">
        <f t="shared" si="0"/>
        <v>395.45</v>
      </c>
      <c r="N29" s="14">
        <f t="shared" si="1"/>
        <v>1</v>
      </c>
      <c r="O29" s="14">
        <f t="shared" si="2"/>
        <v>97.87</v>
      </c>
      <c r="P29" s="14">
        <f t="shared" si="3"/>
        <v>375.83</v>
      </c>
      <c r="Q29" s="14">
        <f t="shared" si="4"/>
        <v>94.07</v>
      </c>
      <c r="R29" s="14">
        <f t="shared" si="5"/>
        <v>376.28</v>
      </c>
      <c r="S29" s="14">
        <f t="shared" si="6"/>
        <v>3.76</v>
      </c>
      <c r="T29" s="14">
        <f t="shared" si="7"/>
        <v>26.03</v>
      </c>
      <c r="U29" s="7">
        <f t="shared" si="8"/>
        <v>25</v>
      </c>
      <c r="W29" s="7">
        <f t="shared" si="9"/>
        <v>0.94</v>
      </c>
      <c r="X29" s="7">
        <f t="shared" si="10"/>
        <v>0.04</v>
      </c>
      <c r="Y29" s="7">
        <f t="shared" si="11"/>
        <v>0.02</v>
      </c>
    </row>
    <row r="30" spans="1:25" x14ac:dyDescent="0.25">
      <c r="A30" s="8" t="s">
        <v>19</v>
      </c>
      <c r="B30" s="8">
        <v>30</v>
      </c>
      <c r="C30" s="8">
        <v>139.5</v>
      </c>
      <c r="D30" s="8">
        <v>21.36</v>
      </c>
      <c r="E30" s="8">
        <v>1.71</v>
      </c>
      <c r="F30" s="8">
        <v>5.25</v>
      </c>
      <c r="G30" s="8">
        <v>0</v>
      </c>
      <c r="H30" s="8">
        <v>147</v>
      </c>
      <c r="I30" s="8">
        <v>0</v>
      </c>
      <c r="J30" s="8">
        <v>0</v>
      </c>
      <c r="K30" s="8">
        <v>0</v>
      </c>
      <c r="L30" s="8">
        <v>2011</v>
      </c>
      <c r="M30" s="14">
        <f t="shared" si="0"/>
        <v>139.53</v>
      </c>
      <c r="N30" s="14">
        <f t="shared" si="1"/>
        <v>1</v>
      </c>
      <c r="O30" s="14">
        <f t="shared" si="2"/>
        <v>24.75</v>
      </c>
      <c r="P30" s="14">
        <f t="shared" si="3"/>
        <v>92.25</v>
      </c>
      <c r="Q30" s="14">
        <f t="shared" si="4"/>
        <v>23.07</v>
      </c>
      <c r="R30" s="14">
        <f t="shared" si="5"/>
        <v>92.28</v>
      </c>
      <c r="S30" s="14">
        <f t="shared" si="6"/>
        <v>0.92</v>
      </c>
      <c r="T30" s="14">
        <f t="shared" si="7"/>
        <v>26.9</v>
      </c>
      <c r="U30" s="7">
        <f t="shared" si="8"/>
        <v>25</v>
      </c>
      <c r="W30" s="7">
        <f t="shared" si="9"/>
        <v>0.75</v>
      </c>
      <c r="X30" s="7">
        <f t="shared" si="10"/>
        <v>0.06</v>
      </c>
      <c r="Y30" s="7">
        <f t="shared" si="11"/>
        <v>0.19</v>
      </c>
    </row>
    <row r="31" spans="1:25" x14ac:dyDescent="0.25">
      <c r="A31" s="8" t="s">
        <v>141</v>
      </c>
      <c r="B31" s="8">
        <v>100</v>
      </c>
      <c r="C31" s="8">
        <v>393</v>
      </c>
      <c r="D31" s="8">
        <v>80.7</v>
      </c>
      <c r="E31" s="8">
        <v>8.6999999999999993</v>
      </c>
      <c r="F31" s="8">
        <v>3.9</v>
      </c>
      <c r="G31" s="8"/>
      <c r="H31" s="8">
        <v>74</v>
      </c>
      <c r="I31" s="8"/>
      <c r="J31" s="8"/>
      <c r="K31" s="8">
        <v>0</v>
      </c>
      <c r="L31" s="8">
        <v>2017</v>
      </c>
      <c r="M31" s="14">
        <f t="shared" si="0"/>
        <v>392.70000000000005</v>
      </c>
      <c r="N31" s="14">
        <f t="shared" si="1"/>
        <v>1</v>
      </c>
      <c r="O31" s="14">
        <f t="shared" si="2"/>
        <v>96.1</v>
      </c>
      <c r="P31" s="14">
        <f t="shared" si="3"/>
        <v>357.9</v>
      </c>
      <c r="Q31" s="14">
        <f t="shared" si="4"/>
        <v>89.4</v>
      </c>
      <c r="R31" s="14">
        <f t="shared" si="5"/>
        <v>357.6</v>
      </c>
      <c r="S31" s="14">
        <f t="shared" si="6"/>
        <v>3.58</v>
      </c>
      <c r="T31" s="14">
        <f t="shared" si="7"/>
        <v>26.84</v>
      </c>
      <c r="U31" s="7">
        <f t="shared" si="8"/>
        <v>25</v>
      </c>
      <c r="W31" s="7">
        <f t="shared" si="9"/>
        <v>0.86</v>
      </c>
      <c r="X31" s="7">
        <f t="shared" si="10"/>
        <v>0.09</v>
      </c>
      <c r="Y31" s="7">
        <f t="shared" si="11"/>
        <v>0.04</v>
      </c>
    </row>
    <row r="32" spans="1:25" x14ac:dyDescent="0.25">
      <c r="A32" s="8" t="s">
        <v>143</v>
      </c>
      <c r="B32" s="8">
        <v>100</v>
      </c>
      <c r="C32" s="8">
        <v>213</v>
      </c>
      <c r="D32" s="8">
        <v>48.8</v>
      </c>
      <c r="E32" s="8">
        <v>3.71</v>
      </c>
      <c r="F32" s="8">
        <v>0.37</v>
      </c>
      <c r="G32" s="8">
        <v>0.09</v>
      </c>
      <c r="H32" s="8">
        <v>261</v>
      </c>
      <c r="I32" s="8">
        <v>0</v>
      </c>
      <c r="J32" s="8">
        <v>0.16</v>
      </c>
      <c r="K32" s="8">
        <v>0</v>
      </c>
      <c r="L32" s="8">
        <v>2017</v>
      </c>
      <c r="M32" s="14">
        <f t="shared" si="0"/>
        <v>213.37</v>
      </c>
      <c r="N32" s="14">
        <f t="shared" si="1"/>
        <v>1</v>
      </c>
      <c r="O32" s="14">
        <f t="shared" si="2"/>
        <v>99.63</v>
      </c>
      <c r="P32" s="14">
        <f t="shared" si="3"/>
        <v>209.67</v>
      </c>
      <c r="Q32" s="14">
        <f t="shared" si="4"/>
        <v>52.51</v>
      </c>
      <c r="R32" s="14">
        <f t="shared" si="5"/>
        <v>210.04</v>
      </c>
      <c r="S32" s="14">
        <f t="shared" si="6"/>
        <v>2.1</v>
      </c>
      <c r="T32" s="14">
        <f t="shared" si="7"/>
        <v>47.44</v>
      </c>
      <c r="U32" s="7">
        <f t="shared" si="8"/>
        <v>45</v>
      </c>
      <c r="W32" s="7">
        <f t="shared" si="9"/>
        <v>0.92</v>
      </c>
      <c r="X32" s="7">
        <f t="shared" si="10"/>
        <v>7.0000000000000007E-2</v>
      </c>
      <c r="Y32" s="7">
        <f t="shared" si="11"/>
        <v>0.01</v>
      </c>
    </row>
    <row r="33" spans="1:25" x14ac:dyDescent="0.25">
      <c r="A33" s="8" t="s">
        <v>262</v>
      </c>
      <c r="B33" s="8">
        <v>100</v>
      </c>
      <c r="C33" s="8">
        <v>205</v>
      </c>
      <c r="D33" s="8">
        <v>47.8</v>
      </c>
      <c r="E33" s="8">
        <v>3.5</v>
      </c>
      <c r="F33" s="8">
        <v>0</v>
      </c>
      <c r="G33" s="8"/>
      <c r="H33" s="8">
        <v>226</v>
      </c>
      <c r="I33" s="8"/>
      <c r="J33" s="8"/>
      <c r="K33" s="8">
        <v>0</v>
      </c>
      <c r="L33" s="8">
        <v>2017</v>
      </c>
      <c r="M33" s="14">
        <f t="shared" si="0"/>
        <v>205.2</v>
      </c>
      <c r="N33" s="14">
        <f t="shared" si="1"/>
        <v>1</v>
      </c>
      <c r="O33" s="14">
        <f t="shared" si="2"/>
        <v>100</v>
      </c>
      <c r="P33" s="14">
        <f t="shared" si="3"/>
        <v>205</v>
      </c>
      <c r="Q33" s="14">
        <f t="shared" si="4"/>
        <v>51.3</v>
      </c>
      <c r="R33" s="14">
        <f t="shared" si="5"/>
        <v>205.2</v>
      </c>
      <c r="S33" s="14">
        <f t="shared" si="6"/>
        <v>2.0499999999999998</v>
      </c>
      <c r="T33" s="14">
        <f t="shared" si="7"/>
        <v>48.78</v>
      </c>
      <c r="U33" s="7">
        <f t="shared" si="8"/>
        <v>50</v>
      </c>
      <c r="W33" s="7">
        <f t="shared" si="9"/>
        <v>0.93</v>
      </c>
      <c r="X33" s="7">
        <f t="shared" si="10"/>
        <v>7.0000000000000007E-2</v>
      </c>
      <c r="Y33" s="7">
        <f t="shared" si="11"/>
        <v>0</v>
      </c>
    </row>
    <row r="34" spans="1:25" x14ac:dyDescent="0.25">
      <c r="A34" s="8" t="s">
        <v>137</v>
      </c>
      <c r="B34" s="8">
        <v>100</v>
      </c>
      <c r="C34" s="8">
        <v>207</v>
      </c>
      <c r="D34" s="8">
        <v>45.6</v>
      </c>
      <c r="E34" s="8">
        <v>4.3</v>
      </c>
      <c r="F34" s="8">
        <v>0.8</v>
      </c>
      <c r="G34" s="8"/>
      <c r="H34" s="8">
        <v>155</v>
      </c>
      <c r="I34" s="8"/>
      <c r="J34" s="8"/>
      <c r="K34" s="8">
        <v>0</v>
      </c>
      <c r="L34" s="8">
        <v>2017</v>
      </c>
      <c r="M34" s="14">
        <f t="shared" si="0"/>
        <v>206.79999999999998</v>
      </c>
      <c r="N34" s="14">
        <f t="shared" si="1"/>
        <v>1</v>
      </c>
      <c r="O34" s="14">
        <f t="shared" si="2"/>
        <v>99.2</v>
      </c>
      <c r="P34" s="14">
        <f t="shared" si="3"/>
        <v>199.8</v>
      </c>
      <c r="Q34" s="14">
        <f t="shared" si="4"/>
        <v>49.9</v>
      </c>
      <c r="R34" s="14">
        <f t="shared" si="5"/>
        <v>199.6</v>
      </c>
      <c r="S34" s="14">
        <f t="shared" si="6"/>
        <v>2</v>
      </c>
      <c r="T34" s="14">
        <f t="shared" si="7"/>
        <v>49.6</v>
      </c>
      <c r="U34" s="7">
        <f t="shared" si="8"/>
        <v>50</v>
      </c>
      <c r="W34" s="7">
        <f t="shared" si="9"/>
        <v>0.9</v>
      </c>
      <c r="X34" s="7">
        <f t="shared" si="10"/>
        <v>0.08</v>
      </c>
      <c r="Y34" s="7">
        <f t="shared" si="11"/>
        <v>0.02</v>
      </c>
    </row>
    <row r="35" spans="1:25" x14ac:dyDescent="0.25">
      <c r="A35" s="8" t="s">
        <v>263</v>
      </c>
      <c r="B35" s="8">
        <v>100</v>
      </c>
      <c r="C35" s="8">
        <v>206</v>
      </c>
      <c r="D35" s="8">
        <v>45.2</v>
      </c>
      <c r="E35" s="8">
        <v>4.5</v>
      </c>
      <c r="F35" s="8">
        <v>0.8</v>
      </c>
      <c r="G35" s="8"/>
      <c r="H35" s="8">
        <v>157</v>
      </c>
      <c r="I35" s="8"/>
      <c r="J35" s="8"/>
      <c r="K35" s="8">
        <v>0</v>
      </c>
      <c r="L35" s="8">
        <v>2017</v>
      </c>
      <c r="M35" s="14">
        <f t="shared" si="0"/>
        <v>206</v>
      </c>
      <c r="N35" s="14">
        <f t="shared" si="1"/>
        <v>1</v>
      </c>
      <c r="O35" s="14">
        <f t="shared" si="2"/>
        <v>99.2</v>
      </c>
      <c r="P35" s="14">
        <f t="shared" si="3"/>
        <v>198.8</v>
      </c>
      <c r="Q35" s="14">
        <f t="shared" si="4"/>
        <v>49.7</v>
      </c>
      <c r="R35" s="14">
        <f t="shared" si="5"/>
        <v>198.8</v>
      </c>
      <c r="S35" s="14">
        <f t="shared" si="6"/>
        <v>1.99</v>
      </c>
      <c r="T35" s="14">
        <f t="shared" si="7"/>
        <v>49.85</v>
      </c>
      <c r="U35" s="7">
        <f t="shared" si="8"/>
        <v>50</v>
      </c>
      <c r="W35" s="7">
        <f t="shared" si="9"/>
        <v>0.9</v>
      </c>
      <c r="X35" s="7">
        <f t="shared" si="10"/>
        <v>0.09</v>
      </c>
      <c r="Y35" s="7">
        <f t="shared" si="11"/>
        <v>0.02</v>
      </c>
    </row>
    <row r="36" spans="1:25" x14ac:dyDescent="0.25">
      <c r="A36" s="8" t="s">
        <v>140</v>
      </c>
      <c r="B36" s="8">
        <v>100</v>
      </c>
      <c r="C36" s="8">
        <v>210</v>
      </c>
      <c r="D36" s="8">
        <v>46.14</v>
      </c>
      <c r="E36" s="8">
        <v>3.09</v>
      </c>
      <c r="F36" s="8">
        <v>1.46</v>
      </c>
      <c r="G36" s="8">
        <v>7.39</v>
      </c>
      <c r="H36" s="8">
        <v>248</v>
      </c>
      <c r="I36" s="8">
        <v>0</v>
      </c>
      <c r="J36" s="8">
        <v>0.28000000000000003</v>
      </c>
      <c r="K36" s="8">
        <v>0</v>
      </c>
      <c r="L36" s="8">
        <v>2017</v>
      </c>
      <c r="M36" s="14">
        <f t="shared" si="0"/>
        <v>210.06</v>
      </c>
      <c r="N36" s="14">
        <f t="shared" si="1"/>
        <v>1</v>
      </c>
      <c r="O36" s="14">
        <f t="shared" si="2"/>
        <v>98.54</v>
      </c>
      <c r="P36" s="14">
        <f t="shared" si="3"/>
        <v>196.86</v>
      </c>
      <c r="Q36" s="14">
        <f t="shared" si="4"/>
        <v>49.230000000000004</v>
      </c>
      <c r="R36" s="14">
        <f t="shared" si="5"/>
        <v>196.92000000000002</v>
      </c>
      <c r="S36" s="14">
        <f t="shared" si="6"/>
        <v>1.97</v>
      </c>
      <c r="T36" s="14">
        <f t="shared" si="7"/>
        <v>50.02</v>
      </c>
      <c r="U36" s="7">
        <f t="shared" si="8"/>
        <v>50</v>
      </c>
      <c r="W36" s="7">
        <f t="shared" si="9"/>
        <v>0.91</v>
      </c>
      <c r="X36" s="7">
        <f t="shared" si="10"/>
        <v>0.06</v>
      </c>
      <c r="Y36" s="7">
        <f t="shared" si="11"/>
        <v>0.03</v>
      </c>
    </row>
    <row r="37" spans="1:25" x14ac:dyDescent="0.25">
      <c r="A37" s="8" t="s">
        <v>6</v>
      </c>
      <c r="B37" s="8">
        <v>100</v>
      </c>
      <c r="C37" s="8">
        <v>229</v>
      </c>
      <c r="D37" s="8">
        <v>53</v>
      </c>
      <c r="E37" s="8">
        <v>3.5</v>
      </c>
      <c r="F37" s="8">
        <v>0.3</v>
      </c>
      <c r="G37" s="8"/>
      <c r="H37" s="8">
        <v>277</v>
      </c>
      <c r="I37" s="8"/>
      <c r="J37" s="8"/>
      <c r="K37" s="8">
        <v>0</v>
      </c>
      <c r="L37" s="8">
        <v>2017</v>
      </c>
      <c r="M37" s="14">
        <f t="shared" si="0"/>
        <v>228.7</v>
      </c>
      <c r="N37" s="14">
        <f t="shared" si="1"/>
        <v>1</v>
      </c>
      <c r="O37" s="14">
        <f t="shared" si="2"/>
        <v>99.7</v>
      </c>
      <c r="P37" s="14">
        <f t="shared" si="3"/>
        <v>226.3</v>
      </c>
      <c r="Q37" s="14">
        <f t="shared" si="4"/>
        <v>56.5</v>
      </c>
      <c r="R37" s="14">
        <f t="shared" si="5"/>
        <v>226</v>
      </c>
      <c r="S37" s="14">
        <f t="shared" si="6"/>
        <v>2.2599999999999998</v>
      </c>
      <c r="T37" s="14">
        <f t="shared" si="7"/>
        <v>44.12</v>
      </c>
      <c r="U37" s="7">
        <f t="shared" si="8"/>
        <v>45</v>
      </c>
      <c r="W37" s="7">
        <f t="shared" si="9"/>
        <v>0.93</v>
      </c>
      <c r="X37" s="7">
        <f t="shared" si="10"/>
        <v>0.06</v>
      </c>
      <c r="Y37" s="7">
        <f t="shared" si="11"/>
        <v>0.01</v>
      </c>
    </row>
    <row r="38" spans="1:25" x14ac:dyDescent="0.25">
      <c r="A38" s="8" t="s">
        <v>142</v>
      </c>
      <c r="B38" s="8">
        <v>100</v>
      </c>
      <c r="C38" s="8">
        <v>228</v>
      </c>
      <c r="D38" s="8">
        <v>52.5</v>
      </c>
      <c r="E38" s="8">
        <v>3.6</v>
      </c>
      <c r="F38" s="8">
        <v>0.4</v>
      </c>
      <c r="G38" s="8"/>
      <c r="H38" s="8">
        <v>289</v>
      </c>
      <c r="I38" s="8"/>
      <c r="J38" s="8"/>
      <c r="K38" s="8">
        <v>0</v>
      </c>
      <c r="L38" s="8">
        <v>2017</v>
      </c>
      <c r="M38" s="14">
        <f t="shared" si="0"/>
        <v>228</v>
      </c>
      <c r="N38" s="14">
        <f t="shared" si="1"/>
        <v>1</v>
      </c>
      <c r="O38" s="14">
        <f t="shared" si="2"/>
        <v>99.6</v>
      </c>
      <c r="P38" s="14">
        <f t="shared" si="3"/>
        <v>224.4</v>
      </c>
      <c r="Q38" s="14">
        <f t="shared" si="4"/>
        <v>56.1</v>
      </c>
      <c r="R38" s="14">
        <f t="shared" si="5"/>
        <v>224.4</v>
      </c>
      <c r="S38" s="14">
        <f t="shared" si="6"/>
        <v>2.2400000000000002</v>
      </c>
      <c r="T38" s="14">
        <f t="shared" si="7"/>
        <v>44.46</v>
      </c>
      <c r="U38" s="7">
        <f t="shared" si="8"/>
        <v>45</v>
      </c>
      <c r="W38" s="7">
        <f t="shared" si="9"/>
        <v>0.93</v>
      </c>
      <c r="X38" s="7">
        <f t="shared" si="10"/>
        <v>0.06</v>
      </c>
      <c r="Y38" s="7">
        <f t="shared" si="11"/>
        <v>0.01</v>
      </c>
    </row>
    <row r="39" spans="1:25" x14ac:dyDescent="0.25">
      <c r="A39" s="8" t="s">
        <v>15</v>
      </c>
      <c r="B39" s="8">
        <v>100</v>
      </c>
      <c r="C39" s="8">
        <v>200</v>
      </c>
      <c r="D39" s="8">
        <v>41.2</v>
      </c>
      <c r="E39" s="8">
        <v>6.9</v>
      </c>
      <c r="F39" s="8">
        <v>0.8</v>
      </c>
      <c r="G39" s="8"/>
      <c r="H39" s="8">
        <v>463</v>
      </c>
      <c r="I39" s="8"/>
      <c r="J39" s="8"/>
      <c r="K39" s="8">
        <v>0</v>
      </c>
      <c r="L39" s="8">
        <v>2017</v>
      </c>
      <c r="M39" s="14">
        <f t="shared" si="0"/>
        <v>199.6</v>
      </c>
      <c r="N39" s="14">
        <f t="shared" si="1"/>
        <v>1</v>
      </c>
      <c r="O39" s="14">
        <f t="shared" si="2"/>
        <v>99.2</v>
      </c>
      <c r="P39" s="14">
        <f t="shared" si="3"/>
        <v>192.8</v>
      </c>
      <c r="Q39" s="14">
        <f t="shared" si="4"/>
        <v>48.1</v>
      </c>
      <c r="R39" s="14">
        <f t="shared" si="5"/>
        <v>192.4</v>
      </c>
      <c r="S39" s="14">
        <f t="shared" si="6"/>
        <v>1.92</v>
      </c>
      <c r="T39" s="14">
        <f t="shared" si="7"/>
        <v>51.67</v>
      </c>
      <c r="U39" s="7">
        <f t="shared" si="8"/>
        <v>50</v>
      </c>
      <c r="W39" s="7">
        <f t="shared" si="9"/>
        <v>0.84</v>
      </c>
      <c r="X39" s="7">
        <f t="shared" si="10"/>
        <v>0.14000000000000001</v>
      </c>
      <c r="Y39" s="7">
        <f t="shared" si="11"/>
        <v>0.02</v>
      </c>
    </row>
    <row r="40" spans="1:25" x14ac:dyDescent="0.25">
      <c r="A40" s="8" t="s">
        <v>11</v>
      </c>
      <c r="B40" s="8">
        <v>100</v>
      </c>
      <c r="C40" s="8">
        <v>224</v>
      </c>
      <c r="D40" s="8">
        <v>44.01</v>
      </c>
      <c r="E40" s="8">
        <v>5.9</v>
      </c>
      <c r="F40" s="8">
        <v>2.74</v>
      </c>
      <c r="G40" s="8">
        <v>6.44</v>
      </c>
      <c r="H40" s="8">
        <v>173</v>
      </c>
      <c r="I40" s="8">
        <v>0</v>
      </c>
      <c r="J40" s="8">
        <v>0.52</v>
      </c>
      <c r="K40" s="8">
        <v>0</v>
      </c>
      <c r="L40" s="8">
        <v>2017</v>
      </c>
      <c r="M40" s="14">
        <f t="shared" si="0"/>
        <v>224.29999999999998</v>
      </c>
      <c r="N40" s="14">
        <f t="shared" si="1"/>
        <v>1</v>
      </c>
      <c r="O40" s="14">
        <f t="shared" si="2"/>
        <v>97.26</v>
      </c>
      <c r="P40" s="14">
        <f t="shared" si="3"/>
        <v>199.34</v>
      </c>
      <c r="Q40" s="14">
        <f t="shared" si="4"/>
        <v>49.91</v>
      </c>
      <c r="R40" s="14">
        <f t="shared" si="5"/>
        <v>199.64</v>
      </c>
      <c r="S40" s="14">
        <f t="shared" si="6"/>
        <v>2</v>
      </c>
      <c r="T40" s="14">
        <f t="shared" si="7"/>
        <v>48.63</v>
      </c>
      <c r="U40" s="7">
        <f t="shared" si="8"/>
        <v>50</v>
      </c>
      <c r="W40" s="7">
        <f t="shared" si="9"/>
        <v>0.84</v>
      </c>
      <c r="X40" s="7">
        <f t="shared" si="10"/>
        <v>0.11</v>
      </c>
      <c r="Y40" s="7">
        <f t="shared" si="11"/>
        <v>0.05</v>
      </c>
    </row>
    <row r="41" spans="1:25" x14ac:dyDescent="0.25">
      <c r="A41" s="8" t="s">
        <v>9</v>
      </c>
      <c r="B41" s="8">
        <v>100</v>
      </c>
      <c r="C41" s="8">
        <v>200</v>
      </c>
      <c r="D41" s="8">
        <v>43.6</v>
      </c>
      <c r="E41" s="8">
        <v>5.4</v>
      </c>
      <c r="F41" s="8">
        <v>0.4</v>
      </c>
      <c r="G41" s="8"/>
      <c r="H41" s="8">
        <v>466</v>
      </c>
      <c r="I41" s="8"/>
      <c r="J41" s="8"/>
      <c r="K41" s="8">
        <v>0</v>
      </c>
      <c r="L41" s="8">
        <v>2017</v>
      </c>
      <c r="M41" s="14">
        <f t="shared" si="0"/>
        <v>199.6</v>
      </c>
      <c r="N41" s="14">
        <f t="shared" si="1"/>
        <v>1</v>
      </c>
      <c r="O41" s="14">
        <f t="shared" si="2"/>
        <v>99.6</v>
      </c>
      <c r="P41" s="14">
        <f t="shared" si="3"/>
        <v>196.4</v>
      </c>
      <c r="Q41" s="14">
        <f t="shared" si="4"/>
        <v>49</v>
      </c>
      <c r="R41" s="14">
        <f t="shared" si="5"/>
        <v>196</v>
      </c>
      <c r="S41" s="14">
        <f t="shared" si="6"/>
        <v>1.96</v>
      </c>
      <c r="T41" s="14">
        <f t="shared" si="7"/>
        <v>50.82</v>
      </c>
      <c r="U41" s="7">
        <f t="shared" si="8"/>
        <v>50</v>
      </c>
      <c r="W41" s="7">
        <f t="shared" si="9"/>
        <v>0.88</v>
      </c>
      <c r="X41" s="7">
        <f t="shared" si="10"/>
        <v>0.11</v>
      </c>
      <c r="Y41" s="7">
        <f t="shared" si="11"/>
        <v>0.01</v>
      </c>
    </row>
    <row r="42" spans="1:25" x14ac:dyDescent="0.25">
      <c r="A42" s="8" t="s">
        <v>138</v>
      </c>
      <c r="B42" s="8">
        <v>100</v>
      </c>
      <c r="C42" s="8">
        <v>183</v>
      </c>
      <c r="D42" s="8">
        <v>38.94</v>
      </c>
      <c r="E42" s="8">
        <v>5.83</v>
      </c>
      <c r="F42" s="8">
        <v>0.41</v>
      </c>
      <c r="G42" s="8">
        <v>0.94</v>
      </c>
      <c r="H42" s="8">
        <v>233</v>
      </c>
      <c r="I42" s="8">
        <v>0</v>
      </c>
      <c r="J42" s="8">
        <v>0.16</v>
      </c>
      <c r="K42" s="8">
        <v>0</v>
      </c>
      <c r="L42" s="8">
        <v>2017</v>
      </c>
      <c r="M42" s="14">
        <f t="shared" si="0"/>
        <v>182.76999999999998</v>
      </c>
      <c r="N42" s="14">
        <f t="shared" si="1"/>
        <v>1</v>
      </c>
      <c r="O42" s="14">
        <f t="shared" si="2"/>
        <v>99.59</v>
      </c>
      <c r="P42" s="14">
        <f t="shared" si="3"/>
        <v>179.31</v>
      </c>
      <c r="Q42" s="14">
        <f t="shared" si="4"/>
        <v>44.769999999999996</v>
      </c>
      <c r="R42" s="14">
        <f t="shared" si="5"/>
        <v>179.07999999999998</v>
      </c>
      <c r="S42" s="14">
        <f t="shared" si="6"/>
        <v>1.79</v>
      </c>
      <c r="T42" s="14">
        <f t="shared" si="7"/>
        <v>55.64</v>
      </c>
      <c r="U42" s="7">
        <f t="shared" si="8"/>
        <v>60</v>
      </c>
      <c r="W42" s="7">
        <f t="shared" si="9"/>
        <v>0.86</v>
      </c>
      <c r="X42" s="7">
        <f t="shared" si="10"/>
        <v>0.13</v>
      </c>
      <c r="Y42" s="7">
        <f t="shared" si="11"/>
        <v>0.01</v>
      </c>
    </row>
    <row r="43" spans="1:25" x14ac:dyDescent="0.25">
      <c r="A43" s="8" t="s">
        <v>146</v>
      </c>
      <c r="B43" s="8">
        <v>100</v>
      </c>
      <c r="C43" s="8">
        <v>242</v>
      </c>
      <c r="D43" s="8">
        <v>55.6</v>
      </c>
      <c r="E43" s="8">
        <v>4.3</v>
      </c>
      <c r="F43" s="8">
        <v>0.3</v>
      </c>
      <c r="G43" s="8">
        <v>0</v>
      </c>
      <c r="H43" s="8">
        <v>33</v>
      </c>
      <c r="I43" s="8">
        <v>0</v>
      </c>
      <c r="J43" s="8">
        <v>0</v>
      </c>
      <c r="K43" s="8">
        <v>0</v>
      </c>
      <c r="L43" s="8">
        <v>2011</v>
      </c>
      <c r="M43" s="14">
        <f t="shared" si="0"/>
        <v>242.29999999999998</v>
      </c>
      <c r="N43" s="14">
        <f t="shared" si="1"/>
        <v>1</v>
      </c>
      <c r="O43" s="14">
        <f t="shared" si="2"/>
        <v>99.7</v>
      </c>
      <c r="P43" s="14">
        <f t="shared" si="3"/>
        <v>239.3</v>
      </c>
      <c r="Q43" s="14">
        <f t="shared" si="4"/>
        <v>59.9</v>
      </c>
      <c r="R43" s="14">
        <f t="shared" si="5"/>
        <v>239.6</v>
      </c>
      <c r="S43" s="14">
        <f t="shared" si="6"/>
        <v>2.4</v>
      </c>
      <c r="T43" s="14">
        <f t="shared" si="7"/>
        <v>41.54</v>
      </c>
      <c r="U43" s="7">
        <f t="shared" si="8"/>
        <v>40</v>
      </c>
      <c r="W43" s="7">
        <f t="shared" si="9"/>
        <v>0.92</v>
      </c>
      <c r="X43" s="7">
        <f t="shared" si="10"/>
        <v>7.0000000000000007E-2</v>
      </c>
      <c r="Y43" s="7">
        <f t="shared" si="11"/>
        <v>0</v>
      </c>
    </row>
    <row r="44" spans="1:25" x14ac:dyDescent="0.25">
      <c r="A44" s="8" t="s">
        <v>158</v>
      </c>
      <c r="B44" s="8">
        <v>100</v>
      </c>
      <c r="C44" s="8">
        <v>215</v>
      </c>
      <c r="D44" s="8">
        <v>49.04</v>
      </c>
      <c r="E44" s="8">
        <v>3.69</v>
      </c>
      <c r="F44" s="8">
        <v>0.49</v>
      </c>
      <c r="G44" s="8">
        <v>0.1</v>
      </c>
      <c r="H44" s="8">
        <v>220</v>
      </c>
      <c r="I44" s="8">
        <v>0</v>
      </c>
      <c r="J44" s="8">
        <v>0.19</v>
      </c>
      <c r="K44" s="8">
        <v>0</v>
      </c>
      <c r="L44" s="8">
        <v>2017</v>
      </c>
      <c r="M44" s="14">
        <f t="shared" si="0"/>
        <v>215.32999999999998</v>
      </c>
      <c r="N44" s="14">
        <f t="shared" si="1"/>
        <v>1</v>
      </c>
      <c r="O44" s="14">
        <f t="shared" si="2"/>
        <v>99.51</v>
      </c>
      <c r="P44" s="14">
        <f t="shared" si="3"/>
        <v>210.59</v>
      </c>
      <c r="Q44" s="14">
        <f t="shared" si="4"/>
        <v>52.73</v>
      </c>
      <c r="R44" s="14">
        <f t="shared" si="5"/>
        <v>210.92</v>
      </c>
      <c r="S44" s="14">
        <f t="shared" si="6"/>
        <v>2.11</v>
      </c>
      <c r="T44" s="14">
        <f t="shared" si="7"/>
        <v>47.16</v>
      </c>
      <c r="U44" s="7">
        <f t="shared" si="8"/>
        <v>45</v>
      </c>
      <c r="W44" s="7">
        <f t="shared" si="9"/>
        <v>0.92</v>
      </c>
      <c r="X44" s="7">
        <f t="shared" si="10"/>
        <v>7.0000000000000007E-2</v>
      </c>
      <c r="Y44" s="7">
        <f t="shared" si="11"/>
        <v>0.01</v>
      </c>
    </row>
    <row r="45" spans="1:25" x14ac:dyDescent="0.25">
      <c r="A45" s="8" t="s">
        <v>159</v>
      </c>
      <c r="B45" s="8">
        <v>100</v>
      </c>
      <c r="C45" s="8">
        <v>198</v>
      </c>
      <c r="D45" s="8">
        <v>45.23</v>
      </c>
      <c r="E45" s="8">
        <v>2.99</v>
      </c>
      <c r="F45" s="8">
        <v>0.56999999999999995</v>
      </c>
      <c r="G45" s="8">
        <v>8.9499999999999993</v>
      </c>
      <c r="H45" s="8">
        <v>289</v>
      </c>
      <c r="I45" s="8">
        <v>0</v>
      </c>
      <c r="J45" s="8">
        <v>0.15</v>
      </c>
      <c r="K45" s="8">
        <v>0</v>
      </c>
      <c r="L45" s="8">
        <v>2017</v>
      </c>
      <c r="M45" s="14">
        <f t="shared" si="0"/>
        <v>198.01</v>
      </c>
      <c r="N45" s="14">
        <f t="shared" si="1"/>
        <v>1</v>
      </c>
      <c r="O45" s="14">
        <f t="shared" si="2"/>
        <v>99.43</v>
      </c>
      <c r="P45" s="14">
        <f t="shared" si="3"/>
        <v>192.87</v>
      </c>
      <c r="Q45" s="14">
        <f t="shared" si="4"/>
        <v>48.22</v>
      </c>
      <c r="R45" s="14">
        <f t="shared" si="5"/>
        <v>192.88</v>
      </c>
      <c r="S45" s="14">
        <f t="shared" si="6"/>
        <v>1.93</v>
      </c>
      <c r="T45" s="14">
        <f t="shared" si="7"/>
        <v>51.52</v>
      </c>
      <c r="U45" s="7">
        <f t="shared" si="8"/>
        <v>50</v>
      </c>
      <c r="W45" s="7">
        <f t="shared" si="9"/>
        <v>0.93</v>
      </c>
      <c r="X45" s="7">
        <f t="shared" si="10"/>
        <v>0.06</v>
      </c>
      <c r="Y45" s="7">
        <f t="shared" si="11"/>
        <v>0.01</v>
      </c>
    </row>
    <row r="46" spans="1:25" x14ac:dyDescent="0.25">
      <c r="A46" s="8" t="s">
        <v>24</v>
      </c>
      <c r="B46" s="8">
        <v>100</v>
      </c>
      <c r="C46" s="8">
        <v>340</v>
      </c>
      <c r="D46" s="8">
        <v>72.599999999999994</v>
      </c>
      <c r="E46" s="8">
        <v>9.1</v>
      </c>
      <c r="F46" s="8">
        <v>1.5</v>
      </c>
      <c r="G46" s="8"/>
      <c r="H46" s="8">
        <v>1964</v>
      </c>
      <c r="I46" s="8"/>
      <c r="J46" s="8"/>
      <c r="K46" s="8">
        <v>0</v>
      </c>
      <c r="L46" s="8">
        <v>2017</v>
      </c>
      <c r="M46" s="14">
        <f t="shared" si="0"/>
        <v>340.29999999999995</v>
      </c>
      <c r="N46" s="14">
        <f t="shared" si="1"/>
        <v>1</v>
      </c>
      <c r="O46" s="14">
        <f t="shared" si="2"/>
        <v>98.5</v>
      </c>
      <c r="P46" s="14">
        <f t="shared" si="3"/>
        <v>326.5</v>
      </c>
      <c r="Q46" s="14">
        <f t="shared" si="4"/>
        <v>81.699999999999989</v>
      </c>
      <c r="R46" s="14">
        <f t="shared" si="5"/>
        <v>326.79999999999995</v>
      </c>
      <c r="S46" s="14">
        <f t="shared" si="6"/>
        <v>3.27</v>
      </c>
      <c r="T46" s="14">
        <f t="shared" si="7"/>
        <v>30.12</v>
      </c>
      <c r="U46" s="7">
        <f t="shared" si="8"/>
        <v>30</v>
      </c>
      <c r="W46" s="7">
        <f t="shared" si="9"/>
        <v>0.87</v>
      </c>
      <c r="X46" s="7">
        <f t="shared" si="10"/>
        <v>0.11</v>
      </c>
      <c r="Y46" s="7">
        <f t="shared" si="11"/>
        <v>0.02</v>
      </c>
    </row>
    <row r="47" spans="1:25" x14ac:dyDescent="0.25">
      <c r="A47" s="8" t="s">
        <v>160</v>
      </c>
      <c r="B47" s="8">
        <v>100</v>
      </c>
      <c r="C47" s="8">
        <v>374</v>
      </c>
      <c r="D47" s="8">
        <v>86.8</v>
      </c>
      <c r="E47" s="8">
        <v>6.8</v>
      </c>
      <c r="F47" s="8">
        <v>0.2</v>
      </c>
      <c r="G47" s="8"/>
      <c r="H47" s="8">
        <v>6</v>
      </c>
      <c r="I47" s="8"/>
      <c r="J47" s="8"/>
      <c r="K47" s="8">
        <v>0</v>
      </c>
      <c r="L47" s="8">
        <v>2017</v>
      </c>
      <c r="M47" s="14">
        <f t="shared" si="0"/>
        <v>376.2</v>
      </c>
      <c r="N47" s="14">
        <f t="shared" si="1"/>
        <v>1.01</v>
      </c>
      <c r="O47" s="14">
        <f t="shared" si="2"/>
        <v>99.8</v>
      </c>
      <c r="P47" s="14">
        <f t="shared" si="3"/>
        <v>372.2</v>
      </c>
      <c r="Q47" s="14">
        <f t="shared" si="4"/>
        <v>93.6</v>
      </c>
      <c r="R47" s="14">
        <f t="shared" si="5"/>
        <v>374.4</v>
      </c>
      <c r="S47" s="14">
        <f t="shared" si="6"/>
        <v>3.74</v>
      </c>
      <c r="T47" s="14">
        <f t="shared" si="7"/>
        <v>26.68</v>
      </c>
      <c r="U47" s="7">
        <f t="shared" si="8"/>
        <v>25</v>
      </c>
      <c r="W47" s="7">
        <f t="shared" si="9"/>
        <v>0.93</v>
      </c>
      <c r="X47" s="7">
        <f t="shared" si="10"/>
        <v>7.0000000000000007E-2</v>
      </c>
      <c r="Y47" s="7">
        <f t="shared" si="11"/>
        <v>0</v>
      </c>
    </row>
    <row r="48" spans="1:25" x14ac:dyDescent="0.25">
      <c r="A48" s="8" t="s">
        <v>25</v>
      </c>
      <c r="B48" s="8">
        <v>100</v>
      </c>
      <c r="C48" s="8">
        <v>21</v>
      </c>
      <c r="D48" s="8">
        <v>4.7</v>
      </c>
      <c r="E48" s="8">
        <v>0.3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2017</v>
      </c>
      <c r="M48" s="14">
        <f t="shared" si="0"/>
        <v>20</v>
      </c>
      <c r="N48" s="14">
        <f t="shared" si="1"/>
        <v>0.95</v>
      </c>
      <c r="O48" s="14">
        <f t="shared" si="2"/>
        <v>100</v>
      </c>
      <c r="P48" s="14">
        <f t="shared" si="3"/>
        <v>21</v>
      </c>
      <c r="Q48" s="14">
        <f t="shared" si="4"/>
        <v>5</v>
      </c>
      <c r="R48" s="14">
        <f t="shared" si="5"/>
        <v>20</v>
      </c>
      <c r="S48" s="14">
        <f t="shared" si="6"/>
        <v>0.2</v>
      </c>
      <c r="T48" s="14">
        <f t="shared" si="7"/>
        <v>500</v>
      </c>
      <c r="U48" s="7">
        <f t="shared" si="8"/>
        <v>500</v>
      </c>
      <c r="W48" s="7">
        <f t="shared" si="9"/>
        <v>0.94</v>
      </c>
      <c r="X48" s="7">
        <f t="shared" si="10"/>
        <v>0.06</v>
      </c>
      <c r="Y48" s="7">
        <f t="shared" si="11"/>
        <v>0</v>
      </c>
    </row>
    <row r="49" spans="1:26" x14ac:dyDescent="0.25">
      <c r="A49" s="8" t="s">
        <v>16</v>
      </c>
      <c r="B49" s="8">
        <v>100</v>
      </c>
      <c r="C49" s="8">
        <v>145</v>
      </c>
      <c r="D49" s="8">
        <v>33.200000000000003</v>
      </c>
      <c r="E49" s="8">
        <v>3</v>
      </c>
      <c r="F49" s="8">
        <v>0.1</v>
      </c>
      <c r="G49" s="8"/>
      <c r="H49" s="8">
        <v>3</v>
      </c>
      <c r="I49" s="8"/>
      <c r="J49" s="8"/>
      <c r="K49" s="8">
        <v>0</v>
      </c>
      <c r="L49" s="8">
        <v>2017</v>
      </c>
      <c r="M49" s="14">
        <f t="shared" si="0"/>
        <v>145.70000000000002</v>
      </c>
      <c r="N49" s="14">
        <f t="shared" si="1"/>
        <v>1</v>
      </c>
      <c r="O49" s="14">
        <f t="shared" si="2"/>
        <v>99.9</v>
      </c>
      <c r="P49" s="14">
        <f t="shared" si="3"/>
        <v>144.1</v>
      </c>
      <c r="Q49" s="14">
        <f t="shared" si="4"/>
        <v>36.200000000000003</v>
      </c>
      <c r="R49" s="14">
        <f t="shared" si="5"/>
        <v>144.80000000000001</v>
      </c>
      <c r="S49" s="14">
        <f t="shared" si="6"/>
        <v>1.45</v>
      </c>
      <c r="T49" s="14">
        <f t="shared" si="7"/>
        <v>68.900000000000006</v>
      </c>
      <c r="U49" s="7">
        <f t="shared" si="8"/>
        <v>70</v>
      </c>
      <c r="W49" s="7">
        <f t="shared" si="9"/>
        <v>0.91</v>
      </c>
      <c r="X49" s="7">
        <f t="shared" si="10"/>
        <v>0.08</v>
      </c>
      <c r="Y49" s="7">
        <f t="shared" si="11"/>
        <v>0</v>
      </c>
    </row>
    <row r="50" spans="1:26" x14ac:dyDescent="0.25">
      <c r="A50" s="8" t="s">
        <v>17</v>
      </c>
      <c r="B50" s="8">
        <v>100</v>
      </c>
      <c r="C50" s="8">
        <v>68</v>
      </c>
      <c r="D50" s="8">
        <v>15.6</v>
      </c>
      <c r="E50" s="8">
        <v>1.4</v>
      </c>
      <c r="F50" s="8">
        <v>0</v>
      </c>
      <c r="G50" s="8"/>
      <c r="H50" s="8">
        <v>3</v>
      </c>
      <c r="I50" s="8"/>
      <c r="J50" s="8"/>
      <c r="K50" s="8">
        <v>0</v>
      </c>
      <c r="L50" s="8">
        <v>2017</v>
      </c>
      <c r="M50" s="14">
        <f t="shared" si="0"/>
        <v>68</v>
      </c>
      <c r="N50" s="14">
        <f t="shared" si="1"/>
        <v>1</v>
      </c>
      <c r="O50" s="14">
        <f t="shared" si="2"/>
        <v>100</v>
      </c>
      <c r="P50" s="14">
        <f t="shared" si="3"/>
        <v>68</v>
      </c>
      <c r="Q50" s="14">
        <f t="shared" si="4"/>
        <v>17</v>
      </c>
      <c r="R50" s="14">
        <f t="shared" si="5"/>
        <v>68</v>
      </c>
      <c r="S50" s="14">
        <f t="shared" si="6"/>
        <v>0.68</v>
      </c>
      <c r="T50" s="14">
        <f t="shared" si="7"/>
        <v>147.06</v>
      </c>
      <c r="U50" s="7">
        <f t="shared" si="8"/>
        <v>150</v>
      </c>
      <c r="W50" s="7">
        <f t="shared" si="9"/>
        <v>0.92</v>
      </c>
      <c r="X50" s="7">
        <f t="shared" si="10"/>
        <v>0.08</v>
      </c>
      <c r="Y50" s="7">
        <f t="shared" si="11"/>
        <v>0</v>
      </c>
    </row>
    <row r="51" spans="1:26" x14ac:dyDescent="0.25">
      <c r="A51" s="8" t="s">
        <v>261</v>
      </c>
      <c r="B51" s="8">
        <v>100</v>
      </c>
      <c r="C51" s="8">
        <v>354</v>
      </c>
      <c r="D51" s="8">
        <v>83.7</v>
      </c>
      <c r="E51" s="8">
        <v>5.2</v>
      </c>
      <c r="F51" s="8">
        <v>0.1</v>
      </c>
      <c r="G51" s="8"/>
      <c r="H51" s="8">
        <v>29</v>
      </c>
      <c r="I51" s="8"/>
      <c r="J51" s="8"/>
      <c r="K51" s="8">
        <v>0</v>
      </c>
      <c r="L51" s="8">
        <v>2017</v>
      </c>
      <c r="M51" s="14">
        <f t="shared" si="0"/>
        <v>356.5</v>
      </c>
      <c r="N51" s="14">
        <f t="shared" si="1"/>
        <v>1.01</v>
      </c>
      <c r="O51" s="14">
        <f t="shared" si="2"/>
        <v>99.9</v>
      </c>
      <c r="P51" s="14">
        <f t="shared" si="3"/>
        <v>353.1</v>
      </c>
      <c r="Q51" s="14">
        <f t="shared" si="4"/>
        <v>88.9</v>
      </c>
      <c r="R51" s="14">
        <f t="shared" si="5"/>
        <v>355.6</v>
      </c>
      <c r="S51" s="14">
        <f t="shared" si="6"/>
        <v>3.56</v>
      </c>
      <c r="T51" s="14">
        <f t="shared" si="7"/>
        <v>28.06</v>
      </c>
      <c r="U51" s="7">
        <f t="shared" si="8"/>
        <v>30</v>
      </c>
      <c r="W51" s="7">
        <f t="shared" si="9"/>
        <v>0.94</v>
      </c>
      <c r="X51" s="7">
        <f t="shared" si="10"/>
        <v>0.06</v>
      </c>
      <c r="Y51" s="7">
        <f t="shared" si="11"/>
        <v>0</v>
      </c>
    </row>
    <row r="52" spans="1:26" x14ac:dyDescent="0.25">
      <c r="A52" s="8" t="s">
        <v>7</v>
      </c>
      <c r="B52" s="8">
        <v>100</v>
      </c>
      <c r="C52" s="8">
        <v>20</v>
      </c>
      <c r="D52" s="8">
        <v>4.4000000000000004</v>
      </c>
      <c r="E52" s="8">
        <v>0.4</v>
      </c>
      <c r="F52" s="8">
        <v>0.1</v>
      </c>
      <c r="G52" s="8">
        <v>0.1</v>
      </c>
      <c r="H52" s="8">
        <v>0</v>
      </c>
      <c r="I52" s="8">
        <v>0</v>
      </c>
      <c r="J52" s="8">
        <v>-0.02</v>
      </c>
      <c r="K52" s="8">
        <v>0</v>
      </c>
      <c r="L52" s="8">
        <v>2017</v>
      </c>
      <c r="M52" s="14">
        <f t="shared" si="0"/>
        <v>20.100000000000001</v>
      </c>
      <c r="N52" s="14">
        <f t="shared" si="1"/>
        <v>1.01</v>
      </c>
      <c r="O52" s="14">
        <f t="shared" si="2"/>
        <v>99.9</v>
      </c>
      <c r="P52" s="14">
        <f t="shared" si="3"/>
        <v>19.100000000000001</v>
      </c>
      <c r="Q52" s="14">
        <f t="shared" si="4"/>
        <v>4.8000000000000007</v>
      </c>
      <c r="R52" s="14">
        <f t="shared" si="5"/>
        <v>19.200000000000003</v>
      </c>
      <c r="S52" s="14">
        <f t="shared" si="6"/>
        <v>0.19</v>
      </c>
      <c r="T52" s="14">
        <f t="shared" si="7"/>
        <v>525.79</v>
      </c>
      <c r="U52" s="7">
        <f t="shared" si="8"/>
        <v>530</v>
      </c>
      <c r="W52" s="7">
        <f t="shared" si="9"/>
        <v>0.9</v>
      </c>
      <c r="X52" s="7">
        <f t="shared" si="10"/>
        <v>0.08</v>
      </c>
      <c r="Y52" s="7">
        <f t="shared" si="11"/>
        <v>0.02</v>
      </c>
    </row>
    <row r="53" spans="1:26" s="6" customFormat="1" x14ac:dyDescent="0.25">
      <c r="A53" s="8" t="s">
        <v>18</v>
      </c>
      <c r="B53" s="8">
        <v>100</v>
      </c>
      <c r="C53" s="8">
        <v>145</v>
      </c>
      <c r="D53" s="8">
        <v>37.299999999999997</v>
      </c>
      <c r="E53" s="8">
        <v>3.3</v>
      </c>
      <c r="F53" s="8">
        <v>0.2</v>
      </c>
      <c r="G53" s="8"/>
      <c r="H53" s="8">
        <v>2</v>
      </c>
      <c r="I53" s="8"/>
      <c r="J53" s="8"/>
      <c r="K53" s="8">
        <v>0</v>
      </c>
      <c r="L53" s="8">
        <v>2017</v>
      </c>
      <c r="M53" s="17">
        <f t="shared" si="0"/>
        <v>164.2</v>
      </c>
      <c r="N53" s="17">
        <f t="shared" si="1"/>
        <v>1.1299999999999999</v>
      </c>
      <c r="O53" s="14">
        <f t="shared" si="2"/>
        <v>99.8</v>
      </c>
      <c r="P53" s="14">
        <f t="shared" si="3"/>
        <v>143.19999999999999</v>
      </c>
      <c r="Q53" s="14">
        <f t="shared" si="4"/>
        <v>40.599999999999994</v>
      </c>
      <c r="R53" s="14">
        <f t="shared" si="5"/>
        <v>162.39999999999998</v>
      </c>
      <c r="S53" s="14">
        <f t="shared" si="6"/>
        <v>1.62</v>
      </c>
      <c r="T53" s="14">
        <f t="shared" si="7"/>
        <v>61.6</v>
      </c>
      <c r="U53" s="7">
        <f t="shared" si="8"/>
        <v>60</v>
      </c>
      <c r="V53" s="9"/>
      <c r="W53" s="7">
        <f t="shared" si="9"/>
        <v>0.91</v>
      </c>
      <c r="X53" s="7">
        <f t="shared" si="10"/>
        <v>0.08</v>
      </c>
      <c r="Y53" s="7">
        <f t="shared" si="11"/>
        <v>0</v>
      </c>
      <c r="Z53" s="9"/>
    </row>
    <row r="54" spans="1:26" x14ac:dyDescent="0.25">
      <c r="A54" s="8" t="s">
        <v>3</v>
      </c>
      <c r="B54" s="8">
        <v>100</v>
      </c>
      <c r="C54" s="8">
        <v>70</v>
      </c>
      <c r="D54" s="8">
        <v>15.2</v>
      </c>
      <c r="E54" s="8">
        <v>1.2</v>
      </c>
      <c r="F54" s="8">
        <v>0.4</v>
      </c>
      <c r="G54" s="8">
        <v>0.4</v>
      </c>
      <c r="H54" s="8">
        <v>1</v>
      </c>
      <c r="I54" s="8">
        <v>0</v>
      </c>
      <c r="J54" s="8">
        <v>-0.09</v>
      </c>
      <c r="K54" s="8">
        <v>0</v>
      </c>
      <c r="L54" s="8">
        <v>2017</v>
      </c>
      <c r="M54" s="14">
        <f t="shared" si="0"/>
        <v>69.199999999999989</v>
      </c>
      <c r="N54" s="14">
        <f t="shared" si="1"/>
        <v>0.99</v>
      </c>
      <c r="O54" s="14">
        <f t="shared" si="2"/>
        <v>99.6</v>
      </c>
      <c r="P54" s="14">
        <f t="shared" si="3"/>
        <v>66.400000000000006</v>
      </c>
      <c r="Q54" s="14">
        <f t="shared" si="4"/>
        <v>16.399999999999999</v>
      </c>
      <c r="R54" s="14">
        <f t="shared" si="5"/>
        <v>65.599999999999994</v>
      </c>
      <c r="S54" s="14">
        <f t="shared" si="6"/>
        <v>0.66</v>
      </c>
      <c r="T54" s="14">
        <f t="shared" si="7"/>
        <v>150.91</v>
      </c>
      <c r="U54" s="7">
        <f t="shared" si="8"/>
        <v>150</v>
      </c>
      <c r="W54" s="7">
        <f t="shared" si="9"/>
        <v>0.9</v>
      </c>
      <c r="X54" s="7">
        <f t="shared" si="10"/>
        <v>7.0000000000000007E-2</v>
      </c>
      <c r="Y54" s="7">
        <f t="shared" si="11"/>
        <v>0.02</v>
      </c>
    </row>
    <row r="55" spans="1:26" x14ac:dyDescent="0.25">
      <c r="A55" s="8" t="s">
        <v>157</v>
      </c>
      <c r="B55" s="8">
        <v>100</v>
      </c>
      <c r="C55" s="8">
        <v>357</v>
      </c>
      <c r="D55" s="8">
        <v>75.8</v>
      </c>
      <c r="E55" s="8">
        <v>6.5</v>
      </c>
      <c r="F55" s="8">
        <v>2</v>
      </c>
      <c r="G55" s="8">
        <v>0.6</v>
      </c>
      <c r="H55" s="8">
        <v>1</v>
      </c>
      <c r="I55" s="8">
        <v>0</v>
      </c>
      <c r="J55" s="8">
        <v>0.55000000000000004</v>
      </c>
      <c r="K55" s="8">
        <v>0</v>
      </c>
      <c r="L55" s="8">
        <v>2017</v>
      </c>
      <c r="M55" s="14">
        <f t="shared" si="0"/>
        <v>347.2</v>
      </c>
      <c r="N55" s="14">
        <f t="shared" si="1"/>
        <v>0.97</v>
      </c>
      <c r="O55" s="14">
        <f t="shared" si="2"/>
        <v>98</v>
      </c>
      <c r="P55" s="14">
        <f t="shared" si="3"/>
        <v>339</v>
      </c>
      <c r="Q55" s="14">
        <f t="shared" si="4"/>
        <v>82.3</v>
      </c>
      <c r="R55" s="14">
        <f t="shared" si="5"/>
        <v>329.2</v>
      </c>
      <c r="S55" s="14">
        <f t="shared" si="6"/>
        <v>3.29</v>
      </c>
      <c r="T55" s="14">
        <f t="shared" si="7"/>
        <v>29.79</v>
      </c>
      <c r="U55" s="7">
        <f t="shared" si="8"/>
        <v>30</v>
      </c>
      <c r="W55" s="7">
        <f t="shared" si="9"/>
        <v>0.9</v>
      </c>
      <c r="X55" s="7">
        <f t="shared" si="10"/>
        <v>0.08</v>
      </c>
      <c r="Y55" s="7">
        <f t="shared" si="11"/>
        <v>0.02</v>
      </c>
    </row>
    <row r="56" spans="1:26" x14ac:dyDescent="0.25">
      <c r="A56" s="8" t="s">
        <v>224</v>
      </c>
      <c r="B56" s="8">
        <v>100</v>
      </c>
      <c r="C56" s="8">
        <v>345</v>
      </c>
      <c r="D56" s="8">
        <v>79.5</v>
      </c>
      <c r="E56" s="8">
        <v>6.4</v>
      </c>
      <c r="F56" s="8">
        <v>0.4</v>
      </c>
      <c r="G56" s="8"/>
      <c r="H56" s="8">
        <v>8</v>
      </c>
      <c r="I56" s="8"/>
      <c r="J56" s="8"/>
      <c r="K56" s="8">
        <v>0</v>
      </c>
      <c r="L56" s="8">
        <v>2017</v>
      </c>
      <c r="M56" s="14">
        <f t="shared" si="0"/>
        <v>347.20000000000005</v>
      </c>
      <c r="N56" s="14">
        <f t="shared" si="1"/>
        <v>1.01</v>
      </c>
      <c r="O56" s="14">
        <f t="shared" si="2"/>
        <v>99.6</v>
      </c>
      <c r="P56" s="14">
        <f t="shared" si="3"/>
        <v>341.4</v>
      </c>
      <c r="Q56" s="14">
        <f t="shared" si="4"/>
        <v>85.9</v>
      </c>
      <c r="R56" s="14">
        <f t="shared" si="5"/>
        <v>343.6</v>
      </c>
      <c r="S56" s="14">
        <f t="shared" si="6"/>
        <v>3.44</v>
      </c>
      <c r="T56" s="14">
        <f t="shared" si="7"/>
        <v>28.95</v>
      </c>
      <c r="U56" s="7">
        <f t="shared" si="8"/>
        <v>30</v>
      </c>
      <c r="W56" s="7">
        <f t="shared" si="9"/>
        <v>0.92</v>
      </c>
      <c r="X56" s="7">
        <f t="shared" si="10"/>
        <v>7.0000000000000007E-2</v>
      </c>
      <c r="Y56" s="7">
        <f t="shared" si="11"/>
        <v>0</v>
      </c>
    </row>
    <row r="57" spans="1:26" s="6" customFormat="1" x14ac:dyDescent="0.25">
      <c r="A57" s="8" t="s">
        <v>150</v>
      </c>
      <c r="B57" s="8">
        <v>100</v>
      </c>
      <c r="C57" s="8">
        <v>312</v>
      </c>
      <c r="D57" s="8">
        <v>75.31</v>
      </c>
      <c r="E57" s="8">
        <v>7.59</v>
      </c>
      <c r="F57" s="8">
        <v>2.31</v>
      </c>
      <c r="G57" s="8">
        <v>0.67</v>
      </c>
      <c r="H57" s="8">
        <v>4</v>
      </c>
      <c r="I57" s="8">
        <v>0</v>
      </c>
      <c r="J57" s="8">
        <v>0.5</v>
      </c>
      <c r="K57" s="8">
        <v>0</v>
      </c>
      <c r="L57" s="8">
        <v>2017</v>
      </c>
      <c r="M57" s="17">
        <f t="shared" si="0"/>
        <v>352.39000000000004</v>
      </c>
      <c r="N57" s="17">
        <f t="shared" si="1"/>
        <v>1.1299999999999999</v>
      </c>
      <c r="O57" s="14">
        <f t="shared" si="2"/>
        <v>97.69</v>
      </c>
      <c r="P57" s="14">
        <f t="shared" si="3"/>
        <v>291.20999999999998</v>
      </c>
      <c r="Q57" s="14">
        <f t="shared" si="4"/>
        <v>82.9</v>
      </c>
      <c r="R57" s="14">
        <f t="shared" si="5"/>
        <v>331.6</v>
      </c>
      <c r="S57" s="14">
        <f t="shared" si="6"/>
        <v>3.32</v>
      </c>
      <c r="T57" s="14">
        <f t="shared" si="7"/>
        <v>29.42</v>
      </c>
      <c r="U57" s="7">
        <f t="shared" si="8"/>
        <v>30</v>
      </c>
      <c r="V57" s="9"/>
      <c r="W57" s="7">
        <f t="shared" si="9"/>
        <v>0.88</v>
      </c>
      <c r="X57" s="7">
        <f t="shared" si="10"/>
        <v>0.09</v>
      </c>
      <c r="Y57" s="7">
        <f t="shared" si="11"/>
        <v>0.03</v>
      </c>
      <c r="Z57" s="9"/>
    </row>
    <row r="58" spans="1:26" s="6" customFormat="1" x14ac:dyDescent="0.25">
      <c r="A58" s="8" t="s">
        <v>264</v>
      </c>
      <c r="B58" s="8">
        <v>100</v>
      </c>
      <c r="C58" s="8">
        <v>322</v>
      </c>
      <c r="D58" s="8">
        <v>72.89</v>
      </c>
      <c r="E58" s="8">
        <v>13.59</v>
      </c>
      <c r="F58" s="8">
        <v>1.1100000000000001</v>
      </c>
      <c r="G58" s="8">
        <v>0</v>
      </c>
      <c r="H58" s="8">
        <v>1</v>
      </c>
      <c r="I58" s="8">
        <v>0</v>
      </c>
      <c r="J58" s="8">
        <v>0.27</v>
      </c>
      <c r="K58" s="8">
        <v>0</v>
      </c>
      <c r="L58" s="8">
        <v>2017</v>
      </c>
      <c r="M58" s="17">
        <f t="shared" si="0"/>
        <v>355.91</v>
      </c>
      <c r="N58" s="17">
        <f t="shared" si="1"/>
        <v>1.1100000000000001</v>
      </c>
      <c r="O58" s="14">
        <f t="shared" si="2"/>
        <v>98.89</v>
      </c>
      <c r="P58" s="14">
        <f t="shared" si="3"/>
        <v>312.01</v>
      </c>
      <c r="Q58" s="14">
        <f t="shared" si="4"/>
        <v>86.48</v>
      </c>
      <c r="R58" s="14">
        <f t="shared" si="5"/>
        <v>345.92</v>
      </c>
      <c r="S58" s="14">
        <f t="shared" si="6"/>
        <v>3.46</v>
      </c>
      <c r="T58" s="14">
        <f t="shared" si="7"/>
        <v>28.58</v>
      </c>
      <c r="U58" s="7">
        <f t="shared" si="8"/>
        <v>30</v>
      </c>
      <c r="V58" s="9"/>
      <c r="W58" s="7">
        <f t="shared" si="9"/>
        <v>0.83</v>
      </c>
      <c r="X58" s="7">
        <f t="shared" si="10"/>
        <v>0.16</v>
      </c>
      <c r="Y58" s="7">
        <f t="shared" si="11"/>
        <v>0.01</v>
      </c>
      <c r="Z58" s="9"/>
    </row>
    <row r="59" spans="1:26" x14ac:dyDescent="0.25">
      <c r="A59" s="8" t="s">
        <v>12</v>
      </c>
      <c r="B59" s="8">
        <v>100</v>
      </c>
      <c r="C59" s="8">
        <v>412</v>
      </c>
      <c r="D59" s="8">
        <v>73.900000000000006</v>
      </c>
      <c r="E59" s="8">
        <v>8.5</v>
      </c>
      <c r="F59" s="8">
        <v>6.8</v>
      </c>
      <c r="G59" s="8"/>
      <c r="H59" s="8">
        <v>778</v>
      </c>
      <c r="I59" s="8"/>
      <c r="J59" s="8"/>
      <c r="K59" s="8">
        <v>0</v>
      </c>
      <c r="L59" s="8">
        <v>2017</v>
      </c>
      <c r="M59" s="14">
        <f t="shared" si="0"/>
        <v>390.8</v>
      </c>
      <c r="N59" s="14">
        <f t="shared" si="1"/>
        <v>0.95</v>
      </c>
      <c r="O59" s="14">
        <f t="shared" si="2"/>
        <v>93.2</v>
      </c>
      <c r="P59" s="14">
        <f t="shared" si="3"/>
        <v>350.8</v>
      </c>
      <c r="Q59" s="14">
        <f t="shared" si="4"/>
        <v>82.4</v>
      </c>
      <c r="R59" s="14">
        <f t="shared" si="5"/>
        <v>329.6</v>
      </c>
      <c r="S59" s="14">
        <f t="shared" si="6"/>
        <v>3.3</v>
      </c>
      <c r="T59" s="14">
        <f t="shared" si="7"/>
        <v>28.24</v>
      </c>
      <c r="U59" s="7">
        <f t="shared" si="8"/>
        <v>30</v>
      </c>
      <c r="W59" s="7">
        <f t="shared" si="9"/>
        <v>0.83</v>
      </c>
      <c r="X59" s="7">
        <f t="shared" si="10"/>
        <v>0.1</v>
      </c>
      <c r="Y59" s="7">
        <f t="shared" si="11"/>
        <v>0.08</v>
      </c>
    </row>
    <row r="60" spans="1:26" x14ac:dyDescent="0.25">
      <c r="A60" s="8" t="s">
        <v>269</v>
      </c>
      <c r="B60" s="8">
        <v>100</v>
      </c>
      <c r="C60" s="8">
        <v>378</v>
      </c>
      <c r="D60" s="8">
        <v>77.5</v>
      </c>
      <c r="E60" s="8">
        <v>8.6999999999999993</v>
      </c>
      <c r="F60" s="8">
        <v>0.8</v>
      </c>
      <c r="G60" s="8"/>
      <c r="H60" s="8">
        <v>2</v>
      </c>
      <c r="I60" s="8"/>
      <c r="J60" s="8"/>
      <c r="K60" s="8">
        <v>0</v>
      </c>
      <c r="L60" s="8">
        <v>2017</v>
      </c>
      <c r="M60" s="14">
        <f t="shared" si="0"/>
        <v>352</v>
      </c>
      <c r="N60" s="14">
        <f t="shared" si="1"/>
        <v>0.93</v>
      </c>
      <c r="O60" s="14">
        <f t="shared" si="2"/>
        <v>99.2</v>
      </c>
      <c r="P60" s="14">
        <f t="shared" si="3"/>
        <v>370.8</v>
      </c>
      <c r="Q60" s="14">
        <f t="shared" si="4"/>
        <v>86.2</v>
      </c>
      <c r="R60" s="14">
        <f t="shared" si="5"/>
        <v>344.8</v>
      </c>
      <c r="S60" s="14">
        <f t="shared" si="6"/>
        <v>3.45</v>
      </c>
      <c r="T60" s="14">
        <f t="shared" si="7"/>
        <v>28.75</v>
      </c>
      <c r="U60" s="7">
        <f t="shared" si="8"/>
        <v>30</v>
      </c>
      <c r="W60" s="7">
        <f t="shared" si="9"/>
        <v>0.89</v>
      </c>
      <c r="X60" s="7">
        <f t="shared" si="10"/>
        <v>0.1</v>
      </c>
      <c r="Y60" s="7">
        <f t="shared" si="11"/>
        <v>0.01</v>
      </c>
    </row>
    <row r="61" spans="1:26" x14ac:dyDescent="0.25">
      <c r="A61" s="8" t="s">
        <v>161</v>
      </c>
      <c r="B61" s="8">
        <v>100</v>
      </c>
      <c r="C61" s="8">
        <v>376</v>
      </c>
      <c r="D61" s="8">
        <v>75.52</v>
      </c>
      <c r="E61" s="8">
        <v>9.8000000000000007</v>
      </c>
      <c r="F61" s="8">
        <v>0.98</v>
      </c>
      <c r="G61" s="8">
        <v>3.49</v>
      </c>
      <c r="H61" s="8">
        <v>786</v>
      </c>
      <c r="I61" s="8">
        <v>0</v>
      </c>
      <c r="J61" s="8">
        <v>0.24</v>
      </c>
      <c r="K61" s="8">
        <v>0</v>
      </c>
      <c r="L61" s="8">
        <v>2017</v>
      </c>
      <c r="M61" s="14">
        <f t="shared" si="0"/>
        <v>350.09999999999997</v>
      </c>
      <c r="N61" s="14">
        <f t="shared" si="1"/>
        <v>0.93</v>
      </c>
      <c r="O61" s="14">
        <f t="shared" si="2"/>
        <v>99.02</v>
      </c>
      <c r="P61" s="14">
        <f t="shared" si="3"/>
        <v>367.18</v>
      </c>
      <c r="Q61" s="14">
        <f t="shared" si="4"/>
        <v>85.32</v>
      </c>
      <c r="R61" s="14">
        <f t="shared" si="5"/>
        <v>341.28</v>
      </c>
      <c r="S61" s="14">
        <f t="shared" si="6"/>
        <v>3.41</v>
      </c>
      <c r="T61" s="14">
        <f t="shared" si="7"/>
        <v>29.04</v>
      </c>
      <c r="U61" s="7">
        <f t="shared" si="8"/>
        <v>30</v>
      </c>
      <c r="W61" s="7">
        <f t="shared" si="9"/>
        <v>0.88</v>
      </c>
      <c r="X61" s="7">
        <f t="shared" si="10"/>
        <v>0.11</v>
      </c>
      <c r="Y61" s="7">
        <f t="shared" si="11"/>
        <v>0.01</v>
      </c>
    </row>
    <row r="62" spans="1:26" x14ac:dyDescent="0.25">
      <c r="A62" s="8" t="s">
        <v>162</v>
      </c>
      <c r="B62" s="8">
        <v>100</v>
      </c>
      <c r="C62" s="8">
        <v>400</v>
      </c>
      <c r="D62" s="8">
        <v>77.040000000000006</v>
      </c>
      <c r="E62" s="8">
        <v>11.95</v>
      </c>
      <c r="F62" s="8">
        <v>2.0499999999999998</v>
      </c>
      <c r="G62" s="8">
        <v>4.74</v>
      </c>
      <c r="H62" s="8">
        <v>306</v>
      </c>
      <c r="I62" s="8">
        <v>0</v>
      </c>
      <c r="J62" s="8">
        <v>0.76</v>
      </c>
      <c r="K62" s="8">
        <v>0</v>
      </c>
      <c r="L62" s="8">
        <v>2017</v>
      </c>
      <c r="M62" s="14">
        <f t="shared" si="0"/>
        <v>374.41</v>
      </c>
      <c r="N62" s="14">
        <f t="shared" si="1"/>
        <v>0.94</v>
      </c>
      <c r="O62" s="14">
        <f t="shared" si="2"/>
        <v>97.95</v>
      </c>
      <c r="P62" s="14">
        <f t="shared" si="3"/>
        <v>381.55</v>
      </c>
      <c r="Q62" s="14">
        <f t="shared" si="4"/>
        <v>88.990000000000009</v>
      </c>
      <c r="R62" s="14">
        <f t="shared" si="5"/>
        <v>355.96000000000004</v>
      </c>
      <c r="S62" s="14">
        <f t="shared" si="6"/>
        <v>3.56</v>
      </c>
      <c r="T62" s="14">
        <f t="shared" si="7"/>
        <v>27.51</v>
      </c>
      <c r="U62" s="7">
        <f t="shared" si="8"/>
        <v>30</v>
      </c>
      <c r="W62" s="7">
        <f t="shared" si="9"/>
        <v>0.85</v>
      </c>
      <c r="X62" s="7">
        <f t="shared" si="10"/>
        <v>0.13</v>
      </c>
      <c r="Y62" s="7">
        <f t="shared" si="11"/>
        <v>0.02</v>
      </c>
    </row>
    <row r="63" spans="1:26" x14ac:dyDescent="0.25">
      <c r="A63" s="8" t="s">
        <v>10</v>
      </c>
      <c r="B63" s="8">
        <v>100</v>
      </c>
      <c r="C63" s="8">
        <v>383</v>
      </c>
      <c r="D63" s="8">
        <v>76.64</v>
      </c>
      <c r="E63" s="8">
        <v>10.34</v>
      </c>
      <c r="F63" s="8">
        <v>1.01</v>
      </c>
      <c r="G63" s="8">
        <v>0</v>
      </c>
      <c r="H63" s="8">
        <v>1</v>
      </c>
      <c r="I63" s="8">
        <v>0</v>
      </c>
      <c r="J63" s="8">
        <v>0.26</v>
      </c>
      <c r="K63" s="8">
        <v>0</v>
      </c>
      <c r="L63" s="8">
        <v>2017</v>
      </c>
      <c r="M63" s="14">
        <f t="shared" si="0"/>
        <v>357.01</v>
      </c>
      <c r="N63" s="14">
        <f t="shared" si="1"/>
        <v>0.93</v>
      </c>
      <c r="O63" s="14">
        <f t="shared" si="2"/>
        <v>98.99</v>
      </c>
      <c r="P63" s="14">
        <f t="shared" si="3"/>
        <v>373.91</v>
      </c>
      <c r="Q63" s="14">
        <f t="shared" si="4"/>
        <v>86.98</v>
      </c>
      <c r="R63" s="14">
        <f t="shared" si="5"/>
        <v>347.92</v>
      </c>
      <c r="S63" s="14">
        <f t="shared" si="6"/>
        <v>3.48</v>
      </c>
      <c r="T63" s="14">
        <f t="shared" si="7"/>
        <v>28.45</v>
      </c>
      <c r="U63" s="7">
        <f t="shared" si="8"/>
        <v>30</v>
      </c>
      <c r="W63" s="7">
        <f t="shared" si="9"/>
        <v>0.87</v>
      </c>
      <c r="X63" s="7">
        <f t="shared" si="10"/>
        <v>0.12</v>
      </c>
      <c r="Y63" s="7">
        <f t="shared" si="11"/>
        <v>0.01</v>
      </c>
    </row>
    <row r="64" spans="1:26" x14ac:dyDescent="0.25">
      <c r="A64" s="8" t="s">
        <v>270</v>
      </c>
      <c r="B64" s="8">
        <v>40</v>
      </c>
      <c r="C64" s="8">
        <v>166</v>
      </c>
      <c r="D64" s="8">
        <v>31.68</v>
      </c>
      <c r="E64" s="8">
        <v>2.04</v>
      </c>
      <c r="F64" s="8">
        <v>3.92</v>
      </c>
      <c r="G64" s="8">
        <v>0</v>
      </c>
      <c r="H64" s="8">
        <v>226.8</v>
      </c>
      <c r="I64" s="8">
        <v>0</v>
      </c>
      <c r="J64" s="8">
        <v>0</v>
      </c>
      <c r="K64" s="8">
        <v>0</v>
      </c>
      <c r="L64" s="8">
        <v>2011</v>
      </c>
      <c r="M64" s="14">
        <f t="shared" si="0"/>
        <v>170.16</v>
      </c>
      <c r="N64" s="14">
        <f t="shared" si="1"/>
        <v>1.03</v>
      </c>
      <c r="O64" s="14">
        <f t="shared" si="2"/>
        <v>36.08</v>
      </c>
      <c r="P64" s="14">
        <f t="shared" si="3"/>
        <v>130.72</v>
      </c>
      <c r="Q64" s="14">
        <f t="shared" si="4"/>
        <v>33.72</v>
      </c>
      <c r="R64" s="14">
        <f t="shared" si="5"/>
        <v>134.88</v>
      </c>
      <c r="S64" s="14">
        <f t="shared" si="6"/>
        <v>1.35</v>
      </c>
      <c r="T64" s="14">
        <f t="shared" si="7"/>
        <v>26.73</v>
      </c>
      <c r="U64" s="7">
        <f t="shared" si="8"/>
        <v>25</v>
      </c>
      <c r="W64" s="7">
        <f t="shared" si="9"/>
        <v>0.84</v>
      </c>
      <c r="X64" s="7">
        <f t="shared" si="10"/>
        <v>0.05</v>
      </c>
      <c r="Y64" s="7">
        <f t="shared" si="11"/>
        <v>0.1</v>
      </c>
    </row>
    <row r="65" spans="1:25" x14ac:dyDescent="0.25">
      <c r="A65" s="8" t="s">
        <v>151</v>
      </c>
      <c r="B65" s="8">
        <v>100</v>
      </c>
      <c r="C65" s="8">
        <v>372</v>
      </c>
      <c r="D65" s="8">
        <v>71.5</v>
      </c>
      <c r="E65" s="8">
        <v>11.9</v>
      </c>
      <c r="F65" s="8">
        <v>1.6</v>
      </c>
      <c r="G65" s="8"/>
      <c r="H65" s="8">
        <v>5</v>
      </c>
      <c r="I65" s="8"/>
      <c r="J65" s="8"/>
      <c r="K65" s="8">
        <v>0</v>
      </c>
      <c r="L65" s="8">
        <v>2017</v>
      </c>
      <c r="M65" s="14">
        <f t="shared" si="0"/>
        <v>348</v>
      </c>
      <c r="N65" s="14">
        <f t="shared" si="1"/>
        <v>0.94</v>
      </c>
      <c r="O65" s="14">
        <f t="shared" si="2"/>
        <v>98.4</v>
      </c>
      <c r="P65" s="14">
        <f t="shared" si="3"/>
        <v>357.6</v>
      </c>
      <c r="Q65" s="14">
        <f t="shared" si="4"/>
        <v>83.4</v>
      </c>
      <c r="R65" s="14">
        <f t="shared" si="5"/>
        <v>333.6</v>
      </c>
      <c r="S65" s="14">
        <f t="shared" si="6"/>
        <v>3.34</v>
      </c>
      <c r="T65" s="14">
        <f t="shared" si="7"/>
        <v>29.46</v>
      </c>
      <c r="U65" s="7">
        <f t="shared" si="8"/>
        <v>30</v>
      </c>
      <c r="W65" s="7">
        <f t="shared" si="9"/>
        <v>0.84</v>
      </c>
      <c r="X65" s="7">
        <f t="shared" si="10"/>
        <v>0.14000000000000001</v>
      </c>
      <c r="Y65" s="7">
        <f t="shared" si="11"/>
        <v>0.02</v>
      </c>
    </row>
    <row r="66" spans="1:25" x14ac:dyDescent="0.25">
      <c r="A66" s="8" t="s">
        <v>152</v>
      </c>
      <c r="B66" s="8">
        <v>100</v>
      </c>
      <c r="C66" s="8">
        <v>376</v>
      </c>
      <c r="D66" s="8">
        <v>78.41</v>
      </c>
      <c r="E66" s="8">
        <v>7.22</v>
      </c>
      <c r="F66" s="8">
        <v>0.8</v>
      </c>
      <c r="G66" s="8">
        <v>0</v>
      </c>
      <c r="H66" s="8">
        <v>876</v>
      </c>
      <c r="I66" s="8">
        <v>0</v>
      </c>
      <c r="J66" s="8">
        <v>0.22</v>
      </c>
      <c r="K66" s="8">
        <v>0</v>
      </c>
      <c r="L66" s="8">
        <v>2017</v>
      </c>
      <c r="M66" s="14">
        <f t="shared" si="0"/>
        <v>349.71999999999997</v>
      </c>
      <c r="N66" s="14">
        <f t="shared" si="1"/>
        <v>0.93</v>
      </c>
      <c r="O66" s="14">
        <f t="shared" si="2"/>
        <v>99.2</v>
      </c>
      <c r="P66" s="14">
        <f t="shared" si="3"/>
        <v>368.8</v>
      </c>
      <c r="Q66" s="14">
        <f t="shared" si="4"/>
        <v>85.63</v>
      </c>
      <c r="R66" s="14">
        <f t="shared" si="5"/>
        <v>342.52</v>
      </c>
      <c r="S66" s="14">
        <f t="shared" si="6"/>
        <v>3.43</v>
      </c>
      <c r="T66" s="14">
        <f t="shared" si="7"/>
        <v>28.92</v>
      </c>
      <c r="U66" s="7">
        <f t="shared" si="8"/>
        <v>30</v>
      </c>
      <c r="W66" s="7">
        <f t="shared" si="9"/>
        <v>0.91</v>
      </c>
      <c r="X66" s="7">
        <f t="shared" si="10"/>
        <v>0.08</v>
      </c>
      <c r="Y66" s="7">
        <f t="shared" si="11"/>
        <v>0.01</v>
      </c>
    </row>
    <row r="67" spans="1:25" x14ac:dyDescent="0.25">
      <c r="A67" s="8" t="s">
        <v>26</v>
      </c>
      <c r="B67" s="8">
        <v>100</v>
      </c>
      <c r="C67" s="8">
        <v>402</v>
      </c>
      <c r="D67" s="8">
        <v>75.900000000000006</v>
      </c>
      <c r="E67" s="8">
        <v>7.9</v>
      </c>
      <c r="F67" s="8">
        <v>4.9000000000000004</v>
      </c>
      <c r="G67" s="8"/>
      <c r="H67" s="8">
        <v>735</v>
      </c>
      <c r="I67" s="8"/>
      <c r="J67" s="8"/>
      <c r="K67" s="8">
        <v>0</v>
      </c>
      <c r="L67" s="8">
        <v>2017</v>
      </c>
      <c r="M67" s="14">
        <f t="shared" si="0"/>
        <v>379.30000000000007</v>
      </c>
      <c r="N67" s="14">
        <f t="shared" si="1"/>
        <v>0.94</v>
      </c>
      <c r="O67" s="14">
        <f t="shared" si="2"/>
        <v>95.1</v>
      </c>
      <c r="P67" s="14">
        <f t="shared" si="3"/>
        <v>357.9</v>
      </c>
      <c r="Q67" s="14">
        <f t="shared" si="4"/>
        <v>83.800000000000011</v>
      </c>
      <c r="R67" s="14">
        <f t="shared" si="5"/>
        <v>335.20000000000005</v>
      </c>
      <c r="S67" s="14">
        <f t="shared" si="6"/>
        <v>3.35</v>
      </c>
      <c r="T67" s="14">
        <f t="shared" si="7"/>
        <v>28.39</v>
      </c>
      <c r="U67" s="7">
        <f t="shared" si="8"/>
        <v>30</v>
      </c>
      <c r="W67" s="7">
        <f t="shared" si="9"/>
        <v>0.86</v>
      </c>
      <c r="X67" s="7">
        <f t="shared" si="10"/>
        <v>0.09</v>
      </c>
      <c r="Y67" s="7">
        <f t="shared" si="11"/>
        <v>0.06</v>
      </c>
    </row>
    <row r="68" spans="1:25" x14ac:dyDescent="0.25">
      <c r="A68" s="8" t="s">
        <v>153</v>
      </c>
      <c r="B68" s="8">
        <v>100</v>
      </c>
      <c r="C68" s="8">
        <v>419</v>
      </c>
      <c r="D68" s="8">
        <v>75.37</v>
      </c>
      <c r="E68" s="8">
        <v>9.92</v>
      </c>
      <c r="F68" s="8">
        <v>8.67</v>
      </c>
      <c r="G68" s="8">
        <v>16.84</v>
      </c>
      <c r="H68" s="8">
        <v>457</v>
      </c>
      <c r="I68" s="8">
        <v>0</v>
      </c>
      <c r="J68" s="8">
        <v>3.68</v>
      </c>
      <c r="K68" s="8">
        <v>0</v>
      </c>
      <c r="L68" s="8">
        <v>2017</v>
      </c>
      <c r="M68" s="14">
        <f t="shared" ref="M68:M131" si="12">4*D68+4*E68+9*F68</f>
        <v>419.19000000000005</v>
      </c>
      <c r="N68" s="14">
        <f t="shared" ref="N68:N131" si="13">ROUND(M68/C68,2)</f>
        <v>1</v>
      </c>
      <c r="O68" s="14">
        <f t="shared" ref="O68:O131" si="14">B68-F68</f>
        <v>91.33</v>
      </c>
      <c r="P68" s="14">
        <f t="shared" ref="P68:P131" si="15">C68-9*F68</f>
        <v>340.97</v>
      </c>
      <c r="Q68" s="14">
        <f t="shared" ref="Q68:Q131" si="16">D68+E68</f>
        <v>85.29</v>
      </c>
      <c r="R68" s="14">
        <f t="shared" ref="R68:R131" si="17">4*D68+4*E68</f>
        <v>341.16</v>
      </c>
      <c r="S68" s="14">
        <f t="shared" ref="S68:S131" si="18">ROUND(R68/100,2)</f>
        <v>3.41</v>
      </c>
      <c r="T68" s="14">
        <f t="shared" ref="T68:T131" si="19">ROUND(O68/S68,2)</f>
        <v>26.78</v>
      </c>
      <c r="U68" s="7">
        <f t="shared" ref="U68:U131" si="20">IF(T68&lt;=20,ROUND(T68,1),IF(AND(T68&gt;20,T68&lt;=50),INT((T68+2.5)/5)*5,ROUND(T68,-1)))</f>
        <v>25</v>
      </c>
      <c r="W68" s="7">
        <f t="shared" ref="W68:W131" si="21">ROUND(D68/(D68+E68+F68),2)</f>
        <v>0.8</v>
      </c>
      <c r="X68" s="7">
        <f t="shared" ref="X68:X131" si="22">ROUND(E68/(D68+E68+F68),2)</f>
        <v>0.11</v>
      </c>
      <c r="Y68" s="7">
        <f t="shared" ref="Y68:Y131" si="23">ROUND(F68/(D68+E68+F68),2)</f>
        <v>0.09</v>
      </c>
    </row>
    <row r="69" spans="1:25" x14ac:dyDescent="0.25">
      <c r="A69" s="8" t="s">
        <v>20</v>
      </c>
      <c r="B69" s="8">
        <v>100</v>
      </c>
      <c r="C69" s="8">
        <v>330</v>
      </c>
      <c r="D69" s="8">
        <v>70.86</v>
      </c>
      <c r="E69" s="8">
        <v>6.35</v>
      </c>
      <c r="F69" s="8">
        <v>2.39</v>
      </c>
      <c r="G69" s="8">
        <v>42.45</v>
      </c>
      <c r="H69" s="8">
        <v>158</v>
      </c>
      <c r="I69" s="8">
        <v>0</v>
      </c>
      <c r="J69" s="8">
        <v>0.86</v>
      </c>
      <c r="K69" s="8">
        <v>0</v>
      </c>
      <c r="L69" s="8">
        <v>2017</v>
      </c>
      <c r="M69" s="14">
        <f t="shared" si="12"/>
        <v>330.34999999999997</v>
      </c>
      <c r="N69" s="14">
        <f t="shared" si="13"/>
        <v>1</v>
      </c>
      <c r="O69" s="14">
        <f t="shared" si="14"/>
        <v>97.61</v>
      </c>
      <c r="P69" s="14">
        <f t="shared" si="15"/>
        <v>308.49</v>
      </c>
      <c r="Q69" s="14">
        <f t="shared" si="16"/>
        <v>77.209999999999994</v>
      </c>
      <c r="R69" s="14">
        <f t="shared" si="17"/>
        <v>308.83999999999997</v>
      </c>
      <c r="S69" s="14">
        <f t="shared" si="18"/>
        <v>3.09</v>
      </c>
      <c r="T69" s="14">
        <f t="shared" si="19"/>
        <v>31.59</v>
      </c>
      <c r="U69" s="7">
        <f t="shared" si="20"/>
        <v>30</v>
      </c>
      <c r="W69" s="7">
        <f t="shared" si="21"/>
        <v>0.89</v>
      </c>
      <c r="X69" s="7">
        <f t="shared" si="22"/>
        <v>0.08</v>
      </c>
      <c r="Y69" s="7">
        <f t="shared" si="23"/>
        <v>0.03</v>
      </c>
    </row>
    <row r="70" spans="1:25" x14ac:dyDescent="0.25">
      <c r="A70" s="8" t="s">
        <v>154</v>
      </c>
      <c r="B70" s="8">
        <v>100</v>
      </c>
      <c r="C70" s="8">
        <v>346</v>
      </c>
      <c r="D70" s="8">
        <v>82.62</v>
      </c>
      <c r="E70" s="8">
        <v>3.35</v>
      </c>
      <c r="F70" s="8">
        <v>0.28999999999999998</v>
      </c>
      <c r="G70" s="8">
        <v>36.58</v>
      </c>
      <c r="H70" s="8">
        <v>64</v>
      </c>
      <c r="I70" s="8">
        <v>0</v>
      </c>
      <c r="J70" s="8">
        <v>0.08</v>
      </c>
      <c r="K70" s="8">
        <v>0</v>
      </c>
      <c r="L70" s="8">
        <v>2017</v>
      </c>
      <c r="M70" s="14">
        <f t="shared" si="12"/>
        <v>346.49</v>
      </c>
      <c r="N70" s="14">
        <f t="shared" si="13"/>
        <v>1</v>
      </c>
      <c r="O70" s="14">
        <f t="shared" si="14"/>
        <v>99.71</v>
      </c>
      <c r="P70" s="14">
        <f t="shared" si="15"/>
        <v>343.39</v>
      </c>
      <c r="Q70" s="14">
        <f t="shared" si="16"/>
        <v>85.97</v>
      </c>
      <c r="R70" s="14">
        <f t="shared" si="17"/>
        <v>343.88</v>
      </c>
      <c r="S70" s="14">
        <f t="shared" si="18"/>
        <v>3.44</v>
      </c>
      <c r="T70" s="14">
        <f t="shared" si="19"/>
        <v>28.99</v>
      </c>
      <c r="U70" s="7">
        <f t="shared" si="20"/>
        <v>30</v>
      </c>
      <c r="W70" s="7">
        <f t="shared" si="21"/>
        <v>0.96</v>
      </c>
      <c r="X70" s="7">
        <f t="shared" si="22"/>
        <v>0.04</v>
      </c>
      <c r="Y70" s="7">
        <f t="shared" si="23"/>
        <v>0</v>
      </c>
    </row>
    <row r="71" spans="1:25" x14ac:dyDescent="0.25">
      <c r="A71" s="8" t="s">
        <v>118</v>
      </c>
      <c r="B71" s="8">
        <v>100</v>
      </c>
      <c r="C71" s="8">
        <v>489</v>
      </c>
      <c r="D71" s="8">
        <v>60.34</v>
      </c>
      <c r="E71" s="8">
        <v>5.7</v>
      </c>
      <c r="F71" s="8">
        <v>24.93</v>
      </c>
      <c r="G71" s="8">
        <v>23.46</v>
      </c>
      <c r="H71" s="8">
        <v>227</v>
      </c>
      <c r="I71" s="8">
        <v>31.02</v>
      </c>
      <c r="J71" s="8">
        <v>11.98</v>
      </c>
      <c r="K71" s="8">
        <v>0</v>
      </c>
      <c r="L71" s="8">
        <v>2017</v>
      </c>
      <c r="M71" s="14">
        <f t="shared" si="12"/>
        <v>488.53000000000003</v>
      </c>
      <c r="N71" s="14">
        <f t="shared" si="13"/>
        <v>1</v>
      </c>
      <c r="O71" s="14">
        <f t="shared" si="14"/>
        <v>75.069999999999993</v>
      </c>
      <c r="P71" s="14">
        <f t="shared" si="15"/>
        <v>264.63</v>
      </c>
      <c r="Q71" s="14">
        <f t="shared" si="16"/>
        <v>66.040000000000006</v>
      </c>
      <c r="R71" s="14">
        <f t="shared" si="17"/>
        <v>264.16000000000003</v>
      </c>
      <c r="S71" s="14">
        <f t="shared" si="18"/>
        <v>2.64</v>
      </c>
      <c r="T71" s="14">
        <f t="shared" si="19"/>
        <v>28.44</v>
      </c>
      <c r="U71" s="7">
        <f t="shared" si="20"/>
        <v>30</v>
      </c>
      <c r="W71" s="7">
        <f t="shared" si="21"/>
        <v>0.66</v>
      </c>
      <c r="X71" s="7">
        <f t="shared" si="22"/>
        <v>0.06</v>
      </c>
      <c r="Y71" s="7">
        <f t="shared" si="23"/>
        <v>0.27</v>
      </c>
    </row>
    <row r="72" spans="1:25" x14ac:dyDescent="0.25">
      <c r="A72" s="8" t="s">
        <v>111</v>
      </c>
      <c r="B72" s="8">
        <v>100</v>
      </c>
      <c r="C72" s="8">
        <v>534</v>
      </c>
      <c r="D72" s="8">
        <v>62.63</v>
      </c>
      <c r="E72" s="8">
        <v>6.68</v>
      </c>
      <c r="F72" s="8">
        <v>28.58</v>
      </c>
      <c r="G72" s="8">
        <v>9.2100000000000009</v>
      </c>
      <c r="H72" s="8">
        <v>481</v>
      </c>
      <c r="I72" s="8">
        <v>1.59</v>
      </c>
      <c r="J72" s="8">
        <v>13.97</v>
      </c>
      <c r="K72" s="8">
        <v>0</v>
      </c>
      <c r="L72" s="8">
        <v>2017</v>
      </c>
      <c r="M72" s="14">
        <f t="shared" si="12"/>
        <v>534.46</v>
      </c>
      <c r="N72" s="14">
        <f t="shared" si="13"/>
        <v>1</v>
      </c>
      <c r="O72" s="14">
        <f t="shared" si="14"/>
        <v>71.42</v>
      </c>
      <c r="P72" s="14">
        <f t="shared" si="15"/>
        <v>276.78000000000003</v>
      </c>
      <c r="Q72" s="14">
        <f t="shared" si="16"/>
        <v>69.31</v>
      </c>
      <c r="R72" s="14">
        <f t="shared" si="17"/>
        <v>277.24</v>
      </c>
      <c r="S72" s="14">
        <f t="shared" si="18"/>
        <v>2.77</v>
      </c>
      <c r="T72" s="14">
        <f t="shared" si="19"/>
        <v>25.78</v>
      </c>
      <c r="U72" s="7">
        <f t="shared" si="20"/>
        <v>25</v>
      </c>
      <c r="W72" s="7">
        <f t="shared" si="21"/>
        <v>0.64</v>
      </c>
      <c r="X72" s="7">
        <f t="shared" si="22"/>
        <v>7.0000000000000007E-2</v>
      </c>
      <c r="Y72" s="7">
        <f t="shared" si="23"/>
        <v>0.28999999999999998</v>
      </c>
    </row>
    <row r="73" spans="1:25" x14ac:dyDescent="0.25">
      <c r="A73" s="8" t="s">
        <v>112</v>
      </c>
      <c r="B73" s="8">
        <v>100</v>
      </c>
      <c r="C73" s="8">
        <v>471</v>
      </c>
      <c r="D73" s="8">
        <v>64.98</v>
      </c>
      <c r="E73" s="8">
        <v>5.5</v>
      </c>
      <c r="F73" s="8">
        <v>21</v>
      </c>
      <c r="G73" s="8">
        <v>22.83</v>
      </c>
      <c r="H73" s="8">
        <v>207</v>
      </c>
      <c r="I73" s="8">
        <v>0</v>
      </c>
      <c r="J73" s="8">
        <v>11.38</v>
      </c>
      <c r="K73" s="8">
        <v>0</v>
      </c>
      <c r="L73" s="8">
        <v>2017</v>
      </c>
      <c r="M73" s="14">
        <f t="shared" si="12"/>
        <v>470.92</v>
      </c>
      <c r="N73" s="14">
        <f t="shared" si="13"/>
        <v>1</v>
      </c>
      <c r="O73" s="14">
        <f t="shared" si="14"/>
        <v>79</v>
      </c>
      <c r="P73" s="14">
        <f t="shared" si="15"/>
        <v>282</v>
      </c>
      <c r="Q73" s="14">
        <f t="shared" si="16"/>
        <v>70.48</v>
      </c>
      <c r="R73" s="14">
        <f t="shared" si="17"/>
        <v>281.92</v>
      </c>
      <c r="S73" s="14">
        <f t="shared" si="18"/>
        <v>2.82</v>
      </c>
      <c r="T73" s="14">
        <f t="shared" si="19"/>
        <v>28.01</v>
      </c>
      <c r="U73" s="7">
        <f t="shared" si="20"/>
        <v>30</v>
      </c>
      <c r="W73" s="7">
        <f t="shared" si="21"/>
        <v>0.71</v>
      </c>
      <c r="X73" s="7">
        <f t="shared" si="22"/>
        <v>0.06</v>
      </c>
      <c r="Y73" s="7">
        <f t="shared" si="23"/>
        <v>0.23</v>
      </c>
    </row>
    <row r="74" spans="1:25" x14ac:dyDescent="0.25">
      <c r="A74" s="8" t="s">
        <v>163</v>
      </c>
      <c r="B74" s="8">
        <v>100</v>
      </c>
      <c r="C74" s="8">
        <v>398</v>
      </c>
      <c r="D74" s="8">
        <v>84</v>
      </c>
      <c r="E74" s="8">
        <v>7.5</v>
      </c>
      <c r="F74" s="8">
        <v>3.5</v>
      </c>
      <c r="G74" s="8">
        <v>48.1</v>
      </c>
      <c r="H74" s="8">
        <v>130</v>
      </c>
      <c r="I74" s="8">
        <v>110</v>
      </c>
      <c r="J74" s="8">
        <v>-0.92</v>
      </c>
      <c r="K74" s="8">
        <v>0</v>
      </c>
      <c r="L74" s="8">
        <v>2017</v>
      </c>
      <c r="M74" s="14">
        <f t="shared" si="12"/>
        <v>397.5</v>
      </c>
      <c r="N74" s="14">
        <f t="shared" si="13"/>
        <v>1</v>
      </c>
      <c r="O74" s="14">
        <f t="shared" si="14"/>
        <v>96.5</v>
      </c>
      <c r="P74" s="14">
        <f t="shared" si="15"/>
        <v>366.5</v>
      </c>
      <c r="Q74" s="14">
        <f t="shared" si="16"/>
        <v>91.5</v>
      </c>
      <c r="R74" s="14">
        <f t="shared" si="17"/>
        <v>366</v>
      </c>
      <c r="S74" s="14">
        <f t="shared" si="18"/>
        <v>3.66</v>
      </c>
      <c r="T74" s="14">
        <f t="shared" si="19"/>
        <v>26.37</v>
      </c>
      <c r="U74" s="7">
        <f t="shared" si="20"/>
        <v>25</v>
      </c>
      <c r="W74" s="7">
        <f t="shared" si="21"/>
        <v>0.88</v>
      </c>
      <c r="X74" s="7">
        <f t="shared" si="22"/>
        <v>0.08</v>
      </c>
      <c r="Y74" s="7">
        <f t="shared" si="23"/>
        <v>0.04</v>
      </c>
    </row>
    <row r="75" spans="1:25" x14ac:dyDescent="0.25">
      <c r="A75" s="8" t="s">
        <v>27</v>
      </c>
      <c r="B75" s="8">
        <v>100</v>
      </c>
      <c r="C75" s="8">
        <v>420</v>
      </c>
      <c r="D75" s="8">
        <v>82.8</v>
      </c>
      <c r="E75" s="8">
        <v>6.7</v>
      </c>
      <c r="F75" s="8">
        <v>6.9</v>
      </c>
      <c r="G75" s="8"/>
      <c r="H75" s="8">
        <v>150</v>
      </c>
      <c r="I75" s="8"/>
      <c r="J75" s="8"/>
      <c r="K75" s="8">
        <v>0</v>
      </c>
      <c r="L75" s="8">
        <v>2017</v>
      </c>
      <c r="M75" s="14">
        <f t="shared" si="12"/>
        <v>420.1</v>
      </c>
      <c r="N75" s="14">
        <f t="shared" si="13"/>
        <v>1</v>
      </c>
      <c r="O75" s="14">
        <f t="shared" si="14"/>
        <v>93.1</v>
      </c>
      <c r="P75" s="14">
        <f t="shared" si="15"/>
        <v>357.9</v>
      </c>
      <c r="Q75" s="14">
        <f t="shared" si="16"/>
        <v>89.5</v>
      </c>
      <c r="R75" s="14">
        <f t="shared" si="17"/>
        <v>358</v>
      </c>
      <c r="S75" s="14">
        <f t="shared" si="18"/>
        <v>3.58</v>
      </c>
      <c r="T75" s="14">
        <f t="shared" si="19"/>
        <v>26.01</v>
      </c>
      <c r="U75" s="7">
        <f t="shared" si="20"/>
        <v>25</v>
      </c>
      <c r="W75" s="7">
        <f t="shared" si="21"/>
        <v>0.86</v>
      </c>
      <c r="X75" s="7">
        <f t="shared" si="22"/>
        <v>7.0000000000000007E-2</v>
      </c>
      <c r="Y75" s="7">
        <f t="shared" si="23"/>
        <v>7.0000000000000007E-2</v>
      </c>
    </row>
    <row r="76" spans="1:25" x14ac:dyDescent="0.25">
      <c r="A76" s="8" t="s">
        <v>28</v>
      </c>
      <c r="B76" s="8">
        <v>100</v>
      </c>
      <c r="C76" s="8">
        <v>536</v>
      </c>
      <c r="D76" s="8">
        <v>60.92</v>
      </c>
      <c r="E76" s="8">
        <v>4.95</v>
      </c>
      <c r="F76" s="8">
        <v>30.33</v>
      </c>
      <c r="G76" s="8">
        <v>0</v>
      </c>
      <c r="H76" s="8">
        <v>342</v>
      </c>
      <c r="I76" s="8">
        <v>0</v>
      </c>
      <c r="J76" s="8">
        <v>8.17</v>
      </c>
      <c r="K76" s="8">
        <v>0</v>
      </c>
      <c r="L76" s="8">
        <v>2017</v>
      </c>
      <c r="M76" s="14">
        <f t="shared" si="12"/>
        <v>536.45000000000005</v>
      </c>
      <c r="N76" s="14">
        <f t="shared" si="13"/>
        <v>1</v>
      </c>
      <c r="O76" s="14">
        <f t="shared" si="14"/>
        <v>69.67</v>
      </c>
      <c r="P76" s="14">
        <f t="shared" si="15"/>
        <v>263.03000000000003</v>
      </c>
      <c r="Q76" s="14">
        <f t="shared" si="16"/>
        <v>65.87</v>
      </c>
      <c r="R76" s="14">
        <f t="shared" si="17"/>
        <v>263.48</v>
      </c>
      <c r="S76" s="14">
        <f t="shared" si="18"/>
        <v>2.63</v>
      </c>
      <c r="T76" s="14">
        <f t="shared" si="19"/>
        <v>26.49</v>
      </c>
      <c r="U76" s="7">
        <f t="shared" si="20"/>
        <v>25</v>
      </c>
      <c r="W76" s="7">
        <f t="shared" si="21"/>
        <v>0.63</v>
      </c>
      <c r="X76" s="7">
        <f t="shared" si="22"/>
        <v>0.05</v>
      </c>
      <c r="Y76" s="7">
        <f t="shared" si="23"/>
        <v>0.32</v>
      </c>
    </row>
    <row r="77" spans="1:25" x14ac:dyDescent="0.25">
      <c r="A77" s="8" t="s">
        <v>0</v>
      </c>
      <c r="B77" s="8">
        <v>40</v>
      </c>
      <c r="C77" s="8">
        <v>192.8</v>
      </c>
      <c r="D77" s="8">
        <v>27.52</v>
      </c>
      <c r="E77" s="8">
        <v>2.92</v>
      </c>
      <c r="F77" s="8">
        <v>7.88</v>
      </c>
      <c r="G77" s="8">
        <v>0</v>
      </c>
      <c r="H77" s="8">
        <v>284</v>
      </c>
      <c r="I77" s="8">
        <v>0</v>
      </c>
      <c r="J77" s="8">
        <v>0</v>
      </c>
      <c r="K77" s="8">
        <v>0</v>
      </c>
      <c r="L77" s="8">
        <v>2011</v>
      </c>
      <c r="M77" s="14">
        <f t="shared" si="12"/>
        <v>192.68</v>
      </c>
      <c r="N77" s="14">
        <f t="shared" si="13"/>
        <v>1</v>
      </c>
      <c r="O77" s="14">
        <f t="shared" si="14"/>
        <v>32.119999999999997</v>
      </c>
      <c r="P77" s="14">
        <f t="shared" si="15"/>
        <v>121.88000000000001</v>
      </c>
      <c r="Q77" s="14">
        <f t="shared" si="16"/>
        <v>30.439999999999998</v>
      </c>
      <c r="R77" s="14">
        <f t="shared" si="17"/>
        <v>121.75999999999999</v>
      </c>
      <c r="S77" s="14">
        <f t="shared" si="18"/>
        <v>1.22</v>
      </c>
      <c r="T77" s="14">
        <f t="shared" si="19"/>
        <v>26.33</v>
      </c>
      <c r="U77" s="7">
        <f t="shared" si="20"/>
        <v>25</v>
      </c>
      <c r="W77" s="7">
        <f t="shared" si="21"/>
        <v>0.72</v>
      </c>
      <c r="X77" s="7">
        <f t="shared" si="22"/>
        <v>0.08</v>
      </c>
      <c r="Y77" s="7">
        <f t="shared" si="23"/>
        <v>0.21</v>
      </c>
    </row>
    <row r="78" spans="1:25" x14ac:dyDescent="0.25">
      <c r="A78" s="8" t="s">
        <v>30</v>
      </c>
      <c r="B78" s="8">
        <v>100</v>
      </c>
      <c r="C78" s="8">
        <v>494</v>
      </c>
      <c r="D78" s="8">
        <v>66.319999999999993</v>
      </c>
      <c r="E78" s="8">
        <v>6.04</v>
      </c>
      <c r="F78" s="8">
        <v>22.77</v>
      </c>
      <c r="G78" s="8">
        <v>4</v>
      </c>
      <c r="H78" s="8">
        <v>577</v>
      </c>
      <c r="I78" s="8">
        <v>0</v>
      </c>
      <c r="J78" s="8">
        <v>6.77</v>
      </c>
      <c r="K78" s="8">
        <v>0</v>
      </c>
      <c r="L78" s="8">
        <v>2017</v>
      </c>
      <c r="M78" s="14">
        <f t="shared" si="12"/>
        <v>494.37</v>
      </c>
      <c r="N78" s="14">
        <f t="shared" si="13"/>
        <v>1</v>
      </c>
      <c r="O78" s="14">
        <f t="shared" si="14"/>
        <v>77.23</v>
      </c>
      <c r="P78" s="14">
        <f t="shared" si="15"/>
        <v>289.07</v>
      </c>
      <c r="Q78" s="14">
        <f t="shared" si="16"/>
        <v>72.36</v>
      </c>
      <c r="R78" s="14">
        <f t="shared" si="17"/>
        <v>289.44</v>
      </c>
      <c r="S78" s="14">
        <f t="shared" si="18"/>
        <v>2.89</v>
      </c>
      <c r="T78" s="14">
        <f t="shared" si="19"/>
        <v>26.72</v>
      </c>
      <c r="U78" s="7">
        <f t="shared" si="20"/>
        <v>25</v>
      </c>
      <c r="W78" s="7">
        <f t="shared" si="21"/>
        <v>0.7</v>
      </c>
      <c r="X78" s="7">
        <f t="shared" si="22"/>
        <v>0.06</v>
      </c>
      <c r="Y78" s="7">
        <f t="shared" si="23"/>
        <v>0.24</v>
      </c>
    </row>
    <row r="79" spans="1:25" x14ac:dyDescent="0.25">
      <c r="A79" s="8" t="s">
        <v>31</v>
      </c>
      <c r="B79" s="8">
        <v>100</v>
      </c>
      <c r="C79" s="8">
        <v>520</v>
      </c>
      <c r="D79" s="8">
        <v>65.73</v>
      </c>
      <c r="E79" s="8">
        <v>5.25</v>
      </c>
      <c r="F79" s="8">
        <v>26.27</v>
      </c>
      <c r="G79" s="8">
        <v>2.0099999999999998</v>
      </c>
      <c r="H79" s="8">
        <v>420</v>
      </c>
      <c r="I79" s="8">
        <v>0</v>
      </c>
      <c r="J79" s="8">
        <v>7.64</v>
      </c>
      <c r="K79" s="8">
        <v>0</v>
      </c>
      <c r="L79" s="8">
        <v>2017</v>
      </c>
      <c r="M79" s="14">
        <f t="shared" si="12"/>
        <v>520.35</v>
      </c>
      <c r="N79" s="14">
        <f t="shared" si="13"/>
        <v>1</v>
      </c>
      <c r="O79" s="14">
        <f t="shared" si="14"/>
        <v>73.73</v>
      </c>
      <c r="P79" s="14">
        <f t="shared" si="15"/>
        <v>283.57</v>
      </c>
      <c r="Q79" s="14">
        <f t="shared" si="16"/>
        <v>70.98</v>
      </c>
      <c r="R79" s="14">
        <f t="shared" si="17"/>
        <v>283.92</v>
      </c>
      <c r="S79" s="14">
        <f t="shared" si="18"/>
        <v>2.84</v>
      </c>
      <c r="T79" s="14">
        <f t="shared" si="19"/>
        <v>25.96</v>
      </c>
      <c r="U79" s="7">
        <f t="shared" si="20"/>
        <v>25</v>
      </c>
      <c r="W79" s="7">
        <f t="shared" si="21"/>
        <v>0.68</v>
      </c>
      <c r="X79" s="7">
        <f t="shared" si="22"/>
        <v>0.05</v>
      </c>
      <c r="Y79" s="7">
        <f t="shared" si="23"/>
        <v>0.27</v>
      </c>
    </row>
    <row r="80" spans="1:25" x14ac:dyDescent="0.25">
      <c r="A80" s="8" t="s">
        <v>155</v>
      </c>
      <c r="B80" s="8">
        <v>100</v>
      </c>
      <c r="C80" s="8">
        <v>422</v>
      </c>
      <c r="D80" s="8">
        <v>71.7</v>
      </c>
      <c r="E80" s="8">
        <v>3.8</v>
      </c>
      <c r="F80" s="8">
        <v>13.3</v>
      </c>
      <c r="G80" s="8"/>
      <c r="H80" s="8">
        <v>34</v>
      </c>
      <c r="I80" s="8"/>
      <c r="J80" s="8"/>
      <c r="K80" s="8">
        <v>0</v>
      </c>
      <c r="L80" s="8">
        <v>2017</v>
      </c>
      <c r="M80" s="14">
        <f t="shared" si="12"/>
        <v>421.7</v>
      </c>
      <c r="N80" s="14">
        <f t="shared" si="13"/>
        <v>1</v>
      </c>
      <c r="O80" s="14">
        <f t="shared" si="14"/>
        <v>86.7</v>
      </c>
      <c r="P80" s="14">
        <f t="shared" si="15"/>
        <v>302.3</v>
      </c>
      <c r="Q80" s="14">
        <f t="shared" si="16"/>
        <v>75.5</v>
      </c>
      <c r="R80" s="14">
        <f t="shared" si="17"/>
        <v>302</v>
      </c>
      <c r="S80" s="14">
        <f t="shared" si="18"/>
        <v>3.02</v>
      </c>
      <c r="T80" s="14">
        <f t="shared" si="19"/>
        <v>28.71</v>
      </c>
      <c r="U80" s="7">
        <f t="shared" si="20"/>
        <v>30</v>
      </c>
      <c r="W80" s="7">
        <f t="shared" si="21"/>
        <v>0.81</v>
      </c>
      <c r="X80" s="7">
        <f t="shared" si="22"/>
        <v>0.04</v>
      </c>
      <c r="Y80" s="7">
        <f t="shared" si="23"/>
        <v>0.15</v>
      </c>
    </row>
    <row r="81" spans="1:25" x14ac:dyDescent="0.25">
      <c r="A81" s="8" t="s">
        <v>286</v>
      </c>
      <c r="B81" s="8">
        <v>100</v>
      </c>
      <c r="C81" s="8">
        <v>291</v>
      </c>
      <c r="D81" s="8">
        <v>32.9</v>
      </c>
      <c r="E81" s="8">
        <v>7.9</v>
      </c>
      <c r="F81" s="8">
        <v>14.1</v>
      </c>
      <c r="G81" s="8"/>
      <c r="H81" s="8">
        <v>511</v>
      </c>
      <c r="I81" s="8">
        <v>69</v>
      </c>
      <c r="J81" s="8">
        <v>2.87</v>
      </c>
      <c r="K81" s="8">
        <v>0</v>
      </c>
      <c r="L81" s="8">
        <v>2017</v>
      </c>
      <c r="M81" s="14">
        <f t="shared" si="12"/>
        <v>290.09999999999997</v>
      </c>
      <c r="N81" s="14">
        <f t="shared" si="13"/>
        <v>1</v>
      </c>
      <c r="O81" s="14">
        <f t="shared" si="14"/>
        <v>85.9</v>
      </c>
      <c r="P81" s="14">
        <f t="shared" si="15"/>
        <v>164.10000000000002</v>
      </c>
      <c r="Q81" s="14">
        <f t="shared" si="16"/>
        <v>40.799999999999997</v>
      </c>
      <c r="R81" s="14">
        <f t="shared" si="17"/>
        <v>163.19999999999999</v>
      </c>
      <c r="S81" s="14">
        <f t="shared" si="18"/>
        <v>1.63</v>
      </c>
      <c r="T81" s="14">
        <f t="shared" si="19"/>
        <v>52.7</v>
      </c>
      <c r="U81" s="7">
        <f t="shared" si="20"/>
        <v>50</v>
      </c>
      <c r="W81" s="7">
        <f t="shared" si="21"/>
        <v>0.6</v>
      </c>
      <c r="X81" s="7">
        <f t="shared" si="22"/>
        <v>0.14000000000000001</v>
      </c>
      <c r="Y81" s="7">
        <f t="shared" si="23"/>
        <v>0.26</v>
      </c>
    </row>
    <row r="82" spans="1:25" x14ac:dyDescent="0.25">
      <c r="A82" s="8" t="s">
        <v>115</v>
      </c>
      <c r="B82" s="8">
        <v>100</v>
      </c>
      <c r="C82" s="8">
        <v>287</v>
      </c>
      <c r="D82" s="8">
        <v>57.3</v>
      </c>
      <c r="E82" s="8">
        <v>4.8</v>
      </c>
      <c r="F82" s="8">
        <v>4.2</v>
      </c>
      <c r="G82" s="8">
        <v>36.4</v>
      </c>
      <c r="H82" s="8">
        <v>51</v>
      </c>
      <c r="I82" s="8">
        <v>59</v>
      </c>
      <c r="J82" s="8">
        <v>-1.55</v>
      </c>
      <c r="K82" s="8">
        <v>0</v>
      </c>
      <c r="L82" s="8">
        <v>2017</v>
      </c>
      <c r="M82" s="14">
        <f t="shared" si="12"/>
        <v>286.2</v>
      </c>
      <c r="N82" s="14">
        <f t="shared" si="13"/>
        <v>1</v>
      </c>
      <c r="O82" s="14">
        <f t="shared" si="14"/>
        <v>95.8</v>
      </c>
      <c r="P82" s="14">
        <f t="shared" si="15"/>
        <v>249.2</v>
      </c>
      <c r="Q82" s="14">
        <f t="shared" si="16"/>
        <v>62.099999999999994</v>
      </c>
      <c r="R82" s="14">
        <f t="shared" si="17"/>
        <v>248.39999999999998</v>
      </c>
      <c r="S82" s="14">
        <f t="shared" si="18"/>
        <v>2.48</v>
      </c>
      <c r="T82" s="14">
        <f t="shared" si="19"/>
        <v>38.630000000000003</v>
      </c>
      <c r="U82" s="7">
        <f t="shared" si="20"/>
        <v>40</v>
      </c>
      <c r="W82" s="7">
        <f t="shared" si="21"/>
        <v>0.86</v>
      </c>
      <c r="X82" s="7">
        <f t="shared" si="22"/>
        <v>7.0000000000000007E-2</v>
      </c>
      <c r="Y82" s="7">
        <f t="shared" si="23"/>
        <v>0.06</v>
      </c>
    </row>
    <row r="83" spans="1:25" x14ac:dyDescent="0.25">
      <c r="A83" s="8" t="s">
        <v>119</v>
      </c>
      <c r="B83" s="8">
        <v>100</v>
      </c>
      <c r="C83" s="8">
        <v>252</v>
      </c>
      <c r="D83" s="8">
        <v>38.1</v>
      </c>
      <c r="E83" s="8">
        <v>7.3</v>
      </c>
      <c r="F83" s="8">
        <v>7.9</v>
      </c>
      <c r="G83" s="8">
        <v>15.1</v>
      </c>
      <c r="H83" s="8">
        <v>65</v>
      </c>
      <c r="I83" s="8">
        <v>170</v>
      </c>
      <c r="J83" s="8">
        <v>-2.63</v>
      </c>
      <c r="K83" s="8">
        <v>0</v>
      </c>
      <c r="L83" s="8">
        <v>2017</v>
      </c>
      <c r="M83" s="14">
        <f t="shared" si="12"/>
        <v>252.7</v>
      </c>
      <c r="N83" s="14">
        <f t="shared" si="13"/>
        <v>1</v>
      </c>
      <c r="O83" s="14">
        <f t="shared" si="14"/>
        <v>92.1</v>
      </c>
      <c r="P83" s="14">
        <f t="shared" si="15"/>
        <v>180.89999999999998</v>
      </c>
      <c r="Q83" s="14">
        <f t="shared" si="16"/>
        <v>45.4</v>
      </c>
      <c r="R83" s="14">
        <f t="shared" si="17"/>
        <v>181.6</v>
      </c>
      <c r="S83" s="14">
        <f t="shared" si="18"/>
        <v>1.82</v>
      </c>
      <c r="T83" s="14">
        <f t="shared" si="19"/>
        <v>50.6</v>
      </c>
      <c r="U83" s="7">
        <f t="shared" si="20"/>
        <v>50</v>
      </c>
      <c r="W83" s="7">
        <f t="shared" si="21"/>
        <v>0.71</v>
      </c>
      <c r="X83" s="7">
        <f t="shared" si="22"/>
        <v>0.14000000000000001</v>
      </c>
      <c r="Y83" s="7">
        <f t="shared" si="23"/>
        <v>0.15</v>
      </c>
    </row>
    <row r="84" spans="1:25" x14ac:dyDescent="0.25">
      <c r="A84" s="8" t="s">
        <v>275</v>
      </c>
      <c r="B84" s="8">
        <v>100</v>
      </c>
      <c r="C84" s="8">
        <v>521</v>
      </c>
      <c r="D84" s="8">
        <v>65.599999999999994</v>
      </c>
      <c r="E84" s="8">
        <v>4.0999999999999996</v>
      </c>
      <c r="F84" s="8">
        <v>26.9</v>
      </c>
      <c r="G84" s="8"/>
      <c r="H84" s="8">
        <v>131</v>
      </c>
      <c r="I84" s="8"/>
      <c r="J84" s="8"/>
      <c r="K84" s="8">
        <v>0</v>
      </c>
      <c r="L84" s="8">
        <v>2017</v>
      </c>
      <c r="M84" s="14">
        <f t="shared" si="12"/>
        <v>520.9</v>
      </c>
      <c r="N84" s="14">
        <f t="shared" si="13"/>
        <v>1</v>
      </c>
      <c r="O84" s="14">
        <f t="shared" si="14"/>
        <v>73.099999999999994</v>
      </c>
      <c r="P84" s="14">
        <f t="shared" si="15"/>
        <v>278.89999999999998</v>
      </c>
      <c r="Q84" s="14">
        <f t="shared" si="16"/>
        <v>69.699999999999989</v>
      </c>
      <c r="R84" s="14">
        <f t="shared" si="17"/>
        <v>278.79999999999995</v>
      </c>
      <c r="S84" s="14">
        <f t="shared" si="18"/>
        <v>2.79</v>
      </c>
      <c r="T84" s="14">
        <f t="shared" si="19"/>
        <v>26.2</v>
      </c>
      <c r="U84" s="7">
        <f t="shared" si="20"/>
        <v>25</v>
      </c>
      <c r="W84" s="7">
        <f t="shared" si="21"/>
        <v>0.68</v>
      </c>
      <c r="X84" s="7">
        <f t="shared" si="22"/>
        <v>0.04</v>
      </c>
      <c r="Y84" s="7">
        <f t="shared" si="23"/>
        <v>0.28000000000000003</v>
      </c>
    </row>
    <row r="85" spans="1:25" x14ac:dyDescent="0.25">
      <c r="A85" s="8" t="s">
        <v>148</v>
      </c>
      <c r="B85" s="8">
        <v>100</v>
      </c>
      <c r="C85" s="8">
        <v>501</v>
      </c>
      <c r="D85" s="8">
        <v>70.2</v>
      </c>
      <c r="E85" s="8">
        <v>4.3</v>
      </c>
      <c r="F85" s="8">
        <v>22.5</v>
      </c>
      <c r="G85" s="8"/>
      <c r="H85" s="8">
        <v>54</v>
      </c>
      <c r="I85" s="8"/>
      <c r="J85" s="8"/>
      <c r="K85" s="8">
        <v>0</v>
      </c>
      <c r="L85" s="8">
        <v>2017</v>
      </c>
      <c r="M85" s="14">
        <f t="shared" si="12"/>
        <v>500.5</v>
      </c>
      <c r="N85" s="14">
        <f t="shared" si="13"/>
        <v>1</v>
      </c>
      <c r="O85" s="14">
        <f t="shared" si="14"/>
        <v>77.5</v>
      </c>
      <c r="P85" s="14">
        <f t="shared" si="15"/>
        <v>298.5</v>
      </c>
      <c r="Q85" s="14">
        <f t="shared" si="16"/>
        <v>74.5</v>
      </c>
      <c r="R85" s="14">
        <f t="shared" si="17"/>
        <v>298</v>
      </c>
      <c r="S85" s="14">
        <f t="shared" si="18"/>
        <v>2.98</v>
      </c>
      <c r="T85" s="14">
        <f t="shared" si="19"/>
        <v>26.01</v>
      </c>
      <c r="U85" s="7">
        <f t="shared" si="20"/>
        <v>25</v>
      </c>
      <c r="W85" s="7">
        <f t="shared" si="21"/>
        <v>0.72</v>
      </c>
      <c r="X85" s="7">
        <f t="shared" si="22"/>
        <v>0.04</v>
      </c>
      <c r="Y85" s="7">
        <f t="shared" si="23"/>
        <v>0.23</v>
      </c>
    </row>
    <row r="86" spans="1:25" x14ac:dyDescent="0.25">
      <c r="A86" s="8" t="s">
        <v>38</v>
      </c>
      <c r="B86" s="8">
        <v>100</v>
      </c>
      <c r="C86" s="8">
        <v>428</v>
      </c>
      <c r="D86" s="8">
        <v>67.59</v>
      </c>
      <c r="E86" s="8">
        <v>4.29</v>
      </c>
      <c r="F86" s="8">
        <v>15.57</v>
      </c>
      <c r="G86" s="8">
        <v>31.18</v>
      </c>
      <c r="H86" s="8">
        <v>224</v>
      </c>
      <c r="I86" s="8">
        <v>0</v>
      </c>
      <c r="J86" s="8">
        <v>9.51</v>
      </c>
      <c r="K86" s="8">
        <v>0</v>
      </c>
      <c r="L86" s="8">
        <v>2017</v>
      </c>
      <c r="M86" s="14">
        <f t="shared" si="12"/>
        <v>427.65000000000003</v>
      </c>
      <c r="N86" s="14">
        <f t="shared" si="13"/>
        <v>1</v>
      </c>
      <c r="O86" s="14">
        <f t="shared" si="14"/>
        <v>84.43</v>
      </c>
      <c r="P86" s="14">
        <f t="shared" si="15"/>
        <v>287.87</v>
      </c>
      <c r="Q86" s="14">
        <f t="shared" si="16"/>
        <v>71.88000000000001</v>
      </c>
      <c r="R86" s="14">
        <f t="shared" si="17"/>
        <v>287.52000000000004</v>
      </c>
      <c r="S86" s="14">
        <f t="shared" si="18"/>
        <v>2.88</v>
      </c>
      <c r="T86" s="14">
        <f t="shared" si="19"/>
        <v>29.32</v>
      </c>
      <c r="U86" s="7">
        <f t="shared" si="20"/>
        <v>30</v>
      </c>
      <c r="W86" s="7">
        <f t="shared" si="21"/>
        <v>0.77</v>
      </c>
      <c r="X86" s="7">
        <f t="shared" si="22"/>
        <v>0.05</v>
      </c>
      <c r="Y86" s="7">
        <f t="shared" si="23"/>
        <v>0.18</v>
      </c>
    </row>
    <row r="87" spans="1:25" x14ac:dyDescent="0.25">
      <c r="A87" s="8" t="s">
        <v>266</v>
      </c>
      <c r="B87" s="8">
        <v>100</v>
      </c>
      <c r="C87" s="8">
        <v>493</v>
      </c>
      <c r="D87" s="8">
        <v>67.97</v>
      </c>
      <c r="E87" s="8">
        <v>8.36</v>
      </c>
      <c r="F87" s="8">
        <v>20.87</v>
      </c>
      <c r="G87" s="8">
        <v>22.42</v>
      </c>
      <c r="H87" s="8">
        <v>346</v>
      </c>
      <c r="I87" s="8">
        <v>6.84</v>
      </c>
      <c r="J87" s="8">
        <v>9.9700000000000006</v>
      </c>
      <c r="K87" s="8">
        <v>0</v>
      </c>
      <c r="L87" s="8">
        <v>2017</v>
      </c>
      <c r="M87" s="14">
        <f t="shared" si="12"/>
        <v>493.15</v>
      </c>
      <c r="N87" s="14">
        <f t="shared" si="13"/>
        <v>1</v>
      </c>
      <c r="O87" s="14">
        <f t="shared" si="14"/>
        <v>79.13</v>
      </c>
      <c r="P87" s="14">
        <f t="shared" si="15"/>
        <v>305.16999999999996</v>
      </c>
      <c r="Q87" s="14">
        <f t="shared" si="16"/>
        <v>76.33</v>
      </c>
      <c r="R87" s="14">
        <f t="shared" si="17"/>
        <v>305.32</v>
      </c>
      <c r="S87" s="14">
        <f t="shared" si="18"/>
        <v>3.05</v>
      </c>
      <c r="T87" s="14">
        <f t="shared" si="19"/>
        <v>25.94</v>
      </c>
      <c r="U87" s="7">
        <f t="shared" si="20"/>
        <v>25</v>
      </c>
      <c r="W87" s="7">
        <f t="shared" si="21"/>
        <v>0.7</v>
      </c>
      <c r="X87" s="7">
        <f t="shared" si="22"/>
        <v>0.09</v>
      </c>
      <c r="Y87" s="7">
        <f t="shared" si="23"/>
        <v>0.21</v>
      </c>
    </row>
    <row r="88" spans="1:25" x14ac:dyDescent="0.25">
      <c r="A88" s="8" t="s">
        <v>52</v>
      </c>
      <c r="B88" s="8">
        <v>100</v>
      </c>
      <c r="C88" s="8">
        <v>512</v>
      </c>
      <c r="D88" s="8">
        <v>66.47</v>
      </c>
      <c r="E88" s="8">
        <v>6.37</v>
      </c>
      <c r="F88" s="8">
        <v>24.52</v>
      </c>
      <c r="G88" s="8">
        <v>16.45</v>
      </c>
      <c r="H88" s="8">
        <v>226</v>
      </c>
      <c r="I88" s="8">
        <v>25.86</v>
      </c>
      <c r="J88" s="8">
        <v>13.4</v>
      </c>
      <c r="K88" s="8">
        <v>0</v>
      </c>
      <c r="L88" s="8">
        <v>2017</v>
      </c>
      <c r="M88" s="14">
        <f t="shared" si="12"/>
        <v>512.04</v>
      </c>
      <c r="N88" s="14">
        <f t="shared" si="13"/>
        <v>1</v>
      </c>
      <c r="O88" s="14">
        <f t="shared" si="14"/>
        <v>75.48</v>
      </c>
      <c r="P88" s="14">
        <f t="shared" si="15"/>
        <v>291.32</v>
      </c>
      <c r="Q88" s="14">
        <f t="shared" si="16"/>
        <v>72.84</v>
      </c>
      <c r="R88" s="14">
        <f t="shared" si="17"/>
        <v>291.36</v>
      </c>
      <c r="S88" s="14">
        <f t="shared" si="18"/>
        <v>2.91</v>
      </c>
      <c r="T88" s="14">
        <f t="shared" si="19"/>
        <v>25.94</v>
      </c>
      <c r="U88" s="7">
        <f t="shared" si="20"/>
        <v>25</v>
      </c>
      <c r="W88" s="7">
        <f t="shared" si="21"/>
        <v>0.68</v>
      </c>
      <c r="X88" s="7">
        <f t="shared" si="22"/>
        <v>7.0000000000000007E-2</v>
      </c>
      <c r="Y88" s="7">
        <f t="shared" si="23"/>
        <v>0.25</v>
      </c>
    </row>
    <row r="89" spans="1:25" x14ac:dyDescent="0.25">
      <c r="A89" s="8" t="s">
        <v>42</v>
      </c>
      <c r="B89" s="8">
        <v>100</v>
      </c>
      <c r="C89" s="8">
        <v>494</v>
      </c>
      <c r="D89" s="8">
        <v>71.38</v>
      </c>
      <c r="E89" s="8">
        <v>5.92</v>
      </c>
      <c r="F89" s="8">
        <v>20.55</v>
      </c>
      <c r="G89" s="8">
        <v>23.18</v>
      </c>
      <c r="H89" s="8">
        <v>312</v>
      </c>
      <c r="I89" s="8">
        <v>13.38</v>
      </c>
      <c r="J89" s="8">
        <v>11.21</v>
      </c>
      <c r="K89" s="8">
        <v>0</v>
      </c>
      <c r="L89" s="8">
        <v>2017</v>
      </c>
      <c r="M89" s="14">
        <f t="shared" si="12"/>
        <v>494.15</v>
      </c>
      <c r="N89" s="14">
        <f t="shared" si="13"/>
        <v>1</v>
      </c>
      <c r="O89" s="14">
        <f t="shared" si="14"/>
        <v>79.45</v>
      </c>
      <c r="P89" s="14">
        <f t="shared" si="15"/>
        <v>309.04999999999995</v>
      </c>
      <c r="Q89" s="14">
        <f t="shared" si="16"/>
        <v>77.3</v>
      </c>
      <c r="R89" s="14">
        <f t="shared" si="17"/>
        <v>309.2</v>
      </c>
      <c r="S89" s="14">
        <f t="shared" si="18"/>
        <v>3.09</v>
      </c>
      <c r="T89" s="14">
        <f t="shared" si="19"/>
        <v>25.71</v>
      </c>
      <c r="U89" s="7">
        <f t="shared" si="20"/>
        <v>25</v>
      </c>
      <c r="W89" s="7">
        <f t="shared" si="21"/>
        <v>0.73</v>
      </c>
      <c r="X89" s="7">
        <f t="shared" si="22"/>
        <v>0.06</v>
      </c>
      <c r="Y89" s="7">
        <f t="shared" si="23"/>
        <v>0.21</v>
      </c>
    </row>
    <row r="90" spans="1:25" x14ac:dyDescent="0.25">
      <c r="A90" s="8" t="s">
        <v>149</v>
      </c>
      <c r="B90" s="8">
        <v>100</v>
      </c>
      <c r="C90" s="8">
        <v>513</v>
      </c>
      <c r="D90" s="8">
        <v>58.8</v>
      </c>
      <c r="E90" s="8">
        <v>7</v>
      </c>
      <c r="F90" s="8">
        <v>27.8</v>
      </c>
      <c r="G90" s="8"/>
      <c r="H90" s="8">
        <v>634</v>
      </c>
      <c r="I90" s="8"/>
      <c r="J90" s="8"/>
      <c r="K90" s="8">
        <v>0</v>
      </c>
      <c r="L90" s="8">
        <v>2017</v>
      </c>
      <c r="M90" s="14">
        <f t="shared" si="12"/>
        <v>513.4</v>
      </c>
      <c r="N90" s="14">
        <f t="shared" si="13"/>
        <v>1</v>
      </c>
      <c r="O90" s="14">
        <f t="shared" si="14"/>
        <v>72.2</v>
      </c>
      <c r="P90" s="14">
        <f t="shared" si="15"/>
        <v>262.79999999999995</v>
      </c>
      <c r="Q90" s="14">
        <f t="shared" si="16"/>
        <v>65.8</v>
      </c>
      <c r="R90" s="14">
        <f t="shared" si="17"/>
        <v>263.2</v>
      </c>
      <c r="S90" s="14">
        <f t="shared" si="18"/>
        <v>2.63</v>
      </c>
      <c r="T90" s="14">
        <f t="shared" si="19"/>
        <v>27.45</v>
      </c>
      <c r="U90" s="7">
        <f t="shared" si="20"/>
        <v>25</v>
      </c>
      <c r="W90" s="7">
        <f t="shared" si="21"/>
        <v>0.63</v>
      </c>
      <c r="X90" s="7">
        <f t="shared" si="22"/>
        <v>7.0000000000000007E-2</v>
      </c>
      <c r="Y90" s="7">
        <f t="shared" si="23"/>
        <v>0.3</v>
      </c>
    </row>
    <row r="91" spans="1:25" x14ac:dyDescent="0.25">
      <c r="A91" s="8" t="s">
        <v>271</v>
      </c>
      <c r="B91" s="8">
        <v>100</v>
      </c>
      <c r="C91" s="8">
        <v>524</v>
      </c>
      <c r="D91" s="8">
        <v>64.23</v>
      </c>
      <c r="E91" s="8">
        <v>7.66</v>
      </c>
      <c r="F91" s="8">
        <v>26.24</v>
      </c>
      <c r="G91" s="8">
        <v>14.64</v>
      </c>
      <c r="H91" s="8">
        <v>195</v>
      </c>
      <c r="I91" s="8">
        <v>0</v>
      </c>
      <c r="J91" s="8">
        <v>12.99</v>
      </c>
      <c r="K91" s="8">
        <v>0</v>
      </c>
      <c r="L91" s="8">
        <v>2017</v>
      </c>
      <c r="M91" s="14">
        <f t="shared" si="12"/>
        <v>523.72</v>
      </c>
      <c r="N91" s="14">
        <f t="shared" si="13"/>
        <v>1</v>
      </c>
      <c r="O91" s="14">
        <f t="shared" si="14"/>
        <v>73.760000000000005</v>
      </c>
      <c r="P91" s="14">
        <f t="shared" si="15"/>
        <v>287.84000000000003</v>
      </c>
      <c r="Q91" s="14">
        <f t="shared" si="16"/>
        <v>71.89</v>
      </c>
      <c r="R91" s="14">
        <f t="shared" si="17"/>
        <v>287.56</v>
      </c>
      <c r="S91" s="14">
        <f t="shared" si="18"/>
        <v>2.88</v>
      </c>
      <c r="T91" s="14">
        <f t="shared" si="19"/>
        <v>25.61</v>
      </c>
      <c r="U91" s="7">
        <f t="shared" si="20"/>
        <v>25</v>
      </c>
      <c r="W91" s="7">
        <f t="shared" si="21"/>
        <v>0.65</v>
      </c>
      <c r="X91" s="7">
        <f t="shared" si="22"/>
        <v>0.08</v>
      </c>
      <c r="Y91" s="7">
        <f t="shared" si="23"/>
        <v>0.27</v>
      </c>
    </row>
    <row r="92" spans="1:25" x14ac:dyDescent="0.25">
      <c r="A92" s="8" t="s">
        <v>265</v>
      </c>
      <c r="B92" s="8">
        <v>100</v>
      </c>
      <c r="C92" s="8">
        <v>497</v>
      </c>
      <c r="D92" s="8">
        <v>68.239999999999995</v>
      </c>
      <c r="E92" s="8">
        <v>6.08</v>
      </c>
      <c r="F92" s="8">
        <v>22.23</v>
      </c>
      <c r="G92" s="8">
        <v>14.69</v>
      </c>
      <c r="H92" s="8">
        <v>539</v>
      </c>
      <c r="I92" s="8">
        <v>0</v>
      </c>
      <c r="J92" s="8">
        <v>13.24</v>
      </c>
      <c r="K92" s="8">
        <v>0</v>
      </c>
      <c r="L92" s="8">
        <v>2017</v>
      </c>
      <c r="M92" s="14">
        <f t="shared" si="12"/>
        <v>497.34999999999997</v>
      </c>
      <c r="N92" s="14">
        <f t="shared" si="13"/>
        <v>1</v>
      </c>
      <c r="O92" s="14">
        <f t="shared" si="14"/>
        <v>77.77</v>
      </c>
      <c r="P92" s="14">
        <f t="shared" si="15"/>
        <v>296.93</v>
      </c>
      <c r="Q92" s="14">
        <f t="shared" si="16"/>
        <v>74.319999999999993</v>
      </c>
      <c r="R92" s="14">
        <f t="shared" si="17"/>
        <v>297.27999999999997</v>
      </c>
      <c r="S92" s="14">
        <f t="shared" si="18"/>
        <v>2.97</v>
      </c>
      <c r="T92" s="14">
        <f t="shared" si="19"/>
        <v>26.19</v>
      </c>
      <c r="U92" s="7">
        <f t="shared" si="20"/>
        <v>25</v>
      </c>
      <c r="W92" s="7">
        <f t="shared" si="21"/>
        <v>0.71</v>
      </c>
      <c r="X92" s="7">
        <f t="shared" si="22"/>
        <v>0.06</v>
      </c>
      <c r="Y92" s="7">
        <f t="shared" si="23"/>
        <v>0.23</v>
      </c>
    </row>
    <row r="93" spans="1:25" x14ac:dyDescent="0.25">
      <c r="A93" s="8" t="s">
        <v>35</v>
      </c>
      <c r="B93" s="8">
        <v>100</v>
      </c>
      <c r="C93" s="8">
        <v>360</v>
      </c>
      <c r="D93" s="8">
        <v>43.2</v>
      </c>
      <c r="E93" s="8">
        <v>8</v>
      </c>
      <c r="F93" s="8">
        <v>17.2</v>
      </c>
      <c r="G93" s="8"/>
      <c r="H93" s="8">
        <v>90</v>
      </c>
      <c r="I93" s="8"/>
      <c r="J93" s="8"/>
      <c r="K93" s="8">
        <v>0</v>
      </c>
      <c r="L93" s="8">
        <v>2017</v>
      </c>
      <c r="M93" s="14">
        <f t="shared" si="12"/>
        <v>359.6</v>
      </c>
      <c r="N93" s="14">
        <f t="shared" si="13"/>
        <v>1</v>
      </c>
      <c r="O93" s="14">
        <f t="shared" si="14"/>
        <v>82.8</v>
      </c>
      <c r="P93" s="14">
        <f t="shared" si="15"/>
        <v>205.20000000000002</v>
      </c>
      <c r="Q93" s="14">
        <f t="shared" si="16"/>
        <v>51.2</v>
      </c>
      <c r="R93" s="14">
        <f t="shared" si="17"/>
        <v>204.8</v>
      </c>
      <c r="S93" s="14">
        <f t="shared" si="18"/>
        <v>2.0499999999999998</v>
      </c>
      <c r="T93" s="14">
        <f t="shared" si="19"/>
        <v>40.39</v>
      </c>
      <c r="U93" s="7">
        <f t="shared" si="20"/>
        <v>40</v>
      </c>
      <c r="W93" s="7">
        <f t="shared" si="21"/>
        <v>0.63</v>
      </c>
      <c r="X93" s="7">
        <f t="shared" si="22"/>
        <v>0.12</v>
      </c>
      <c r="Y93" s="7">
        <f t="shared" si="23"/>
        <v>0.25</v>
      </c>
    </row>
    <row r="94" spans="1:25" x14ac:dyDescent="0.25">
      <c r="A94" s="8" t="s">
        <v>54</v>
      </c>
      <c r="B94" s="8">
        <v>100</v>
      </c>
      <c r="C94" s="8">
        <v>374</v>
      </c>
      <c r="D94" s="8">
        <v>74</v>
      </c>
      <c r="E94" s="8">
        <v>10.31</v>
      </c>
      <c r="F94" s="8">
        <v>1.3</v>
      </c>
      <c r="G94" s="8">
        <v>6.42</v>
      </c>
      <c r="H94" s="8">
        <v>1372</v>
      </c>
      <c r="I94" s="8">
        <v>0</v>
      </c>
      <c r="J94" s="8">
        <v>0.35</v>
      </c>
      <c r="K94" s="8">
        <v>0</v>
      </c>
      <c r="L94" s="8">
        <v>2017</v>
      </c>
      <c r="M94" s="14">
        <f t="shared" si="12"/>
        <v>348.94</v>
      </c>
      <c r="N94" s="14">
        <f t="shared" si="13"/>
        <v>0.93</v>
      </c>
      <c r="O94" s="14">
        <f t="shared" si="14"/>
        <v>98.7</v>
      </c>
      <c r="P94" s="14">
        <f t="shared" si="15"/>
        <v>362.3</v>
      </c>
      <c r="Q94" s="14">
        <f t="shared" si="16"/>
        <v>84.31</v>
      </c>
      <c r="R94" s="14">
        <f t="shared" si="17"/>
        <v>337.24</v>
      </c>
      <c r="S94" s="14">
        <f t="shared" si="18"/>
        <v>3.37</v>
      </c>
      <c r="T94" s="14">
        <f t="shared" si="19"/>
        <v>29.29</v>
      </c>
      <c r="U94" s="7">
        <f t="shared" si="20"/>
        <v>30</v>
      </c>
      <c r="W94" s="7">
        <f t="shared" si="21"/>
        <v>0.86</v>
      </c>
      <c r="X94" s="7">
        <f t="shared" si="22"/>
        <v>0.12</v>
      </c>
      <c r="Y94" s="7">
        <f t="shared" si="23"/>
        <v>0.02</v>
      </c>
    </row>
    <row r="95" spans="1:25" x14ac:dyDescent="0.25">
      <c r="A95" s="8" t="s">
        <v>282</v>
      </c>
      <c r="B95" s="8">
        <v>100</v>
      </c>
      <c r="C95" s="8">
        <v>126</v>
      </c>
      <c r="D95" s="8">
        <v>24.87</v>
      </c>
      <c r="E95" s="8">
        <v>3.49</v>
      </c>
      <c r="F95" s="8">
        <v>0.41</v>
      </c>
      <c r="G95" s="8">
        <v>0</v>
      </c>
      <c r="H95" s="8">
        <v>115</v>
      </c>
      <c r="I95" s="8">
        <v>0</v>
      </c>
      <c r="J95" s="8">
        <v>0.12</v>
      </c>
      <c r="K95" s="8">
        <v>0</v>
      </c>
      <c r="L95" s="8">
        <v>2017</v>
      </c>
      <c r="M95" s="14">
        <f t="shared" si="12"/>
        <v>117.13</v>
      </c>
      <c r="N95" s="14">
        <f t="shared" si="13"/>
        <v>0.93</v>
      </c>
      <c r="O95" s="14">
        <f t="shared" si="14"/>
        <v>99.59</v>
      </c>
      <c r="P95" s="14">
        <f t="shared" si="15"/>
        <v>122.31</v>
      </c>
      <c r="Q95" s="14">
        <f t="shared" si="16"/>
        <v>28.36</v>
      </c>
      <c r="R95" s="14">
        <f t="shared" si="17"/>
        <v>113.44</v>
      </c>
      <c r="S95" s="14">
        <f t="shared" si="18"/>
        <v>1.1299999999999999</v>
      </c>
      <c r="T95" s="14">
        <f t="shared" si="19"/>
        <v>88.13</v>
      </c>
      <c r="U95" s="7">
        <f t="shared" si="20"/>
        <v>90</v>
      </c>
      <c r="W95" s="7">
        <f t="shared" si="21"/>
        <v>0.86</v>
      </c>
      <c r="X95" s="7">
        <f t="shared" si="22"/>
        <v>0.12</v>
      </c>
      <c r="Y95" s="7">
        <f t="shared" si="23"/>
        <v>0.01</v>
      </c>
    </row>
    <row r="96" spans="1:25" x14ac:dyDescent="0.25">
      <c r="A96" s="8" t="s">
        <v>44</v>
      </c>
      <c r="B96" s="8">
        <v>100</v>
      </c>
      <c r="C96" s="8">
        <v>452</v>
      </c>
      <c r="D96" s="8">
        <v>69.05</v>
      </c>
      <c r="E96" s="8">
        <v>8.23</v>
      </c>
      <c r="F96" s="8">
        <v>14.28</v>
      </c>
      <c r="G96" s="8">
        <v>0</v>
      </c>
      <c r="H96" s="8">
        <v>437</v>
      </c>
      <c r="I96" s="8">
        <v>0</v>
      </c>
      <c r="J96" s="8">
        <v>6.68</v>
      </c>
      <c r="K96" s="8">
        <v>0</v>
      </c>
      <c r="L96" s="8">
        <v>2017</v>
      </c>
      <c r="M96" s="14">
        <f t="shared" si="12"/>
        <v>437.64</v>
      </c>
      <c r="N96" s="14">
        <f t="shared" si="13"/>
        <v>0.97</v>
      </c>
      <c r="O96" s="14">
        <f t="shared" si="14"/>
        <v>85.72</v>
      </c>
      <c r="P96" s="14">
        <f t="shared" si="15"/>
        <v>323.48</v>
      </c>
      <c r="Q96" s="14">
        <f t="shared" si="16"/>
        <v>77.28</v>
      </c>
      <c r="R96" s="14">
        <f t="shared" si="17"/>
        <v>309.12</v>
      </c>
      <c r="S96" s="14">
        <f t="shared" si="18"/>
        <v>3.09</v>
      </c>
      <c r="T96" s="14">
        <f t="shared" si="19"/>
        <v>27.74</v>
      </c>
      <c r="U96" s="7">
        <f t="shared" si="20"/>
        <v>30</v>
      </c>
      <c r="W96" s="7">
        <f t="shared" si="21"/>
        <v>0.75</v>
      </c>
      <c r="X96" s="7">
        <f t="shared" si="22"/>
        <v>0.09</v>
      </c>
      <c r="Y96" s="7">
        <f t="shared" si="23"/>
        <v>0.16</v>
      </c>
    </row>
    <row r="97" spans="1:25" x14ac:dyDescent="0.25">
      <c r="A97" s="8" t="s">
        <v>41</v>
      </c>
      <c r="B97" s="8">
        <v>100</v>
      </c>
      <c r="C97" s="8">
        <v>388</v>
      </c>
      <c r="D97" s="8">
        <v>77.099999999999994</v>
      </c>
      <c r="E97" s="8">
        <v>12.2</v>
      </c>
      <c r="F97" s="8">
        <v>0.4</v>
      </c>
      <c r="G97" s="8"/>
      <c r="H97" s="8">
        <v>2</v>
      </c>
      <c r="I97" s="8"/>
      <c r="J97" s="8"/>
      <c r="K97" s="8">
        <v>0</v>
      </c>
      <c r="L97" s="8">
        <v>2017</v>
      </c>
      <c r="M97" s="14">
        <f t="shared" si="12"/>
        <v>360.8</v>
      </c>
      <c r="N97" s="14">
        <f t="shared" si="13"/>
        <v>0.93</v>
      </c>
      <c r="O97" s="14">
        <f t="shared" si="14"/>
        <v>99.6</v>
      </c>
      <c r="P97" s="14">
        <f t="shared" si="15"/>
        <v>384.4</v>
      </c>
      <c r="Q97" s="14">
        <f t="shared" si="16"/>
        <v>89.3</v>
      </c>
      <c r="R97" s="14">
        <f t="shared" si="17"/>
        <v>357.2</v>
      </c>
      <c r="S97" s="14">
        <f t="shared" si="18"/>
        <v>3.57</v>
      </c>
      <c r="T97" s="14">
        <f t="shared" si="19"/>
        <v>27.9</v>
      </c>
      <c r="U97" s="7">
        <f t="shared" si="20"/>
        <v>30</v>
      </c>
      <c r="W97" s="7">
        <f t="shared" si="21"/>
        <v>0.86</v>
      </c>
      <c r="X97" s="7">
        <f t="shared" si="22"/>
        <v>0.14000000000000001</v>
      </c>
      <c r="Y97" s="7">
        <f t="shared" si="23"/>
        <v>0</v>
      </c>
    </row>
    <row r="98" spans="1:25" x14ac:dyDescent="0.25">
      <c r="A98" s="8" t="s">
        <v>107</v>
      </c>
      <c r="B98" s="8">
        <v>100</v>
      </c>
      <c r="C98" s="8">
        <v>129</v>
      </c>
      <c r="D98" s="8">
        <v>25.8</v>
      </c>
      <c r="E98" s="8">
        <v>3.8</v>
      </c>
      <c r="F98" s="8">
        <v>0.2</v>
      </c>
      <c r="G98" s="8"/>
      <c r="H98" s="8">
        <v>5</v>
      </c>
      <c r="I98" s="8"/>
      <c r="J98" s="8"/>
      <c r="K98" s="8">
        <v>0</v>
      </c>
      <c r="L98" s="8">
        <v>2017</v>
      </c>
      <c r="M98" s="14">
        <f t="shared" si="12"/>
        <v>120.2</v>
      </c>
      <c r="N98" s="14">
        <f t="shared" si="13"/>
        <v>0.93</v>
      </c>
      <c r="O98" s="14">
        <f t="shared" si="14"/>
        <v>99.8</v>
      </c>
      <c r="P98" s="14">
        <f t="shared" si="15"/>
        <v>127.2</v>
      </c>
      <c r="Q98" s="14">
        <f t="shared" si="16"/>
        <v>29.6</v>
      </c>
      <c r="R98" s="14">
        <f t="shared" si="17"/>
        <v>118.4</v>
      </c>
      <c r="S98" s="14">
        <f t="shared" si="18"/>
        <v>1.18</v>
      </c>
      <c r="T98" s="14">
        <f t="shared" si="19"/>
        <v>84.58</v>
      </c>
      <c r="U98" s="7">
        <f t="shared" si="20"/>
        <v>80</v>
      </c>
      <c r="W98" s="7">
        <f t="shared" si="21"/>
        <v>0.87</v>
      </c>
      <c r="X98" s="7">
        <f t="shared" si="22"/>
        <v>0.13</v>
      </c>
      <c r="Y98" s="7">
        <f t="shared" si="23"/>
        <v>0.01</v>
      </c>
    </row>
    <row r="99" spans="1:25" x14ac:dyDescent="0.25">
      <c r="A99" s="8" t="s">
        <v>39</v>
      </c>
      <c r="B99" s="8">
        <v>100</v>
      </c>
      <c r="C99" s="8">
        <v>378</v>
      </c>
      <c r="D99" s="8">
        <v>74.86</v>
      </c>
      <c r="E99" s="8">
        <v>10.36</v>
      </c>
      <c r="F99" s="8">
        <v>1.27</v>
      </c>
      <c r="G99" s="8">
        <v>1.93</v>
      </c>
      <c r="H99" s="8">
        <v>1274</v>
      </c>
      <c r="I99" s="8">
        <v>0</v>
      </c>
      <c r="J99" s="8">
        <v>0.34</v>
      </c>
      <c r="K99" s="8">
        <v>0</v>
      </c>
      <c r="L99" s="8">
        <v>2017</v>
      </c>
      <c r="M99" s="14">
        <f t="shared" si="12"/>
        <v>352.31</v>
      </c>
      <c r="N99" s="14">
        <f t="shared" si="13"/>
        <v>0.93</v>
      </c>
      <c r="O99" s="14">
        <f t="shared" si="14"/>
        <v>98.73</v>
      </c>
      <c r="P99" s="14">
        <f t="shared" si="15"/>
        <v>366.57</v>
      </c>
      <c r="Q99" s="14">
        <f t="shared" si="16"/>
        <v>85.22</v>
      </c>
      <c r="R99" s="14">
        <f t="shared" si="17"/>
        <v>340.88</v>
      </c>
      <c r="S99" s="14">
        <f t="shared" si="18"/>
        <v>3.41</v>
      </c>
      <c r="T99" s="14">
        <f t="shared" si="19"/>
        <v>28.95</v>
      </c>
      <c r="U99" s="7">
        <f t="shared" si="20"/>
        <v>30</v>
      </c>
      <c r="W99" s="7">
        <f t="shared" si="21"/>
        <v>0.87</v>
      </c>
      <c r="X99" s="7">
        <f t="shared" si="22"/>
        <v>0.12</v>
      </c>
      <c r="Y99" s="7">
        <f t="shared" si="23"/>
        <v>0.01</v>
      </c>
    </row>
    <row r="100" spans="1:25" x14ac:dyDescent="0.25">
      <c r="A100" s="8" t="s">
        <v>267</v>
      </c>
      <c r="B100" s="8">
        <v>100</v>
      </c>
      <c r="C100" s="8">
        <v>128</v>
      </c>
      <c r="D100" s="8">
        <v>25.31</v>
      </c>
      <c r="E100" s="8">
        <v>3.55</v>
      </c>
      <c r="F100" s="8">
        <v>0.48</v>
      </c>
      <c r="G100" s="8">
        <v>0</v>
      </c>
      <c r="H100" s="8">
        <v>68</v>
      </c>
      <c r="I100" s="8">
        <v>0</v>
      </c>
      <c r="J100" s="8">
        <v>0.14000000000000001</v>
      </c>
      <c r="K100" s="8">
        <v>0</v>
      </c>
      <c r="L100" s="8">
        <v>2017</v>
      </c>
      <c r="M100" s="14">
        <f t="shared" si="12"/>
        <v>119.75999999999999</v>
      </c>
      <c r="N100" s="14">
        <f t="shared" si="13"/>
        <v>0.94</v>
      </c>
      <c r="O100" s="14">
        <f t="shared" si="14"/>
        <v>99.52</v>
      </c>
      <c r="P100" s="14">
        <f t="shared" si="15"/>
        <v>123.68</v>
      </c>
      <c r="Q100" s="14">
        <f t="shared" si="16"/>
        <v>28.86</v>
      </c>
      <c r="R100" s="14">
        <f t="shared" si="17"/>
        <v>115.44</v>
      </c>
      <c r="S100" s="14">
        <f t="shared" si="18"/>
        <v>1.1499999999999999</v>
      </c>
      <c r="T100" s="14">
        <f t="shared" si="19"/>
        <v>86.54</v>
      </c>
      <c r="U100" s="7">
        <f t="shared" si="20"/>
        <v>90</v>
      </c>
      <c r="W100" s="7">
        <f t="shared" si="21"/>
        <v>0.86</v>
      </c>
      <c r="X100" s="7">
        <f t="shared" si="22"/>
        <v>0.12</v>
      </c>
      <c r="Y100" s="7">
        <f t="shared" si="23"/>
        <v>0.02</v>
      </c>
    </row>
    <row r="101" spans="1:25" x14ac:dyDescent="0.25">
      <c r="A101" s="8" t="s">
        <v>33</v>
      </c>
      <c r="B101" s="8">
        <v>100</v>
      </c>
      <c r="C101" s="8">
        <v>365</v>
      </c>
      <c r="D101" s="8">
        <v>76.64</v>
      </c>
      <c r="E101" s="8">
        <v>11.78</v>
      </c>
      <c r="F101" s="8">
        <v>1.28</v>
      </c>
      <c r="G101" s="8">
        <v>1.39</v>
      </c>
      <c r="H101" s="8">
        <v>2</v>
      </c>
      <c r="I101" s="8">
        <v>0</v>
      </c>
      <c r="J101" s="8">
        <v>0.34</v>
      </c>
      <c r="K101" s="8">
        <v>0</v>
      </c>
      <c r="L101" s="8">
        <v>2017</v>
      </c>
      <c r="M101" s="14">
        <f t="shared" si="12"/>
        <v>365.2</v>
      </c>
      <c r="N101" s="14">
        <f t="shared" si="13"/>
        <v>1</v>
      </c>
      <c r="O101" s="14">
        <f t="shared" si="14"/>
        <v>98.72</v>
      </c>
      <c r="P101" s="14">
        <f t="shared" si="15"/>
        <v>353.48</v>
      </c>
      <c r="Q101" s="14">
        <f t="shared" si="16"/>
        <v>88.42</v>
      </c>
      <c r="R101" s="14">
        <f t="shared" si="17"/>
        <v>353.68</v>
      </c>
      <c r="S101" s="14">
        <f t="shared" si="18"/>
        <v>3.54</v>
      </c>
      <c r="T101" s="14">
        <f t="shared" si="19"/>
        <v>27.89</v>
      </c>
      <c r="U101" s="7">
        <f t="shared" si="20"/>
        <v>30</v>
      </c>
      <c r="W101" s="7">
        <f t="shared" si="21"/>
        <v>0.85</v>
      </c>
      <c r="X101" s="7">
        <f t="shared" si="22"/>
        <v>0.13</v>
      </c>
      <c r="Y101" s="7">
        <f t="shared" si="23"/>
        <v>0.01</v>
      </c>
    </row>
    <row r="102" spans="1:25" x14ac:dyDescent="0.25">
      <c r="A102" s="8" t="s">
        <v>114</v>
      </c>
      <c r="B102" s="8">
        <v>100</v>
      </c>
      <c r="C102" s="8">
        <v>132</v>
      </c>
      <c r="D102" s="8">
        <v>26.9</v>
      </c>
      <c r="E102" s="8">
        <v>3.8</v>
      </c>
      <c r="F102" s="8">
        <v>0</v>
      </c>
      <c r="G102" s="8"/>
      <c r="H102" s="8">
        <v>7</v>
      </c>
      <c r="I102" s="8"/>
      <c r="J102" s="8"/>
      <c r="K102" s="8">
        <v>0</v>
      </c>
      <c r="L102" s="8">
        <v>2017</v>
      </c>
      <c r="M102" s="14">
        <f t="shared" si="12"/>
        <v>122.8</v>
      </c>
      <c r="N102" s="14">
        <f t="shared" si="13"/>
        <v>0.93</v>
      </c>
      <c r="O102" s="14">
        <f t="shared" si="14"/>
        <v>100</v>
      </c>
      <c r="P102" s="14">
        <f t="shared" si="15"/>
        <v>132</v>
      </c>
      <c r="Q102" s="14">
        <f t="shared" si="16"/>
        <v>30.7</v>
      </c>
      <c r="R102" s="14">
        <f t="shared" si="17"/>
        <v>122.8</v>
      </c>
      <c r="S102" s="14">
        <f t="shared" si="18"/>
        <v>1.23</v>
      </c>
      <c r="T102" s="14">
        <f t="shared" si="19"/>
        <v>81.3</v>
      </c>
      <c r="U102" s="7">
        <f t="shared" si="20"/>
        <v>80</v>
      </c>
      <c r="W102" s="7">
        <f t="shared" si="21"/>
        <v>0.88</v>
      </c>
      <c r="X102" s="7">
        <f t="shared" si="22"/>
        <v>0.12</v>
      </c>
      <c r="Y102" s="7">
        <f t="shared" si="23"/>
        <v>0</v>
      </c>
    </row>
    <row r="103" spans="1:25" x14ac:dyDescent="0.25">
      <c r="A103" s="8" t="s">
        <v>53</v>
      </c>
      <c r="B103" s="8">
        <v>100</v>
      </c>
      <c r="C103" s="8">
        <v>167</v>
      </c>
      <c r="D103" s="8">
        <v>33.090000000000003</v>
      </c>
      <c r="E103" s="8">
        <v>3.33</v>
      </c>
      <c r="F103" s="8">
        <v>1.25</v>
      </c>
      <c r="G103" s="8">
        <v>0</v>
      </c>
      <c r="H103" s="8">
        <v>142</v>
      </c>
      <c r="I103" s="8">
        <v>0</v>
      </c>
      <c r="J103" s="8">
        <v>0.33</v>
      </c>
      <c r="K103" s="8">
        <v>0</v>
      </c>
      <c r="L103" s="8">
        <v>2017</v>
      </c>
      <c r="M103" s="14">
        <f t="shared" si="12"/>
        <v>156.93</v>
      </c>
      <c r="N103" s="14">
        <f t="shared" si="13"/>
        <v>0.94</v>
      </c>
      <c r="O103" s="14">
        <f t="shared" si="14"/>
        <v>98.75</v>
      </c>
      <c r="P103" s="14">
        <f t="shared" si="15"/>
        <v>155.75</v>
      </c>
      <c r="Q103" s="14">
        <f t="shared" si="16"/>
        <v>36.42</v>
      </c>
      <c r="R103" s="14">
        <f t="shared" si="17"/>
        <v>145.68</v>
      </c>
      <c r="S103" s="14">
        <f t="shared" si="18"/>
        <v>1.46</v>
      </c>
      <c r="T103" s="14">
        <f t="shared" si="19"/>
        <v>67.64</v>
      </c>
      <c r="U103" s="7">
        <f t="shared" si="20"/>
        <v>70</v>
      </c>
      <c r="W103" s="7">
        <f t="shared" si="21"/>
        <v>0.88</v>
      </c>
      <c r="X103" s="7">
        <f t="shared" si="22"/>
        <v>0.09</v>
      </c>
      <c r="Y103" s="7">
        <f t="shared" si="23"/>
        <v>0.03</v>
      </c>
    </row>
    <row r="104" spans="1:25" x14ac:dyDescent="0.25">
      <c r="A104" s="8" t="s">
        <v>268</v>
      </c>
      <c r="B104" s="8">
        <v>100</v>
      </c>
      <c r="C104" s="8">
        <v>142</v>
      </c>
      <c r="D104" s="8">
        <v>29.12</v>
      </c>
      <c r="E104" s="8">
        <v>2.95</v>
      </c>
      <c r="F104" s="8">
        <v>0.46</v>
      </c>
      <c r="G104" s="8">
        <v>0</v>
      </c>
      <c r="H104" s="8">
        <v>78</v>
      </c>
      <c r="I104" s="8">
        <v>0</v>
      </c>
      <c r="J104" s="8">
        <v>0.13</v>
      </c>
      <c r="K104" s="8">
        <v>0</v>
      </c>
      <c r="L104" s="8">
        <v>2017</v>
      </c>
      <c r="M104" s="14">
        <f t="shared" si="12"/>
        <v>132.42000000000002</v>
      </c>
      <c r="N104" s="14">
        <f t="shared" si="13"/>
        <v>0.93</v>
      </c>
      <c r="O104" s="14">
        <f t="shared" si="14"/>
        <v>99.54</v>
      </c>
      <c r="P104" s="14">
        <f t="shared" si="15"/>
        <v>137.86000000000001</v>
      </c>
      <c r="Q104" s="14">
        <f t="shared" si="16"/>
        <v>32.07</v>
      </c>
      <c r="R104" s="14">
        <f t="shared" si="17"/>
        <v>128.28</v>
      </c>
      <c r="S104" s="14">
        <f t="shared" si="18"/>
        <v>1.28</v>
      </c>
      <c r="T104" s="14">
        <f t="shared" si="19"/>
        <v>77.77</v>
      </c>
      <c r="U104" s="7">
        <f t="shared" si="20"/>
        <v>80</v>
      </c>
      <c r="W104" s="7">
        <f t="shared" si="21"/>
        <v>0.9</v>
      </c>
      <c r="X104" s="7">
        <f t="shared" si="22"/>
        <v>0.09</v>
      </c>
      <c r="Y104" s="7">
        <f t="shared" si="23"/>
        <v>0.01</v>
      </c>
    </row>
    <row r="105" spans="1:25" x14ac:dyDescent="0.25">
      <c r="A105" s="8" t="s">
        <v>43</v>
      </c>
      <c r="B105" s="8">
        <v>100</v>
      </c>
      <c r="C105" s="8">
        <v>356</v>
      </c>
      <c r="D105" s="8">
        <v>67.099999999999994</v>
      </c>
      <c r="E105" s="8">
        <v>10.3</v>
      </c>
      <c r="F105" s="8">
        <v>5.2</v>
      </c>
      <c r="G105" s="8">
        <v>0.9</v>
      </c>
      <c r="H105" s="8">
        <v>2700</v>
      </c>
      <c r="I105" s="8">
        <v>2</v>
      </c>
      <c r="J105" s="8">
        <v>1.26</v>
      </c>
      <c r="K105" s="8">
        <v>0</v>
      </c>
      <c r="L105" s="8">
        <v>2017</v>
      </c>
      <c r="M105" s="14">
        <f t="shared" si="12"/>
        <v>356.4</v>
      </c>
      <c r="N105" s="14">
        <f t="shared" si="13"/>
        <v>1</v>
      </c>
      <c r="O105" s="14">
        <f t="shared" si="14"/>
        <v>94.8</v>
      </c>
      <c r="P105" s="14">
        <f t="shared" si="15"/>
        <v>309.2</v>
      </c>
      <c r="Q105" s="14">
        <f t="shared" si="16"/>
        <v>77.399999999999991</v>
      </c>
      <c r="R105" s="14">
        <f t="shared" si="17"/>
        <v>309.59999999999997</v>
      </c>
      <c r="S105" s="14">
        <f t="shared" si="18"/>
        <v>3.1</v>
      </c>
      <c r="T105" s="14">
        <f t="shared" si="19"/>
        <v>30.58</v>
      </c>
      <c r="U105" s="7">
        <f t="shared" si="20"/>
        <v>30</v>
      </c>
      <c r="W105" s="7">
        <f t="shared" si="21"/>
        <v>0.81</v>
      </c>
      <c r="X105" s="7">
        <f t="shared" si="22"/>
        <v>0.12</v>
      </c>
      <c r="Y105" s="7">
        <f t="shared" si="23"/>
        <v>0.06</v>
      </c>
    </row>
    <row r="106" spans="1:25" x14ac:dyDescent="0.25">
      <c r="A106" s="8" t="s">
        <v>117</v>
      </c>
      <c r="B106" s="8">
        <v>100</v>
      </c>
      <c r="C106" s="8">
        <v>148</v>
      </c>
      <c r="D106" s="8">
        <v>28.6</v>
      </c>
      <c r="E106" s="8">
        <v>5.2</v>
      </c>
      <c r="F106" s="8">
        <v>0.6</v>
      </c>
      <c r="G106" s="8">
        <v>0.1</v>
      </c>
      <c r="H106" s="8">
        <v>200</v>
      </c>
      <c r="I106" s="8">
        <v>0</v>
      </c>
      <c r="J106" s="8">
        <v>-0.14000000000000001</v>
      </c>
      <c r="K106" s="8">
        <v>0</v>
      </c>
      <c r="L106" s="8">
        <v>2017</v>
      </c>
      <c r="M106" s="14">
        <f t="shared" si="12"/>
        <v>140.60000000000002</v>
      </c>
      <c r="N106" s="14">
        <f t="shared" si="13"/>
        <v>0.95</v>
      </c>
      <c r="O106" s="14">
        <f t="shared" si="14"/>
        <v>99.4</v>
      </c>
      <c r="P106" s="14">
        <f t="shared" si="15"/>
        <v>142.6</v>
      </c>
      <c r="Q106" s="14">
        <f t="shared" si="16"/>
        <v>33.800000000000004</v>
      </c>
      <c r="R106" s="14">
        <f t="shared" si="17"/>
        <v>135.20000000000002</v>
      </c>
      <c r="S106" s="14">
        <f t="shared" si="18"/>
        <v>1.35</v>
      </c>
      <c r="T106" s="14">
        <f t="shared" si="19"/>
        <v>73.63</v>
      </c>
      <c r="U106" s="7">
        <f t="shared" si="20"/>
        <v>70</v>
      </c>
      <c r="W106" s="7">
        <f t="shared" si="21"/>
        <v>0.83</v>
      </c>
      <c r="X106" s="7">
        <f t="shared" si="22"/>
        <v>0.15</v>
      </c>
      <c r="Y106" s="7">
        <f t="shared" si="23"/>
        <v>0.02</v>
      </c>
    </row>
    <row r="107" spans="1:25" x14ac:dyDescent="0.25">
      <c r="A107" s="8" t="s">
        <v>47</v>
      </c>
      <c r="B107" s="8">
        <v>100</v>
      </c>
      <c r="C107" s="8">
        <v>281</v>
      </c>
      <c r="D107" s="8">
        <v>55.7</v>
      </c>
      <c r="E107" s="8">
        <v>8.6</v>
      </c>
      <c r="F107" s="8">
        <v>1.2</v>
      </c>
      <c r="G107" s="8">
        <v>1</v>
      </c>
      <c r="H107" s="8">
        <v>410</v>
      </c>
      <c r="I107" s="8">
        <v>0</v>
      </c>
      <c r="J107" s="8">
        <v>-0.28000000000000003</v>
      </c>
      <c r="K107" s="8">
        <v>0</v>
      </c>
      <c r="L107" s="8">
        <v>2017</v>
      </c>
      <c r="M107" s="14">
        <f t="shared" si="12"/>
        <v>268</v>
      </c>
      <c r="N107" s="14">
        <f t="shared" si="13"/>
        <v>0.95</v>
      </c>
      <c r="O107" s="14">
        <f t="shared" si="14"/>
        <v>98.8</v>
      </c>
      <c r="P107" s="14">
        <f t="shared" si="15"/>
        <v>270.2</v>
      </c>
      <c r="Q107" s="14">
        <f t="shared" si="16"/>
        <v>64.3</v>
      </c>
      <c r="R107" s="14">
        <f t="shared" si="17"/>
        <v>257.2</v>
      </c>
      <c r="S107" s="14">
        <f t="shared" si="18"/>
        <v>2.57</v>
      </c>
      <c r="T107" s="14">
        <f t="shared" si="19"/>
        <v>38.44</v>
      </c>
      <c r="U107" s="7">
        <f t="shared" si="20"/>
        <v>40</v>
      </c>
      <c r="W107" s="7">
        <f t="shared" si="21"/>
        <v>0.85</v>
      </c>
      <c r="X107" s="7">
        <f t="shared" si="22"/>
        <v>0.13</v>
      </c>
      <c r="Y107" s="7">
        <f t="shared" si="23"/>
        <v>0.02</v>
      </c>
    </row>
    <row r="108" spans="1:25" x14ac:dyDescent="0.25">
      <c r="A108" s="8" t="s">
        <v>113</v>
      </c>
      <c r="B108" s="8">
        <v>100</v>
      </c>
      <c r="C108" s="8">
        <v>149</v>
      </c>
      <c r="D108" s="8">
        <v>29.2</v>
      </c>
      <c r="E108" s="8">
        <v>4.9000000000000004</v>
      </c>
      <c r="F108" s="8">
        <v>0.6</v>
      </c>
      <c r="G108" s="8">
        <v>0.1</v>
      </c>
      <c r="H108" s="8">
        <v>70</v>
      </c>
      <c r="I108" s="8">
        <v>0</v>
      </c>
      <c r="J108" s="8">
        <v>-0.14000000000000001</v>
      </c>
      <c r="K108" s="8">
        <v>0</v>
      </c>
      <c r="L108" s="8">
        <v>2017</v>
      </c>
      <c r="M108" s="14">
        <f t="shared" si="12"/>
        <v>141.80000000000001</v>
      </c>
      <c r="N108" s="14">
        <f t="shared" si="13"/>
        <v>0.95</v>
      </c>
      <c r="O108" s="14">
        <f t="shared" si="14"/>
        <v>99.4</v>
      </c>
      <c r="P108" s="14">
        <f t="shared" si="15"/>
        <v>143.6</v>
      </c>
      <c r="Q108" s="14">
        <f t="shared" si="16"/>
        <v>34.1</v>
      </c>
      <c r="R108" s="14">
        <f t="shared" si="17"/>
        <v>136.4</v>
      </c>
      <c r="S108" s="14">
        <f t="shared" si="18"/>
        <v>1.36</v>
      </c>
      <c r="T108" s="14">
        <f t="shared" si="19"/>
        <v>73.09</v>
      </c>
      <c r="U108" s="7">
        <f t="shared" si="20"/>
        <v>70</v>
      </c>
      <c r="W108" s="7">
        <f t="shared" si="21"/>
        <v>0.84</v>
      </c>
      <c r="X108" s="7">
        <f t="shared" si="22"/>
        <v>0.14000000000000001</v>
      </c>
      <c r="Y108" s="7">
        <f t="shared" si="23"/>
        <v>0.02</v>
      </c>
    </row>
    <row r="109" spans="1:25" x14ac:dyDescent="0.25">
      <c r="A109" s="8" t="s">
        <v>45</v>
      </c>
      <c r="B109" s="8">
        <v>100</v>
      </c>
      <c r="C109" s="8">
        <v>198</v>
      </c>
      <c r="D109" s="8">
        <v>38.4</v>
      </c>
      <c r="E109" s="8">
        <v>5.3</v>
      </c>
      <c r="F109" s="8">
        <v>1.7</v>
      </c>
      <c r="G109" s="8">
        <v>0.7</v>
      </c>
      <c r="H109" s="8">
        <v>170</v>
      </c>
      <c r="I109" s="8">
        <v>0</v>
      </c>
      <c r="J109" s="8">
        <v>-0.39</v>
      </c>
      <c r="K109" s="8">
        <v>0</v>
      </c>
      <c r="L109" s="8">
        <v>2017</v>
      </c>
      <c r="M109" s="14">
        <f t="shared" si="12"/>
        <v>190.1</v>
      </c>
      <c r="N109" s="14">
        <f t="shared" si="13"/>
        <v>0.96</v>
      </c>
      <c r="O109" s="14">
        <f t="shared" si="14"/>
        <v>98.3</v>
      </c>
      <c r="P109" s="14">
        <f t="shared" si="15"/>
        <v>182.7</v>
      </c>
      <c r="Q109" s="14">
        <f t="shared" si="16"/>
        <v>43.699999999999996</v>
      </c>
      <c r="R109" s="14">
        <f t="shared" si="17"/>
        <v>174.79999999999998</v>
      </c>
      <c r="S109" s="14">
        <f t="shared" si="18"/>
        <v>1.75</v>
      </c>
      <c r="T109" s="14">
        <f t="shared" si="19"/>
        <v>56.17</v>
      </c>
      <c r="U109" s="7">
        <f t="shared" si="20"/>
        <v>60</v>
      </c>
      <c r="W109" s="7">
        <f t="shared" si="21"/>
        <v>0.85</v>
      </c>
      <c r="X109" s="7">
        <f t="shared" si="22"/>
        <v>0.12</v>
      </c>
      <c r="Y109" s="7">
        <f t="shared" si="23"/>
        <v>0.04</v>
      </c>
    </row>
    <row r="110" spans="1:25" x14ac:dyDescent="0.25">
      <c r="A110" s="8" t="s">
        <v>46</v>
      </c>
      <c r="B110" s="8">
        <v>100</v>
      </c>
      <c r="C110" s="8">
        <v>355</v>
      </c>
      <c r="D110" s="8">
        <v>71.290000000000006</v>
      </c>
      <c r="E110" s="8">
        <v>9.16</v>
      </c>
      <c r="F110" s="8">
        <v>1.08</v>
      </c>
      <c r="G110" s="8">
        <v>4.5</v>
      </c>
      <c r="H110" s="8">
        <v>1697</v>
      </c>
      <c r="I110" s="8">
        <v>0</v>
      </c>
      <c r="J110" s="8">
        <v>0.3</v>
      </c>
      <c r="K110" s="8">
        <v>0</v>
      </c>
      <c r="L110" s="8">
        <v>2017</v>
      </c>
      <c r="M110" s="14">
        <f t="shared" si="12"/>
        <v>331.52000000000004</v>
      </c>
      <c r="N110" s="14">
        <f t="shared" si="13"/>
        <v>0.93</v>
      </c>
      <c r="O110" s="14">
        <f t="shared" si="14"/>
        <v>98.92</v>
      </c>
      <c r="P110" s="14">
        <f t="shared" si="15"/>
        <v>345.28</v>
      </c>
      <c r="Q110" s="14">
        <f t="shared" si="16"/>
        <v>80.45</v>
      </c>
      <c r="R110" s="14">
        <f t="shared" si="17"/>
        <v>321.8</v>
      </c>
      <c r="S110" s="14">
        <f t="shared" si="18"/>
        <v>3.22</v>
      </c>
      <c r="T110" s="14">
        <f t="shared" si="19"/>
        <v>30.72</v>
      </c>
      <c r="U110" s="7">
        <f t="shared" si="20"/>
        <v>30</v>
      </c>
      <c r="W110" s="7">
        <f t="shared" si="21"/>
        <v>0.87</v>
      </c>
      <c r="X110" s="7">
        <f t="shared" si="22"/>
        <v>0.11</v>
      </c>
      <c r="Y110" s="7">
        <f t="shared" si="23"/>
        <v>0.01</v>
      </c>
    </row>
    <row r="111" spans="1:25" x14ac:dyDescent="0.25">
      <c r="A111" s="8" t="s">
        <v>40</v>
      </c>
      <c r="B111" s="8">
        <v>100</v>
      </c>
      <c r="C111" s="8">
        <v>287</v>
      </c>
      <c r="D111" s="8">
        <v>57.5</v>
      </c>
      <c r="E111" s="8">
        <v>6.4</v>
      </c>
      <c r="F111" s="8">
        <v>1.4</v>
      </c>
      <c r="G111" s="8"/>
      <c r="H111" s="8">
        <v>1768</v>
      </c>
      <c r="I111" s="8"/>
      <c r="J111" s="8"/>
      <c r="K111" s="8">
        <v>0</v>
      </c>
      <c r="L111" s="8">
        <v>2017</v>
      </c>
      <c r="M111" s="14">
        <f t="shared" si="12"/>
        <v>268.2</v>
      </c>
      <c r="N111" s="14">
        <f t="shared" si="13"/>
        <v>0.93</v>
      </c>
      <c r="O111" s="14">
        <f t="shared" si="14"/>
        <v>98.6</v>
      </c>
      <c r="P111" s="14">
        <f t="shared" si="15"/>
        <v>274.39999999999998</v>
      </c>
      <c r="Q111" s="14">
        <f t="shared" si="16"/>
        <v>63.9</v>
      </c>
      <c r="R111" s="14">
        <f t="shared" si="17"/>
        <v>255.6</v>
      </c>
      <c r="S111" s="14">
        <f t="shared" si="18"/>
        <v>2.56</v>
      </c>
      <c r="T111" s="14">
        <f t="shared" si="19"/>
        <v>38.520000000000003</v>
      </c>
      <c r="U111" s="7">
        <f t="shared" si="20"/>
        <v>40</v>
      </c>
      <c r="W111" s="7">
        <f t="shared" si="21"/>
        <v>0.88</v>
      </c>
      <c r="X111" s="7">
        <f t="shared" si="22"/>
        <v>0.1</v>
      </c>
      <c r="Y111" s="7">
        <f t="shared" si="23"/>
        <v>0.02</v>
      </c>
    </row>
    <row r="112" spans="1:25" x14ac:dyDescent="0.25">
      <c r="A112" s="8" t="s">
        <v>51</v>
      </c>
      <c r="B112" s="8">
        <v>100</v>
      </c>
      <c r="C112" s="8">
        <v>310</v>
      </c>
      <c r="D112" s="8">
        <v>63.02</v>
      </c>
      <c r="E112" s="8">
        <v>7.25</v>
      </c>
      <c r="F112" s="8">
        <v>0.87</v>
      </c>
      <c r="G112" s="8">
        <v>0</v>
      </c>
      <c r="H112" s="8">
        <v>327</v>
      </c>
      <c r="I112" s="8">
        <v>0</v>
      </c>
      <c r="J112" s="8">
        <v>0.25</v>
      </c>
      <c r="K112" s="8">
        <v>0</v>
      </c>
      <c r="L112" s="8">
        <v>2017</v>
      </c>
      <c r="M112" s="14">
        <f t="shared" si="12"/>
        <v>288.91000000000003</v>
      </c>
      <c r="N112" s="14">
        <f t="shared" si="13"/>
        <v>0.93</v>
      </c>
      <c r="O112" s="14">
        <f t="shared" si="14"/>
        <v>99.13</v>
      </c>
      <c r="P112" s="14">
        <f t="shared" si="15"/>
        <v>302.17</v>
      </c>
      <c r="Q112" s="14">
        <f t="shared" si="16"/>
        <v>70.27000000000001</v>
      </c>
      <c r="R112" s="14">
        <f t="shared" si="17"/>
        <v>281.08000000000004</v>
      </c>
      <c r="S112" s="14">
        <f t="shared" si="18"/>
        <v>2.81</v>
      </c>
      <c r="T112" s="14">
        <f t="shared" si="19"/>
        <v>35.28</v>
      </c>
      <c r="U112" s="7">
        <f t="shared" si="20"/>
        <v>35</v>
      </c>
      <c r="W112" s="7">
        <f t="shared" si="21"/>
        <v>0.89</v>
      </c>
      <c r="X112" s="7">
        <f t="shared" si="22"/>
        <v>0.1</v>
      </c>
      <c r="Y112" s="7">
        <f t="shared" si="23"/>
        <v>0.01</v>
      </c>
    </row>
    <row r="113" spans="1:25" x14ac:dyDescent="0.25">
      <c r="A113" s="8" t="s">
        <v>156</v>
      </c>
      <c r="B113" s="8">
        <v>100</v>
      </c>
      <c r="C113" s="8">
        <v>269</v>
      </c>
      <c r="D113" s="8">
        <v>51.1</v>
      </c>
      <c r="E113" s="8">
        <v>8.1999999999999993</v>
      </c>
      <c r="F113" s="8">
        <v>3.5</v>
      </c>
      <c r="G113" s="8"/>
      <c r="H113" s="8">
        <v>400</v>
      </c>
      <c r="I113" s="8">
        <v>0</v>
      </c>
      <c r="J113" s="8">
        <v>-1.57</v>
      </c>
      <c r="K113" s="8">
        <v>0</v>
      </c>
      <c r="L113" s="8">
        <v>2017</v>
      </c>
      <c r="M113" s="14">
        <f t="shared" si="12"/>
        <v>268.7</v>
      </c>
      <c r="N113" s="14">
        <f t="shared" si="13"/>
        <v>1</v>
      </c>
      <c r="O113" s="14">
        <f t="shared" si="14"/>
        <v>96.5</v>
      </c>
      <c r="P113" s="14">
        <f t="shared" si="15"/>
        <v>237.5</v>
      </c>
      <c r="Q113" s="14">
        <f t="shared" si="16"/>
        <v>59.3</v>
      </c>
      <c r="R113" s="14">
        <f t="shared" si="17"/>
        <v>237.2</v>
      </c>
      <c r="S113" s="14">
        <f t="shared" si="18"/>
        <v>2.37</v>
      </c>
      <c r="T113" s="14">
        <f t="shared" si="19"/>
        <v>40.72</v>
      </c>
      <c r="U113" s="7">
        <f t="shared" si="20"/>
        <v>40</v>
      </c>
      <c r="W113" s="7">
        <f t="shared" si="21"/>
        <v>0.81</v>
      </c>
      <c r="X113" s="7">
        <f t="shared" si="22"/>
        <v>0.13</v>
      </c>
      <c r="Y113" s="7">
        <f t="shared" si="23"/>
        <v>0.06</v>
      </c>
    </row>
    <row r="114" spans="1:25" x14ac:dyDescent="0.25">
      <c r="A114" s="8" t="s">
        <v>164</v>
      </c>
      <c r="B114" s="8">
        <v>100</v>
      </c>
      <c r="C114" s="8">
        <v>415</v>
      </c>
      <c r="D114" s="8">
        <v>61.44</v>
      </c>
      <c r="E114" s="8">
        <v>9.5</v>
      </c>
      <c r="F114" s="8">
        <v>14.54</v>
      </c>
      <c r="G114" s="8">
        <v>17.010000000000002</v>
      </c>
      <c r="H114" s="8">
        <v>307</v>
      </c>
      <c r="I114" s="8">
        <v>28.75</v>
      </c>
      <c r="J114" s="8">
        <v>6.08</v>
      </c>
      <c r="K114" s="8">
        <v>0</v>
      </c>
      <c r="L114" s="8">
        <v>2017</v>
      </c>
      <c r="M114" s="14">
        <f t="shared" si="12"/>
        <v>414.62</v>
      </c>
      <c r="N114" s="14">
        <f t="shared" si="13"/>
        <v>1</v>
      </c>
      <c r="O114" s="14">
        <f t="shared" si="14"/>
        <v>85.460000000000008</v>
      </c>
      <c r="P114" s="14">
        <f t="shared" si="15"/>
        <v>284.14</v>
      </c>
      <c r="Q114" s="14">
        <f t="shared" si="16"/>
        <v>70.94</v>
      </c>
      <c r="R114" s="14">
        <f t="shared" si="17"/>
        <v>283.76</v>
      </c>
      <c r="S114" s="14">
        <f t="shared" si="18"/>
        <v>2.84</v>
      </c>
      <c r="T114" s="14">
        <f t="shared" si="19"/>
        <v>30.09</v>
      </c>
      <c r="U114" s="7">
        <f t="shared" si="20"/>
        <v>30</v>
      </c>
      <c r="W114" s="7">
        <f t="shared" si="21"/>
        <v>0.72</v>
      </c>
      <c r="X114" s="7">
        <f t="shared" si="22"/>
        <v>0.11</v>
      </c>
      <c r="Y114" s="7">
        <f t="shared" si="23"/>
        <v>0.17</v>
      </c>
    </row>
    <row r="115" spans="1:25" x14ac:dyDescent="0.25">
      <c r="A115" s="8" t="s">
        <v>165</v>
      </c>
      <c r="B115" s="8">
        <v>100</v>
      </c>
      <c r="C115" s="8">
        <v>404</v>
      </c>
      <c r="D115" s="8">
        <v>47.2</v>
      </c>
      <c r="E115" s="8">
        <v>7.9</v>
      </c>
      <c r="F115" s="8">
        <v>20.399999999999999</v>
      </c>
      <c r="G115" s="8"/>
      <c r="H115" s="8">
        <v>431</v>
      </c>
      <c r="I115" s="8"/>
      <c r="J115" s="8"/>
      <c r="K115" s="8">
        <v>0</v>
      </c>
      <c r="L115" s="8">
        <v>2017</v>
      </c>
      <c r="M115" s="14">
        <f t="shared" si="12"/>
        <v>404</v>
      </c>
      <c r="N115" s="14">
        <f t="shared" si="13"/>
        <v>1</v>
      </c>
      <c r="O115" s="14">
        <f t="shared" si="14"/>
        <v>79.599999999999994</v>
      </c>
      <c r="P115" s="14">
        <f t="shared" si="15"/>
        <v>220.4</v>
      </c>
      <c r="Q115" s="14">
        <f t="shared" si="16"/>
        <v>55.1</v>
      </c>
      <c r="R115" s="14">
        <f t="shared" si="17"/>
        <v>220.4</v>
      </c>
      <c r="S115" s="14">
        <f t="shared" si="18"/>
        <v>2.2000000000000002</v>
      </c>
      <c r="T115" s="14">
        <f t="shared" si="19"/>
        <v>36.18</v>
      </c>
      <c r="U115" s="7">
        <f t="shared" si="20"/>
        <v>35</v>
      </c>
      <c r="W115" s="7">
        <f t="shared" si="21"/>
        <v>0.63</v>
      </c>
      <c r="X115" s="7">
        <f t="shared" si="22"/>
        <v>0.1</v>
      </c>
      <c r="Y115" s="7">
        <f t="shared" si="23"/>
        <v>0.27</v>
      </c>
    </row>
    <row r="116" spans="1:25" x14ac:dyDescent="0.25">
      <c r="A116" s="8" t="s">
        <v>48</v>
      </c>
      <c r="B116" s="8">
        <v>100</v>
      </c>
      <c r="C116" s="8">
        <v>426</v>
      </c>
      <c r="D116" s="8">
        <v>40.6</v>
      </c>
      <c r="E116" s="8">
        <v>7.3</v>
      </c>
      <c r="F116" s="8">
        <v>26</v>
      </c>
      <c r="G116" s="8"/>
      <c r="H116" s="8">
        <v>360</v>
      </c>
      <c r="I116" s="8"/>
      <c r="J116" s="8"/>
      <c r="K116" s="8">
        <v>0</v>
      </c>
      <c r="L116" s="8">
        <v>2017</v>
      </c>
      <c r="M116" s="14">
        <f t="shared" si="12"/>
        <v>425.6</v>
      </c>
      <c r="N116" s="14">
        <f t="shared" si="13"/>
        <v>1</v>
      </c>
      <c r="O116" s="14">
        <f t="shared" si="14"/>
        <v>74</v>
      </c>
      <c r="P116" s="14">
        <f t="shared" si="15"/>
        <v>192</v>
      </c>
      <c r="Q116" s="14">
        <f t="shared" si="16"/>
        <v>47.9</v>
      </c>
      <c r="R116" s="14">
        <f t="shared" si="17"/>
        <v>191.6</v>
      </c>
      <c r="S116" s="14">
        <f t="shared" si="18"/>
        <v>1.92</v>
      </c>
      <c r="T116" s="14">
        <f t="shared" si="19"/>
        <v>38.54</v>
      </c>
      <c r="U116" s="7">
        <f t="shared" si="20"/>
        <v>40</v>
      </c>
      <c r="W116" s="7">
        <f t="shared" si="21"/>
        <v>0.55000000000000004</v>
      </c>
      <c r="X116" s="7">
        <f t="shared" si="22"/>
        <v>0.1</v>
      </c>
      <c r="Y116" s="7">
        <f t="shared" si="23"/>
        <v>0.35</v>
      </c>
    </row>
    <row r="117" spans="1:25" x14ac:dyDescent="0.25">
      <c r="A117" s="8" t="s">
        <v>49</v>
      </c>
      <c r="B117" s="8">
        <v>70</v>
      </c>
      <c r="C117" s="8">
        <v>271.60000000000002</v>
      </c>
      <c r="D117" s="8">
        <v>30.8</v>
      </c>
      <c r="E117" s="8">
        <v>4.9000000000000004</v>
      </c>
      <c r="F117" s="8">
        <v>14.28</v>
      </c>
      <c r="G117" s="8">
        <v>0</v>
      </c>
      <c r="H117" s="8">
        <v>217</v>
      </c>
      <c r="I117" s="8">
        <v>16.8</v>
      </c>
      <c r="J117" s="8">
        <v>0</v>
      </c>
      <c r="K117" s="8">
        <v>0</v>
      </c>
      <c r="L117" s="8">
        <v>2011</v>
      </c>
      <c r="M117" s="14">
        <f t="shared" si="12"/>
        <v>271.32</v>
      </c>
      <c r="N117" s="14">
        <f t="shared" si="13"/>
        <v>1</v>
      </c>
      <c r="O117" s="14">
        <f t="shared" si="14"/>
        <v>55.72</v>
      </c>
      <c r="P117" s="14">
        <f t="shared" si="15"/>
        <v>143.08000000000004</v>
      </c>
      <c r="Q117" s="14">
        <f t="shared" si="16"/>
        <v>35.700000000000003</v>
      </c>
      <c r="R117" s="14">
        <f t="shared" si="17"/>
        <v>142.80000000000001</v>
      </c>
      <c r="S117" s="14">
        <f t="shared" si="18"/>
        <v>1.43</v>
      </c>
      <c r="T117" s="14">
        <f t="shared" si="19"/>
        <v>38.97</v>
      </c>
      <c r="U117" s="7">
        <f t="shared" si="20"/>
        <v>40</v>
      </c>
      <c r="W117" s="7">
        <f t="shared" si="21"/>
        <v>0.62</v>
      </c>
      <c r="X117" s="7">
        <f t="shared" si="22"/>
        <v>0.1</v>
      </c>
      <c r="Y117" s="7">
        <f t="shared" si="23"/>
        <v>0.28999999999999998</v>
      </c>
    </row>
    <row r="118" spans="1:25" x14ac:dyDescent="0.25">
      <c r="A118" s="8" t="s">
        <v>32</v>
      </c>
      <c r="B118" s="8">
        <v>70</v>
      </c>
      <c r="C118" s="8">
        <v>262.5</v>
      </c>
      <c r="D118" s="8">
        <v>42.21</v>
      </c>
      <c r="E118" s="8">
        <v>4.9000000000000004</v>
      </c>
      <c r="F118" s="8">
        <v>8.26</v>
      </c>
      <c r="G118" s="8">
        <v>0</v>
      </c>
      <c r="H118" s="8">
        <v>112</v>
      </c>
      <c r="I118" s="8">
        <v>14</v>
      </c>
      <c r="J118" s="8">
        <v>0</v>
      </c>
      <c r="K118" s="8">
        <v>0</v>
      </c>
      <c r="L118" s="8">
        <v>2011</v>
      </c>
      <c r="M118" s="14">
        <f t="shared" si="12"/>
        <v>262.77999999999997</v>
      </c>
      <c r="N118" s="14">
        <f t="shared" si="13"/>
        <v>1</v>
      </c>
      <c r="O118" s="14">
        <f t="shared" si="14"/>
        <v>61.74</v>
      </c>
      <c r="P118" s="14">
        <f t="shared" si="15"/>
        <v>188.16</v>
      </c>
      <c r="Q118" s="14">
        <f t="shared" si="16"/>
        <v>47.11</v>
      </c>
      <c r="R118" s="14">
        <f t="shared" si="17"/>
        <v>188.44</v>
      </c>
      <c r="S118" s="14">
        <f t="shared" si="18"/>
        <v>1.88</v>
      </c>
      <c r="T118" s="14">
        <f t="shared" si="19"/>
        <v>32.840000000000003</v>
      </c>
      <c r="U118" s="7">
        <f t="shared" si="20"/>
        <v>35</v>
      </c>
      <c r="W118" s="7">
        <f t="shared" si="21"/>
        <v>0.76</v>
      </c>
      <c r="X118" s="7">
        <f t="shared" si="22"/>
        <v>0.09</v>
      </c>
      <c r="Y118" s="7">
        <f t="shared" si="23"/>
        <v>0.15</v>
      </c>
    </row>
    <row r="119" spans="1:25" x14ac:dyDescent="0.25">
      <c r="A119" s="8" t="s">
        <v>50</v>
      </c>
      <c r="B119" s="8">
        <v>100</v>
      </c>
      <c r="C119" s="8">
        <v>347</v>
      </c>
      <c r="D119" s="8">
        <v>45.7</v>
      </c>
      <c r="E119" s="8">
        <v>6.6</v>
      </c>
      <c r="F119" s="8">
        <v>15.3</v>
      </c>
      <c r="G119" s="8"/>
      <c r="H119" s="8">
        <v>188</v>
      </c>
      <c r="I119" s="8"/>
      <c r="J119" s="8"/>
      <c r="K119" s="8">
        <v>0</v>
      </c>
      <c r="L119" s="8">
        <v>2017</v>
      </c>
      <c r="M119" s="14">
        <f t="shared" si="12"/>
        <v>346.90000000000003</v>
      </c>
      <c r="N119" s="14">
        <f t="shared" si="13"/>
        <v>1</v>
      </c>
      <c r="O119" s="14">
        <f t="shared" si="14"/>
        <v>84.7</v>
      </c>
      <c r="P119" s="14">
        <f t="shared" si="15"/>
        <v>209.29999999999998</v>
      </c>
      <c r="Q119" s="14">
        <f t="shared" si="16"/>
        <v>52.300000000000004</v>
      </c>
      <c r="R119" s="14">
        <f t="shared" si="17"/>
        <v>209.20000000000002</v>
      </c>
      <c r="S119" s="14">
        <f t="shared" si="18"/>
        <v>2.09</v>
      </c>
      <c r="T119" s="14">
        <f t="shared" si="19"/>
        <v>40.53</v>
      </c>
      <c r="U119" s="7">
        <f t="shared" si="20"/>
        <v>40</v>
      </c>
      <c r="W119" s="7">
        <f t="shared" si="21"/>
        <v>0.68</v>
      </c>
      <c r="X119" s="7">
        <f t="shared" si="22"/>
        <v>0.1</v>
      </c>
      <c r="Y119" s="7">
        <f t="shared" si="23"/>
        <v>0.23</v>
      </c>
    </row>
    <row r="120" spans="1:25" x14ac:dyDescent="0.25">
      <c r="A120" s="8" t="s">
        <v>34</v>
      </c>
      <c r="B120" s="8">
        <v>100</v>
      </c>
      <c r="C120" s="8">
        <v>316</v>
      </c>
      <c r="D120" s="8">
        <v>48.6</v>
      </c>
      <c r="E120" s="8">
        <v>10.1</v>
      </c>
      <c r="F120" s="8">
        <v>9</v>
      </c>
      <c r="G120" s="8">
        <v>6.4</v>
      </c>
      <c r="H120" s="8">
        <v>490</v>
      </c>
      <c r="I120" s="8">
        <v>0</v>
      </c>
      <c r="J120" s="8">
        <v>4.0199999999999996</v>
      </c>
      <c r="K120" s="8">
        <v>0</v>
      </c>
      <c r="L120" s="8">
        <v>2017</v>
      </c>
      <c r="M120" s="14">
        <f t="shared" si="12"/>
        <v>315.8</v>
      </c>
      <c r="N120" s="14">
        <f t="shared" si="13"/>
        <v>1</v>
      </c>
      <c r="O120" s="14">
        <f t="shared" si="14"/>
        <v>91</v>
      </c>
      <c r="P120" s="14">
        <f t="shared" si="15"/>
        <v>235</v>
      </c>
      <c r="Q120" s="14">
        <f t="shared" si="16"/>
        <v>58.7</v>
      </c>
      <c r="R120" s="14">
        <f t="shared" si="17"/>
        <v>234.8</v>
      </c>
      <c r="S120" s="14">
        <f t="shared" si="18"/>
        <v>2.35</v>
      </c>
      <c r="T120" s="14">
        <f t="shared" si="19"/>
        <v>38.72</v>
      </c>
      <c r="U120" s="7">
        <f t="shared" si="20"/>
        <v>40</v>
      </c>
      <c r="W120" s="7">
        <f t="shared" si="21"/>
        <v>0.72</v>
      </c>
      <c r="X120" s="7">
        <f t="shared" si="22"/>
        <v>0.15</v>
      </c>
      <c r="Y120" s="7">
        <f t="shared" si="23"/>
        <v>0.13</v>
      </c>
    </row>
    <row r="121" spans="1:25" x14ac:dyDescent="0.25">
      <c r="A121" s="8" t="s">
        <v>36</v>
      </c>
      <c r="B121" s="8">
        <v>100</v>
      </c>
      <c r="C121" s="8">
        <v>293</v>
      </c>
      <c r="D121" s="8">
        <v>52.7</v>
      </c>
      <c r="E121" s="8">
        <v>9.9</v>
      </c>
      <c r="F121" s="8">
        <v>4.3</v>
      </c>
      <c r="G121" s="8">
        <v>1.77</v>
      </c>
      <c r="H121" s="8">
        <v>544</v>
      </c>
      <c r="I121" s="8">
        <v>0</v>
      </c>
      <c r="J121" s="8">
        <v>0.61</v>
      </c>
      <c r="K121" s="8">
        <v>0</v>
      </c>
      <c r="L121" s="8">
        <v>2017</v>
      </c>
      <c r="M121" s="14">
        <f t="shared" si="12"/>
        <v>289.10000000000002</v>
      </c>
      <c r="N121" s="14">
        <f t="shared" si="13"/>
        <v>0.99</v>
      </c>
      <c r="O121" s="14">
        <f t="shared" si="14"/>
        <v>95.7</v>
      </c>
      <c r="P121" s="14">
        <f t="shared" si="15"/>
        <v>254.3</v>
      </c>
      <c r="Q121" s="14">
        <f t="shared" si="16"/>
        <v>62.6</v>
      </c>
      <c r="R121" s="14">
        <f t="shared" si="17"/>
        <v>250.4</v>
      </c>
      <c r="S121" s="14">
        <f t="shared" si="18"/>
        <v>2.5</v>
      </c>
      <c r="T121" s="14">
        <f t="shared" si="19"/>
        <v>38.28</v>
      </c>
      <c r="U121" s="7">
        <f t="shared" si="20"/>
        <v>40</v>
      </c>
      <c r="W121" s="7">
        <f t="shared" si="21"/>
        <v>0.79</v>
      </c>
      <c r="X121" s="7">
        <f t="shared" si="22"/>
        <v>0.15</v>
      </c>
      <c r="Y121" s="7">
        <f t="shared" si="23"/>
        <v>0.06</v>
      </c>
    </row>
    <row r="122" spans="1:25" x14ac:dyDescent="0.25">
      <c r="A122" s="8" t="s">
        <v>166</v>
      </c>
      <c r="B122" s="8">
        <v>100</v>
      </c>
      <c r="C122" s="8">
        <v>424</v>
      </c>
      <c r="D122" s="8">
        <v>57.5</v>
      </c>
      <c r="E122" s="8">
        <v>9.8000000000000007</v>
      </c>
      <c r="F122" s="8">
        <v>17.2</v>
      </c>
      <c r="G122" s="8"/>
      <c r="H122" s="8">
        <v>558</v>
      </c>
      <c r="I122" s="8"/>
      <c r="J122" s="8"/>
      <c r="K122" s="8">
        <v>0</v>
      </c>
      <c r="L122" s="8">
        <v>2017</v>
      </c>
      <c r="M122" s="14">
        <f t="shared" si="12"/>
        <v>424</v>
      </c>
      <c r="N122" s="14">
        <f t="shared" si="13"/>
        <v>1</v>
      </c>
      <c r="O122" s="14">
        <f t="shared" si="14"/>
        <v>82.8</v>
      </c>
      <c r="P122" s="14">
        <f t="shared" si="15"/>
        <v>269.20000000000005</v>
      </c>
      <c r="Q122" s="14">
        <f t="shared" si="16"/>
        <v>67.3</v>
      </c>
      <c r="R122" s="14">
        <f t="shared" si="17"/>
        <v>269.2</v>
      </c>
      <c r="S122" s="14">
        <f t="shared" si="18"/>
        <v>2.69</v>
      </c>
      <c r="T122" s="14">
        <f t="shared" si="19"/>
        <v>30.78</v>
      </c>
      <c r="U122" s="7">
        <f t="shared" si="20"/>
        <v>30</v>
      </c>
      <c r="W122" s="7">
        <f t="shared" si="21"/>
        <v>0.68</v>
      </c>
      <c r="X122" s="7">
        <f t="shared" si="22"/>
        <v>0.12</v>
      </c>
      <c r="Y122" s="7">
        <f t="shared" si="23"/>
        <v>0.2</v>
      </c>
    </row>
    <row r="123" spans="1:25" x14ac:dyDescent="0.25">
      <c r="A123" s="8" t="s">
        <v>37</v>
      </c>
      <c r="B123" s="8">
        <v>100</v>
      </c>
      <c r="C123" s="8">
        <v>296</v>
      </c>
      <c r="D123" s="8">
        <v>41.4</v>
      </c>
      <c r="E123" s="8">
        <v>6.9</v>
      </c>
      <c r="F123" s="8">
        <v>11.4</v>
      </c>
      <c r="G123" s="8"/>
      <c r="H123" s="8">
        <v>467</v>
      </c>
      <c r="I123" s="8">
        <v>39</v>
      </c>
      <c r="J123" s="8">
        <v>2.16</v>
      </c>
      <c r="K123" s="8">
        <v>0</v>
      </c>
      <c r="L123" s="8">
        <v>2017</v>
      </c>
      <c r="M123" s="14">
        <f t="shared" si="12"/>
        <v>295.8</v>
      </c>
      <c r="N123" s="14">
        <f t="shared" si="13"/>
        <v>1</v>
      </c>
      <c r="O123" s="14">
        <f t="shared" si="14"/>
        <v>88.6</v>
      </c>
      <c r="P123" s="14">
        <f t="shared" si="15"/>
        <v>193.39999999999998</v>
      </c>
      <c r="Q123" s="14">
        <f t="shared" si="16"/>
        <v>48.3</v>
      </c>
      <c r="R123" s="14">
        <f t="shared" si="17"/>
        <v>193.2</v>
      </c>
      <c r="S123" s="14">
        <f t="shared" si="18"/>
        <v>1.93</v>
      </c>
      <c r="T123" s="14">
        <f t="shared" si="19"/>
        <v>45.91</v>
      </c>
      <c r="U123" s="7">
        <f t="shared" si="20"/>
        <v>45</v>
      </c>
      <c r="W123" s="7">
        <f t="shared" si="21"/>
        <v>0.69</v>
      </c>
      <c r="X123" s="7">
        <f t="shared" si="22"/>
        <v>0.12</v>
      </c>
      <c r="Y123" s="7">
        <f t="shared" si="23"/>
        <v>0.19</v>
      </c>
    </row>
    <row r="124" spans="1:25" x14ac:dyDescent="0.25">
      <c r="A124" s="8" t="s">
        <v>272</v>
      </c>
      <c r="B124" s="8">
        <v>100</v>
      </c>
      <c r="C124" s="8">
        <v>235</v>
      </c>
      <c r="D124" s="8">
        <v>46</v>
      </c>
      <c r="E124" s="8">
        <v>7.7</v>
      </c>
      <c r="F124" s="8">
        <v>1.8</v>
      </c>
      <c r="G124" s="8"/>
      <c r="H124" s="8">
        <v>464</v>
      </c>
      <c r="I124" s="8">
        <v>0</v>
      </c>
      <c r="J124" s="8">
        <v>0.26</v>
      </c>
      <c r="K124" s="8">
        <v>0</v>
      </c>
      <c r="L124" s="8">
        <v>2017</v>
      </c>
      <c r="M124" s="14">
        <f t="shared" si="12"/>
        <v>231</v>
      </c>
      <c r="N124" s="14">
        <f t="shared" si="13"/>
        <v>0.98</v>
      </c>
      <c r="O124" s="14">
        <f t="shared" si="14"/>
        <v>98.2</v>
      </c>
      <c r="P124" s="14">
        <f t="shared" si="15"/>
        <v>218.8</v>
      </c>
      <c r="Q124" s="14">
        <f t="shared" si="16"/>
        <v>53.7</v>
      </c>
      <c r="R124" s="14">
        <f t="shared" si="17"/>
        <v>214.8</v>
      </c>
      <c r="S124" s="14">
        <f t="shared" si="18"/>
        <v>2.15</v>
      </c>
      <c r="T124" s="14">
        <f t="shared" si="19"/>
        <v>45.67</v>
      </c>
      <c r="U124" s="7">
        <f t="shared" si="20"/>
        <v>45</v>
      </c>
      <c r="W124" s="7">
        <f t="shared" si="21"/>
        <v>0.83</v>
      </c>
      <c r="X124" s="7">
        <f t="shared" si="22"/>
        <v>0.14000000000000001</v>
      </c>
      <c r="Y124" s="7">
        <f t="shared" si="23"/>
        <v>0.03</v>
      </c>
    </row>
    <row r="125" spans="1:25" x14ac:dyDescent="0.25">
      <c r="A125" s="8" t="s">
        <v>167</v>
      </c>
      <c r="B125" s="8">
        <v>100</v>
      </c>
      <c r="C125" s="8">
        <v>316</v>
      </c>
      <c r="D125" s="8">
        <v>58.99</v>
      </c>
      <c r="E125" s="8">
        <v>9.06</v>
      </c>
      <c r="F125" s="8">
        <v>4.91</v>
      </c>
      <c r="G125" s="8">
        <v>11.33</v>
      </c>
      <c r="H125" s="8">
        <v>260</v>
      </c>
      <c r="I125" s="8">
        <v>8.77</v>
      </c>
      <c r="J125" s="8">
        <v>2.33</v>
      </c>
      <c r="K125" s="8">
        <v>0</v>
      </c>
      <c r="L125" s="8">
        <v>2017</v>
      </c>
      <c r="M125" s="14">
        <f t="shared" si="12"/>
        <v>316.39</v>
      </c>
      <c r="N125" s="14">
        <f t="shared" si="13"/>
        <v>1</v>
      </c>
      <c r="O125" s="14">
        <f t="shared" si="14"/>
        <v>95.09</v>
      </c>
      <c r="P125" s="14">
        <f t="shared" si="15"/>
        <v>271.81</v>
      </c>
      <c r="Q125" s="14">
        <f t="shared" si="16"/>
        <v>68.05</v>
      </c>
      <c r="R125" s="14">
        <f t="shared" si="17"/>
        <v>272.2</v>
      </c>
      <c r="S125" s="14">
        <f t="shared" si="18"/>
        <v>2.72</v>
      </c>
      <c r="T125" s="14">
        <f t="shared" si="19"/>
        <v>34.96</v>
      </c>
      <c r="U125" s="7">
        <f t="shared" si="20"/>
        <v>35</v>
      </c>
      <c r="W125" s="7">
        <f t="shared" si="21"/>
        <v>0.81</v>
      </c>
      <c r="X125" s="7">
        <f t="shared" si="22"/>
        <v>0.12</v>
      </c>
      <c r="Y125" s="7">
        <f t="shared" si="23"/>
        <v>7.0000000000000007E-2</v>
      </c>
    </row>
    <row r="126" spans="1:25" x14ac:dyDescent="0.25">
      <c r="A126" s="8" t="s">
        <v>168</v>
      </c>
      <c r="B126" s="8">
        <v>100</v>
      </c>
      <c r="C126" s="8">
        <v>354</v>
      </c>
      <c r="D126" s="8">
        <v>63.29</v>
      </c>
      <c r="E126" s="8">
        <v>8.31</v>
      </c>
      <c r="F126" s="8">
        <v>7.53</v>
      </c>
      <c r="G126" s="8">
        <v>15.43</v>
      </c>
      <c r="H126" s="8">
        <v>316</v>
      </c>
      <c r="I126" s="8">
        <v>33.99</v>
      </c>
      <c r="J126" s="8">
        <v>3.63</v>
      </c>
      <c r="K126" s="8">
        <v>0</v>
      </c>
      <c r="L126" s="8">
        <v>2017</v>
      </c>
      <c r="M126" s="14">
        <f t="shared" si="12"/>
        <v>354.16999999999996</v>
      </c>
      <c r="N126" s="14">
        <f t="shared" si="13"/>
        <v>1</v>
      </c>
      <c r="O126" s="14">
        <f t="shared" si="14"/>
        <v>92.47</v>
      </c>
      <c r="P126" s="14">
        <f t="shared" si="15"/>
        <v>286.23</v>
      </c>
      <c r="Q126" s="14">
        <f t="shared" si="16"/>
        <v>71.599999999999994</v>
      </c>
      <c r="R126" s="14">
        <f t="shared" si="17"/>
        <v>286.39999999999998</v>
      </c>
      <c r="S126" s="14">
        <f t="shared" si="18"/>
        <v>2.86</v>
      </c>
      <c r="T126" s="14">
        <f t="shared" si="19"/>
        <v>32.33</v>
      </c>
      <c r="U126" s="7">
        <f t="shared" si="20"/>
        <v>30</v>
      </c>
      <c r="W126" s="7">
        <f t="shared" si="21"/>
        <v>0.8</v>
      </c>
      <c r="X126" s="7">
        <f t="shared" si="22"/>
        <v>0.11</v>
      </c>
      <c r="Y126" s="7">
        <f t="shared" si="23"/>
        <v>0.1</v>
      </c>
    </row>
    <row r="127" spans="1:25" x14ac:dyDescent="0.25">
      <c r="A127" s="8" t="s">
        <v>182</v>
      </c>
      <c r="B127" s="8">
        <v>100</v>
      </c>
      <c r="C127" s="8">
        <v>279</v>
      </c>
      <c r="D127" s="8">
        <v>57.5</v>
      </c>
      <c r="E127" s="8">
        <v>9.4</v>
      </c>
      <c r="F127" s="8">
        <v>1.3</v>
      </c>
      <c r="G127" s="8">
        <v>1.8</v>
      </c>
      <c r="H127" s="8">
        <v>620</v>
      </c>
      <c r="I127" s="8">
        <v>0</v>
      </c>
      <c r="J127" s="8">
        <v>-0.28999999999999998</v>
      </c>
      <c r="K127" s="8">
        <v>0</v>
      </c>
      <c r="L127" s="8">
        <v>2017</v>
      </c>
      <c r="M127" s="14">
        <f t="shared" si="12"/>
        <v>279.3</v>
      </c>
      <c r="N127" s="14">
        <f t="shared" si="13"/>
        <v>1</v>
      </c>
      <c r="O127" s="14">
        <f t="shared" si="14"/>
        <v>98.7</v>
      </c>
      <c r="P127" s="14">
        <f t="shared" si="15"/>
        <v>267.3</v>
      </c>
      <c r="Q127" s="14">
        <f t="shared" si="16"/>
        <v>66.900000000000006</v>
      </c>
      <c r="R127" s="14">
        <f t="shared" si="17"/>
        <v>267.60000000000002</v>
      </c>
      <c r="S127" s="14">
        <f t="shared" si="18"/>
        <v>2.68</v>
      </c>
      <c r="T127" s="14">
        <f t="shared" si="19"/>
        <v>36.83</v>
      </c>
      <c r="U127" s="7">
        <f t="shared" si="20"/>
        <v>35</v>
      </c>
      <c r="W127" s="7">
        <f t="shared" si="21"/>
        <v>0.84</v>
      </c>
      <c r="X127" s="7">
        <f t="shared" si="22"/>
        <v>0.14000000000000001</v>
      </c>
      <c r="Y127" s="7">
        <f t="shared" si="23"/>
        <v>0.02</v>
      </c>
    </row>
    <row r="128" spans="1:25" x14ac:dyDescent="0.25">
      <c r="A128" s="8" t="s">
        <v>82</v>
      </c>
      <c r="B128" s="8">
        <v>100</v>
      </c>
      <c r="C128" s="8">
        <v>278</v>
      </c>
      <c r="D128" s="8">
        <v>53</v>
      </c>
      <c r="E128" s="8">
        <v>10.6</v>
      </c>
      <c r="F128" s="8">
        <v>2.1</v>
      </c>
      <c r="G128" s="8"/>
      <c r="H128" s="8">
        <v>505</v>
      </c>
      <c r="I128" s="8">
        <v>24</v>
      </c>
      <c r="J128" s="8">
        <v>0.42</v>
      </c>
      <c r="K128" s="8">
        <v>0</v>
      </c>
      <c r="L128" s="8">
        <v>2017</v>
      </c>
      <c r="M128" s="14">
        <f t="shared" si="12"/>
        <v>273.3</v>
      </c>
      <c r="N128" s="14">
        <f t="shared" si="13"/>
        <v>0.98</v>
      </c>
      <c r="O128" s="14">
        <f t="shared" si="14"/>
        <v>97.9</v>
      </c>
      <c r="P128" s="14">
        <f t="shared" si="15"/>
        <v>259.10000000000002</v>
      </c>
      <c r="Q128" s="14">
        <f t="shared" si="16"/>
        <v>63.6</v>
      </c>
      <c r="R128" s="14">
        <f t="shared" si="17"/>
        <v>254.4</v>
      </c>
      <c r="S128" s="14">
        <f t="shared" si="18"/>
        <v>2.54</v>
      </c>
      <c r="T128" s="14">
        <f t="shared" si="19"/>
        <v>38.54</v>
      </c>
      <c r="U128" s="7">
        <f t="shared" si="20"/>
        <v>40</v>
      </c>
      <c r="W128" s="7">
        <f t="shared" si="21"/>
        <v>0.81</v>
      </c>
      <c r="X128" s="7">
        <f t="shared" si="22"/>
        <v>0.16</v>
      </c>
      <c r="Y128" s="7">
        <f t="shared" si="23"/>
        <v>0.03</v>
      </c>
    </row>
    <row r="129" spans="1:25" x14ac:dyDescent="0.25">
      <c r="A129" s="8" t="s">
        <v>190</v>
      </c>
      <c r="B129" s="8">
        <v>100</v>
      </c>
      <c r="C129" s="8">
        <v>279</v>
      </c>
      <c r="D129" s="8">
        <v>49.68</v>
      </c>
      <c r="E129" s="8">
        <v>9.01</v>
      </c>
      <c r="F129" s="8">
        <v>4.91</v>
      </c>
      <c r="G129" s="8">
        <v>4.12</v>
      </c>
      <c r="H129" s="8">
        <v>516</v>
      </c>
      <c r="I129" s="8">
        <v>0</v>
      </c>
      <c r="J129" s="8">
        <v>2.87</v>
      </c>
      <c r="K129" s="8">
        <v>0</v>
      </c>
      <c r="L129" s="8">
        <v>2017</v>
      </c>
      <c r="M129" s="14">
        <f t="shared" si="12"/>
        <v>278.95</v>
      </c>
      <c r="N129" s="14">
        <f t="shared" si="13"/>
        <v>1</v>
      </c>
      <c r="O129" s="14">
        <f t="shared" si="14"/>
        <v>95.09</v>
      </c>
      <c r="P129" s="14">
        <f t="shared" si="15"/>
        <v>234.81</v>
      </c>
      <c r="Q129" s="14">
        <f t="shared" si="16"/>
        <v>58.69</v>
      </c>
      <c r="R129" s="14">
        <f t="shared" si="17"/>
        <v>234.76</v>
      </c>
      <c r="S129" s="14">
        <f t="shared" si="18"/>
        <v>2.35</v>
      </c>
      <c r="T129" s="14">
        <f t="shared" si="19"/>
        <v>40.46</v>
      </c>
      <c r="U129" s="7">
        <f t="shared" si="20"/>
        <v>40</v>
      </c>
      <c r="W129" s="7">
        <f t="shared" si="21"/>
        <v>0.78</v>
      </c>
      <c r="X129" s="7">
        <f t="shared" si="22"/>
        <v>0.14000000000000001</v>
      </c>
      <c r="Y129" s="7">
        <f t="shared" si="23"/>
        <v>0.08</v>
      </c>
    </row>
    <row r="130" spans="1:25" x14ac:dyDescent="0.25">
      <c r="A130" s="8" t="s">
        <v>74</v>
      </c>
      <c r="B130" s="8">
        <v>100</v>
      </c>
      <c r="C130" s="8">
        <v>270</v>
      </c>
      <c r="D130" s="8">
        <v>50.45</v>
      </c>
      <c r="E130" s="8">
        <v>9.44</v>
      </c>
      <c r="F130" s="8">
        <v>3.42</v>
      </c>
      <c r="G130" s="8">
        <v>5.32</v>
      </c>
      <c r="H130" s="8">
        <v>524</v>
      </c>
      <c r="I130" s="8">
        <v>0</v>
      </c>
      <c r="J130" s="8">
        <v>1.56</v>
      </c>
      <c r="K130" s="8">
        <v>0</v>
      </c>
      <c r="L130" s="8">
        <v>2017</v>
      </c>
      <c r="M130" s="14">
        <f t="shared" si="12"/>
        <v>270.34000000000003</v>
      </c>
      <c r="N130" s="14">
        <f t="shared" si="13"/>
        <v>1</v>
      </c>
      <c r="O130" s="14">
        <f t="shared" si="14"/>
        <v>96.58</v>
      </c>
      <c r="P130" s="14">
        <f t="shared" si="15"/>
        <v>239.22</v>
      </c>
      <c r="Q130" s="14">
        <f t="shared" si="16"/>
        <v>59.89</v>
      </c>
      <c r="R130" s="14">
        <f t="shared" si="17"/>
        <v>239.56</v>
      </c>
      <c r="S130" s="14">
        <f t="shared" si="18"/>
        <v>2.4</v>
      </c>
      <c r="T130" s="14">
        <f t="shared" si="19"/>
        <v>40.24</v>
      </c>
      <c r="U130" s="7">
        <f t="shared" si="20"/>
        <v>40</v>
      </c>
      <c r="W130" s="7">
        <f t="shared" si="21"/>
        <v>0.8</v>
      </c>
      <c r="X130" s="7">
        <f t="shared" si="22"/>
        <v>0.15</v>
      </c>
      <c r="Y130" s="7">
        <f t="shared" si="23"/>
        <v>0.05</v>
      </c>
    </row>
    <row r="131" spans="1:25" x14ac:dyDescent="0.25">
      <c r="A131" s="8" t="s">
        <v>62</v>
      </c>
      <c r="B131" s="8">
        <v>100</v>
      </c>
      <c r="C131" s="8">
        <v>285</v>
      </c>
      <c r="D131" s="8">
        <v>48.7</v>
      </c>
      <c r="E131" s="8">
        <v>9.1</v>
      </c>
      <c r="F131" s="8">
        <v>6</v>
      </c>
      <c r="G131" s="8"/>
      <c r="H131" s="8">
        <v>434</v>
      </c>
      <c r="I131" s="8"/>
      <c r="J131" s="8"/>
      <c r="K131" s="8">
        <v>0</v>
      </c>
      <c r="L131" s="8">
        <v>2017</v>
      </c>
      <c r="M131" s="14">
        <f t="shared" si="12"/>
        <v>285.20000000000005</v>
      </c>
      <c r="N131" s="14">
        <f t="shared" si="13"/>
        <v>1</v>
      </c>
      <c r="O131" s="14">
        <f t="shared" si="14"/>
        <v>94</v>
      </c>
      <c r="P131" s="14">
        <f t="shared" si="15"/>
        <v>231</v>
      </c>
      <c r="Q131" s="14">
        <f t="shared" si="16"/>
        <v>57.800000000000004</v>
      </c>
      <c r="R131" s="14">
        <f t="shared" si="17"/>
        <v>231.20000000000002</v>
      </c>
      <c r="S131" s="14">
        <f t="shared" si="18"/>
        <v>2.31</v>
      </c>
      <c r="T131" s="14">
        <f t="shared" si="19"/>
        <v>40.69</v>
      </c>
      <c r="U131" s="7">
        <f t="shared" si="20"/>
        <v>40</v>
      </c>
      <c r="W131" s="7">
        <f t="shared" si="21"/>
        <v>0.76</v>
      </c>
      <c r="X131" s="7">
        <f t="shared" si="22"/>
        <v>0.14000000000000001</v>
      </c>
      <c r="Y131" s="7">
        <f t="shared" si="23"/>
        <v>0.09</v>
      </c>
    </row>
    <row r="132" spans="1:25" x14ac:dyDescent="0.25">
      <c r="A132" s="8" t="s">
        <v>55</v>
      </c>
      <c r="B132" s="8">
        <v>100</v>
      </c>
      <c r="C132" s="8">
        <v>266</v>
      </c>
      <c r="D132" s="8">
        <v>49.37</v>
      </c>
      <c r="E132" s="8">
        <v>9.35</v>
      </c>
      <c r="F132" s="8">
        <v>3.5</v>
      </c>
      <c r="G132" s="8">
        <v>4.1500000000000004</v>
      </c>
      <c r="H132" s="8">
        <v>456</v>
      </c>
      <c r="I132" s="8">
        <v>0</v>
      </c>
      <c r="J132" s="8">
        <v>1.49</v>
      </c>
      <c r="K132" s="8">
        <v>0</v>
      </c>
      <c r="L132" s="8">
        <v>2017</v>
      </c>
      <c r="M132" s="14">
        <f t="shared" ref="M132:M195" si="24">4*D132+4*E132+9*F132</f>
        <v>266.38</v>
      </c>
      <c r="N132" s="14">
        <f t="shared" ref="N132:N195" si="25">ROUND(M132/C132,2)</f>
        <v>1</v>
      </c>
      <c r="O132" s="14">
        <f t="shared" ref="O132:O195" si="26">B132-F132</f>
        <v>96.5</v>
      </c>
      <c r="P132" s="14">
        <f t="shared" ref="P132:P195" si="27">C132-9*F132</f>
        <v>234.5</v>
      </c>
      <c r="Q132" s="14">
        <f t="shared" ref="Q132:Q195" si="28">D132+E132</f>
        <v>58.72</v>
      </c>
      <c r="R132" s="14">
        <f t="shared" ref="R132:R195" si="29">4*D132+4*E132</f>
        <v>234.88</v>
      </c>
      <c r="S132" s="14">
        <f t="shared" ref="S132:S195" si="30">ROUND(R132/100,2)</f>
        <v>2.35</v>
      </c>
      <c r="T132" s="14">
        <f t="shared" ref="T132:T195" si="31">ROUND(O132/S132,2)</f>
        <v>41.06</v>
      </c>
      <c r="U132" s="7">
        <f t="shared" ref="U132:U195" si="32">IF(T132&lt;=20,ROUND(T132,1),IF(AND(T132&gt;20,T132&lt;=50),INT((T132+2.5)/5)*5,ROUND(T132,-1)))</f>
        <v>40</v>
      </c>
      <c r="W132" s="7">
        <f t="shared" ref="W132:W195" si="33">ROUND(D132/(D132+E132+F132),2)</f>
        <v>0.79</v>
      </c>
      <c r="X132" s="7">
        <f t="shared" ref="X132:X195" si="34">ROUND(E132/(D132+E132+F132),2)</f>
        <v>0.15</v>
      </c>
      <c r="Y132" s="7">
        <f t="shared" ref="Y132:Y195" si="35">ROUND(F132/(D132+E132+F132),2)</f>
        <v>0.06</v>
      </c>
    </row>
    <row r="133" spans="1:25" x14ac:dyDescent="0.25">
      <c r="A133" s="8" t="s">
        <v>176</v>
      </c>
      <c r="B133" s="8">
        <v>100</v>
      </c>
      <c r="C133" s="8">
        <v>321</v>
      </c>
      <c r="D133" s="8">
        <v>49.1</v>
      </c>
      <c r="E133" s="8">
        <v>7.4</v>
      </c>
      <c r="F133" s="8">
        <v>10.199999999999999</v>
      </c>
      <c r="G133" s="8"/>
      <c r="H133" s="8">
        <v>795</v>
      </c>
      <c r="I133" s="8">
        <v>62</v>
      </c>
      <c r="J133" s="8">
        <v>2.8</v>
      </c>
      <c r="K133" s="8">
        <v>0</v>
      </c>
      <c r="L133" s="8">
        <v>2017</v>
      </c>
      <c r="M133" s="14">
        <f t="shared" si="24"/>
        <v>317.8</v>
      </c>
      <c r="N133" s="14">
        <f t="shared" si="25"/>
        <v>0.99</v>
      </c>
      <c r="O133" s="14">
        <f t="shared" si="26"/>
        <v>89.8</v>
      </c>
      <c r="P133" s="14">
        <f t="shared" si="27"/>
        <v>229.2</v>
      </c>
      <c r="Q133" s="14">
        <f t="shared" si="28"/>
        <v>56.5</v>
      </c>
      <c r="R133" s="14">
        <f t="shared" si="29"/>
        <v>226</v>
      </c>
      <c r="S133" s="14">
        <f t="shared" si="30"/>
        <v>2.2599999999999998</v>
      </c>
      <c r="T133" s="14">
        <f t="shared" si="31"/>
        <v>39.729999999999997</v>
      </c>
      <c r="U133" s="7">
        <f t="shared" si="32"/>
        <v>40</v>
      </c>
      <c r="W133" s="7">
        <f t="shared" si="33"/>
        <v>0.74</v>
      </c>
      <c r="X133" s="7">
        <f t="shared" si="34"/>
        <v>0.11</v>
      </c>
      <c r="Y133" s="7">
        <f t="shared" si="35"/>
        <v>0.15</v>
      </c>
    </row>
    <row r="134" spans="1:25" x14ac:dyDescent="0.25">
      <c r="A134" s="8" t="s">
        <v>170</v>
      </c>
      <c r="B134" s="8">
        <v>100</v>
      </c>
      <c r="C134" s="8">
        <v>297</v>
      </c>
      <c r="D134" s="8">
        <v>54.5</v>
      </c>
      <c r="E134" s="8">
        <v>6.6</v>
      </c>
      <c r="F134" s="8">
        <v>5.8</v>
      </c>
      <c r="G134" s="8">
        <v>35.4</v>
      </c>
      <c r="H134" s="8">
        <v>310</v>
      </c>
      <c r="I134" s="8">
        <v>0</v>
      </c>
      <c r="J134" s="8">
        <v>-2.58</v>
      </c>
      <c r="K134" s="8">
        <v>0</v>
      </c>
      <c r="L134" s="8">
        <v>2017</v>
      </c>
      <c r="M134" s="14">
        <f t="shared" si="24"/>
        <v>296.60000000000002</v>
      </c>
      <c r="N134" s="14">
        <f t="shared" si="25"/>
        <v>1</v>
      </c>
      <c r="O134" s="14">
        <f t="shared" si="26"/>
        <v>94.2</v>
      </c>
      <c r="P134" s="14">
        <f t="shared" si="27"/>
        <v>244.8</v>
      </c>
      <c r="Q134" s="14">
        <f t="shared" si="28"/>
        <v>61.1</v>
      </c>
      <c r="R134" s="14">
        <f t="shared" si="29"/>
        <v>244.4</v>
      </c>
      <c r="S134" s="14">
        <f t="shared" si="30"/>
        <v>2.44</v>
      </c>
      <c r="T134" s="14">
        <f t="shared" si="31"/>
        <v>38.61</v>
      </c>
      <c r="U134" s="7">
        <f t="shared" si="32"/>
        <v>40</v>
      </c>
      <c r="W134" s="7">
        <f t="shared" si="33"/>
        <v>0.81</v>
      </c>
      <c r="X134" s="7">
        <f t="shared" si="34"/>
        <v>0.1</v>
      </c>
      <c r="Y134" s="7">
        <f t="shared" si="35"/>
        <v>0.09</v>
      </c>
    </row>
    <row r="135" spans="1:25" x14ac:dyDescent="0.25">
      <c r="A135" s="8" t="s">
        <v>63</v>
      </c>
      <c r="B135" s="8">
        <v>100</v>
      </c>
      <c r="C135" s="8">
        <v>239</v>
      </c>
      <c r="D135" s="8">
        <v>52.4</v>
      </c>
      <c r="E135" s="8">
        <v>5.4</v>
      </c>
      <c r="F135" s="8">
        <v>0.9</v>
      </c>
      <c r="G135" s="8"/>
      <c r="H135" s="8">
        <v>280</v>
      </c>
      <c r="I135" s="8"/>
      <c r="J135" s="8"/>
      <c r="K135" s="8">
        <v>0</v>
      </c>
      <c r="L135" s="8">
        <v>2017</v>
      </c>
      <c r="M135" s="14">
        <f t="shared" si="24"/>
        <v>239.29999999999998</v>
      </c>
      <c r="N135" s="14">
        <f t="shared" si="25"/>
        <v>1</v>
      </c>
      <c r="O135" s="14">
        <f t="shared" si="26"/>
        <v>99.1</v>
      </c>
      <c r="P135" s="14">
        <f t="shared" si="27"/>
        <v>230.9</v>
      </c>
      <c r="Q135" s="14">
        <f t="shared" si="28"/>
        <v>57.8</v>
      </c>
      <c r="R135" s="14">
        <f t="shared" si="29"/>
        <v>231.2</v>
      </c>
      <c r="S135" s="14">
        <f t="shared" si="30"/>
        <v>2.31</v>
      </c>
      <c r="T135" s="14">
        <f t="shared" si="31"/>
        <v>42.9</v>
      </c>
      <c r="U135" s="7">
        <f t="shared" si="32"/>
        <v>45</v>
      </c>
      <c r="W135" s="7">
        <f t="shared" si="33"/>
        <v>0.89</v>
      </c>
      <c r="X135" s="7">
        <f t="shared" si="34"/>
        <v>0.09</v>
      </c>
      <c r="Y135" s="7">
        <f t="shared" si="35"/>
        <v>0.02</v>
      </c>
    </row>
    <row r="136" spans="1:25" x14ac:dyDescent="0.25">
      <c r="A136" s="8" t="s">
        <v>85</v>
      </c>
      <c r="B136" s="8">
        <v>100</v>
      </c>
      <c r="C136" s="8">
        <v>231</v>
      </c>
      <c r="D136" s="8">
        <v>37.299999999999997</v>
      </c>
      <c r="E136" s="8">
        <v>8.1</v>
      </c>
      <c r="F136" s="8">
        <v>5.5</v>
      </c>
      <c r="G136" s="8"/>
      <c r="H136" s="8">
        <v>409</v>
      </c>
      <c r="I136" s="8"/>
      <c r="J136" s="8"/>
      <c r="K136" s="8">
        <v>0</v>
      </c>
      <c r="L136" s="8">
        <v>2017</v>
      </c>
      <c r="M136" s="14">
        <f t="shared" si="24"/>
        <v>231.1</v>
      </c>
      <c r="N136" s="14">
        <f t="shared" si="25"/>
        <v>1</v>
      </c>
      <c r="O136" s="14">
        <f t="shared" si="26"/>
        <v>94.5</v>
      </c>
      <c r="P136" s="14">
        <f t="shared" si="27"/>
        <v>181.5</v>
      </c>
      <c r="Q136" s="14">
        <f t="shared" si="28"/>
        <v>45.4</v>
      </c>
      <c r="R136" s="14">
        <f t="shared" si="29"/>
        <v>181.6</v>
      </c>
      <c r="S136" s="14">
        <f t="shared" si="30"/>
        <v>1.82</v>
      </c>
      <c r="T136" s="14">
        <f t="shared" si="31"/>
        <v>51.92</v>
      </c>
      <c r="U136" s="7">
        <f t="shared" si="32"/>
        <v>50</v>
      </c>
      <c r="W136" s="7">
        <f t="shared" si="33"/>
        <v>0.73</v>
      </c>
      <c r="X136" s="7">
        <f t="shared" si="34"/>
        <v>0.16</v>
      </c>
      <c r="Y136" s="7">
        <f t="shared" si="35"/>
        <v>0.11</v>
      </c>
    </row>
    <row r="137" spans="1:25" x14ac:dyDescent="0.25">
      <c r="A137" s="8" t="s">
        <v>64</v>
      </c>
      <c r="B137" s="8">
        <v>100</v>
      </c>
      <c r="C137" s="8">
        <v>213</v>
      </c>
      <c r="D137" s="8">
        <v>44.36</v>
      </c>
      <c r="E137" s="8">
        <v>5.96</v>
      </c>
      <c r="F137" s="8">
        <v>1.29</v>
      </c>
      <c r="G137" s="8">
        <v>10.42</v>
      </c>
      <c r="H137" s="8">
        <v>158</v>
      </c>
      <c r="I137" s="8">
        <v>0</v>
      </c>
      <c r="J137" s="8">
        <v>0.57999999999999996</v>
      </c>
      <c r="K137" s="8">
        <v>0</v>
      </c>
      <c r="L137" s="8">
        <v>2017</v>
      </c>
      <c r="M137" s="14">
        <f t="shared" si="24"/>
        <v>212.89</v>
      </c>
      <c r="N137" s="14">
        <f t="shared" si="25"/>
        <v>1</v>
      </c>
      <c r="O137" s="14">
        <f t="shared" si="26"/>
        <v>98.71</v>
      </c>
      <c r="P137" s="14">
        <f t="shared" si="27"/>
        <v>201.39</v>
      </c>
      <c r="Q137" s="14">
        <f t="shared" si="28"/>
        <v>50.32</v>
      </c>
      <c r="R137" s="14">
        <f t="shared" si="29"/>
        <v>201.28</v>
      </c>
      <c r="S137" s="14">
        <f t="shared" si="30"/>
        <v>2.0099999999999998</v>
      </c>
      <c r="T137" s="14">
        <f t="shared" si="31"/>
        <v>49.11</v>
      </c>
      <c r="U137" s="7">
        <f t="shared" si="32"/>
        <v>50</v>
      </c>
      <c r="W137" s="7">
        <f t="shared" si="33"/>
        <v>0.86</v>
      </c>
      <c r="X137" s="7">
        <f t="shared" si="34"/>
        <v>0.12</v>
      </c>
      <c r="Y137" s="7">
        <f t="shared" si="35"/>
        <v>0.02</v>
      </c>
    </row>
    <row r="138" spans="1:25" x14ac:dyDescent="0.25">
      <c r="A138" s="8" t="s">
        <v>199</v>
      </c>
      <c r="B138" s="8">
        <v>100</v>
      </c>
      <c r="C138" s="8">
        <v>299</v>
      </c>
      <c r="D138" s="8">
        <v>59.46</v>
      </c>
      <c r="E138" s="8">
        <v>6.91</v>
      </c>
      <c r="F138" s="8">
        <v>3.72</v>
      </c>
      <c r="G138" s="8">
        <v>24.85</v>
      </c>
      <c r="H138" s="8">
        <v>81</v>
      </c>
      <c r="I138" s="8">
        <v>138.68</v>
      </c>
      <c r="J138" s="8">
        <v>1.27</v>
      </c>
      <c r="K138" s="8">
        <v>0</v>
      </c>
      <c r="L138" s="8">
        <v>2017</v>
      </c>
      <c r="M138" s="14">
        <f t="shared" si="24"/>
        <v>298.96000000000004</v>
      </c>
      <c r="N138" s="14">
        <f t="shared" si="25"/>
        <v>1</v>
      </c>
      <c r="O138" s="14">
        <f t="shared" si="26"/>
        <v>96.28</v>
      </c>
      <c r="P138" s="14">
        <f t="shared" si="27"/>
        <v>265.52</v>
      </c>
      <c r="Q138" s="14">
        <f t="shared" si="28"/>
        <v>66.37</v>
      </c>
      <c r="R138" s="14">
        <f t="shared" si="29"/>
        <v>265.48</v>
      </c>
      <c r="S138" s="14">
        <f t="shared" si="30"/>
        <v>2.65</v>
      </c>
      <c r="T138" s="14">
        <f t="shared" si="31"/>
        <v>36.33</v>
      </c>
      <c r="U138" s="7">
        <f t="shared" si="32"/>
        <v>35</v>
      </c>
      <c r="W138" s="7">
        <f t="shared" si="33"/>
        <v>0.85</v>
      </c>
      <c r="X138" s="7">
        <f t="shared" si="34"/>
        <v>0.1</v>
      </c>
      <c r="Y138" s="7">
        <f t="shared" si="35"/>
        <v>0.05</v>
      </c>
    </row>
    <row r="139" spans="1:25" x14ac:dyDescent="0.25">
      <c r="A139" s="8" t="s">
        <v>287</v>
      </c>
      <c r="B139" s="8">
        <v>70</v>
      </c>
      <c r="C139" s="8">
        <v>238</v>
      </c>
      <c r="D139" s="8">
        <v>36.96</v>
      </c>
      <c r="E139" s="8">
        <v>4.83</v>
      </c>
      <c r="F139" s="8">
        <v>7.84</v>
      </c>
      <c r="G139" s="8">
        <v>0</v>
      </c>
      <c r="H139" s="8">
        <v>11.2</v>
      </c>
      <c r="I139" s="8">
        <v>0</v>
      </c>
      <c r="J139" s="8">
        <v>0</v>
      </c>
      <c r="K139" s="8">
        <v>0</v>
      </c>
      <c r="L139" s="8">
        <v>2011</v>
      </c>
      <c r="M139" s="14">
        <f t="shared" si="24"/>
        <v>237.72</v>
      </c>
      <c r="N139" s="14">
        <f t="shared" si="25"/>
        <v>1</v>
      </c>
      <c r="O139" s="14">
        <f t="shared" si="26"/>
        <v>62.16</v>
      </c>
      <c r="P139" s="14">
        <f t="shared" si="27"/>
        <v>167.44</v>
      </c>
      <c r="Q139" s="14">
        <f t="shared" si="28"/>
        <v>41.79</v>
      </c>
      <c r="R139" s="14">
        <f t="shared" si="29"/>
        <v>167.16</v>
      </c>
      <c r="S139" s="14">
        <f t="shared" si="30"/>
        <v>1.67</v>
      </c>
      <c r="T139" s="14">
        <f t="shared" si="31"/>
        <v>37.22</v>
      </c>
      <c r="U139" s="7">
        <f t="shared" si="32"/>
        <v>35</v>
      </c>
      <c r="W139" s="7">
        <f t="shared" si="33"/>
        <v>0.74</v>
      </c>
      <c r="X139" s="7">
        <f t="shared" si="34"/>
        <v>0.1</v>
      </c>
      <c r="Y139" s="7">
        <f t="shared" si="35"/>
        <v>0.16</v>
      </c>
    </row>
    <row r="140" spans="1:25" x14ac:dyDescent="0.25">
      <c r="A140" s="8" t="s">
        <v>273</v>
      </c>
      <c r="B140" s="8">
        <v>100</v>
      </c>
      <c r="C140" s="8">
        <v>324</v>
      </c>
      <c r="D140" s="8">
        <v>61.6</v>
      </c>
      <c r="E140" s="8">
        <v>2.9</v>
      </c>
      <c r="F140" s="8">
        <v>9.1</v>
      </c>
      <c r="G140" s="8">
        <v>27.42</v>
      </c>
      <c r="H140" s="8">
        <v>101</v>
      </c>
      <c r="I140" s="8">
        <v>5</v>
      </c>
      <c r="J140" s="8">
        <v>1.05</v>
      </c>
      <c r="K140" s="8">
        <v>0</v>
      </c>
      <c r="L140" s="8">
        <v>2017</v>
      </c>
      <c r="M140" s="14">
        <f t="shared" si="24"/>
        <v>339.9</v>
      </c>
      <c r="N140" s="14">
        <f t="shared" si="25"/>
        <v>1.05</v>
      </c>
      <c r="O140" s="14">
        <f t="shared" si="26"/>
        <v>90.9</v>
      </c>
      <c r="P140" s="14">
        <f t="shared" si="27"/>
        <v>242.10000000000002</v>
      </c>
      <c r="Q140" s="14">
        <f t="shared" si="28"/>
        <v>64.5</v>
      </c>
      <c r="R140" s="14">
        <f t="shared" si="29"/>
        <v>258</v>
      </c>
      <c r="S140" s="14">
        <f t="shared" si="30"/>
        <v>2.58</v>
      </c>
      <c r="T140" s="14">
        <f t="shared" si="31"/>
        <v>35.229999999999997</v>
      </c>
      <c r="U140" s="7">
        <f t="shared" si="32"/>
        <v>35</v>
      </c>
      <c r="W140" s="7">
        <f t="shared" si="33"/>
        <v>0.84</v>
      </c>
      <c r="X140" s="7">
        <f t="shared" si="34"/>
        <v>0.04</v>
      </c>
      <c r="Y140" s="7">
        <f t="shared" si="35"/>
        <v>0.12</v>
      </c>
    </row>
    <row r="141" spans="1:25" x14ac:dyDescent="0.25">
      <c r="A141" s="8" t="s">
        <v>75</v>
      </c>
      <c r="B141" s="8">
        <v>100</v>
      </c>
      <c r="C141" s="8">
        <v>369</v>
      </c>
      <c r="D141" s="8">
        <v>39.24</v>
      </c>
      <c r="E141" s="8">
        <v>7.51</v>
      </c>
      <c r="F141" s="8">
        <v>20.22</v>
      </c>
      <c r="G141" s="8">
        <v>17.41</v>
      </c>
      <c r="H141" s="8">
        <v>162</v>
      </c>
      <c r="I141" s="8">
        <v>131.05000000000001</v>
      </c>
      <c r="J141" s="8">
        <v>7.72</v>
      </c>
      <c r="K141" s="8">
        <v>0</v>
      </c>
      <c r="L141" s="8">
        <v>2017</v>
      </c>
      <c r="M141" s="14">
        <f t="shared" si="24"/>
        <v>368.98</v>
      </c>
      <c r="N141" s="14">
        <f t="shared" si="25"/>
        <v>1</v>
      </c>
      <c r="O141" s="14">
        <f t="shared" si="26"/>
        <v>79.78</v>
      </c>
      <c r="P141" s="14">
        <f t="shared" si="27"/>
        <v>187.02</v>
      </c>
      <c r="Q141" s="14">
        <f t="shared" si="28"/>
        <v>46.75</v>
      </c>
      <c r="R141" s="14">
        <f t="shared" si="29"/>
        <v>187</v>
      </c>
      <c r="S141" s="14">
        <f t="shared" si="30"/>
        <v>1.87</v>
      </c>
      <c r="T141" s="14">
        <f t="shared" si="31"/>
        <v>42.66</v>
      </c>
      <c r="U141" s="7">
        <f t="shared" si="32"/>
        <v>45</v>
      </c>
      <c r="W141" s="7">
        <f t="shared" si="33"/>
        <v>0.59</v>
      </c>
      <c r="X141" s="7">
        <f t="shared" si="34"/>
        <v>0.11</v>
      </c>
      <c r="Y141" s="7">
        <f t="shared" si="35"/>
        <v>0.3</v>
      </c>
    </row>
    <row r="142" spans="1:25" x14ac:dyDescent="0.25">
      <c r="A142" s="8" t="s">
        <v>65</v>
      </c>
      <c r="B142" s="8">
        <v>100</v>
      </c>
      <c r="C142" s="8">
        <v>296</v>
      </c>
      <c r="D142" s="8">
        <v>43.5</v>
      </c>
      <c r="E142" s="8">
        <v>6.2</v>
      </c>
      <c r="F142" s="8">
        <v>10.8</v>
      </c>
      <c r="G142" s="8"/>
      <c r="H142" s="8">
        <v>277</v>
      </c>
      <c r="I142" s="8"/>
      <c r="J142" s="8"/>
      <c r="K142" s="8">
        <v>0</v>
      </c>
      <c r="L142" s="8">
        <v>2017</v>
      </c>
      <c r="M142" s="14">
        <f t="shared" si="24"/>
        <v>296</v>
      </c>
      <c r="N142" s="14">
        <f t="shared" si="25"/>
        <v>1</v>
      </c>
      <c r="O142" s="14">
        <f t="shared" si="26"/>
        <v>89.2</v>
      </c>
      <c r="P142" s="14">
        <f t="shared" si="27"/>
        <v>198.8</v>
      </c>
      <c r="Q142" s="14">
        <f t="shared" si="28"/>
        <v>49.7</v>
      </c>
      <c r="R142" s="14">
        <f t="shared" si="29"/>
        <v>198.8</v>
      </c>
      <c r="S142" s="14">
        <f t="shared" si="30"/>
        <v>1.99</v>
      </c>
      <c r="T142" s="14">
        <f t="shared" si="31"/>
        <v>44.82</v>
      </c>
      <c r="U142" s="7">
        <f t="shared" si="32"/>
        <v>45</v>
      </c>
      <c r="W142" s="7">
        <f t="shared" si="33"/>
        <v>0.72</v>
      </c>
      <c r="X142" s="7">
        <f t="shared" si="34"/>
        <v>0.1</v>
      </c>
      <c r="Y142" s="7">
        <f t="shared" si="35"/>
        <v>0.18</v>
      </c>
    </row>
    <row r="143" spans="1:25" x14ac:dyDescent="0.25">
      <c r="A143" s="8" t="s">
        <v>105</v>
      </c>
      <c r="B143" s="8">
        <v>100</v>
      </c>
      <c r="C143" s="8">
        <v>280</v>
      </c>
      <c r="D143" s="8">
        <v>24.39</v>
      </c>
      <c r="E143" s="8">
        <v>3.03</v>
      </c>
      <c r="F143" s="8">
        <v>18.88</v>
      </c>
      <c r="G143" s="8">
        <v>22.87</v>
      </c>
      <c r="H143" s="8">
        <v>67</v>
      </c>
      <c r="I143" s="8">
        <v>68.099999999999994</v>
      </c>
      <c r="J143" s="8">
        <v>11.44</v>
      </c>
      <c r="K143" s="8">
        <v>0</v>
      </c>
      <c r="L143" s="8">
        <v>2017</v>
      </c>
      <c r="M143" s="14">
        <f t="shared" si="24"/>
        <v>279.60000000000002</v>
      </c>
      <c r="N143" s="14">
        <f t="shared" si="25"/>
        <v>1</v>
      </c>
      <c r="O143" s="14">
        <f t="shared" si="26"/>
        <v>81.12</v>
      </c>
      <c r="P143" s="14">
        <f t="shared" si="27"/>
        <v>110.08000000000001</v>
      </c>
      <c r="Q143" s="14">
        <f t="shared" si="28"/>
        <v>27.42</v>
      </c>
      <c r="R143" s="14">
        <f t="shared" si="29"/>
        <v>109.68</v>
      </c>
      <c r="S143" s="14">
        <f t="shared" si="30"/>
        <v>1.1000000000000001</v>
      </c>
      <c r="T143" s="14">
        <f t="shared" si="31"/>
        <v>73.75</v>
      </c>
      <c r="U143" s="7">
        <f t="shared" si="32"/>
        <v>70</v>
      </c>
      <c r="W143" s="7">
        <f t="shared" si="33"/>
        <v>0.53</v>
      </c>
      <c r="X143" s="7">
        <f t="shared" si="34"/>
        <v>7.0000000000000007E-2</v>
      </c>
      <c r="Y143" s="7">
        <f t="shared" si="35"/>
        <v>0.41</v>
      </c>
    </row>
    <row r="144" spans="1:25" x14ac:dyDescent="0.25">
      <c r="A144" s="8" t="s">
        <v>68</v>
      </c>
      <c r="B144" s="8">
        <v>100</v>
      </c>
      <c r="C144" s="8">
        <v>327</v>
      </c>
      <c r="D144" s="8">
        <v>43.6</v>
      </c>
      <c r="E144" s="8">
        <v>7.1</v>
      </c>
      <c r="F144" s="8">
        <v>13.8</v>
      </c>
      <c r="G144" s="8">
        <v>24.8</v>
      </c>
      <c r="H144" s="8">
        <v>79</v>
      </c>
      <c r="I144" s="8">
        <v>140</v>
      </c>
      <c r="J144" s="8">
        <v>-5.26</v>
      </c>
      <c r="K144" s="8">
        <v>0</v>
      </c>
      <c r="L144" s="8">
        <v>2017</v>
      </c>
      <c r="M144" s="14">
        <f t="shared" si="24"/>
        <v>327</v>
      </c>
      <c r="N144" s="14">
        <f t="shared" si="25"/>
        <v>1</v>
      </c>
      <c r="O144" s="14">
        <f t="shared" si="26"/>
        <v>86.2</v>
      </c>
      <c r="P144" s="14">
        <f t="shared" si="27"/>
        <v>202.8</v>
      </c>
      <c r="Q144" s="14">
        <f t="shared" si="28"/>
        <v>50.7</v>
      </c>
      <c r="R144" s="14">
        <f t="shared" si="29"/>
        <v>202.8</v>
      </c>
      <c r="S144" s="14">
        <f t="shared" si="30"/>
        <v>2.0299999999999998</v>
      </c>
      <c r="T144" s="14">
        <f t="shared" si="31"/>
        <v>42.46</v>
      </c>
      <c r="U144" s="7">
        <f t="shared" si="32"/>
        <v>40</v>
      </c>
      <c r="W144" s="7">
        <f t="shared" si="33"/>
        <v>0.68</v>
      </c>
      <c r="X144" s="7">
        <f t="shared" si="34"/>
        <v>0.11</v>
      </c>
      <c r="Y144" s="7">
        <f t="shared" si="35"/>
        <v>0.21</v>
      </c>
    </row>
    <row r="145" spans="1:25" x14ac:dyDescent="0.25">
      <c r="A145" s="8" t="s">
        <v>86</v>
      </c>
      <c r="B145" s="8">
        <v>100</v>
      </c>
      <c r="C145" s="8">
        <v>352</v>
      </c>
      <c r="D145" s="8">
        <v>47.2</v>
      </c>
      <c r="E145" s="8">
        <v>6.6</v>
      </c>
      <c r="F145" s="8">
        <v>15.2</v>
      </c>
      <c r="G145" s="8"/>
      <c r="H145" s="8">
        <v>172</v>
      </c>
      <c r="I145" s="8"/>
      <c r="J145" s="8"/>
      <c r="K145" s="8">
        <v>0</v>
      </c>
      <c r="L145" s="8">
        <v>2017</v>
      </c>
      <c r="M145" s="14">
        <f t="shared" si="24"/>
        <v>352</v>
      </c>
      <c r="N145" s="14">
        <f t="shared" si="25"/>
        <v>1</v>
      </c>
      <c r="O145" s="14">
        <f t="shared" si="26"/>
        <v>84.8</v>
      </c>
      <c r="P145" s="14">
        <f t="shared" si="27"/>
        <v>215.20000000000002</v>
      </c>
      <c r="Q145" s="14">
        <f t="shared" si="28"/>
        <v>53.800000000000004</v>
      </c>
      <c r="R145" s="14">
        <f t="shared" si="29"/>
        <v>215.20000000000002</v>
      </c>
      <c r="S145" s="14">
        <f t="shared" si="30"/>
        <v>2.15</v>
      </c>
      <c r="T145" s="14">
        <f t="shared" si="31"/>
        <v>39.44</v>
      </c>
      <c r="U145" s="7">
        <f t="shared" si="32"/>
        <v>40</v>
      </c>
      <c r="W145" s="7">
        <f t="shared" si="33"/>
        <v>0.68</v>
      </c>
      <c r="X145" s="7">
        <f t="shared" si="34"/>
        <v>0.1</v>
      </c>
      <c r="Y145" s="7">
        <f t="shared" si="35"/>
        <v>0.22</v>
      </c>
    </row>
    <row r="146" spans="1:25" x14ac:dyDescent="0.25">
      <c r="A146" s="8" t="s">
        <v>283</v>
      </c>
      <c r="B146" s="8">
        <v>100</v>
      </c>
      <c r="C146" s="8">
        <v>258</v>
      </c>
      <c r="D146" s="8">
        <v>57.8</v>
      </c>
      <c r="E146" s="8">
        <v>5.9</v>
      </c>
      <c r="F146" s="8">
        <v>0.8</v>
      </c>
      <c r="G146" s="8"/>
      <c r="H146" s="8">
        <v>749</v>
      </c>
      <c r="I146" s="8">
        <v>0</v>
      </c>
      <c r="J146" s="8"/>
      <c r="K146" s="8">
        <v>0</v>
      </c>
      <c r="L146" s="8">
        <v>2017</v>
      </c>
      <c r="M146" s="14">
        <f t="shared" si="24"/>
        <v>262</v>
      </c>
      <c r="N146" s="14">
        <f t="shared" si="25"/>
        <v>1.02</v>
      </c>
      <c r="O146" s="14">
        <f t="shared" si="26"/>
        <v>99.2</v>
      </c>
      <c r="P146" s="14">
        <f t="shared" si="27"/>
        <v>250.8</v>
      </c>
      <c r="Q146" s="14">
        <f t="shared" si="28"/>
        <v>63.699999999999996</v>
      </c>
      <c r="R146" s="14">
        <f t="shared" si="29"/>
        <v>254.79999999999998</v>
      </c>
      <c r="S146" s="14">
        <f t="shared" si="30"/>
        <v>2.5499999999999998</v>
      </c>
      <c r="T146" s="14">
        <f t="shared" si="31"/>
        <v>38.9</v>
      </c>
      <c r="U146" s="7">
        <f t="shared" si="32"/>
        <v>40</v>
      </c>
      <c r="W146" s="7">
        <f t="shared" si="33"/>
        <v>0.9</v>
      </c>
      <c r="X146" s="7">
        <f t="shared" si="34"/>
        <v>0.09</v>
      </c>
      <c r="Y146" s="7">
        <f t="shared" si="35"/>
        <v>0.01</v>
      </c>
    </row>
    <row r="147" spans="1:25" x14ac:dyDescent="0.25">
      <c r="A147" s="8" t="s">
        <v>66</v>
      </c>
      <c r="B147" s="8">
        <v>100</v>
      </c>
      <c r="C147" s="8">
        <v>417</v>
      </c>
      <c r="D147" s="8">
        <v>49.31</v>
      </c>
      <c r="E147" s="8">
        <v>5.23</v>
      </c>
      <c r="F147" s="8">
        <v>22.09</v>
      </c>
      <c r="G147" s="8">
        <v>38.19</v>
      </c>
      <c r="H147" s="8">
        <v>146</v>
      </c>
      <c r="I147" s="8">
        <v>44.44</v>
      </c>
      <c r="J147" s="8">
        <v>15.18</v>
      </c>
      <c r="K147" s="8">
        <v>0</v>
      </c>
      <c r="L147" s="8">
        <v>2017</v>
      </c>
      <c r="M147" s="14">
        <f t="shared" si="24"/>
        <v>416.97</v>
      </c>
      <c r="N147" s="14">
        <f t="shared" si="25"/>
        <v>1</v>
      </c>
      <c r="O147" s="14">
        <f t="shared" si="26"/>
        <v>77.91</v>
      </c>
      <c r="P147" s="14">
        <f t="shared" si="27"/>
        <v>218.19</v>
      </c>
      <c r="Q147" s="14">
        <f t="shared" si="28"/>
        <v>54.540000000000006</v>
      </c>
      <c r="R147" s="14">
        <f t="shared" si="29"/>
        <v>218.16000000000003</v>
      </c>
      <c r="S147" s="14">
        <f t="shared" si="30"/>
        <v>2.1800000000000002</v>
      </c>
      <c r="T147" s="14">
        <f t="shared" si="31"/>
        <v>35.74</v>
      </c>
      <c r="U147" s="7">
        <f t="shared" si="32"/>
        <v>35</v>
      </c>
      <c r="W147" s="7">
        <f t="shared" si="33"/>
        <v>0.64</v>
      </c>
      <c r="X147" s="7">
        <f t="shared" si="34"/>
        <v>7.0000000000000007E-2</v>
      </c>
      <c r="Y147" s="7">
        <f t="shared" si="35"/>
        <v>0.28999999999999998</v>
      </c>
    </row>
    <row r="148" spans="1:25" x14ac:dyDescent="0.25">
      <c r="A148" s="8" t="s">
        <v>67</v>
      </c>
      <c r="B148" s="8">
        <v>100</v>
      </c>
      <c r="C148" s="8">
        <v>331</v>
      </c>
      <c r="D148" s="8">
        <v>28.82</v>
      </c>
      <c r="E148" s="8">
        <v>5.87</v>
      </c>
      <c r="F148" s="8">
        <v>21.32</v>
      </c>
      <c r="G148" s="8">
        <v>17.61</v>
      </c>
      <c r="H148" s="8">
        <v>240</v>
      </c>
      <c r="I148" s="8">
        <v>156.65</v>
      </c>
      <c r="J148" s="8">
        <v>12.33</v>
      </c>
      <c r="K148" s="8">
        <v>0</v>
      </c>
      <c r="L148" s="8">
        <v>2017</v>
      </c>
      <c r="M148" s="14">
        <f t="shared" si="24"/>
        <v>330.64</v>
      </c>
      <c r="N148" s="14">
        <f t="shared" si="25"/>
        <v>1</v>
      </c>
      <c r="O148" s="14">
        <f t="shared" si="26"/>
        <v>78.680000000000007</v>
      </c>
      <c r="P148" s="14">
        <f t="shared" si="27"/>
        <v>139.12</v>
      </c>
      <c r="Q148" s="14">
        <f t="shared" si="28"/>
        <v>34.69</v>
      </c>
      <c r="R148" s="14">
        <f t="shared" si="29"/>
        <v>138.76</v>
      </c>
      <c r="S148" s="14">
        <f t="shared" si="30"/>
        <v>1.39</v>
      </c>
      <c r="T148" s="14">
        <f t="shared" si="31"/>
        <v>56.6</v>
      </c>
      <c r="U148" s="7">
        <f t="shared" si="32"/>
        <v>60</v>
      </c>
      <c r="W148" s="7">
        <f t="shared" si="33"/>
        <v>0.51</v>
      </c>
      <c r="X148" s="7">
        <f t="shared" si="34"/>
        <v>0.1</v>
      </c>
      <c r="Y148" s="7">
        <f t="shared" si="35"/>
        <v>0.38</v>
      </c>
    </row>
    <row r="149" spans="1:25" x14ac:dyDescent="0.25">
      <c r="A149" s="8" t="s">
        <v>80</v>
      </c>
      <c r="B149" s="8">
        <v>70</v>
      </c>
      <c r="C149" s="8">
        <v>213.5</v>
      </c>
      <c r="D149" s="8">
        <v>47.04</v>
      </c>
      <c r="E149" s="8">
        <v>3.01</v>
      </c>
      <c r="F149" s="8">
        <v>2.59</v>
      </c>
      <c r="G149" s="8">
        <v>0</v>
      </c>
      <c r="H149" s="8">
        <v>289.10000000000002</v>
      </c>
      <c r="I149" s="8">
        <v>0</v>
      </c>
      <c r="J149" s="8">
        <v>0</v>
      </c>
      <c r="K149" s="8">
        <v>0</v>
      </c>
      <c r="L149" s="8">
        <v>2011</v>
      </c>
      <c r="M149" s="14">
        <f t="shared" si="24"/>
        <v>223.51</v>
      </c>
      <c r="N149" s="14">
        <f t="shared" si="25"/>
        <v>1.05</v>
      </c>
      <c r="O149" s="14">
        <f t="shared" si="26"/>
        <v>67.41</v>
      </c>
      <c r="P149" s="14">
        <f t="shared" si="27"/>
        <v>190.19</v>
      </c>
      <c r="Q149" s="14">
        <f t="shared" si="28"/>
        <v>50.05</v>
      </c>
      <c r="R149" s="14">
        <f t="shared" si="29"/>
        <v>200.2</v>
      </c>
      <c r="S149" s="14">
        <f t="shared" si="30"/>
        <v>2</v>
      </c>
      <c r="T149" s="14">
        <f t="shared" si="31"/>
        <v>33.71</v>
      </c>
      <c r="U149" s="7">
        <f t="shared" si="32"/>
        <v>35</v>
      </c>
      <c r="W149" s="7">
        <f t="shared" si="33"/>
        <v>0.89</v>
      </c>
      <c r="X149" s="7">
        <f t="shared" si="34"/>
        <v>0.06</v>
      </c>
      <c r="Y149" s="7">
        <f t="shared" si="35"/>
        <v>0.05</v>
      </c>
    </row>
    <row r="150" spans="1:25" x14ac:dyDescent="0.25">
      <c r="A150" s="8" t="s">
        <v>69</v>
      </c>
      <c r="B150" s="8">
        <v>100</v>
      </c>
      <c r="C150" s="8">
        <v>408</v>
      </c>
      <c r="D150" s="8">
        <v>49.65</v>
      </c>
      <c r="E150" s="8">
        <v>5.66</v>
      </c>
      <c r="F150" s="8">
        <v>20.71</v>
      </c>
      <c r="G150" s="8">
        <v>17.43</v>
      </c>
      <c r="H150" s="8">
        <v>207</v>
      </c>
      <c r="I150" s="8">
        <v>89.32</v>
      </c>
      <c r="J150" s="8">
        <v>10.73</v>
      </c>
      <c r="K150" s="8">
        <v>0</v>
      </c>
      <c r="L150" s="8">
        <v>2017</v>
      </c>
      <c r="M150" s="14">
        <f t="shared" si="24"/>
        <v>407.63</v>
      </c>
      <c r="N150" s="14">
        <f t="shared" si="25"/>
        <v>1</v>
      </c>
      <c r="O150" s="14">
        <f t="shared" si="26"/>
        <v>79.289999999999992</v>
      </c>
      <c r="P150" s="14">
        <f t="shared" si="27"/>
        <v>221.60999999999999</v>
      </c>
      <c r="Q150" s="14">
        <f t="shared" si="28"/>
        <v>55.31</v>
      </c>
      <c r="R150" s="14">
        <f t="shared" si="29"/>
        <v>221.24</v>
      </c>
      <c r="S150" s="14">
        <f t="shared" si="30"/>
        <v>2.21</v>
      </c>
      <c r="T150" s="14">
        <f t="shared" si="31"/>
        <v>35.880000000000003</v>
      </c>
      <c r="U150" s="7">
        <f t="shared" si="32"/>
        <v>35</v>
      </c>
      <c r="W150" s="7">
        <f t="shared" si="33"/>
        <v>0.65</v>
      </c>
      <c r="X150" s="7">
        <f t="shared" si="34"/>
        <v>7.0000000000000007E-2</v>
      </c>
      <c r="Y150" s="7">
        <f t="shared" si="35"/>
        <v>0.27</v>
      </c>
    </row>
    <row r="151" spans="1:25" x14ac:dyDescent="0.25">
      <c r="A151" s="8" t="s">
        <v>186</v>
      </c>
      <c r="B151" s="8">
        <v>100</v>
      </c>
      <c r="C151" s="8">
        <v>448</v>
      </c>
      <c r="D151" s="8">
        <v>43.9</v>
      </c>
      <c r="E151" s="8">
        <v>7.9</v>
      </c>
      <c r="F151" s="8">
        <v>26.8</v>
      </c>
      <c r="G151" s="8"/>
      <c r="H151" s="8">
        <v>470</v>
      </c>
      <c r="I151" s="8">
        <v>0</v>
      </c>
      <c r="J151" s="8">
        <v>-12.16</v>
      </c>
      <c r="K151" s="8">
        <v>0</v>
      </c>
      <c r="L151" s="8">
        <v>2017</v>
      </c>
      <c r="M151" s="14">
        <f t="shared" si="24"/>
        <v>448.4</v>
      </c>
      <c r="N151" s="14">
        <f t="shared" si="25"/>
        <v>1</v>
      </c>
      <c r="O151" s="14">
        <f t="shared" si="26"/>
        <v>73.2</v>
      </c>
      <c r="P151" s="14">
        <f t="shared" si="27"/>
        <v>206.79999999999998</v>
      </c>
      <c r="Q151" s="14">
        <f t="shared" si="28"/>
        <v>51.8</v>
      </c>
      <c r="R151" s="14">
        <f t="shared" si="29"/>
        <v>207.2</v>
      </c>
      <c r="S151" s="14">
        <f t="shared" si="30"/>
        <v>2.0699999999999998</v>
      </c>
      <c r="T151" s="14">
        <f t="shared" si="31"/>
        <v>35.36</v>
      </c>
      <c r="U151" s="7">
        <f t="shared" si="32"/>
        <v>35</v>
      </c>
      <c r="W151" s="7">
        <f t="shared" si="33"/>
        <v>0.56000000000000005</v>
      </c>
      <c r="X151" s="7">
        <f t="shared" si="34"/>
        <v>0.1</v>
      </c>
      <c r="Y151" s="7">
        <f t="shared" si="35"/>
        <v>0.34</v>
      </c>
    </row>
    <row r="152" spans="1:25" x14ac:dyDescent="0.25">
      <c r="A152" s="8" t="s">
        <v>60</v>
      </c>
      <c r="B152" s="8">
        <v>100</v>
      </c>
      <c r="C152" s="8">
        <v>406</v>
      </c>
      <c r="D152" s="8">
        <v>45.8</v>
      </c>
      <c r="E152" s="8">
        <v>8.1999999999999993</v>
      </c>
      <c r="F152" s="8">
        <v>21</v>
      </c>
      <c r="G152" s="8">
        <v>11.26</v>
      </c>
      <c r="H152" s="8">
        <v>467</v>
      </c>
      <c r="I152" s="8">
        <v>67</v>
      </c>
      <c r="J152" s="8">
        <v>11.66</v>
      </c>
      <c r="K152" s="8">
        <v>0</v>
      </c>
      <c r="L152" s="8">
        <v>2017</v>
      </c>
      <c r="M152" s="14">
        <f t="shared" si="24"/>
        <v>405</v>
      </c>
      <c r="N152" s="14">
        <f t="shared" si="25"/>
        <v>1</v>
      </c>
      <c r="O152" s="14">
        <f t="shared" si="26"/>
        <v>79</v>
      </c>
      <c r="P152" s="14">
        <f t="shared" si="27"/>
        <v>217</v>
      </c>
      <c r="Q152" s="14">
        <f t="shared" si="28"/>
        <v>54</v>
      </c>
      <c r="R152" s="14">
        <f t="shared" si="29"/>
        <v>216</v>
      </c>
      <c r="S152" s="14">
        <f t="shared" si="30"/>
        <v>2.16</v>
      </c>
      <c r="T152" s="14">
        <f t="shared" si="31"/>
        <v>36.57</v>
      </c>
      <c r="U152" s="7">
        <f t="shared" si="32"/>
        <v>35</v>
      </c>
      <c r="W152" s="7">
        <f t="shared" si="33"/>
        <v>0.61</v>
      </c>
      <c r="X152" s="7">
        <f t="shared" si="34"/>
        <v>0.11</v>
      </c>
      <c r="Y152" s="7">
        <f t="shared" si="35"/>
        <v>0.28000000000000003</v>
      </c>
    </row>
    <row r="153" spans="1:25" x14ac:dyDescent="0.25">
      <c r="A153" s="8" t="s">
        <v>175</v>
      </c>
      <c r="B153" s="8">
        <v>100</v>
      </c>
      <c r="C153" s="8">
        <v>307</v>
      </c>
      <c r="D153" s="8">
        <v>29.7</v>
      </c>
      <c r="E153" s="8">
        <v>6</v>
      </c>
      <c r="F153" s="8">
        <v>18.2</v>
      </c>
      <c r="G153" s="8"/>
      <c r="H153" s="8">
        <v>346</v>
      </c>
      <c r="I153" s="8"/>
      <c r="J153" s="8"/>
      <c r="K153" s="8">
        <v>0</v>
      </c>
      <c r="L153" s="8">
        <v>2017</v>
      </c>
      <c r="M153" s="14">
        <f t="shared" si="24"/>
        <v>306.60000000000002</v>
      </c>
      <c r="N153" s="14">
        <f t="shared" si="25"/>
        <v>1</v>
      </c>
      <c r="O153" s="14">
        <f t="shared" si="26"/>
        <v>81.8</v>
      </c>
      <c r="P153" s="14">
        <f t="shared" si="27"/>
        <v>143.20000000000002</v>
      </c>
      <c r="Q153" s="14">
        <f t="shared" si="28"/>
        <v>35.700000000000003</v>
      </c>
      <c r="R153" s="14">
        <f t="shared" si="29"/>
        <v>142.80000000000001</v>
      </c>
      <c r="S153" s="14">
        <f t="shared" si="30"/>
        <v>1.43</v>
      </c>
      <c r="T153" s="14">
        <f t="shared" si="31"/>
        <v>57.2</v>
      </c>
      <c r="U153" s="7">
        <f t="shared" si="32"/>
        <v>60</v>
      </c>
      <c r="W153" s="7">
        <f t="shared" si="33"/>
        <v>0.55000000000000004</v>
      </c>
      <c r="X153" s="7">
        <f t="shared" si="34"/>
        <v>0.11</v>
      </c>
      <c r="Y153" s="7">
        <f t="shared" si="35"/>
        <v>0.34</v>
      </c>
    </row>
    <row r="154" spans="1:25" x14ac:dyDescent="0.25">
      <c r="A154" s="8" t="s">
        <v>70</v>
      </c>
      <c r="B154" s="8">
        <v>100</v>
      </c>
      <c r="C154" s="8">
        <v>301</v>
      </c>
      <c r="D154" s="8">
        <v>31.2</v>
      </c>
      <c r="E154" s="8">
        <v>7.1</v>
      </c>
      <c r="F154" s="8">
        <v>16.399999999999999</v>
      </c>
      <c r="G154" s="8"/>
      <c r="H154" s="8">
        <v>403</v>
      </c>
      <c r="I154" s="8"/>
      <c r="J154" s="8"/>
      <c r="K154" s="8">
        <v>0</v>
      </c>
      <c r="L154" s="8">
        <v>2017</v>
      </c>
      <c r="M154" s="14">
        <f t="shared" si="24"/>
        <v>300.79999999999995</v>
      </c>
      <c r="N154" s="14">
        <f t="shared" si="25"/>
        <v>1</v>
      </c>
      <c r="O154" s="14">
        <f t="shared" si="26"/>
        <v>83.6</v>
      </c>
      <c r="P154" s="14">
        <f t="shared" si="27"/>
        <v>153.4</v>
      </c>
      <c r="Q154" s="14">
        <f t="shared" si="28"/>
        <v>38.299999999999997</v>
      </c>
      <c r="R154" s="14">
        <f t="shared" si="29"/>
        <v>153.19999999999999</v>
      </c>
      <c r="S154" s="14">
        <f t="shared" si="30"/>
        <v>1.53</v>
      </c>
      <c r="T154" s="14">
        <f t="shared" si="31"/>
        <v>54.64</v>
      </c>
      <c r="U154" s="7">
        <f t="shared" si="32"/>
        <v>50</v>
      </c>
      <c r="W154" s="7">
        <f t="shared" si="33"/>
        <v>0.56999999999999995</v>
      </c>
      <c r="X154" s="7">
        <f t="shared" si="34"/>
        <v>0.13</v>
      </c>
      <c r="Y154" s="7">
        <f t="shared" si="35"/>
        <v>0.3</v>
      </c>
    </row>
    <row r="155" spans="1:25" x14ac:dyDescent="0.25">
      <c r="A155" s="8" t="s">
        <v>195</v>
      </c>
      <c r="B155" s="8">
        <v>100</v>
      </c>
      <c r="C155" s="8">
        <v>275</v>
      </c>
      <c r="D155" s="8">
        <v>45.5</v>
      </c>
      <c r="E155" s="8">
        <v>6</v>
      </c>
      <c r="F155" s="8">
        <v>7.7</v>
      </c>
      <c r="G155" s="8"/>
      <c r="H155" s="8">
        <v>160</v>
      </c>
      <c r="I155" s="8"/>
      <c r="J155" s="8"/>
      <c r="K155" s="8">
        <v>0</v>
      </c>
      <c r="L155" s="8">
        <v>2017</v>
      </c>
      <c r="M155" s="14">
        <f t="shared" si="24"/>
        <v>275.3</v>
      </c>
      <c r="N155" s="14">
        <f t="shared" si="25"/>
        <v>1</v>
      </c>
      <c r="O155" s="14">
        <f t="shared" si="26"/>
        <v>92.3</v>
      </c>
      <c r="P155" s="14">
        <f t="shared" si="27"/>
        <v>205.7</v>
      </c>
      <c r="Q155" s="14">
        <f t="shared" si="28"/>
        <v>51.5</v>
      </c>
      <c r="R155" s="14">
        <f t="shared" si="29"/>
        <v>206</v>
      </c>
      <c r="S155" s="14">
        <f t="shared" si="30"/>
        <v>2.06</v>
      </c>
      <c r="T155" s="14">
        <f t="shared" si="31"/>
        <v>44.81</v>
      </c>
      <c r="U155" s="7">
        <f t="shared" si="32"/>
        <v>45</v>
      </c>
      <c r="W155" s="7">
        <f t="shared" si="33"/>
        <v>0.77</v>
      </c>
      <c r="X155" s="7">
        <f t="shared" si="34"/>
        <v>0.1</v>
      </c>
      <c r="Y155" s="7">
        <f t="shared" si="35"/>
        <v>0.13</v>
      </c>
    </row>
    <row r="156" spans="1:25" x14ac:dyDescent="0.25">
      <c r="A156" s="8" t="s">
        <v>71</v>
      </c>
      <c r="B156" s="8">
        <v>100</v>
      </c>
      <c r="C156" s="8">
        <v>383</v>
      </c>
      <c r="D156" s="8">
        <v>46.2</v>
      </c>
      <c r="E156" s="8">
        <v>8.1999999999999993</v>
      </c>
      <c r="F156" s="8">
        <v>18.399999999999999</v>
      </c>
      <c r="G156" s="8"/>
      <c r="H156" s="8">
        <v>319</v>
      </c>
      <c r="I156" s="8"/>
      <c r="J156" s="8"/>
      <c r="K156" s="8">
        <v>0</v>
      </c>
      <c r="L156" s="8">
        <v>2017</v>
      </c>
      <c r="M156" s="14">
        <f t="shared" si="24"/>
        <v>383.20000000000005</v>
      </c>
      <c r="N156" s="14">
        <f t="shared" si="25"/>
        <v>1</v>
      </c>
      <c r="O156" s="14">
        <f t="shared" si="26"/>
        <v>81.599999999999994</v>
      </c>
      <c r="P156" s="14">
        <f t="shared" si="27"/>
        <v>217.4</v>
      </c>
      <c r="Q156" s="14">
        <f t="shared" si="28"/>
        <v>54.400000000000006</v>
      </c>
      <c r="R156" s="14">
        <f t="shared" si="29"/>
        <v>217.60000000000002</v>
      </c>
      <c r="S156" s="14">
        <f t="shared" si="30"/>
        <v>2.1800000000000002</v>
      </c>
      <c r="T156" s="14">
        <f t="shared" si="31"/>
        <v>37.43</v>
      </c>
      <c r="U156" s="7">
        <f t="shared" si="32"/>
        <v>35</v>
      </c>
      <c r="W156" s="7">
        <f t="shared" si="33"/>
        <v>0.63</v>
      </c>
      <c r="X156" s="7">
        <f t="shared" si="34"/>
        <v>0.11</v>
      </c>
      <c r="Y156" s="7">
        <f t="shared" si="35"/>
        <v>0.25</v>
      </c>
    </row>
    <row r="157" spans="1:25" x14ac:dyDescent="0.25">
      <c r="A157" s="8" t="s">
        <v>169</v>
      </c>
      <c r="B157" s="8">
        <v>100</v>
      </c>
      <c r="C157" s="8">
        <v>253</v>
      </c>
      <c r="D157" s="8">
        <v>48.51</v>
      </c>
      <c r="E157" s="8">
        <v>7.57</v>
      </c>
      <c r="F157" s="8">
        <v>3.17</v>
      </c>
      <c r="G157" s="8">
        <v>16.37</v>
      </c>
      <c r="H157" s="8">
        <v>180</v>
      </c>
      <c r="I157" s="8">
        <v>19.010000000000002</v>
      </c>
      <c r="J157" s="8">
        <v>1.69</v>
      </c>
      <c r="K157" s="8">
        <v>0</v>
      </c>
      <c r="L157" s="8">
        <v>2017</v>
      </c>
      <c r="M157" s="14">
        <f t="shared" si="24"/>
        <v>252.85</v>
      </c>
      <c r="N157" s="14">
        <f t="shared" si="25"/>
        <v>1</v>
      </c>
      <c r="O157" s="14">
        <f t="shared" si="26"/>
        <v>96.83</v>
      </c>
      <c r="P157" s="14">
        <f t="shared" si="27"/>
        <v>224.47</v>
      </c>
      <c r="Q157" s="14">
        <f t="shared" si="28"/>
        <v>56.08</v>
      </c>
      <c r="R157" s="14">
        <f t="shared" si="29"/>
        <v>224.32</v>
      </c>
      <c r="S157" s="14">
        <f t="shared" si="30"/>
        <v>2.2400000000000002</v>
      </c>
      <c r="T157" s="14">
        <f t="shared" si="31"/>
        <v>43.23</v>
      </c>
      <c r="U157" s="7">
        <f t="shared" si="32"/>
        <v>45</v>
      </c>
      <c r="W157" s="7">
        <f t="shared" si="33"/>
        <v>0.82</v>
      </c>
      <c r="X157" s="7">
        <f t="shared" si="34"/>
        <v>0.13</v>
      </c>
      <c r="Y157" s="7">
        <f t="shared" si="35"/>
        <v>0.05</v>
      </c>
    </row>
    <row r="158" spans="1:25" x14ac:dyDescent="0.25">
      <c r="A158" s="8" t="s">
        <v>72</v>
      </c>
      <c r="B158" s="8">
        <v>100</v>
      </c>
      <c r="C158" s="8">
        <v>457</v>
      </c>
      <c r="D158" s="8">
        <v>46.5</v>
      </c>
      <c r="E158" s="8">
        <v>8.6</v>
      </c>
      <c r="F158" s="8">
        <v>26.3</v>
      </c>
      <c r="G158" s="8"/>
      <c r="H158" s="8">
        <v>423</v>
      </c>
      <c r="I158" s="8"/>
      <c r="J158" s="8"/>
      <c r="K158" s="8">
        <v>0</v>
      </c>
      <c r="L158" s="8">
        <v>2017</v>
      </c>
      <c r="M158" s="14">
        <f t="shared" si="24"/>
        <v>457.1</v>
      </c>
      <c r="N158" s="14">
        <f t="shared" si="25"/>
        <v>1</v>
      </c>
      <c r="O158" s="14">
        <f t="shared" si="26"/>
        <v>73.7</v>
      </c>
      <c r="P158" s="14">
        <f t="shared" si="27"/>
        <v>220.29999999999998</v>
      </c>
      <c r="Q158" s="14">
        <f t="shared" si="28"/>
        <v>55.1</v>
      </c>
      <c r="R158" s="14">
        <f t="shared" si="29"/>
        <v>220.4</v>
      </c>
      <c r="S158" s="14">
        <f t="shared" si="30"/>
        <v>2.2000000000000002</v>
      </c>
      <c r="T158" s="14">
        <f t="shared" si="31"/>
        <v>33.5</v>
      </c>
      <c r="U158" s="7">
        <f t="shared" si="32"/>
        <v>35</v>
      </c>
      <c r="W158" s="7">
        <f t="shared" si="33"/>
        <v>0.56999999999999995</v>
      </c>
      <c r="X158" s="7">
        <f t="shared" si="34"/>
        <v>0.11</v>
      </c>
      <c r="Y158" s="7">
        <f t="shared" si="35"/>
        <v>0.32</v>
      </c>
    </row>
    <row r="159" spans="1:25" x14ac:dyDescent="0.25">
      <c r="A159" s="8" t="s">
        <v>106</v>
      </c>
      <c r="B159" s="8">
        <v>100</v>
      </c>
      <c r="C159" s="8">
        <v>371</v>
      </c>
      <c r="D159" s="8">
        <v>47.8</v>
      </c>
      <c r="E159" s="8">
        <v>5.4</v>
      </c>
      <c r="F159" s="8">
        <v>18.5</v>
      </c>
      <c r="G159" s="8">
        <v>27.53</v>
      </c>
      <c r="H159" s="8">
        <v>445</v>
      </c>
      <c r="I159" s="8">
        <v>114</v>
      </c>
      <c r="J159" s="8">
        <v>4.8600000000000003</v>
      </c>
      <c r="K159" s="8">
        <v>0</v>
      </c>
      <c r="L159" s="8">
        <v>2017</v>
      </c>
      <c r="M159" s="14">
        <f t="shared" si="24"/>
        <v>379.29999999999995</v>
      </c>
      <c r="N159" s="14">
        <f t="shared" si="25"/>
        <v>1.02</v>
      </c>
      <c r="O159" s="14">
        <f t="shared" si="26"/>
        <v>81.5</v>
      </c>
      <c r="P159" s="14">
        <f t="shared" si="27"/>
        <v>204.5</v>
      </c>
      <c r="Q159" s="14">
        <f t="shared" si="28"/>
        <v>53.199999999999996</v>
      </c>
      <c r="R159" s="14">
        <f t="shared" si="29"/>
        <v>212.79999999999998</v>
      </c>
      <c r="S159" s="14">
        <f t="shared" si="30"/>
        <v>2.13</v>
      </c>
      <c r="T159" s="14">
        <f t="shared" si="31"/>
        <v>38.26</v>
      </c>
      <c r="U159" s="7">
        <f t="shared" si="32"/>
        <v>40</v>
      </c>
      <c r="W159" s="7">
        <f t="shared" si="33"/>
        <v>0.67</v>
      </c>
      <c r="X159" s="7">
        <f t="shared" si="34"/>
        <v>0.08</v>
      </c>
      <c r="Y159" s="7">
        <f t="shared" si="35"/>
        <v>0.26</v>
      </c>
    </row>
    <row r="160" spans="1:25" x14ac:dyDescent="0.25">
      <c r="A160" s="8" t="s">
        <v>276</v>
      </c>
      <c r="B160" s="8">
        <v>100</v>
      </c>
      <c r="C160" s="8">
        <v>374</v>
      </c>
      <c r="D160" s="8">
        <v>37.200000000000003</v>
      </c>
      <c r="E160" s="8">
        <v>8</v>
      </c>
      <c r="F160" s="8">
        <v>21.9</v>
      </c>
      <c r="G160" s="8">
        <v>6.95</v>
      </c>
      <c r="H160" s="8">
        <v>417</v>
      </c>
      <c r="I160" s="8">
        <v>23</v>
      </c>
      <c r="J160" s="8">
        <v>6.79</v>
      </c>
      <c r="K160" s="8">
        <v>0</v>
      </c>
      <c r="L160" s="8">
        <v>2017</v>
      </c>
      <c r="M160" s="14">
        <f t="shared" si="24"/>
        <v>377.9</v>
      </c>
      <c r="N160" s="14">
        <f t="shared" si="25"/>
        <v>1.01</v>
      </c>
      <c r="O160" s="14">
        <f t="shared" si="26"/>
        <v>78.099999999999994</v>
      </c>
      <c r="P160" s="14">
        <f t="shared" si="27"/>
        <v>176.9</v>
      </c>
      <c r="Q160" s="14">
        <f t="shared" si="28"/>
        <v>45.2</v>
      </c>
      <c r="R160" s="14">
        <f t="shared" si="29"/>
        <v>180.8</v>
      </c>
      <c r="S160" s="14">
        <f t="shared" si="30"/>
        <v>1.81</v>
      </c>
      <c r="T160" s="14">
        <f t="shared" si="31"/>
        <v>43.15</v>
      </c>
      <c r="U160" s="7">
        <f t="shared" si="32"/>
        <v>45</v>
      </c>
      <c r="W160" s="7">
        <f t="shared" si="33"/>
        <v>0.55000000000000004</v>
      </c>
      <c r="X160" s="7">
        <f t="shared" si="34"/>
        <v>0.12</v>
      </c>
      <c r="Y160" s="7">
        <f t="shared" si="35"/>
        <v>0.33</v>
      </c>
    </row>
    <row r="161" spans="1:26" x14ac:dyDescent="0.25">
      <c r="A161" s="8" t="s">
        <v>177</v>
      </c>
      <c r="B161" s="8">
        <v>100</v>
      </c>
      <c r="C161" s="8">
        <v>227</v>
      </c>
      <c r="D161" s="8">
        <v>28.3</v>
      </c>
      <c r="E161" s="8">
        <v>6.4</v>
      </c>
      <c r="F161" s="8">
        <v>9.6999999999999993</v>
      </c>
      <c r="G161" s="8"/>
      <c r="H161" s="8">
        <v>439</v>
      </c>
      <c r="I161" s="8">
        <v>59</v>
      </c>
      <c r="J161" s="8">
        <v>2.12</v>
      </c>
      <c r="K161" s="8">
        <v>0</v>
      </c>
      <c r="L161" s="8">
        <v>2017</v>
      </c>
      <c r="M161" s="14">
        <f t="shared" si="24"/>
        <v>226.10000000000002</v>
      </c>
      <c r="N161" s="14">
        <f t="shared" si="25"/>
        <v>1</v>
      </c>
      <c r="O161" s="14">
        <f t="shared" si="26"/>
        <v>90.3</v>
      </c>
      <c r="P161" s="14">
        <f t="shared" si="27"/>
        <v>139.69999999999999</v>
      </c>
      <c r="Q161" s="14">
        <f t="shared" si="28"/>
        <v>34.700000000000003</v>
      </c>
      <c r="R161" s="14">
        <f t="shared" si="29"/>
        <v>138.80000000000001</v>
      </c>
      <c r="S161" s="14">
        <f t="shared" si="30"/>
        <v>1.39</v>
      </c>
      <c r="T161" s="14">
        <f t="shared" si="31"/>
        <v>64.959999999999994</v>
      </c>
      <c r="U161" s="7">
        <f t="shared" si="32"/>
        <v>60</v>
      </c>
      <c r="W161" s="7">
        <f t="shared" si="33"/>
        <v>0.64</v>
      </c>
      <c r="X161" s="7">
        <f t="shared" si="34"/>
        <v>0.14000000000000001</v>
      </c>
      <c r="Y161" s="7">
        <f t="shared" si="35"/>
        <v>0.22</v>
      </c>
    </row>
    <row r="162" spans="1:26" s="6" customFormat="1" x14ac:dyDescent="0.25">
      <c r="A162" s="8" t="s">
        <v>231</v>
      </c>
      <c r="B162" s="8">
        <v>100</v>
      </c>
      <c r="C162" s="8">
        <v>321</v>
      </c>
      <c r="D162" s="8">
        <v>75.8</v>
      </c>
      <c r="E162" s="8">
        <v>10.6</v>
      </c>
      <c r="F162" s="8">
        <v>1</v>
      </c>
      <c r="G162" s="8"/>
      <c r="H162" s="8">
        <v>17</v>
      </c>
      <c r="I162" s="8"/>
      <c r="J162" s="8"/>
      <c r="K162" s="8">
        <v>0</v>
      </c>
      <c r="L162" s="8">
        <v>2017</v>
      </c>
      <c r="M162" s="17">
        <f t="shared" si="24"/>
        <v>354.59999999999997</v>
      </c>
      <c r="N162" s="17">
        <f t="shared" si="25"/>
        <v>1.1000000000000001</v>
      </c>
      <c r="O162" s="14">
        <f t="shared" si="26"/>
        <v>99</v>
      </c>
      <c r="P162" s="14">
        <f t="shared" si="27"/>
        <v>312</v>
      </c>
      <c r="Q162" s="14">
        <f t="shared" si="28"/>
        <v>86.399999999999991</v>
      </c>
      <c r="R162" s="14">
        <f t="shared" si="29"/>
        <v>345.59999999999997</v>
      </c>
      <c r="S162" s="14">
        <f t="shared" si="30"/>
        <v>3.46</v>
      </c>
      <c r="T162" s="14">
        <f t="shared" si="31"/>
        <v>28.61</v>
      </c>
      <c r="U162" s="7">
        <f t="shared" si="32"/>
        <v>30</v>
      </c>
      <c r="V162" s="9"/>
      <c r="W162" s="7">
        <f t="shared" si="33"/>
        <v>0.87</v>
      </c>
      <c r="X162" s="7">
        <f t="shared" si="34"/>
        <v>0.12</v>
      </c>
      <c r="Y162" s="7">
        <f t="shared" si="35"/>
        <v>0.01</v>
      </c>
      <c r="Z162" s="9"/>
    </row>
    <row r="163" spans="1:26" s="6" customFormat="1" x14ac:dyDescent="0.25">
      <c r="A163" s="8" t="s">
        <v>56</v>
      </c>
      <c r="B163" s="8">
        <v>100</v>
      </c>
      <c r="C163" s="8">
        <v>374</v>
      </c>
      <c r="D163" s="8">
        <v>76.17</v>
      </c>
      <c r="E163" s="8">
        <v>14.52</v>
      </c>
      <c r="F163" s="8">
        <v>5.48</v>
      </c>
      <c r="G163" s="8">
        <v>1.06</v>
      </c>
      <c r="H163" s="8">
        <v>6</v>
      </c>
      <c r="I163" s="8">
        <v>0</v>
      </c>
      <c r="J163" s="8">
        <v>1.08</v>
      </c>
      <c r="K163" s="8">
        <v>0</v>
      </c>
      <c r="L163" s="8">
        <v>2017</v>
      </c>
      <c r="M163" s="17">
        <f t="shared" si="24"/>
        <v>412.08</v>
      </c>
      <c r="N163" s="17">
        <f t="shared" si="25"/>
        <v>1.1000000000000001</v>
      </c>
      <c r="O163" s="14">
        <f t="shared" si="26"/>
        <v>94.52</v>
      </c>
      <c r="P163" s="14">
        <f t="shared" si="27"/>
        <v>324.68</v>
      </c>
      <c r="Q163" s="14">
        <f t="shared" si="28"/>
        <v>90.69</v>
      </c>
      <c r="R163" s="14">
        <f t="shared" si="29"/>
        <v>362.76</v>
      </c>
      <c r="S163" s="14">
        <f t="shared" si="30"/>
        <v>3.63</v>
      </c>
      <c r="T163" s="14">
        <f t="shared" si="31"/>
        <v>26.04</v>
      </c>
      <c r="U163" s="7">
        <f t="shared" si="32"/>
        <v>25</v>
      </c>
      <c r="V163" s="9"/>
      <c r="W163" s="7">
        <f t="shared" si="33"/>
        <v>0.79</v>
      </c>
      <c r="X163" s="7">
        <f t="shared" si="34"/>
        <v>0.15</v>
      </c>
      <c r="Y163" s="7">
        <f t="shared" si="35"/>
        <v>0.06</v>
      </c>
      <c r="Z163" s="9"/>
    </row>
    <row r="164" spans="1:26" s="6" customFormat="1" x14ac:dyDescent="0.25">
      <c r="A164" s="8" t="s">
        <v>84</v>
      </c>
      <c r="B164" s="8">
        <v>100</v>
      </c>
      <c r="C164" s="8">
        <v>338</v>
      </c>
      <c r="D164" s="8">
        <v>76.09</v>
      </c>
      <c r="E164" s="8">
        <v>10.95</v>
      </c>
      <c r="F164" s="8">
        <v>2.99</v>
      </c>
      <c r="G164" s="8">
        <v>0</v>
      </c>
      <c r="H164" s="8">
        <v>17</v>
      </c>
      <c r="I164" s="8">
        <v>0</v>
      </c>
      <c r="J164" s="8">
        <v>0.74</v>
      </c>
      <c r="K164" s="8">
        <v>0</v>
      </c>
      <c r="L164" s="8">
        <v>2017</v>
      </c>
      <c r="M164" s="17">
        <f t="shared" si="24"/>
        <v>375.07000000000005</v>
      </c>
      <c r="N164" s="17">
        <f t="shared" si="25"/>
        <v>1.1100000000000001</v>
      </c>
      <c r="O164" s="14">
        <f t="shared" si="26"/>
        <v>97.01</v>
      </c>
      <c r="P164" s="14">
        <f t="shared" si="27"/>
        <v>311.08999999999997</v>
      </c>
      <c r="Q164" s="14">
        <f t="shared" si="28"/>
        <v>87.04</v>
      </c>
      <c r="R164" s="14">
        <f t="shared" si="29"/>
        <v>348.16</v>
      </c>
      <c r="S164" s="14">
        <f t="shared" si="30"/>
        <v>3.48</v>
      </c>
      <c r="T164" s="14">
        <f t="shared" si="31"/>
        <v>27.88</v>
      </c>
      <c r="U164" s="7">
        <f t="shared" si="32"/>
        <v>30</v>
      </c>
      <c r="V164" s="9"/>
      <c r="W164" s="7">
        <f t="shared" si="33"/>
        <v>0.85</v>
      </c>
      <c r="X164" s="7">
        <f t="shared" si="34"/>
        <v>0.12</v>
      </c>
      <c r="Y164" s="7">
        <f t="shared" si="35"/>
        <v>0.03</v>
      </c>
      <c r="Z164" s="9"/>
    </row>
    <row r="165" spans="1:26" s="6" customFormat="1" x14ac:dyDescent="0.25">
      <c r="A165" s="8" t="s">
        <v>59</v>
      </c>
      <c r="B165" s="8">
        <v>100</v>
      </c>
      <c r="C165" s="8">
        <v>316</v>
      </c>
      <c r="D165" s="8">
        <v>75.38</v>
      </c>
      <c r="E165" s="8">
        <v>8.74</v>
      </c>
      <c r="F165" s="8">
        <v>1.66</v>
      </c>
      <c r="G165" s="8">
        <v>0.32</v>
      </c>
      <c r="H165" s="8">
        <v>9</v>
      </c>
      <c r="I165" s="8">
        <v>0</v>
      </c>
      <c r="J165" s="8">
        <v>0.53</v>
      </c>
      <c r="K165" s="8">
        <v>0</v>
      </c>
      <c r="L165" s="8">
        <v>2017</v>
      </c>
      <c r="M165" s="17">
        <f t="shared" si="24"/>
        <v>351.41999999999996</v>
      </c>
      <c r="N165" s="17">
        <f t="shared" si="25"/>
        <v>1.1100000000000001</v>
      </c>
      <c r="O165" s="14">
        <f t="shared" si="26"/>
        <v>98.34</v>
      </c>
      <c r="P165" s="14">
        <f t="shared" si="27"/>
        <v>301.06</v>
      </c>
      <c r="Q165" s="14">
        <f t="shared" si="28"/>
        <v>84.11999999999999</v>
      </c>
      <c r="R165" s="14">
        <f t="shared" si="29"/>
        <v>336.47999999999996</v>
      </c>
      <c r="S165" s="14">
        <f t="shared" si="30"/>
        <v>3.36</v>
      </c>
      <c r="T165" s="14">
        <f t="shared" si="31"/>
        <v>29.27</v>
      </c>
      <c r="U165" s="7">
        <f t="shared" si="32"/>
        <v>30</v>
      </c>
      <c r="V165" s="9"/>
      <c r="W165" s="7">
        <f t="shared" si="33"/>
        <v>0.88</v>
      </c>
      <c r="X165" s="7">
        <f t="shared" si="34"/>
        <v>0.1</v>
      </c>
      <c r="Y165" s="7">
        <f t="shared" si="35"/>
        <v>0.02</v>
      </c>
      <c r="Z165" s="9"/>
    </row>
    <row r="166" spans="1:26" s="6" customFormat="1" x14ac:dyDescent="0.25">
      <c r="A166" s="8" t="s">
        <v>73</v>
      </c>
      <c r="B166" s="8">
        <v>100</v>
      </c>
      <c r="C166" s="8">
        <v>327</v>
      </c>
      <c r="D166" s="8">
        <v>77.709999999999994</v>
      </c>
      <c r="E166" s="8">
        <v>9.3000000000000007</v>
      </c>
      <c r="F166" s="8">
        <v>1.67</v>
      </c>
      <c r="G166" s="8">
        <v>1.93</v>
      </c>
      <c r="H166" s="8">
        <v>11</v>
      </c>
      <c r="I166" s="8">
        <v>0</v>
      </c>
      <c r="J166" s="8">
        <v>0.54</v>
      </c>
      <c r="K166" s="8">
        <v>0</v>
      </c>
      <c r="L166" s="8">
        <v>2017</v>
      </c>
      <c r="M166" s="17">
        <f t="shared" si="24"/>
        <v>363.06999999999994</v>
      </c>
      <c r="N166" s="17">
        <f t="shared" si="25"/>
        <v>1.1100000000000001</v>
      </c>
      <c r="O166" s="14">
        <f t="shared" si="26"/>
        <v>98.33</v>
      </c>
      <c r="P166" s="14">
        <f t="shared" si="27"/>
        <v>311.97000000000003</v>
      </c>
      <c r="Q166" s="14">
        <f t="shared" si="28"/>
        <v>87.009999999999991</v>
      </c>
      <c r="R166" s="14">
        <f t="shared" si="29"/>
        <v>348.03999999999996</v>
      </c>
      <c r="S166" s="14">
        <f t="shared" si="30"/>
        <v>3.48</v>
      </c>
      <c r="T166" s="14">
        <f t="shared" si="31"/>
        <v>28.26</v>
      </c>
      <c r="U166" s="7">
        <f t="shared" si="32"/>
        <v>30</v>
      </c>
      <c r="V166" s="9"/>
      <c r="W166" s="7">
        <f t="shared" si="33"/>
        <v>0.88</v>
      </c>
      <c r="X166" s="7">
        <f t="shared" si="34"/>
        <v>0.1</v>
      </c>
      <c r="Y166" s="7">
        <f t="shared" si="35"/>
        <v>0.02</v>
      </c>
      <c r="Z166" s="9"/>
    </row>
    <row r="167" spans="1:26" s="6" customFormat="1" x14ac:dyDescent="0.25">
      <c r="A167" s="8" t="s">
        <v>76</v>
      </c>
      <c r="B167" s="8">
        <v>100</v>
      </c>
      <c r="C167" s="8">
        <v>335</v>
      </c>
      <c r="D167" s="8">
        <v>74.099999999999994</v>
      </c>
      <c r="E167" s="8">
        <v>12.7</v>
      </c>
      <c r="F167" s="8">
        <v>2.6</v>
      </c>
      <c r="G167" s="8"/>
      <c r="H167" s="8"/>
      <c r="I167" s="8"/>
      <c r="J167" s="8"/>
      <c r="K167" s="8">
        <v>0</v>
      </c>
      <c r="L167" s="8">
        <v>2017</v>
      </c>
      <c r="M167" s="17">
        <f t="shared" si="24"/>
        <v>370.59999999999997</v>
      </c>
      <c r="N167" s="17">
        <f t="shared" si="25"/>
        <v>1.1100000000000001</v>
      </c>
      <c r="O167" s="14">
        <f t="shared" si="26"/>
        <v>97.4</v>
      </c>
      <c r="P167" s="14">
        <f t="shared" si="27"/>
        <v>311.60000000000002</v>
      </c>
      <c r="Q167" s="14">
        <f t="shared" si="28"/>
        <v>86.8</v>
      </c>
      <c r="R167" s="14">
        <f t="shared" si="29"/>
        <v>347.2</v>
      </c>
      <c r="S167" s="14">
        <f t="shared" si="30"/>
        <v>3.47</v>
      </c>
      <c r="T167" s="14">
        <f t="shared" si="31"/>
        <v>28.07</v>
      </c>
      <c r="U167" s="7">
        <f t="shared" si="32"/>
        <v>30</v>
      </c>
      <c r="V167" s="9"/>
      <c r="W167" s="7">
        <f t="shared" si="33"/>
        <v>0.83</v>
      </c>
      <c r="X167" s="7">
        <f t="shared" si="34"/>
        <v>0.14000000000000001</v>
      </c>
      <c r="Y167" s="7">
        <f t="shared" si="35"/>
        <v>0.03</v>
      </c>
      <c r="Z167" s="9"/>
    </row>
    <row r="168" spans="1:26" s="6" customFormat="1" x14ac:dyDescent="0.25">
      <c r="A168" s="8" t="s">
        <v>180</v>
      </c>
      <c r="B168" s="8">
        <v>100</v>
      </c>
      <c r="C168" s="8">
        <v>335</v>
      </c>
      <c r="D168" s="8">
        <v>71.680000000000007</v>
      </c>
      <c r="E168" s="8">
        <v>14.65</v>
      </c>
      <c r="F168" s="8">
        <v>2.71</v>
      </c>
      <c r="G168" s="8">
        <v>10.24</v>
      </c>
      <c r="H168" s="8">
        <v>10</v>
      </c>
      <c r="I168" s="8">
        <v>0</v>
      </c>
      <c r="J168" s="8">
        <v>0.67</v>
      </c>
      <c r="K168" s="8">
        <v>0</v>
      </c>
      <c r="L168" s="8">
        <v>2017</v>
      </c>
      <c r="M168" s="17">
        <f t="shared" si="24"/>
        <v>369.71000000000004</v>
      </c>
      <c r="N168" s="17">
        <f t="shared" si="25"/>
        <v>1.1000000000000001</v>
      </c>
      <c r="O168" s="14">
        <f t="shared" si="26"/>
        <v>97.29</v>
      </c>
      <c r="P168" s="14">
        <f t="shared" si="27"/>
        <v>310.61</v>
      </c>
      <c r="Q168" s="14">
        <f t="shared" si="28"/>
        <v>86.330000000000013</v>
      </c>
      <c r="R168" s="14">
        <f t="shared" si="29"/>
        <v>345.32000000000005</v>
      </c>
      <c r="S168" s="14">
        <f t="shared" si="30"/>
        <v>3.45</v>
      </c>
      <c r="T168" s="14">
        <f t="shared" si="31"/>
        <v>28.2</v>
      </c>
      <c r="U168" s="7">
        <f t="shared" si="32"/>
        <v>30</v>
      </c>
      <c r="V168" s="9"/>
      <c r="W168" s="7">
        <f t="shared" si="33"/>
        <v>0.81</v>
      </c>
      <c r="X168" s="7">
        <f t="shared" si="34"/>
        <v>0.16</v>
      </c>
      <c r="Y168" s="7">
        <f t="shared" si="35"/>
        <v>0.03</v>
      </c>
      <c r="Z168" s="9"/>
    </row>
    <row r="169" spans="1:26" s="6" customFormat="1" x14ac:dyDescent="0.25">
      <c r="A169" s="8" t="s">
        <v>227</v>
      </c>
      <c r="B169" s="8">
        <v>100</v>
      </c>
      <c r="C169" s="8">
        <v>316</v>
      </c>
      <c r="D169" s="8">
        <v>74.39</v>
      </c>
      <c r="E169" s="8">
        <v>9.3000000000000007</v>
      </c>
      <c r="F169" s="8">
        <v>1.81</v>
      </c>
      <c r="G169" s="8">
        <v>4.5</v>
      </c>
      <c r="H169" s="8">
        <v>4</v>
      </c>
      <c r="I169" s="8">
        <v>0</v>
      </c>
      <c r="J169" s="8">
        <v>0.56000000000000005</v>
      </c>
      <c r="K169" s="8">
        <v>0</v>
      </c>
      <c r="L169" s="8">
        <v>2017</v>
      </c>
      <c r="M169" s="17">
        <f t="shared" si="24"/>
        <v>351.05</v>
      </c>
      <c r="N169" s="17">
        <f t="shared" si="25"/>
        <v>1.1100000000000001</v>
      </c>
      <c r="O169" s="14">
        <f t="shared" si="26"/>
        <v>98.19</v>
      </c>
      <c r="P169" s="14">
        <f t="shared" si="27"/>
        <v>299.70999999999998</v>
      </c>
      <c r="Q169" s="14">
        <f t="shared" si="28"/>
        <v>83.69</v>
      </c>
      <c r="R169" s="14">
        <f t="shared" si="29"/>
        <v>334.76</v>
      </c>
      <c r="S169" s="14">
        <f t="shared" si="30"/>
        <v>3.35</v>
      </c>
      <c r="T169" s="14">
        <f t="shared" si="31"/>
        <v>29.31</v>
      </c>
      <c r="U169" s="7">
        <f t="shared" si="32"/>
        <v>30</v>
      </c>
      <c r="V169" s="9"/>
      <c r="W169" s="7">
        <f t="shared" si="33"/>
        <v>0.87</v>
      </c>
      <c r="X169" s="7">
        <f t="shared" si="34"/>
        <v>0.11</v>
      </c>
      <c r="Y169" s="7">
        <f t="shared" si="35"/>
        <v>0.02</v>
      </c>
      <c r="Z169" s="9"/>
    </row>
    <row r="170" spans="1:26" x14ac:dyDescent="0.25">
      <c r="A170" s="8" t="s">
        <v>120</v>
      </c>
      <c r="B170" s="8">
        <v>210</v>
      </c>
      <c r="C170" s="8">
        <v>294</v>
      </c>
      <c r="D170" s="8">
        <v>67.41</v>
      </c>
      <c r="E170" s="8">
        <v>6.09</v>
      </c>
      <c r="F170" s="8">
        <v>0.63</v>
      </c>
      <c r="G170" s="8">
        <v>0</v>
      </c>
      <c r="H170" s="8"/>
      <c r="I170" s="8">
        <v>0</v>
      </c>
      <c r="J170" s="8">
        <v>0</v>
      </c>
      <c r="K170" s="8">
        <v>0</v>
      </c>
      <c r="L170" s="8">
        <v>2001</v>
      </c>
      <c r="M170" s="14">
        <f t="shared" si="24"/>
        <v>299.67</v>
      </c>
      <c r="N170" s="14">
        <f t="shared" si="25"/>
        <v>1.02</v>
      </c>
      <c r="O170" s="14">
        <f t="shared" si="26"/>
        <v>209.37</v>
      </c>
      <c r="P170" s="14">
        <f t="shared" si="27"/>
        <v>288.33</v>
      </c>
      <c r="Q170" s="14">
        <f t="shared" si="28"/>
        <v>73.5</v>
      </c>
      <c r="R170" s="14">
        <f t="shared" si="29"/>
        <v>294</v>
      </c>
      <c r="S170" s="14">
        <f t="shared" si="30"/>
        <v>2.94</v>
      </c>
      <c r="T170" s="14">
        <f t="shared" si="31"/>
        <v>71.209999999999994</v>
      </c>
      <c r="U170" s="7">
        <f t="shared" si="32"/>
        <v>70</v>
      </c>
      <c r="W170" s="7">
        <f t="shared" si="33"/>
        <v>0.91</v>
      </c>
      <c r="X170" s="7">
        <f t="shared" si="34"/>
        <v>0.08</v>
      </c>
      <c r="Y170" s="7">
        <f t="shared" si="35"/>
        <v>0.01</v>
      </c>
    </row>
    <row r="171" spans="1:26" s="5" customFormat="1" x14ac:dyDescent="0.25">
      <c r="A171" s="8" t="s">
        <v>184</v>
      </c>
      <c r="B171" s="8">
        <v>100</v>
      </c>
      <c r="C171" s="8">
        <v>175</v>
      </c>
      <c r="D171" s="8">
        <v>28.2</v>
      </c>
      <c r="E171" s="8">
        <v>4.5</v>
      </c>
      <c r="F171" s="8">
        <v>4.9000000000000004</v>
      </c>
      <c r="G171" s="8"/>
      <c r="H171" s="8">
        <v>349</v>
      </c>
      <c r="I171" s="8"/>
      <c r="J171" s="8"/>
      <c r="K171" s="8">
        <v>0</v>
      </c>
      <c r="L171" s="8">
        <v>2017</v>
      </c>
      <c r="M171" s="18">
        <f t="shared" si="24"/>
        <v>174.9</v>
      </c>
      <c r="N171" s="18">
        <f t="shared" si="25"/>
        <v>1</v>
      </c>
      <c r="O171" s="14">
        <f t="shared" si="26"/>
        <v>95.1</v>
      </c>
      <c r="P171" s="14">
        <f t="shared" si="27"/>
        <v>130.9</v>
      </c>
      <c r="Q171" s="14">
        <f t="shared" si="28"/>
        <v>32.700000000000003</v>
      </c>
      <c r="R171" s="14">
        <f t="shared" si="29"/>
        <v>130.80000000000001</v>
      </c>
      <c r="S171" s="14">
        <f t="shared" si="30"/>
        <v>1.31</v>
      </c>
      <c r="T171" s="14">
        <f t="shared" si="31"/>
        <v>72.599999999999994</v>
      </c>
      <c r="U171" s="7">
        <f t="shared" si="32"/>
        <v>70</v>
      </c>
      <c r="V171" s="8"/>
      <c r="W171" s="7">
        <f t="shared" si="33"/>
        <v>0.75</v>
      </c>
      <c r="X171" s="7">
        <f t="shared" si="34"/>
        <v>0.12</v>
      </c>
      <c r="Y171" s="7">
        <f t="shared" si="35"/>
        <v>0.13</v>
      </c>
      <c r="Z171" s="8"/>
    </row>
    <row r="172" spans="1:26" s="24" customFormat="1" x14ac:dyDescent="0.25">
      <c r="A172" s="20" t="s">
        <v>228</v>
      </c>
      <c r="B172" s="20">
        <v>210</v>
      </c>
      <c r="C172" s="20">
        <v>518.70000000000005</v>
      </c>
      <c r="D172" s="20">
        <v>0</v>
      </c>
      <c r="E172" s="20">
        <v>7.14</v>
      </c>
      <c r="F172" s="20">
        <v>39.69</v>
      </c>
      <c r="G172" s="20">
        <v>0</v>
      </c>
      <c r="H172" s="20"/>
      <c r="I172" s="20">
        <v>0</v>
      </c>
      <c r="J172" s="20">
        <v>0</v>
      </c>
      <c r="K172" s="20">
        <v>0</v>
      </c>
      <c r="L172" s="20">
        <v>2006</v>
      </c>
      <c r="M172" s="21">
        <f t="shared" si="24"/>
        <v>385.77</v>
      </c>
      <c r="N172" s="21">
        <f t="shared" si="25"/>
        <v>0.74</v>
      </c>
      <c r="O172" s="22">
        <f t="shared" si="26"/>
        <v>170.31</v>
      </c>
      <c r="P172" s="22">
        <f t="shared" si="27"/>
        <v>161.49000000000007</v>
      </c>
      <c r="Q172" s="22">
        <f t="shared" si="28"/>
        <v>7.14</v>
      </c>
      <c r="R172" s="22">
        <f t="shared" si="29"/>
        <v>28.56</v>
      </c>
      <c r="S172" s="22">
        <f t="shared" si="30"/>
        <v>0.28999999999999998</v>
      </c>
      <c r="T172" s="22">
        <f t="shared" si="31"/>
        <v>587.28</v>
      </c>
      <c r="U172" s="7">
        <f t="shared" si="32"/>
        <v>590</v>
      </c>
      <c r="V172" s="23"/>
      <c r="W172" s="7">
        <f t="shared" si="33"/>
        <v>0</v>
      </c>
      <c r="X172" s="7">
        <f t="shared" si="34"/>
        <v>0.15</v>
      </c>
      <c r="Y172" s="7">
        <f t="shared" si="35"/>
        <v>0.85</v>
      </c>
      <c r="Z172" s="23"/>
    </row>
    <row r="173" spans="1:26" s="4" customFormat="1" x14ac:dyDescent="0.25">
      <c r="A173" s="8" t="s">
        <v>129</v>
      </c>
      <c r="B173" s="8">
        <v>70</v>
      </c>
      <c r="C173" s="8">
        <v>170.8</v>
      </c>
      <c r="D173" s="8">
        <v>18.48</v>
      </c>
      <c r="E173" s="8">
        <v>4.2699999999999996</v>
      </c>
      <c r="F173" s="8">
        <v>2.38</v>
      </c>
      <c r="G173" s="8">
        <v>0</v>
      </c>
      <c r="H173" s="8">
        <v>114.8</v>
      </c>
      <c r="I173" s="8">
        <v>0</v>
      </c>
      <c r="J173" s="8">
        <v>0</v>
      </c>
      <c r="K173" s="8">
        <v>0</v>
      </c>
      <c r="L173" s="8">
        <v>2006</v>
      </c>
      <c r="M173" s="19">
        <f t="shared" si="24"/>
        <v>112.42</v>
      </c>
      <c r="N173" s="19">
        <f t="shared" si="25"/>
        <v>0.66</v>
      </c>
      <c r="O173" s="14">
        <f t="shared" si="26"/>
        <v>67.62</v>
      </c>
      <c r="P173" s="14">
        <f t="shared" si="27"/>
        <v>149.38000000000002</v>
      </c>
      <c r="Q173" s="14">
        <f t="shared" si="28"/>
        <v>22.75</v>
      </c>
      <c r="R173" s="14">
        <f t="shared" si="29"/>
        <v>91</v>
      </c>
      <c r="S173" s="14">
        <f t="shared" si="30"/>
        <v>0.91</v>
      </c>
      <c r="T173" s="14">
        <f t="shared" si="31"/>
        <v>74.31</v>
      </c>
      <c r="U173" s="7">
        <f t="shared" si="32"/>
        <v>70</v>
      </c>
      <c r="V173" s="10"/>
      <c r="W173" s="7">
        <f t="shared" si="33"/>
        <v>0.74</v>
      </c>
      <c r="X173" s="7">
        <f t="shared" si="34"/>
        <v>0.17</v>
      </c>
      <c r="Y173" s="7">
        <f t="shared" si="35"/>
        <v>0.09</v>
      </c>
      <c r="Z173" s="10"/>
    </row>
    <row r="174" spans="1:26" x14ac:dyDescent="0.25">
      <c r="A174" s="8" t="s">
        <v>127</v>
      </c>
      <c r="B174" s="8">
        <v>100</v>
      </c>
      <c r="C174" s="8">
        <v>448</v>
      </c>
      <c r="D174" s="8">
        <v>43.9</v>
      </c>
      <c r="E174" s="8">
        <v>7.9</v>
      </c>
      <c r="F174" s="8">
        <v>26.8</v>
      </c>
      <c r="G174" s="8"/>
      <c r="H174" s="8">
        <v>470</v>
      </c>
      <c r="I174" s="8">
        <v>0</v>
      </c>
      <c r="J174" s="8">
        <v>-12.16</v>
      </c>
      <c r="K174" s="8">
        <v>0</v>
      </c>
      <c r="L174" s="8">
        <v>2017</v>
      </c>
      <c r="M174" s="14">
        <f t="shared" si="24"/>
        <v>448.4</v>
      </c>
      <c r="N174" s="14">
        <f t="shared" si="25"/>
        <v>1</v>
      </c>
      <c r="O174" s="14">
        <f t="shared" si="26"/>
        <v>73.2</v>
      </c>
      <c r="P174" s="14">
        <f t="shared" si="27"/>
        <v>206.79999999999998</v>
      </c>
      <c r="Q174" s="14">
        <f t="shared" si="28"/>
        <v>51.8</v>
      </c>
      <c r="R174" s="14">
        <f t="shared" si="29"/>
        <v>207.2</v>
      </c>
      <c r="S174" s="14">
        <f t="shared" si="30"/>
        <v>2.0699999999999998</v>
      </c>
      <c r="T174" s="14">
        <f t="shared" si="31"/>
        <v>35.36</v>
      </c>
      <c r="U174" s="7">
        <f t="shared" si="32"/>
        <v>35</v>
      </c>
      <c r="W174" s="7">
        <f t="shared" si="33"/>
        <v>0.56000000000000005</v>
      </c>
      <c r="X174" s="7">
        <f t="shared" si="34"/>
        <v>0.1</v>
      </c>
      <c r="Y174" s="7">
        <f t="shared" si="35"/>
        <v>0.34</v>
      </c>
    </row>
    <row r="175" spans="1:26" x14ac:dyDescent="0.25">
      <c r="A175" s="8" t="s">
        <v>225</v>
      </c>
      <c r="B175" s="8">
        <v>70</v>
      </c>
      <c r="C175" s="8">
        <v>175.7</v>
      </c>
      <c r="D175" s="8">
        <v>30.52</v>
      </c>
      <c r="E175" s="8">
        <v>6.44</v>
      </c>
      <c r="F175" s="8">
        <v>3.08</v>
      </c>
      <c r="G175" s="8">
        <v>0</v>
      </c>
      <c r="H175" s="8">
        <v>252</v>
      </c>
      <c r="I175" s="8">
        <v>0</v>
      </c>
      <c r="J175" s="8">
        <v>0</v>
      </c>
      <c r="K175" s="8">
        <v>0</v>
      </c>
      <c r="L175" s="8">
        <v>2006</v>
      </c>
      <c r="M175" s="14">
        <f t="shared" si="24"/>
        <v>175.56</v>
      </c>
      <c r="N175" s="14">
        <f t="shared" si="25"/>
        <v>1</v>
      </c>
      <c r="O175" s="14">
        <f t="shared" si="26"/>
        <v>66.92</v>
      </c>
      <c r="P175" s="14">
        <f t="shared" si="27"/>
        <v>147.97999999999999</v>
      </c>
      <c r="Q175" s="14">
        <f t="shared" si="28"/>
        <v>36.96</v>
      </c>
      <c r="R175" s="14">
        <f t="shared" si="29"/>
        <v>147.84</v>
      </c>
      <c r="S175" s="14">
        <f t="shared" si="30"/>
        <v>1.48</v>
      </c>
      <c r="T175" s="14">
        <f t="shared" si="31"/>
        <v>45.22</v>
      </c>
      <c r="U175" s="7">
        <f t="shared" si="32"/>
        <v>45</v>
      </c>
      <c r="W175" s="7">
        <f t="shared" si="33"/>
        <v>0.76</v>
      </c>
      <c r="X175" s="7">
        <f t="shared" si="34"/>
        <v>0.16</v>
      </c>
      <c r="Y175" s="7">
        <f t="shared" si="35"/>
        <v>0.08</v>
      </c>
    </row>
    <row r="176" spans="1:26" x14ac:dyDescent="0.25">
      <c r="A176" s="8" t="s">
        <v>189</v>
      </c>
      <c r="B176" s="8">
        <v>150</v>
      </c>
      <c r="C176" s="8">
        <v>349.5</v>
      </c>
      <c r="D176" s="8">
        <v>26.7</v>
      </c>
      <c r="E176" s="8">
        <v>16.05</v>
      </c>
      <c r="F176" s="8">
        <v>19.95</v>
      </c>
      <c r="G176" s="8">
        <v>0</v>
      </c>
      <c r="H176" s="8">
        <v>826.5</v>
      </c>
      <c r="I176" s="8">
        <v>0</v>
      </c>
      <c r="J176" s="8">
        <v>0</v>
      </c>
      <c r="K176" s="8">
        <v>0</v>
      </c>
      <c r="L176" s="8">
        <v>2011</v>
      </c>
      <c r="M176" s="14">
        <f t="shared" si="24"/>
        <v>350.54999999999995</v>
      </c>
      <c r="N176" s="14">
        <f t="shared" si="25"/>
        <v>1</v>
      </c>
      <c r="O176" s="14">
        <f t="shared" si="26"/>
        <v>130.05000000000001</v>
      </c>
      <c r="P176" s="14">
        <f t="shared" si="27"/>
        <v>169.95000000000002</v>
      </c>
      <c r="Q176" s="14">
        <f t="shared" si="28"/>
        <v>42.75</v>
      </c>
      <c r="R176" s="14">
        <f t="shared" si="29"/>
        <v>171</v>
      </c>
      <c r="S176" s="14">
        <f t="shared" si="30"/>
        <v>1.71</v>
      </c>
      <c r="T176" s="14">
        <f t="shared" si="31"/>
        <v>76.05</v>
      </c>
      <c r="U176" s="7">
        <f t="shared" si="32"/>
        <v>80</v>
      </c>
      <c r="W176" s="7">
        <f t="shared" si="33"/>
        <v>0.43</v>
      </c>
      <c r="X176" s="7">
        <f t="shared" si="34"/>
        <v>0.26</v>
      </c>
      <c r="Y176" s="7">
        <f t="shared" si="35"/>
        <v>0.32</v>
      </c>
    </row>
    <row r="177" spans="1:26" x14ac:dyDescent="0.25">
      <c r="A177" s="8" t="s">
        <v>229</v>
      </c>
      <c r="B177" s="8">
        <v>100</v>
      </c>
      <c r="C177" s="8">
        <v>250</v>
      </c>
      <c r="D177" s="8">
        <v>20.81</v>
      </c>
      <c r="E177" s="8">
        <v>16.28</v>
      </c>
      <c r="F177" s="8">
        <v>11.19</v>
      </c>
      <c r="G177" s="8">
        <v>3.64</v>
      </c>
      <c r="H177" s="8">
        <v>753</v>
      </c>
      <c r="I177" s="8">
        <v>35</v>
      </c>
      <c r="J177" s="8">
        <v>2.12</v>
      </c>
      <c r="K177" s="8">
        <v>0</v>
      </c>
      <c r="L177" s="8">
        <v>2017</v>
      </c>
      <c r="M177" s="14">
        <f t="shared" si="24"/>
        <v>249.07</v>
      </c>
      <c r="N177" s="14">
        <f t="shared" si="25"/>
        <v>1</v>
      </c>
      <c r="O177" s="14">
        <f t="shared" si="26"/>
        <v>88.81</v>
      </c>
      <c r="P177" s="14">
        <f t="shared" si="27"/>
        <v>149.29000000000002</v>
      </c>
      <c r="Q177" s="14">
        <f t="shared" si="28"/>
        <v>37.090000000000003</v>
      </c>
      <c r="R177" s="14">
        <f t="shared" si="29"/>
        <v>148.36000000000001</v>
      </c>
      <c r="S177" s="14">
        <f t="shared" si="30"/>
        <v>1.48</v>
      </c>
      <c r="T177" s="14">
        <f t="shared" si="31"/>
        <v>60.01</v>
      </c>
      <c r="U177" s="7">
        <f t="shared" si="32"/>
        <v>60</v>
      </c>
      <c r="W177" s="7">
        <f t="shared" si="33"/>
        <v>0.43</v>
      </c>
      <c r="X177" s="7">
        <f t="shared" si="34"/>
        <v>0.34</v>
      </c>
      <c r="Y177" s="7">
        <f t="shared" si="35"/>
        <v>0.23</v>
      </c>
    </row>
    <row r="178" spans="1:26" x14ac:dyDescent="0.25">
      <c r="A178" s="8" t="s">
        <v>230</v>
      </c>
      <c r="B178" s="8">
        <v>100</v>
      </c>
      <c r="C178" s="8">
        <v>257</v>
      </c>
      <c r="D178" s="8">
        <v>26.69</v>
      </c>
      <c r="E178" s="8">
        <v>10.29</v>
      </c>
      <c r="F178" s="8">
        <v>12.45</v>
      </c>
      <c r="G178" s="8">
        <v>3.53</v>
      </c>
      <c r="H178" s="8">
        <v>602</v>
      </c>
      <c r="I178" s="8">
        <v>35</v>
      </c>
      <c r="J178" s="8">
        <v>1.95</v>
      </c>
      <c r="K178" s="8">
        <v>0</v>
      </c>
      <c r="L178" s="8">
        <v>2017</v>
      </c>
      <c r="M178" s="14">
        <f t="shared" si="24"/>
        <v>259.97000000000003</v>
      </c>
      <c r="N178" s="14">
        <f t="shared" si="25"/>
        <v>1.01</v>
      </c>
      <c r="O178" s="14">
        <f t="shared" si="26"/>
        <v>87.55</v>
      </c>
      <c r="P178" s="14">
        <f t="shared" si="27"/>
        <v>144.94999999999999</v>
      </c>
      <c r="Q178" s="14">
        <f t="shared" si="28"/>
        <v>36.980000000000004</v>
      </c>
      <c r="R178" s="14">
        <f t="shared" si="29"/>
        <v>147.92000000000002</v>
      </c>
      <c r="S178" s="14">
        <f t="shared" si="30"/>
        <v>1.48</v>
      </c>
      <c r="T178" s="14">
        <f t="shared" si="31"/>
        <v>59.16</v>
      </c>
      <c r="U178" s="7">
        <f t="shared" si="32"/>
        <v>60</v>
      </c>
      <c r="W178" s="7">
        <f t="shared" si="33"/>
        <v>0.54</v>
      </c>
      <c r="X178" s="7">
        <f t="shared" si="34"/>
        <v>0.21</v>
      </c>
      <c r="Y178" s="7">
        <f t="shared" si="35"/>
        <v>0.25</v>
      </c>
    </row>
    <row r="179" spans="1:26" x14ac:dyDescent="0.25">
      <c r="A179" s="8" t="s">
        <v>226</v>
      </c>
      <c r="B179" s="8">
        <v>100</v>
      </c>
      <c r="C179" s="8">
        <v>244</v>
      </c>
      <c r="D179" s="8">
        <v>22.21</v>
      </c>
      <c r="E179" s="8">
        <v>15.17</v>
      </c>
      <c r="F179" s="8">
        <v>10.3</v>
      </c>
      <c r="G179" s="8">
        <v>3.84</v>
      </c>
      <c r="H179" s="8">
        <v>653</v>
      </c>
      <c r="I179" s="8">
        <v>30</v>
      </c>
      <c r="J179" s="8">
        <v>3.4</v>
      </c>
      <c r="K179" s="8">
        <v>0</v>
      </c>
      <c r="L179" s="8">
        <v>2017</v>
      </c>
      <c r="M179" s="14">
        <f t="shared" si="24"/>
        <v>242.22000000000003</v>
      </c>
      <c r="N179" s="14">
        <f t="shared" si="25"/>
        <v>0.99</v>
      </c>
      <c r="O179" s="14">
        <f t="shared" si="26"/>
        <v>89.7</v>
      </c>
      <c r="P179" s="14">
        <f t="shared" si="27"/>
        <v>151.30000000000001</v>
      </c>
      <c r="Q179" s="14">
        <f t="shared" si="28"/>
        <v>37.380000000000003</v>
      </c>
      <c r="R179" s="14">
        <f t="shared" si="29"/>
        <v>149.52000000000001</v>
      </c>
      <c r="S179" s="14">
        <f t="shared" si="30"/>
        <v>1.5</v>
      </c>
      <c r="T179" s="14">
        <f t="shared" si="31"/>
        <v>59.8</v>
      </c>
      <c r="U179" s="7">
        <f t="shared" si="32"/>
        <v>60</v>
      </c>
      <c r="W179" s="7">
        <f t="shared" si="33"/>
        <v>0.47</v>
      </c>
      <c r="X179" s="7">
        <f t="shared" si="34"/>
        <v>0.32</v>
      </c>
      <c r="Y179" s="7">
        <f t="shared" si="35"/>
        <v>0.22</v>
      </c>
    </row>
    <row r="180" spans="1:26" x14ac:dyDescent="0.25">
      <c r="A180" s="8" t="s">
        <v>185</v>
      </c>
      <c r="B180" s="8">
        <v>100</v>
      </c>
      <c r="C180" s="8">
        <v>218</v>
      </c>
      <c r="D180" s="8">
        <v>24.8</v>
      </c>
      <c r="E180" s="8">
        <v>7.4</v>
      </c>
      <c r="F180" s="8">
        <v>9.9</v>
      </c>
      <c r="G180" s="8"/>
      <c r="H180" s="8">
        <v>451</v>
      </c>
      <c r="I180" s="8"/>
      <c r="J180" s="8"/>
      <c r="K180" s="8">
        <v>0</v>
      </c>
      <c r="L180" s="8">
        <v>2017</v>
      </c>
      <c r="M180" s="14">
        <f t="shared" si="24"/>
        <v>217.90000000000003</v>
      </c>
      <c r="N180" s="14">
        <f t="shared" si="25"/>
        <v>1</v>
      </c>
      <c r="O180" s="14">
        <f t="shared" si="26"/>
        <v>90.1</v>
      </c>
      <c r="P180" s="14">
        <f t="shared" si="27"/>
        <v>128.89999999999998</v>
      </c>
      <c r="Q180" s="14">
        <f t="shared" si="28"/>
        <v>32.200000000000003</v>
      </c>
      <c r="R180" s="14">
        <f t="shared" si="29"/>
        <v>128.80000000000001</v>
      </c>
      <c r="S180" s="14">
        <f t="shared" si="30"/>
        <v>1.29</v>
      </c>
      <c r="T180" s="14">
        <f t="shared" si="31"/>
        <v>69.84</v>
      </c>
      <c r="U180" s="7">
        <f t="shared" si="32"/>
        <v>70</v>
      </c>
      <c r="W180" s="7">
        <f t="shared" si="33"/>
        <v>0.59</v>
      </c>
      <c r="X180" s="7">
        <f t="shared" si="34"/>
        <v>0.18</v>
      </c>
      <c r="Y180" s="7">
        <f t="shared" si="35"/>
        <v>0.24</v>
      </c>
    </row>
    <row r="181" spans="1:26" s="4" customFormat="1" x14ac:dyDescent="0.25">
      <c r="A181" s="8" t="s">
        <v>236</v>
      </c>
      <c r="B181" s="8">
        <v>150</v>
      </c>
      <c r="C181" s="8">
        <v>181.5</v>
      </c>
      <c r="D181" s="8">
        <v>1.8</v>
      </c>
      <c r="E181" s="8">
        <v>12.75</v>
      </c>
      <c r="F181" s="8">
        <v>3</v>
      </c>
      <c r="G181" s="8">
        <v>0</v>
      </c>
      <c r="H181" s="8">
        <v>817.5</v>
      </c>
      <c r="I181" s="8">
        <v>0</v>
      </c>
      <c r="J181" s="8">
        <v>0</v>
      </c>
      <c r="K181" s="8">
        <v>0</v>
      </c>
      <c r="L181" s="8">
        <v>2006</v>
      </c>
      <c r="M181" s="19">
        <f t="shared" si="24"/>
        <v>85.2</v>
      </c>
      <c r="N181" s="19">
        <f t="shared" si="25"/>
        <v>0.47</v>
      </c>
      <c r="O181" s="14">
        <f t="shared" si="26"/>
        <v>147</v>
      </c>
      <c r="P181" s="14">
        <f t="shared" si="27"/>
        <v>154.5</v>
      </c>
      <c r="Q181" s="14">
        <f t="shared" si="28"/>
        <v>14.55</v>
      </c>
      <c r="R181" s="14">
        <f t="shared" si="29"/>
        <v>58.2</v>
      </c>
      <c r="S181" s="14">
        <f t="shared" si="30"/>
        <v>0.57999999999999996</v>
      </c>
      <c r="T181" s="14">
        <f t="shared" si="31"/>
        <v>253.45</v>
      </c>
      <c r="U181" s="7">
        <f t="shared" si="32"/>
        <v>250</v>
      </c>
      <c r="V181" s="10"/>
      <c r="W181" s="7">
        <f t="shared" si="33"/>
        <v>0.1</v>
      </c>
      <c r="X181" s="7">
        <f t="shared" si="34"/>
        <v>0.73</v>
      </c>
      <c r="Y181" s="7">
        <f t="shared" si="35"/>
        <v>0.17</v>
      </c>
      <c r="Z181" s="10"/>
    </row>
    <row r="182" spans="1:26" x14ac:dyDescent="0.25">
      <c r="A182" s="8" t="s">
        <v>77</v>
      </c>
      <c r="B182" s="8">
        <v>40</v>
      </c>
      <c r="C182" s="8">
        <v>152.4</v>
      </c>
      <c r="D182" s="8">
        <v>30.92</v>
      </c>
      <c r="E182" s="8">
        <v>3.96</v>
      </c>
      <c r="F182" s="8">
        <v>1.08</v>
      </c>
      <c r="G182" s="8">
        <v>0</v>
      </c>
      <c r="H182" s="8">
        <v>1.2</v>
      </c>
      <c r="I182" s="8">
        <v>0</v>
      </c>
      <c r="J182" s="8">
        <v>0</v>
      </c>
      <c r="K182" s="8">
        <v>0</v>
      </c>
      <c r="L182" s="8">
        <v>2011</v>
      </c>
      <c r="M182" s="14">
        <f t="shared" si="24"/>
        <v>149.24</v>
      </c>
      <c r="N182" s="14">
        <f t="shared" si="25"/>
        <v>0.98</v>
      </c>
      <c r="O182" s="14">
        <f t="shared" si="26"/>
        <v>38.92</v>
      </c>
      <c r="P182" s="14">
        <f t="shared" si="27"/>
        <v>142.68</v>
      </c>
      <c r="Q182" s="14">
        <f t="shared" si="28"/>
        <v>34.880000000000003</v>
      </c>
      <c r="R182" s="14">
        <f t="shared" si="29"/>
        <v>139.52000000000001</v>
      </c>
      <c r="S182" s="14">
        <f t="shared" si="30"/>
        <v>1.4</v>
      </c>
      <c r="T182" s="14">
        <f t="shared" si="31"/>
        <v>27.8</v>
      </c>
      <c r="U182" s="7">
        <f t="shared" si="32"/>
        <v>30</v>
      </c>
      <c r="W182" s="7">
        <f t="shared" si="33"/>
        <v>0.86</v>
      </c>
      <c r="X182" s="7">
        <f t="shared" si="34"/>
        <v>0.11</v>
      </c>
      <c r="Y182" s="7">
        <f t="shared" si="35"/>
        <v>0.03</v>
      </c>
    </row>
    <row r="183" spans="1:26" x14ac:dyDescent="0.25">
      <c r="A183" s="8" t="s">
        <v>78</v>
      </c>
      <c r="B183" s="8">
        <v>100</v>
      </c>
      <c r="C183" s="8">
        <v>218</v>
      </c>
      <c r="D183" s="8">
        <v>43.1</v>
      </c>
      <c r="E183" s="8">
        <v>8.1999999999999993</v>
      </c>
      <c r="F183" s="8">
        <v>1.4</v>
      </c>
      <c r="G183" s="8"/>
      <c r="H183" s="8">
        <v>238</v>
      </c>
      <c r="I183" s="8"/>
      <c r="J183" s="8"/>
      <c r="K183" s="8">
        <v>0</v>
      </c>
      <c r="L183" s="8">
        <v>2017</v>
      </c>
      <c r="M183" s="14">
        <f t="shared" si="24"/>
        <v>217.79999999999998</v>
      </c>
      <c r="N183" s="14">
        <f t="shared" si="25"/>
        <v>1</v>
      </c>
      <c r="O183" s="14">
        <f t="shared" si="26"/>
        <v>98.6</v>
      </c>
      <c r="P183" s="14">
        <f t="shared" si="27"/>
        <v>205.4</v>
      </c>
      <c r="Q183" s="14">
        <f t="shared" si="28"/>
        <v>51.3</v>
      </c>
      <c r="R183" s="14">
        <f t="shared" si="29"/>
        <v>205.2</v>
      </c>
      <c r="S183" s="14">
        <f t="shared" si="30"/>
        <v>2.0499999999999998</v>
      </c>
      <c r="T183" s="14">
        <f t="shared" si="31"/>
        <v>48.1</v>
      </c>
      <c r="U183" s="7">
        <f t="shared" si="32"/>
        <v>50</v>
      </c>
      <c r="W183" s="7">
        <f t="shared" si="33"/>
        <v>0.82</v>
      </c>
      <c r="X183" s="7">
        <f t="shared" si="34"/>
        <v>0.16</v>
      </c>
      <c r="Y183" s="7">
        <f t="shared" si="35"/>
        <v>0.03</v>
      </c>
    </row>
    <row r="184" spans="1:26" s="4" customFormat="1" x14ac:dyDescent="0.25">
      <c r="A184" s="8" t="s">
        <v>181</v>
      </c>
      <c r="B184" s="8">
        <v>100</v>
      </c>
      <c r="C184" s="8">
        <v>243</v>
      </c>
      <c r="D184" s="8">
        <v>71.5</v>
      </c>
      <c r="E184" s="8">
        <v>9.85</v>
      </c>
      <c r="F184" s="8">
        <v>2.96</v>
      </c>
      <c r="G184" s="8">
        <v>0.25</v>
      </c>
      <c r="H184" s="8">
        <v>2</v>
      </c>
      <c r="I184" s="8">
        <v>0</v>
      </c>
      <c r="J184" s="8">
        <v>0.43</v>
      </c>
      <c r="K184" s="8">
        <v>0</v>
      </c>
      <c r="L184" s="8">
        <v>2017</v>
      </c>
      <c r="M184" s="19">
        <f t="shared" si="24"/>
        <v>352.03999999999996</v>
      </c>
      <c r="N184" s="19">
        <f t="shared" si="25"/>
        <v>1.45</v>
      </c>
      <c r="O184" s="14">
        <f t="shared" si="26"/>
        <v>97.04</v>
      </c>
      <c r="P184" s="14">
        <f t="shared" si="27"/>
        <v>216.36</v>
      </c>
      <c r="Q184" s="14">
        <f t="shared" si="28"/>
        <v>81.349999999999994</v>
      </c>
      <c r="R184" s="14">
        <f t="shared" si="29"/>
        <v>325.39999999999998</v>
      </c>
      <c r="S184" s="14">
        <f t="shared" si="30"/>
        <v>3.25</v>
      </c>
      <c r="T184" s="14">
        <f t="shared" si="31"/>
        <v>29.86</v>
      </c>
      <c r="U184" s="7">
        <f t="shared" si="32"/>
        <v>30</v>
      </c>
      <c r="V184" s="10"/>
      <c r="W184" s="7">
        <f t="shared" si="33"/>
        <v>0.85</v>
      </c>
      <c r="X184" s="7">
        <f t="shared" si="34"/>
        <v>0.12</v>
      </c>
      <c r="Y184" s="7">
        <f t="shared" si="35"/>
        <v>0.04</v>
      </c>
      <c r="Z184" s="10"/>
    </row>
    <row r="185" spans="1:26" x14ac:dyDescent="0.25">
      <c r="A185" s="8" t="s">
        <v>191</v>
      </c>
      <c r="B185" s="8">
        <v>100</v>
      </c>
      <c r="C185" s="8">
        <v>7</v>
      </c>
      <c r="D185" s="8">
        <v>0.04</v>
      </c>
      <c r="E185" s="8">
        <v>1.1399999999999999</v>
      </c>
      <c r="F185" s="8">
        <v>0.22</v>
      </c>
      <c r="G185" s="8">
        <v>0</v>
      </c>
      <c r="H185" s="8">
        <v>372</v>
      </c>
      <c r="I185" s="8">
        <v>0</v>
      </c>
      <c r="J185" s="8">
        <v>0.11</v>
      </c>
      <c r="K185" s="8">
        <v>0</v>
      </c>
      <c r="L185" s="8">
        <v>2017</v>
      </c>
      <c r="M185" s="14">
        <f t="shared" si="24"/>
        <v>6.6999999999999993</v>
      </c>
      <c r="N185" s="14">
        <f t="shared" si="25"/>
        <v>0.96</v>
      </c>
      <c r="O185" s="14">
        <f t="shared" si="26"/>
        <v>99.78</v>
      </c>
      <c r="P185" s="14">
        <f t="shared" si="27"/>
        <v>5.0199999999999996</v>
      </c>
      <c r="Q185" s="14">
        <f t="shared" si="28"/>
        <v>1.18</v>
      </c>
      <c r="R185" s="14">
        <f t="shared" si="29"/>
        <v>4.72</v>
      </c>
      <c r="S185" s="14">
        <f t="shared" si="30"/>
        <v>0.05</v>
      </c>
      <c r="T185" s="14">
        <f t="shared" si="31"/>
        <v>1995.6</v>
      </c>
      <c r="U185" s="7">
        <f t="shared" si="32"/>
        <v>2000</v>
      </c>
      <c r="W185" s="7">
        <f t="shared" si="33"/>
        <v>0.03</v>
      </c>
      <c r="X185" s="7">
        <f t="shared" si="34"/>
        <v>0.81</v>
      </c>
      <c r="Y185" s="7">
        <f t="shared" si="35"/>
        <v>0.16</v>
      </c>
    </row>
    <row r="186" spans="1:26" x14ac:dyDescent="0.25">
      <c r="A186" s="8" t="s">
        <v>57</v>
      </c>
      <c r="B186" s="8">
        <v>100</v>
      </c>
      <c r="C186" s="8">
        <v>48</v>
      </c>
      <c r="D186" s="8">
        <v>6.16</v>
      </c>
      <c r="E186" s="8">
        <v>3.18</v>
      </c>
      <c r="F186" s="8">
        <v>1.1599999999999999</v>
      </c>
      <c r="G186" s="8">
        <v>1.25</v>
      </c>
      <c r="H186" s="8">
        <v>326</v>
      </c>
      <c r="I186" s="8">
        <v>7</v>
      </c>
      <c r="J186" s="8">
        <v>0.41</v>
      </c>
      <c r="K186" s="8">
        <v>0</v>
      </c>
      <c r="L186" s="8">
        <v>2017</v>
      </c>
      <c r="M186" s="14">
        <f t="shared" si="24"/>
        <v>47.8</v>
      </c>
      <c r="N186" s="14">
        <f t="shared" si="25"/>
        <v>1</v>
      </c>
      <c r="O186" s="14">
        <f t="shared" si="26"/>
        <v>98.84</v>
      </c>
      <c r="P186" s="14">
        <f t="shared" si="27"/>
        <v>37.56</v>
      </c>
      <c r="Q186" s="14">
        <f t="shared" si="28"/>
        <v>9.34</v>
      </c>
      <c r="R186" s="14">
        <f t="shared" si="29"/>
        <v>37.36</v>
      </c>
      <c r="S186" s="14">
        <f t="shared" si="30"/>
        <v>0.37</v>
      </c>
      <c r="T186" s="14">
        <f t="shared" si="31"/>
        <v>267.14</v>
      </c>
      <c r="U186" s="7">
        <f t="shared" si="32"/>
        <v>270</v>
      </c>
      <c r="W186" s="7">
        <f t="shared" si="33"/>
        <v>0.59</v>
      </c>
      <c r="X186" s="7">
        <f t="shared" si="34"/>
        <v>0.3</v>
      </c>
      <c r="Y186" s="7">
        <f t="shared" si="35"/>
        <v>0.11</v>
      </c>
    </row>
    <row r="187" spans="1:26" x14ac:dyDescent="0.25">
      <c r="A187" s="8" t="s">
        <v>235</v>
      </c>
      <c r="B187" s="8">
        <v>100</v>
      </c>
      <c r="C187" s="8">
        <v>406</v>
      </c>
      <c r="D187" s="8">
        <v>67.099999999999994</v>
      </c>
      <c r="E187" s="8">
        <v>11.3</v>
      </c>
      <c r="F187" s="8">
        <v>10.3</v>
      </c>
      <c r="G187" s="8"/>
      <c r="H187" s="8">
        <v>3627</v>
      </c>
      <c r="I187" s="8"/>
      <c r="J187" s="8"/>
      <c r="K187" s="8">
        <v>0</v>
      </c>
      <c r="L187" s="8">
        <v>2017</v>
      </c>
      <c r="M187" s="14">
        <f t="shared" si="24"/>
        <v>406.29999999999995</v>
      </c>
      <c r="N187" s="14">
        <f t="shared" si="25"/>
        <v>1</v>
      </c>
      <c r="O187" s="14">
        <f t="shared" si="26"/>
        <v>89.7</v>
      </c>
      <c r="P187" s="14">
        <f t="shared" si="27"/>
        <v>313.3</v>
      </c>
      <c r="Q187" s="14">
        <f t="shared" si="28"/>
        <v>78.399999999999991</v>
      </c>
      <c r="R187" s="14">
        <f t="shared" si="29"/>
        <v>313.59999999999997</v>
      </c>
      <c r="S187" s="14">
        <f t="shared" si="30"/>
        <v>3.14</v>
      </c>
      <c r="T187" s="14">
        <f t="shared" si="31"/>
        <v>28.57</v>
      </c>
      <c r="U187" s="7">
        <f t="shared" si="32"/>
        <v>30</v>
      </c>
      <c r="W187" s="7">
        <f t="shared" si="33"/>
        <v>0.76</v>
      </c>
      <c r="X187" s="7">
        <f t="shared" si="34"/>
        <v>0.13</v>
      </c>
      <c r="Y187" s="7">
        <f t="shared" si="35"/>
        <v>0.12</v>
      </c>
    </row>
    <row r="188" spans="1:26" x14ac:dyDescent="0.25">
      <c r="A188" s="8" t="s">
        <v>183</v>
      </c>
      <c r="B188" s="8">
        <v>100</v>
      </c>
      <c r="C188" s="8">
        <v>39</v>
      </c>
      <c r="D188" s="8">
        <v>3.33</v>
      </c>
      <c r="E188" s="8">
        <v>0.66</v>
      </c>
      <c r="F188" s="8">
        <v>2.59</v>
      </c>
      <c r="G188" s="8">
        <v>0.2</v>
      </c>
      <c r="H188" s="8">
        <v>340</v>
      </c>
      <c r="I188" s="8">
        <v>0</v>
      </c>
      <c r="J188" s="8">
        <v>0.47</v>
      </c>
      <c r="K188" s="8">
        <v>0</v>
      </c>
      <c r="L188" s="8">
        <v>2017</v>
      </c>
      <c r="M188" s="14">
        <f t="shared" si="24"/>
        <v>39.269999999999996</v>
      </c>
      <c r="N188" s="14">
        <f t="shared" si="25"/>
        <v>1.01</v>
      </c>
      <c r="O188" s="14">
        <f t="shared" si="26"/>
        <v>97.41</v>
      </c>
      <c r="P188" s="14">
        <f t="shared" si="27"/>
        <v>15.690000000000001</v>
      </c>
      <c r="Q188" s="14">
        <f t="shared" si="28"/>
        <v>3.99</v>
      </c>
      <c r="R188" s="14">
        <f t="shared" si="29"/>
        <v>15.96</v>
      </c>
      <c r="S188" s="14">
        <f t="shared" si="30"/>
        <v>0.16</v>
      </c>
      <c r="T188" s="14">
        <f t="shared" si="31"/>
        <v>608.80999999999995</v>
      </c>
      <c r="U188" s="7">
        <f t="shared" si="32"/>
        <v>610</v>
      </c>
      <c r="W188" s="7">
        <f t="shared" si="33"/>
        <v>0.51</v>
      </c>
      <c r="X188" s="7">
        <f t="shared" si="34"/>
        <v>0.1</v>
      </c>
      <c r="Y188" s="7">
        <f t="shared" si="35"/>
        <v>0.39</v>
      </c>
    </row>
    <row r="189" spans="1:26" x14ac:dyDescent="0.25">
      <c r="A189" s="8" t="s">
        <v>233</v>
      </c>
      <c r="B189" s="8">
        <v>100</v>
      </c>
      <c r="C189" s="8">
        <v>418</v>
      </c>
      <c r="D189" s="8">
        <v>70.7</v>
      </c>
      <c r="E189" s="8">
        <v>8.3000000000000007</v>
      </c>
      <c r="F189" s="8">
        <v>11.3</v>
      </c>
      <c r="G189" s="8"/>
      <c r="H189" s="8">
        <v>1976</v>
      </c>
      <c r="I189" s="8"/>
      <c r="J189" s="8"/>
      <c r="K189" s="8">
        <v>0</v>
      </c>
      <c r="L189" s="8">
        <v>2017</v>
      </c>
      <c r="M189" s="14">
        <f t="shared" si="24"/>
        <v>417.7</v>
      </c>
      <c r="N189" s="14">
        <f t="shared" si="25"/>
        <v>1</v>
      </c>
      <c r="O189" s="14">
        <f t="shared" si="26"/>
        <v>88.7</v>
      </c>
      <c r="P189" s="14">
        <f t="shared" si="27"/>
        <v>316.3</v>
      </c>
      <c r="Q189" s="14">
        <f t="shared" si="28"/>
        <v>79</v>
      </c>
      <c r="R189" s="14">
        <f t="shared" si="29"/>
        <v>316</v>
      </c>
      <c r="S189" s="14">
        <f t="shared" si="30"/>
        <v>3.16</v>
      </c>
      <c r="T189" s="14">
        <f t="shared" si="31"/>
        <v>28.07</v>
      </c>
      <c r="U189" s="7">
        <f t="shared" si="32"/>
        <v>30</v>
      </c>
      <c r="W189" s="7">
        <f t="shared" si="33"/>
        <v>0.78</v>
      </c>
      <c r="X189" s="7">
        <f t="shared" si="34"/>
        <v>0.09</v>
      </c>
      <c r="Y189" s="7">
        <f t="shared" si="35"/>
        <v>0.13</v>
      </c>
    </row>
    <row r="190" spans="1:26" x14ac:dyDescent="0.25">
      <c r="A190" s="8" t="s">
        <v>232</v>
      </c>
      <c r="B190" s="8">
        <v>100</v>
      </c>
      <c r="C190" s="8">
        <v>12</v>
      </c>
      <c r="D190" s="8">
        <v>2.77</v>
      </c>
      <c r="E190" s="8">
        <v>0.32</v>
      </c>
      <c r="F190" s="8">
        <v>0.01</v>
      </c>
      <c r="G190" s="8">
        <v>0.2</v>
      </c>
      <c r="H190" s="8">
        <v>346</v>
      </c>
      <c r="I190" s="8">
        <v>0</v>
      </c>
      <c r="J190" s="8">
        <v>0</v>
      </c>
      <c r="K190" s="8">
        <v>0</v>
      </c>
      <c r="L190" s="8">
        <v>2017</v>
      </c>
      <c r="M190" s="14">
        <f t="shared" si="24"/>
        <v>12.45</v>
      </c>
      <c r="N190" s="14">
        <f t="shared" si="25"/>
        <v>1.04</v>
      </c>
      <c r="O190" s="14">
        <f t="shared" si="26"/>
        <v>99.99</v>
      </c>
      <c r="P190" s="14">
        <f t="shared" si="27"/>
        <v>11.91</v>
      </c>
      <c r="Q190" s="14">
        <f t="shared" si="28"/>
        <v>3.09</v>
      </c>
      <c r="R190" s="14">
        <f t="shared" si="29"/>
        <v>12.36</v>
      </c>
      <c r="S190" s="14">
        <f t="shared" si="30"/>
        <v>0.12</v>
      </c>
      <c r="T190" s="14">
        <f t="shared" si="31"/>
        <v>833.25</v>
      </c>
      <c r="U190" s="7">
        <f t="shared" si="32"/>
        <v>830</v>
      </c>
      <c r="W190" s="7">
        <f t="shared" si="33"/>
        <v>0.89</v>
      </c>
      <c r="X190" s="7">
        <f t="shared" si="34"/>
        <v>0.1</v>
      </c>
      <c r="Y190" s="7">
        <f t="shared" si="35"/>
        <v>0</v>
      </c>
    </row>
    <row r="191" spans="1:26" x14ac:dyDescent="0.25">
      <c r="A191" s="8" t="s">
        <v>234</v>
      </c>
      <c r="B191" s="8">
        <v>100</v>
      </c>
      <c r="C191" s="8">
        <v>293</v>
      </c>
      <c r="D191" s="8">
        <v>65.069999999999993</v>
      </c>
      <c r="E191" s="8">
        <v>7.48</v>
      </c>
      <c r="F191" s="8">
        <v>0.34</v>
      </c>
      <c r="G191" s="8">
        <v>4.6500000000000004</v>
      </c>
      <c r="H191" s="8">
        <v>8031</v>
      </c>
      <c r="I191" s="8">
        <v>0</v>
      </c>
      <c r="J191" s="8">
        <v>0.09</v>
      </c>
      <c r="K191" s="8">
        <v>0</v>
      </c>
      <c r="L191" s="8">
        <v>2017</v>
      </c>
      <c r="M191" s="14">
        <f t="shared" si="24"/>
        <v>293.26</v>
      </c>
      <c r="N191" s="14">
        <f t="shared" si="25"/>
        <v>1</v>
      </c>
      <c r="O191" s="14">
        <f t="shared" si="26"/>
        <v>99.66</v>
      </c>
      <c r="P191" s="14">
        <f t="shared" si="27"/>
        <v>289.94</v>
      </c>
      <c r="Q191" s="14">
        <f t="shared" si="28"/>
        <v>72.55</v>
      </c>
      <c r="R191" s="14">
        <f t="shared" si="29"/>
        <v>290.2</v>
      </c>
      <c r="S191" s="14">
        <f t="shared" si="30"/>
        <v>2.9</v>
      </c>
      <c r="T191" s="14">
        <f t="shared" si="31"/>
        <v>34.369999999999997</v>
      </c>
      <c r="U191" s="7">
        <f t="shared" si="32"/>
        <v>35</v>
      </c>
      <c r="W191" s="7">
        <f t="shared" si="33"/>
        <v>0.89</v>
      </c>
      <c r="X191" s="7">
        <f t="shared" si="34"/>
        <v>0.1</v>
      </c>
      <c r="Y191" s="7">
        <f t="shared" si="35"/>
        <v>0</v>
      </c>
    </row>
    <row r="192" spans="1:26" x14ac:dyDescent="0.25">
      <c r="A192" s="8" t="s">
        <v>178</v>
      </c>
      <c r="B192" s="8">
        <v>100</v>
      </c>
      <c r="C192" s="8">
        <v>11</v>
      </c>
      <c r="D192" s="8">
        <v>0.32</v>
      </c>
      <c r="E192" s="8">
        <v>2.52</v>
      </c>
      <c r="F192" s="8">
        <v>0</v>
      </c>
      <c r="G192" s="8">
        <v>0</v>
      </c>
      <c r="H192" s="8"/>
      <c r="I192" s="8"/>
      <c r="J192" s="8"/>
      <c r="K192" s="8">
        <v>0</v>
      </c>
      <c r="L192" s="8">
        <v>2017</v>
      </c>
      <c r="M192" s="14">
        <f t="shared" si="24"/>
        <v>11.36</v>
      </c>
      <c r="N192" s="14">
        <f t="shared" si="25"/>
        <v>1.03</v>
      </c>
      <c r="O192" s="14">
        <f t="shared" si="26"/>
        <v>100</v>
      </c>
      <c r="P192" s="14">
        <f t="shared" si="27"/>
        <v>11</v>
      </c>
      <c r="Q192" s="14">
        <f t="shared" si="28"/>
        <v>2.84</v>
      </c>
      <c r="R192" s="14">
        <f t="shared" si="29"/>
        <v>11.36</v>
      </c>
      <c r="S192" s="14">
        <f t="shared" si="30"/>
        <v>0.11</v>
      </c>
      <c r="T192" s="14">
        <f t="shared" si="31"/>
        <v>909.09</v>
      </c>
      <c r="U192" s="7">
        <f t="shared" si="32"/>
        <v>910</v>
      </c>
      <c r="W192" s="7">
        <f t="shared" si="33"/>
        <v>0.11</v>
      </c>
      <c r="X192" s="7">
        <f t="shared" si="34"/>
        <v>0.89</v>
      </c>
      <c r="Y192" s="7">
        <f t="shared" si="35"/>
        <v>0</v>
      </c>
    </row>
    <row r="193" spans="1:26" x14ac:dyDescent="0.25">
      <c r="A193" s="8" t="s">
        <v>238</v>
      </c>
      <c r="B193" s="8">
        <v>100</v>
      </c>
      <c r="C193" s="8">
        <v>30</v>
      </c>
      <c r="D193" s="8">
        <v>4.7</v>
      </c>
      <c r="E193" s="8">
        <v>0.72</v>
      </c>
      <c r="F193" s="8">
        <v>0.97</v>
      </c>
      <c r="G193" s="8"/>
      <c r="H193" s="8">
        <v>238</v>
      </c>
      <c r="I193" s="8">
        <v>2</v>
      </c>
      <c r="J193" s="8">
        <v>0.5</v>
      </c>
      <c r="K193" s="8">
        <v>0</v>
      </c>
      <c r="L193" s="8">
        <v>2017</v>
      </c>
      <c r="M193" s="14">
        <f t="shared" si="24"/>
        <v>30.41</v>
      </c>
      <c r="N193" s="14">
        <f t="shared" si="25"/>
        <v>1.01</v>
      </c>
      <c r="O193" s="14">
        <f t="shared" si="26"/>
        <v>99.03</v>
      </c>
      <c r="P193" s="14">
        <f t="shared" si="27"/>
        <v>21.27</v>
      </c>
      <c r="Q193" s="14">
        <f t="shared" si="28"/>
        <v>5.42</v>
      </c>
      <c r="R193" s="14">
        <f t="shared" si="29"/>
        <v>21.68</v>
      </c>
      <c r="S193" s="14">
        <f t="shared" si="30"/>
        <v>0.22</v>
      </c>
      <c r="T193" s="14">
        <f t="shared" si="31"/>
        <v>450.14</v>
      </c>
      <c r="U193" s="7">
        <f t="shared" si="32"/>
        <v>450</v>
      </c>
      <c r="W193" s="7">
        <f t="shared" si="33"/>
        <v>0.74</v>
      </c>
      <c r="X193" s="7">
        <f t="shared" si="34"/>
        <v>0.11</v>
      </c>
      <c r="Y193" s="7">
        <f t="shared" si="35"/>
        <v>0.15</v>
      </c>
    </row>
    <row r="194" spans="1:26" x14ac:dyDescent="0.25">
      <c r="A194" s="8" t="s">
        <v>237</v>
      </c>
      <c r="B194" s="8">
        <v>100</v>
      </c>
      <c r="C194" s="8">
        <v>443</v>
      </c>
      <c r="D194" s="8">
        <v>68.099999999999994</v>
      </c>
      <c r="E194" s="8">
        <v>6.8</v>
      </c>
      <c r="F194" s="8">
        <v>15.9</v>
      </c>
      <c r="G194" s="8"/>
      <c r="H194" s="8">
        <v>3032</v>
      </c>
      <c r="I194" s="8"/>
      <c r="J194" s="8"/>
      <c r="K194" s="8">
        <v>0</v>
      </c>
      <c r="L194" s="8">
        <v>2017</v>
      </c>
      <c r="M194" s="14">
        <f t="shared" si="24"/>
        <v>442.69999999999993</v>
      </c>
      <c r="N194" s="14">
        <f t="shared" si="25"/>
        <v>1</v>
      </c>
      <c r="O194" s="14">
        <f t="shared" si="26"/>
        <v>84.1</v>
      </c>
      <c r="P194" s="14">
        <f t="shared" si="27"/>
        <v>299.89999999999998</v>
      </c>
      <c r="Q194" s="14">
        <f t="shared" si="28"/>
        <v>74.899999999999991</v>
      </c>
      <c r="R194" s="14">
        <f t="shared" si="29"/>
        <v>299.59999999999997</v>
      </c>
      <c r="S194" s="14">
        <f t="shared" si="30"/>
        <v>3</v>
      </c>
      <c r="T194" s="14">
        <f t="shared" si="31"/>
        <v>28.03</v>
      </c>
      <c r="U194" s="7">
        <f t="shared" si="32"/>
        <v>30</v>
      </c>
      <c r="W194" s="7">
        <f t="shared" si="33"/>
        <v>0.75</v>
      </c>
      <c r="X194" s="7">
        <f t="shared" si="34"/>
        <v>7.0000000000000007E-2</v>
      </c>
      <c r="Y194" s="7">
        <f t="shared" si="35"/>
        <v>0.18</v>
      </c>
    </row>
    <row r="195" spans="1:26" x14ac:dyDescent="0.25">
      <c r="A195" s="8" t="s">
        <v>61</v>
      </c>
      <c r="B195" s="8">
        <v>100</v>
      </c>
      <c r="C195" s="8">
        <v>380</v>
      </c>
      <c r="D195" s="8">
        <v>73</v>
      </c>
      <c r="E195" s="8">
        <v>6</v>
      </c>
      <c r="F195" s="8">
        <v>7</v>
      </c>
      <c r="G195" s="8">
        <v>0</v>
      </c>
      <c r="H195" s="8">
        <v>2550</v>
      </c>
      <c r="I195" s="8">
        <v>0</v>
      </c>
      <c r="J195" s="8">
        <v>0</v>
      </c>
      <c r="K195" s="8">
        <v>0</v>
      </c>
      <c r="L195" s="8">
        <v>2006</v>
      </c>
      <c r="M195" s="14">
        <f t="shared" si="24"/>
        <v>379</v>
      </c>
      <c r="N195" s="14">
        <f t="shared" si="25"/>
        <v>1</v>
      </c>
      <c r="O195" s="14">
        <f t="shared" si="26"/>
        <v>93</v>
      </c>
      <c r="P195" s="14">
        <f t="shared" si="27"/>
        <v>317</v>
      </c>
      <c r="Q195" s="14">
        <f t="shared" si="28"/>
        <v>79</v>
      </c>
      <c r="R195" s="14">
        <f t="shared" si="29"/>
        <v>316</v>
      </c>
      <c r="S195" s="14">
        <f t="shared" si="30"/>
        <v>3.16</v>
      </c>
      <c r="T195" s="14">
        <f t="shared" si="31"/>
        <v>29.43</v>
      </c>
      <c r="U195" s="7">
        <f t="shared" si="32"/>
        <v>30</v>
      </c>
      <c r="W195" s="7">
        <f t="shared" si="33"/>
        <v>0.85</v>
      </c>
      <c r="X195" s="7">
        <f t="shared" si="34"/>
        <v>7.0000000000000007E-2</v>
      </c>
      <c r="Y195" s="7">
        <f t="shared" si="35"/>
        <v>0.08</v>
      </c>
    </row>
    <row r="196" spans="1:26" s="4" customFormat="1" x14ac:dyDescent="0.25">
      <c r="A196" s="8" t="s">
        <v>179</v>
      </c>
      <c r="B196" s="8">
        <v>100</v>
      </c>
      <c r="C196" s="8">
        <v>344</v>
      </c>
      <c r="D196" s="8"/>
      <c r="E196" s="8">
        <v>18.899999999999999</v>
      </c>
      <c r="F196" s="8">
        <v>7.2</v>
      </c>
      <c r="G196" s="8">
        <v>0</v>
      </c>
      <c r="H196" s="8">
        <v>6460</v>
      </c>
      <c r="I196" s="8">
        <v>0</v>
      </c>
      <c r="J196" s="8">
        <v>0</v>
      </c>
      <c r="K196" s="8">
        <v>0</v>
      </c>
      <c r="L196" s="8">
        <v>2006</v>
      </c>
      <c r="M196" s="19">
        <f t="shared" ref="M196:M259" si="36">4*D196+4*E196+9*F196</f>
        <v>140.39999999999998</v>
      </c>
      <c r="N196" s="19">
        <f t="shared" ref="N196:N259" si="37">ROUND(M196/C196,2)</f>
        <v>0.41</v>
      </c>
      <c r="O196" s="14">
        <f t="shared" ref="O196:O259" si="38">B196-F196</f>
        <v>92.8</v>
      </c>
      <c r="P196" s="14">
        <f t="shared" ref="P196:P259" si="39">C196-9*F196</f>
        <v>279.2</v>
      </c>
      <c r="Q196" s="14">
        <f t="shared" ref="Q196:Q259" si="40">D196+E196</f>
        <v>18.899999999999999</v>
      </c>
      <c r="R196" s="14">
        <f t="shared" ref="R196:R259" si="41">4*D196+4*E196</f>
        <v>75.599999999999994</v>
      </c>
      <c r="S196" s="14">
        <f t="shared" ref="S196:S259" si="42">ROUND(R196/100,2)</f>
        <v>0.76</v>
      </c>
      <c r="T196" s="14">
        <f t="shared" ref="T196:T259" si="43">ROUND(O196/S196,2)</f>
        <v>122.11</v>
      </c>
      <c r="U196" s="7">
        <f t="shared" ref="U196:U259" si="44">IF(T196&lt;=20,ROUND(T196,1),IF(AND(T196&gt;20,T196&lt;=50),INT((T196+2.5)/5)*5,ROUND(T196,-1)))</f>
        <v>120</v>
      </c>
      <c r="V196" s="10"/>
      <c r="W196" s="7">
        <f t="shared" ref="W196:W259" si="45">ROUND(D196/(D196+E196+F196),2)</f>
        <v>0</v>
      </c>
      <c r="X196" s="7">
        <f t="shared" ref="X196:X259" si="46">ROUND(E196/(D196+E196+F196),2)</f>
        <v>0.72</v>
      </c>
      <c r="Y196" s="7">
        <f t="shared" ref="Y196:Y259" si="47">ROUND(F196/(D196+E196+F196),2)</f>
        <v>0.28000000000000003</v>
      </c>
      <c r="Z196" s="10"/>
    </row>
    <row r="197" spans="1:26" x14ac:dyDescent="0.25">
      <c r="A197" s="8" t="s">
        <v>277</v>
      </c>
      <c r="B197" s="8">
        <v>100</v>
      </c>
      <c r="C197" s="8">
        <v>355</v>
      </c>
      <c r="D197" s="8">
        <v>61</v>
      </c>
      <c r="E197" s="8">
        <v>7</v>
      </c>
      <c r="F197" s="8">
        <v>9</v>
      </c>
      <c r="G197" s="8">
        <v>0</v>
      </c>
      <c r="H197" s="8">
        <v>2900</v>
      </c>
      <c r="I197" s="8">
        <v>0</v>
      </c>
      <c r="J197" s="8">
        <v>0</v>
      </c>
      <c r="K197" s="8">
        <v>0</v>
      </c>
      <c r="L197" s="8">
        <v>2006</v>
      </c>
      <c r="M197" s="14">
        <f t="shared" si="36"/>
        <v>353</v>
      </c>
      <c r="N197" s="14">
        <f t="shared" si="37"/>
        <v>0.99</v>
      </c>
      <c r="O197" s="14">
        <f t="shared" si="38"/>
        <v>91</v>
      </c>
      <c r="P197" s="14">
        <f t="shared" si="39"/>
        <v>274</v>
      </c>
      <c r="Q197" s="14">
        <f t="shared" si="40"/>
        <v>68</v>
      </c>
      <c r="R197" s="14">
        <f t="shared" si="41"/>
        <v>272</v>
      </c>
      <c r="S197" s="14">
        <f t="shared" si="42"/>
        <v>2.72</v>
      </c>
      <c r="T197" s="14">
        <f t="shared" si="43"/>
        <v>33.46</v>
      </c>
      <c r="U197" s="7">
        <f t="shared" si="44"/>
        <v>35</v>
      </c>
      <c r="W197" s="7">
        <f t="shared" si="45"/>
        <v>0.79</v>
      </c>
      <c r="X197" s="7">
        <f t="shared" si="46"/>
        <v>0.09</v>
      </c>
      <c r="Y197" s="7">
        <f t="shared" si="47"/>
        <v>0.12</v>
      </c>
    </row>
    <row r="198" spans="1:26" x14ac:dyDescent="0.25">
      <c r="A198" s="8" t="s">
        <v>58</v>
      </c>
      <c r="B198" s="8">
        <v>100</v>
      </c>
      <c r="C198" s="8">
        <v>350</v>
      </c>
      <c r="D198" s="8">
        <v>61</v>
      </c>
      <c r="E198" s="8">
        <v>6</v>
      </c>
      <c r="F198" s="8">
        <v>9</v>
      </c>
      <c r="G198" s="8">
        <v>0</v>
      </c>
      <c r="H198" s="8">
        <v>2900</v>
      </c>
      <c r="I198" s="8">
        <v>0</v>
      </c>
      <c r="J198" s="8">
        <v>0</v>
      </c>
      <c r="K198" s="8">
        <v>0</v>
      </c>
      <c r="L198" s="8">
        <v>2006</v>
      </c>
      <c r="M198" s="14">
        <f t="shared" si="36"/>
        <v>349</v>
      </c>
      <c r="N198" s="14">
        <f t="shared" si="37"/>
        <v>1</v>
      </c>
      <c r="O198" s="14">
        <f t="shared" si="38"/>
        <v>91</v>
      </c>
      <c r="P198" s="14">
        <f t="shared" si="39"/>
        <v>269</v>
      </c>
      <c r="Q198" s="14">
        <f t="shared" si="40"/>
        <v>67</v>
      </c>
      <c r="R198" s="14">
        <f t="shared" si="41"/>
        <v>268</v>
      </c>
      <c r="S198" s="14">
        <f t="shared" si="42"/>
        <v>2.68</v>
      </c>
      <c r="T198" s="14">
        <f t="shared" si="43"/>
        <v>33.96</v>
      </c>
      <c r="U198" s="7">
        <f t="shared" si="44"/>
        <v>35</v>
      </c>
      <c r="W198" s="7">
        <f t="shared" si="45"/>
        <v>0.8</v>
      </c>
      <c r="X198" s="7">
        <f t="shared" si="46"/>
        <v>0.08</v>
      </c>
      <c r="Y198" s="7">
        <f t="shared" si="47"/>
        <v>0.12</v>
      </c>
    </row>
    <row r="199" spans="1:26" x14ac:dyDescent="0.25">
      <c r="A199" s="8" t="s">
        <v>278</v>
      </c>
      <c r="B199" s="8">
        <v>100</v>
      </c>
      <c r="C199" s="8">
        <v>360</v>
      </c>
      <c r="D199" s="8">
        <v>59</v>
      </c>
      <c r="E199" s="8">
        <v>6</v>
      </c>
      <c r="F199" s="8">
        <v>11</v>
      </c>
      <c r="G199" s="8">
        <v>0</v>
      </c>
      <c r="H199" s="8">
        <v>2500</v>
      </c>
      <c r="I199" s="8">
        <v>0</v>
      </c>
      <c r="J199" s="8">
        <v>0</v>
      </c>
      <c r="K199" s="8">
        <v>0</v>
      </c>
      <c r="L199" s="8">
        <v>2006</v>
      </c>
      <c r="M199" s="14">
        <f t="shared" si="36"/>
        <v>359</v>
      </c>
      <c r="N199" s="14">
        <f t="shared" si="37"/>
        <v>1</v>
      </c>
      <c r="O199" s="14">
        <f t="shared" si="38"/>
        <v>89</v>
      </c>
      <c r="P199" s="14">
        <f t="shared" si="39"/>
        <v>261</v>
      </c>
      <c r="Q199" s="14">
        <f t="shared" si="40"/>
        <v>65</v>
      </c>
      <c r="R199" s="14">
        <f t="shared" si="41"/>
        <v>260</v>
      </c>
      <c r="S199" s="14">
        <f t="shared" si="42"/>
        <v>2.6</v>
      </c>
      <c r="T199" s="14">
        <f t="shared" si="43"/>
        <v>34.229999999999997</v>
      </c>
      <c r="U199" s="7">
        <f t="shared" si="44"/>
        <v>35</v>
      </c>
      <c r="W199" s="7">
        <f t="shared" si="45"/>
        <v>0.78</v>
      </c>
      <c r="X199" s="7">
        <f t="shared" si="46"/>
        <v>0.08</v>
      </c>
      <c r="Y199" s="7">
        <f t="shared" si="47"/>
        <v>0.14000000000000001</v>
      </c>
    </row>
    <row r="200" spans="1:26" x14ac:dyDescent="0.25">
      <c r="A200" s="8" t="s">
        <v>279</v>
      </c>
      <c r="B200" s="8">
        <v>100</v>
      </c>
      <c r="C200" s="8">
        <v>360</v>
      </c>
      <c r="D200" s="8">
        <v>63</v>
      </c>
      <c r="E200" s="8">
        <v>5</v>
      </c>
      <c r="F200" s="8">
        <v>10</v>
      </c>
      <c r="G200" s="8">
        <v>0</v>
      </c>
      <c r="H200" s="8">
        <v>2600</v>
      </c>
      <c r="I200" s="8">
        <v>0</v>
      </c>
      <c r="J200" s="8">
        <v>0</v>
      </c>
      <c r="K200" s="8">
        <v>0</v>
      </c>
      <c r="L200" s="8">
        <v>2006</v>
      </c>
      <c r="M200" s="14">
        <f t="shared" si="36"/>
        <v>362</v>
      </c>
      <c r="N200" s="14">
        <f t="shared" si="37"/>
        <v>1.01</v>
      </c>
      <c r="O200" s="14">
        <f t="shared" si="38"/>
        <v>90</v>
      </c>
      <c r="P200" s="14">
        <f t="shared" si="39"/>
        <v>270</v>
      </c>
      <c r="Q200" s="14">
        <f t="shared" si="40"/>
        <v>68</v>
      </c>
      <c r="R200" s="14">
        <f t="shared" si="41"/>
        <v>272</v>
      </c>
      <c r="S200" s="14">
        <f t="shared" si="42"/>
        <v>2.72</v>
      </c>
      <c r="T200" s="14">
        <f t="shared" si="43"/>
        <v>33.090000000000003</v>
      </c>
      <c r="U200" s="7">
        <f t="shared" si="44"/>
        <v>35</v>
      </c>
      <c r="W200" s="7">
        <f t="shared" si="45"/>
        <v>0.81</v>
      </c>
      <c r="X200" s="7">
        <f t="shared" si="46"/>
        <v>0.06</v>
      </c>
      <c r="Y200" s="7">
        <f t="shared" si="47"/>
        <v>0.13</v>
      </c>
    </row>
    <row r="201" spans="1:26" s="4" customFormat="1" x14ac:dyDescent="0.25">
      <c r="A201" s="8" t="s">
        <v>192</v>
      </c>
      <c r="B201" s="8">
        <v>100</v>
      </c>
      <c r="C201" s="8">
        <v>366</v>
      </c>
      <c r="D201" s="8"/>
      <c r="E201" s="8">
        <v>13.8</v>
      </c>
      <c r="F201" s="8">
        <v>10.8</v>
      </c>
      <c r="G201" s="8">
        <v>0</v>
      </c>
      <c r="H201" s="8">
        <v>4980</v>
      </c>
      <c r="I201" s="8">
        <v>0</v>
      </c>
      <c r="J201" s="8">
        <v>0</v>
      </c>
      <c r="K201" s="8">
        <v>0</v>
      </c>
      <c r="L201" s="8">
        <v>2006</v>
      </c>
      <c r="M201" s="19">
        <f t="shared" si="36"/>
        <v>152.4</v>
      </c>
      <c r="N201" s="19">
        <f t="shared" si="37"/>
        <v>0.42</v>
      </c>
      <c r="O201" s="14">
        <f t="shared" si="38"/>
        <v>89.2</v>
      </c>
      <c r="P201" s="14">
        <f t="shared" si="39"/>
        <v>268.8</v>
      </c>
      <c r="Q201" s="14">
        <f t="shared" si="40"/>
        <v>13.8</v>
      </c>
      <c r="R201" s="14">
        <f t="shared" si="41"/>
        <v>55.2</v>
      </c>
      <c r="S201" s="14">
        <f t="shared" si="42"/>
        <v>0.55000000000000004</v>
      </c>
      <c r="T201" s="14">
        <f t="shared" si="43"/>
        <v>162.18</v>
      </c>
      <c r="U201" s="7">
        <f t="shared" si="44"/>
        <v>160</v>
      </c>
      <c r="V201" s="10"/>
      <c r="W201" s="7">
        <f t="shared" si="45"/>
        <v>0</v>
      </c>
      <c r="X201" s="7">
        <f t="shared" si="46"/>
        <v>0.56000000000000005</v>
      </c>
      <c r="Y201" s="7">
        <f t="shared" si="47"/>
        <v>0.44</v>
      </c>
      <c r="Z201" s="10"/>
    </row>
    <row r="202" spans="1:26" x14ac:dyDescent="0.25">
      <c r="A202" s="8" t="s">
        <v>79</v>
      </c>
      <c r="B202" s="8">
        <v>100</v>
      </c>
      <c r="C202" s="8">
        <v>355</v>
      </c>
      <c r="D202" s="8">
        <v>64</v>
      </c>
      <c r="E202" s="8">
        <v>5</v>
      </c>
      <c r="F202" s="8">
        <v>9</v>
      </c>
      <c r="G202" s="8">
        <v>0</v>
      </c>
      <c r="H202" s="8">
        <v>2300</v>
      </c>
      <c r="I202" s="8">
        <v>0</v>
      </c>
      <c r="J202" s="8">
        <v>0</v>
      </c>
      <c r="K202" s="8">
        <v>0</v>
      </c>
      <c r="L202" s="8">
        <v>2006</v>
      </c>
      <c r="M202" s="14">
        <f t="shared" si="36"/>
        <v>357</v>
      </c>
      <c r="N202" s="14">
        <f t="shared" si="37"/>
        <v>1.01</v>
      </c>
      <c r="O202" s="14">
        <f t="shared" si="38"/>
        <v>91</v>
      </c>
      <c r="P202" s="14">
        <f t="shared" si="39"/>
        <v>274</v>
      </c>
      <c r="Q202" s="14">
        <f t="shared" si="40"/>
        <v>69</v>
      </c>
      <c r="R202" s="14">
        <f t="shared" si="41"/>
        <v>276</v>
      </c>
      <c r="S202" s="14">
        <f t="shared" si="42"/>
        <v>2.76</v>
      </c>
      <c r="T202" s="14">
        <f t="shared" si="43"/>
        <v>32.97</v>
      </c>
      <c r="U202" s="7">
        <f t="shared" si="44"/>
        <v>35</v>
      </c>
      <c r="W202" s="7">
        <f t="shared" si="45"/>
        <v>0.82</v>
      </c>
      <c r="X202" s="7">
        <f t="shared" si="46"/>
        <v>0.06</v>
      </c>
      <c r="Y202" s="7">
        <f t="shared" si="47"/>
        <v>0.12</v>
      </c>
    </row>
    <row r="203" spans="1:26" x14ac:dyDescent="0.25">
      <c r="A203" s="8" t="s">
        <v>81</v>
      </c>
      <c r="B203" s="8">
        <v>100</v>
      </c>
      <c r="C203" s="8">
        <v>395</v>
      </c>
      <c r="D203" s="8">
        <v>74</v>
      </c>
      <c r="E203" s="8">
        <v>5</v>
      </c>
      <c r="F203" s="8">
        <v>9</v>
      </c>
      <c r="G203" s="8">
        <v>0</v>
      </c>
      <c r="H203" s="8">
        <v>2750</v>
      </c>
      <c r="I203" s="8">
        <v>0</v>
      </c>
      <c r="J203" s="8">
        <v>0</v>
      </c>
      <c r="K203" s="8">
        <v>0</v>
      </c>
      <c r="L203" s="8">
        <v>2006</v>
      </c>
      <c r="M203" s="14">
        <f t="shared" si="36"/>
        <v>397</v>
      </c>
      <c r="N203" s="14">
        <f t="shared" si="37"/>
        <v>1.01</v>
      </c>
      <c r="O203" s="14">
        <f t="shared" si="38"/>
        <v>91</v>
      </c>
      <c r="P203" s="14">
        <f t="shared" si="39"/>
        <v>314</v>
      </c>
      <c r="Q203" s="14">
        <f t="shared" si="40"/>
        <v>79</v>
      </c>
      <c r="R203" s="14">
        <f t="shared" si="41"/>
        <v>316</v>
      </c>
      <c r="S203" s="14">
        <f t="shared" si="42"/>
        <v>3.16</v>
      </c>
      <c r="T203" s="14">
        <f t="shared" si="43"/>
        <v>28.8</v>
      </c>
      <c r="U203" s="7">
        <f t="shared" si="44"/>
        <v>30</v>
      </c>
      <c r="W203" s="7">
        <f t="shared" si="45"/>
        <v>0.84</v>
      </c>
      <c r="X203" s="7">
        <f t="shared" si="46"/>
        <v>0.06</v>
      </c>
      <c r="Y203" s="7">
        <f t="shared" si="47"/>
        <v>0.1</v>
      </c>
    </row>
    <row r="204" spans="1:26" x14ac:dyDescent="0.25">
      <c r="A204" s="8" t="s">
        <v>124</v>
      </c>
      <c r="B204" s="8">
        <v>30</v>
      </c>
      <c r="C204" s="8">
        <v>116.1</v>
      </c>
      <c r="D204" s="8">
        <v>26.1</v>
      </c>
      <c r="E204" s="8">
        <v>1.71</v>
      </c>
      <c r="F204" s="8">
        <v>0.54</v>
      </c>
      <c r="G204" s="8">
        <v>0</v>
      </c>
      <c r="H204" s="8">
        <v>197.7</v>
      </c>
      <c r="I204" s="8">
        <v>0</v>
      </c>
      <c r="J204" s="8">
        <v>0</v>
      </c>
      <c r="K204" s="8">
        <v>0</v>
      </c>
      <c r="L204" s="8">
        <v>2011</v>
      </c>
      <c r="M204" s="14">
        <f t="shared" si="36"/>
        <v>116.10000000000001</v>
      </c>
      <c r="N204" s="14">
        <f t="shared" si="37"/>
        <v>1</v>
      </c>
      <c r="O204" s="14">
        <f t="shared" si="38"/>
        <v>29.46</v>
      </c>
      <c r="P204" s="14">
        <f t="shared" si="39"/>
        <v>111.24</v>
      </c>
      <c r="Q204" s="14">
        <f t="shared" si="40"/>
        <v>27.810000000000002</v>
      </c>
      <c r="R204" s="14">
        <f t="shared" si="41"/>
        <v>111.24000000000001</v>
      </c>
      <c r="S204" s="14">
        <f t="shared" si="42"/>
        <v>1.1100000000000001</v>
      </c>
      <c r="T204" s="14">
        <f t="shared" si="43"/>
        <v>26.54</v>
      </c>
      <c r="U204" s="7">
        <f t="shared" si="44"/>
        <v>25</v>
      </c>
      <c r="W204" s="7">
        <f t="shared" si="45"/>
        <v>0.92</v>
      </c>
      <c r="X204" s="7">
        <f t="shared" si="46"/>
        <v>0.06</v>
      </c>
      <c r="Y204" s="7">
        <f t="shared" si="47"/>
        <v>0.02</v>
      </c>
    </row>
    <row r="205" spans="1:26" x14ac:dyDescent="0.25">
      <c r="A205" s="8" t="s">
        <v>125</v>
      </c>
      <c r="B205" s="8">
        <v>30</v>
      </c>
      <c r="C205" s="8">
        <v>116.4</v>
      </c>
      <c r="D205" s="8">
        <v>26.73</v>
      </c>
      <c r="E205" s="8">
        <v>1.59</v>
      </c>
      <c r="F205" s="8">
        <v>0.33</v>
      </c>
      <c r="G205" s="8">
        <v>0</v>
      </c>
      <c r="H205" s="8">
        <v>119.1</v>
      </c>
      <c r="I205" s="8">
        <v>0</v>
      </c>
      <c r="J205" s="8">
        <v>0</v>
      </c>
      <c r="K205" s="8">
        <v>0</v>
      </c>
      <c r="L205" s="8">
        <v>2011</v>
      </c>
      <c r="M205" s="14">
        <f t="shared" si="36"/>
        <v>116.25</v>
      </c>
      <c r="N205" s="14">
        <f t="shared" si="37"/>
        <v>1</v>
      </c>
      <c r="O205" s="14">
        <f t="shared" si="38"/>
        <v>29.67</v>
      </c>
      <c r="P205" s="14">
        <f t="shared" si="39"/>
        <v>113.43</v>
      </c>
      <c r="Q205" s="14">
        <f t="shared" si="40"/>
        <v>28.32</v>
      </c>
      <c r="R205" s="14">
        <f t="shared" si="41"/>
        <v>113.28</v>
      </c>
      <c r="S205" s="14">
        <f t="shared" si="42"/>
        <v>1.1299999999999999</v>
      </c>
      <c r="T205" s="14">
        <f t="shared" si="43"/>
        <v>26.26</v>
      </c>
      <c r="U205" s="7">
        <f t="shared" si="44"/>
        <v>25</v>
      </c>
      <c r="W205" s="7">
        <f t="shared" si="45"/>
        <v>0.93</v>
      </c>
      <c r="X205" s="7">
        <f t="shared" si="46"/>
        <v>0.06</v>
      </c>
      <c r="Y205" s="7">
        <f t="shared" si="47"/>
        <v>0.01</v>
      </c>
    </row>
    <row r="206" spans="1:26" x14ac:dyDescent="0.25">
      <c r="A206" s="8" t="s">
        <v>126</v>
      </c>
      <c r="B206" s="8">
        <v>30</v>
      </c>
      <c r="C206" s="8">
        <v>115.8</v>
      </c>
      <c r="D206" s="8">
        <v>27.48</v>
      </c>
      <c r="E206" s="8">
        <v>1.35</v>
      </c>
      <c r="F206" s="8">
        <v>0.06</v>
      </c>
      <c r="G206" s="8">
        <v>0</v>
      </c>
      <c r="H206" s="8">
        <v>86.7</v>
      </c>
      <c r="I206" s="8">
        <v>0</v>
      </c>
      <c r="J206" s="8">
        <v>0</v>
      </c>
      <c r="K206" s="8">
        <v>0</v>
      </c>
      <c r="L206" s="8">
        <v>2011</v>
      </c>
      <c r="M206" s="14">
        <f t="shared" si="36"/>
        <v>115.86000000000001</v>
      </c>
      <c r="N206" s="14">
        <f t="shared" si="37"/>
        <v>1</v>
      </c>
      <c r="O206" s="14">
        <f t="shared" si="38"/>
        <v>29.94</v>
      </c>
      <c r="P206" s="14">
        <f t="shared" si="39"/>
        <v>115.25999999999999</v>
      </c>
      <c r="Q206" s="14">
        <f t="shared" si="40"/>
        <v>28.830000000000002</v>
      </c>
      <c r="R206" s="14">
        <f t="shared" si="41"/>
        <v>115.32000000000001</v>
      </c>
      <c r="S206" s="14">
        <f t="shared" si="42"/>
        <v>1.1499999999999999</v>
      </c>
      <c r="T206" s="14">
        <f t="shared" si="43"/>
        <v>26.03</v>
      </c>
      <c r="U206" s="7">
        <f t="shared" si="44"/>
        <v>25</v>
      </c>
      <c r="W206" s="7">
        <f t="shared" si="45"/>
        <v>0.95</v>
      </c>
      <c r="X206" s="7">
        <f t="shared" si="46"/>
        <v>0.05</v>
      </c>
      <c r="Y206" s="7">
        <f t="shared" si="47"/>
        <v>0</v>
      </c>
    </row>
    <row r="207" spans="1:26" x14ac:dyDescent="0.25">
      <c r="A207" s="8" t="s">
        <v>128</v>
      </c>
      <c r="B207" s="8">
        <v>100</v>
      </c>
      <c r="C207" s="8">
        <v>390</v>
      </c>
      <c r="D207" s="8">
        <v>86.99</v>
      </c>
      <c r="E207" s="8">
        <v>6.65</v>
      </c>
      <c r="F207" s="8">
        <v>1.68</v>
      </c>
      <c r="G207" s="8">
        <v>21.72</v>
      </c>
      <c r="H207" s="8">
        <v>625</v>
      </c>
      <c r="I207" s="8">
        <v>0</v>
      </c>
      <c r="J207" s="8">
        <v>0.44</v>
      </c>
      <c r="K207" s="8">
        <v>0</v>
      </c>
      <c r="L207" s="8">
        <v>2017</v>
      </c>
      <c r="M207" s="14">
        <f t="shared" si="36"/>
        <v>389.68</v>
      </c>
      <c r="N207" s="14">
        <f t="shared" si="37"/>
        <v>1</v>
      </c>
      <c r="O207" s="14">
        <f t="shared" si="38"/>
        <v>98.32</v>
      </c>
      <c r="P207" s="14">
        <f t="shared" si="39"/>
        <v>374.88</v>
      </c>
      <c r="Q207" s="14">
        <f t="shared" si="40"/>
        <v>93.64</v>
      </c>
      <c r="R207" s="14">
        <f t="shared" si="41"/>
        <v>374.56</v>
      </c>
      <c r="S207" s="14">
        <f t="shared" si="42"/>
        <v>3.75</v>
      </c>
      <c r="T207" s="14">
        <f t="shared" si="43"/>
        <v>26.22</v>
      </c>
      <c r="U207" s="7">
        <f t="shared" si="44"/>
        <v>25</v>
      </c>
      <c r="W207" s="7">
        <f t="shared" si="45"/>
        <v>0.91</v>
      </c>
      <c r="X207" s="7">
        <f t="shared" si="46"/>
        <v>7.0000000000000007E-2</v>
      </c>
      <c r="Y207" s="7">
        <f t="shared" si="47"/>
        <v>0.02</v>
      </c>
    </row>
    <row r="208" spans="1:26" x14ac:dyDescent="0.25">
      <c r="A208" s="8" t="s">
        <v>241</v>
      </c>
      <c r="B208" s="8">
        <v>100</v>
      </c>
      <c r="C208" s="8">
        <v>426</v>
      </c>
      <c r="D208" s="8">
        <v>78.180000000000007</v>
      </c>
      <c r="E208" s="8">
        <v>7.3</v>
      </c>
      <c r="F208" s="8">
        <v>9.2899999999999991</v>
      </c>
      <c r="G208" s="8">
        <v>34.79</v>
      </c>
      <c r="H208" s="8">
        <v>379</v>
      </c>
      <c r="I208" s="8">
        <v>0</v>
      </c>
      <c r="J208" s="8">
        <v>3.39</v>
      </c>
      <c r="K208" s="8">
        <v>0</v>
      </c>
      <c r="L208" s="8">
        <v>2017</v>
      </c>
      <c r="M208" s="14">
        <f t="shared" si="36"/>
        <v>425.53</v>
      </c>
      <c r="N208" s="14">
        <f t="shared" si="37"/>
        <v>1</v>
      </c>
      <c r="O208" s="14">
        <f t="shared" si="38"/>
        <v>90.710000000000008</v>
      </c>
      <c r="P208" s="14">
        <f t="shared" si="39"/>
        <v>342.39</v>
      </c>
      <c r="Q208" s="14">
        <f t="shared" si="40"/>
        <v>85.48</v>
      </c>
      <c r="R208" s="14">
        <f t="shared" si="41"/>
        <v>341.92</v>
      </c>
      <c r="S208" s="14">
        <f t="shared" si="42"/>
        <v>3.42</v>
      </c>
      <c r="T208" s="14">
        <f t="shared" si="43"/>
        <v>26.52</v>
      </c>
      <c r="U208" s="7">
        <f t="shared" si="44"/>
        <v>25</v>
      </c>
      <c r="W208" s="7">
        <f t="shared" si="45"/>
        <v>0.82</v>
      </c>
      <c r="X208" s="7">
        <f t="shared" si="46"/>
        <v>0.08</v>
      </c>
      <c r="Y208" s="7">
        <f t="shared" si="47"/>
        <v>0.1</v>
      </c>
    </row>
    <row r="209" spans="1:26" x14ac:dyDescent="0.25">
      <c r="A209" s="8" t="s">
        <v>243</v>
      </c>
      <c r="B209" s="8">
        <v>30</v>
      </c>
      <c r="C209" s="8">
        <v>114.6</v>
      </c>
      <c r="D209" s="8">
        <v>26.64</v>
      </c>
      <c r="E209" s="8">
        <v>1.65</v>
      </c>
      <c r="F209" s="8">
        <v>0.15</v>
      </c>
      <c r="G209" s="8">
        <v>0</v>
      </c>
      <c r="H209" s="8">
        <v>155.1</v>
      </c>
      <c r="I209" s="8">
        <v>0</v>
      </c>
      <c r="J209" s="8">
        <v>0</v>
      </c>
      <c r="K209" s="8">
        <v>0</v>
      </c>
      <c r="L209" s="8">
        <v>2011</v>
      </c>
      <c r="M209" s="14">
        <f t="shared" si="36"/>
        <v>114.50999999999999</v>
      </c>
      <c r="N209" s="14">
        <f t="shared" si="37"/>
        <v>1</v>
      </c>
      <c r="O209" s="14">
        <f t="shared" si="38"/>
        <v>29.85</v>
      </c>
      <c r="P209" s="14">
        <f t="shared" si="39"/>
        <v>113.25</v>
      </c>
      <c r="Q209" s="14">
        <f t="shared" si="40"/>
        <v>28.29</v>
      </c>
      <c r="R209" s="14">
        <f t="shared" si="41"/>
        <v>113.16</v>
      </c>
      <c r="S209" s="14">
        <f t="shared" si="42"/>
        <v>1.1299999999999999</v>
      </c>
      <c r="T209" s="14">
        <f t="shared" si="43"/>
        <v>26.42</v>
      </c>
      <c r="U209" s="7">
        <f t="shared" si="44"/>
        <v>25</v>
      </c>
      <c r="W209" s="7">
        <f t="shared" si="45"/>
        <v>0.94</v>
      </c>
      <c r="X209" s="7">
        <f t="shared" si="46"/>
        <v>0.06</v>
      </c>
      <c r="Y209" s="7">
        <f t="shared" si="47"/>
        <v>0.01</v>
      </c>
    </row>
    <row r="210" spans="1:26" x14ac:dyDescent="0.25">
      <c r="A210" s="8" t="s">
        <v>131</v>
      </c>
      <c r="B210" s="8">
        <v>100</v>
      </c>
      <c r="C210" s="8">
        <v>394</v>
      </c>
      <c r="D210" s="8">
        <v>85.33</v>
      </c>
      <c r="E210" s="8">
        <v>6.8</v>
      </c>
      <c r="F210" s="8">
        <v>2.79</v>
      </c>
      <c r="G210" s="8">
        <v>17.239999999999998</v>
      </c>
      <c r="H210" s="8">
        <v>551</v>
      </c>
      <c r="I210" s="8">
        <v>0</v>
      </c>
      <c r="J210" s="8">
        <v>0.73</v>
      </c>
      <c r="K210" s="8">
        <v>0</v>
      </c>
      <c r="L210" s="8">
        <v>2017</v>
      </c>
      <c r="M210" s="14">
        <f t="shared" si="36"/>
        <v>393.63</v>
      </c>
      <c r="N210" s="14">
        <f t="shared" si="37"/>
        <v>1</v>
      </c>
      <c r="O210" s="14">
        <f t="shared" si="38"/>
        <v>97.21</v>
      </c>
      <c r="P210" s="14">
        <f t="shared" si="39"/>
        <v>368.89</v>
      </c>
      <c r="Q210" s="14">
        <f t="shared" si="40"/>
        <v>92.13</v>
      </c>
      <c r="R210" s="14">
        <f t="shared" si="41"/>
        <v>368.52</v>
      </c>
      <c r="S210" s="14">
        <f t="shared" si="42"/>
        <v>3.69</v>
      </c>
      <c r="T210" s="14">
        <f t="shared" si="43"/>
        <v>26.34</v>
      </c>
      <c r="U210" s="7">
        <f t="shared" si="44"/>
        <v>25</v>
      </c>
      <c r="W210" s="7">
        <f t="shared" si="45"/>
        <v>0.9</v>
      </c>
      <c r="X210" s="7">
        <f t="shared" si="46"/>
        <v>7.0000000000000007E-2</v>
      </c>
      <c r="Y210" s="7">
        <f t="shared" si="47"/>
        <v>0.03</v>
      </c>
    </row>
    <row r="211" spans="1:26" x14ac:dyDescent="0.25">
      <c r="A211" s="8" t="s">
        <v>187</v>
      </c>
      <c r="B211" s="8">
        <v>30</v>
      </c>
      <c r="C211" s="8">
        <v>111</v>
      </c>
      <c r="D211" s="8">
        <v>25.98</v>
      </c>
      <c r="E211" s="8">
        <v>2.04</v>
      </c>
      <c r="F211" s="8">
        <v>0.18</v>
      </c>
      <c r="G211" s="8">
        <v>0</v>
      </c>
      <c r="H211" s="8">
        <v>297.60000000000002</v>
      </c>
      <c r="I211" s="8">
        <v>0</v>
      </c>
      <c r="J211" s="8">
        <v>0</v>
      </c>
      <c r="K211" s="8">
        <v>0</v>
      </c>
      <c r="L211" s="8">
        <v>2006</v>
      </c>
      <c r="M211" s="14">
        <f t="shared" si="36"/>
        <v>113.7</v>
      </c>
      <c r="N211" s="14">
        <f t="shared" si="37"/>
        <v>1.02</v>
      </c>
      <c r="O211" s="14">
        <f t="shared" si="38"/>
        <v>29.82</v>
      </c>
      <c r="P211" s="14">
        <f t="shared" si="39"/>
        <v>109.38</v>
      </c>
      <c r="Q211" s="14">
        <f t="shared" si="40"/>
        <v>28.02</v>
      </c>
      <c r="R211" s="14">
        <f t="shared" si="41"/>
        <v>112.08</v>
      </c>
      <c r="S211" s="14">
        <f t="shared" si="42"/>
        <v>1.1200000000000001</v>
      </c>
      <c r="T211" s="14">
        <f t="shared" si="43"/>
        <v>26.63</v>
      </c>
      <c r="U211" s="7">
        <f t="shared" si="44"/>
        <v>25</v>
      </c>
      <c r="W211" s="7">
        <f t="shared" si="45"/>
        <v>0.92</v>
      </c>
      <c r="X211" s="7">
        <f t="shared" si="46"/>
        <v>7.0000000000000007E-2</v>
      </c>
      <c r="Y211" s="7">
        <f t="shared" si="47"/>
        <v>0.01</v>
      </c>
    </row>
    <row r="212" spans="1:26" x14ac:dyDescent="0.25">
      <c r="A212" s="8" t="s">
        <v>193</v>
      </c>
      <c r="B212" s="8">
        <v>30</v>
      </c>
      <c r="C212" s="8">
        <v>113.3</v>
      </c>
      <c r="D212" s="8">
        <v>26.64</v>
      </c>
      <c r="E212" s="8">
        <v>1.65</v>
      </c>
      <c r="F212" s="8">
        <v>0.15</v>
      </c>
      <c r="G212" s="8">
        <v>0</v>
      </c>
      <c r="H212" s="8">
        <v>155.1</v>
      </c>
      <c r="I212" s="8">
        <v>0</v>
      </c>
      <c r="J212" s="8">
        <v>0</v>
      </c>
      <c r="K212" s="8">
        <v>0</v>
      </c>
      <c r="L212" s="8">
        <v>2006</v>
      </c>
      <c r="M212" s="14">
        <f t="shared" si="36"/>
        <v>114.50999999999999</v>
      </c>
      <c r="N212" s="14">
        <f t="shared" si="37"/>
        <v>1.01</v>
      </c>
      <c r="O212" s="14">
        <f t="shared" si="38"/>
        <v>29.85</v>
      </c>
      <c r="P212" s="14">
        <f t="shared" si="39"/>
        <v>111.95</v>
      </c>
      <c r="Q212" s="14">
        <f t="shared" si="40"/>
        <v>28.29</v>
      </c>
      <c r="R212" s="14">
        <f t="shared" si="41"/>
        <v>113.16</v>
      </c>
      <c r="S212" s="14">
        <f t="shared" si="42"/>
        <v>1.1299999999999999</v>
      </c>
      <c r="T212" s="14">
        <f t="shared" si="43"/>
        <v>26.42</v>
      </c>
      <c r="U212" s="7">
        <f t="shared" si="44"/>
        <v>25</v>
      </c>
      <c r="W212" s="7">
        <f t="shared" si="45"/>
        <v>0.94</v>
      </c>
      <c r="X212" s="7">
        <f t="shared" si="46"/>
        <v>0.06</v>
      </c>
      <c r="Y212" s="7">
        <f t="shared" si="47"/>
        <v>0.01</v>
      </c>
    </row>
    <row r="213" spans="1:26" x14ac:dyDescent="0.25">
      <c r="A213" s="8" t="s">
        <v>239</v>
      </c>
      <c r="B213" s="8">
        <v>100</v>
      </c>
      <c r="C213" s="8">
        <v>407</v>
      </c>
      <c r="D213" s="8">
        <v>85.78</v>
      </c>
      <c r="E213" s="8">
        <v>6.08</v>
      </c>
      <c r="F213" s="8">
        <v>4.34</v>
      </c>
      <c r="G213" s="8">
        <v>40.909999999999997</v>
      </c>
      <c r="H213" s="8">
        <v>232</v>
      </c>
      <c r="I213" s="8">
        <v>0</v>
      </c>
      <c r="J213" s="8">
        <v>3.08</v>
      </c>
      <c r="K213" s="8">
        <v>0</v>
      </c>
      <c r="L213" s="8">
        <v>2017</v>
      </c>
      <c r="M213" s="14">
        <f t="shared" si="36"/>
        <v>406.5</v>
      </c>
      <c r="N213" s="14">
        <f t="shared" si="37"/>
        <v>1</v>
      </c>
      <c r="O213" s="14">
        <f t="shared" si="38"/>
        <v>95.66</v>
      </c>
      <c r="P213" s="14">
        <f t="shared" si="39"/>
        <v>367.94</v>
      </c>
      <c r="Q213" s="14">
        <f t="shared" si="40"/>
        <v>91.86</v>
      </c>
      <c r="R213" s="14">
        <f t="shared" si="41"/>
        <v>367.44</v>
      </c>
      <c r="S213" s="14">
        <f t="shared" si="42"/>
        <v>3.67</v>
      </c>
      <c r="T213" s="14">
        <f t="shared" si="43"/>
        <v>26.07</v>
      </c>
      <c r="U213" s="7">
        <f t="shared" si="44"/>
        <v>25</v>
      </c>
      <c r="W213" s="7">
        <f t="shared" si="45"/>
        <v>0.89</v>
      </c>
      <c r="X213" s="7">
        <f t="shared" si="46"/>
        <v>0.06</v>
      </c>
      <c r="Y213" s="7">
        <f t="shared" si="47"/>
        <v>0.05</v>
      </c>
    </row>
    <row r="214" spans="1:26" x14ac:dyDescent="0.25">
      <c r="A214" s="8" t="s">
        <v>188</v>
      </c>
      <c r="B214" s="8">
        <v>100</v>
      </c>
      <c r="C214" s="8">
        <v>407</v>
      </c>
      <c r="D214" s="8">
        <v>85.78</v>
      </c>
      <c r="E214" s="8">
        <v>6.08</v>
      </c>
      <c r="F214" s="8">
        <v>4.34</v>
      </c>
      <c r="G214" s="8">
        <v>40.909999999999997</v>
      </c>
      <c r="H214" s="8">
        <v>232</v>
      </c>
      <c r="I214" s="8">
        <v>0</v>
      </c>
      <c r="J214" s="8">
        <v>3.08</v>
      </c>
      <c r="K214" s="8">
        <v>0</v>
      </c>
      <c r="L214" s="8">
        <v>2017</v>
      </c>
      <c r="M214" s="14">
        <f t="shared" si="36"/>
        <v>406.5</v>
      </c>
      <c r="N214" s="14">
        <f t="shared" si="37"/>
        <v>1</v>
      </c>
      <c r="O214" s="14">
        <f t="shared" si="38"/>
        <v>95.66</v>
      </c>
      <c r="P214" s="14">
        <f t="shared" si="39"/>
        <v>367.94</v>
      </c>
      <c r="Q214" s="14">
        <f t="shared" si="40"/>
        <v>91.86</v>
      </c>
      <c r="R214" s="14">
        <f t="shared" si="41"/>
        <v>367.44</v>
      </c>
      <c r="S214" s="14">
        <f t="shared" si="42"/>
        <v>3.67</v>
      </c>
      <c r="T214" s="14">
        <f t="shared" si="43"/>
        <v>26.07</v>
      </c>
      <c r="U214" s="7">
        <f t="shared" si="44"/>
        <v>25</v>
      </c>
      <c r="W214" s="7">
        <f t="shared" si="45"/>
        <v>0.89</v>
      </c>
      <c r="X214" s="7">
        <f t="shared" si="46"/>
        <v>0.06</v>
      </c>
      <c r="Y214" s="7">
        <f t="shared" si="47"/>
        <v>0.05</v>
      </c>
    </row>
    <row r="215" spans="1:26" x14ac:dyDescent="0.25">
      <c r="A215" s="8" t="s">
        <v>240</v>
      </c>
      <c r="B215" s="8">
        <v>100</v>
      </c>
      <c r="C215" s="8">
        <v>378</v>
      </c>
      <c r="D215" s="8">
        <v>88.05</v>
      </c>
      <c r="E215" s="8">
        <v>5.1100000000000003</v>
      </c>
      <c r="F215" s="8">
        <v>0.59</v>
      </c>
      <c r="G215" s="8">
        <v>39.549999999999997</v>
      </c>
      <c r="H215" s="8">
        <v>434</v>
      </c>
      <c r="I215" s="8">
        <v>0</v>
      </c>
      <c r="J215" s="8">
        <v>0.17</v>
      </c>
      <c r="K215" s="8">
        <v>0</v>
      </c>
      <c r="L215" s="8">
        <v>2017</v>
      </c>
      <c r="M215" s="14">
        <f t="shared" si="36"/>
        <v>377.95</v>
      </c>
      <c r="N215" s="14">
        <f t="shared" si="37"/>
        <v>1</v>
      </c>
      <c r="O215" s="14">
        <f t="shared" si="38"/>
        <v>99.41</v>
      </c>
      <c r="P215" s="14">
        <f t="shared" si="39"/>
        <v>372.69</v>
      </c>
      <c r="Q215" s="14">
        <f t="shared" si="40"/>
        <v>93.16</v>
      </c>
      <c r="R215" s="14">
        <f t="shared" si="41"/>
        <v>372.64</v>
      </c>
      <c r="S215" s="14">
        <f t="shared" si="42"/>
        <v>3.73</v>
      </c>
      <c r="T215" s="14">
        <f t="shared" si="43"/>
        <v>26.65</v>
      </c>
      <c r="U215" s="7">
        <f t="shared" si="44"/>
        <v>25</v>
      </c>
      <c r="W215" s="7">
        <f t="shared" si="45"/>
        <v>0.94</v>
      </c>
      <c r="X215" s="7">
        <f t="shared" si="46"/>
        <v>0.05</v>
      </c>
      <c r="Y215" s="7">
        <f t="shared" si="47"/>
        <v>0.01</v>
      </c>
    </row>
    <row r="216" spans="1:26" x14ac:dyDescent="0.25">
      <c r="A216" s="8" t="s">
        <v>174</v>
      </c>
      <c r="B216" s="8">
        <v>30</v>
      </c>
      <c r="C216" s="8">
        <v>114.9</v>
      </c>
      <c r="D216" s="8">
        <v>27.48</v>
      </c>
      <c r="E216" s="8">
        <v>1.35</v>
      </c>
      <c r="F216" s="8">
        <v>0.06</v>
      </c>
      <c r="G216" s="8">
        <v>0</v>
      </c>
      <c r="H216" s="8">
        <v>86.7</v>
      </c>
      <c r="I216" s="8">
        <v>0</v>
      </c>
      <c r="J216" s="8">
        <v>0</v>
      </c>
      <c r="K216" s="8">
        <v>0</v>
      </c>
      <c r="L216" s="8">
        <v>2006</v>
      </c>
      <c r="M216" s="14">
        <f t="shared" si="36"/>
        <v>115.86000000000001</v>
      </c>
      <c r="N216" s="14">
        <f t="shared" si="37"/>
        <v>1.01</v>
      </c>
      <c r="O216" s="14">
        <f t="shared" si="38"/>
        <v>29.94</v>
      </c>
      <c r="P216" s="14">
        <f t="shared" si="39"/>
        <v>114.36</v>
      </c>
      <c r="Q216" s="14">
        <f t="shared" si="40"/>
        <v>28.830000000000002</v>
      </c>
      <c r="R216" s="14">
        <f t="shared" si="41"/>
        <v>115.32000000000001</v>
      </c>
      <c r="S216" s="14">
        <f t="shared" si="42"/>
        <v>1.1499999999999999</v>
      </c>
      <c r="T216" s="14">
        <f t="shared" si="43"/>
        <v>26.03</v>
      </c>
      <c r="U216" s="7">
        <f t="shared" si="44"/>
        <v>25</v>
      </c>
      <c r="W216" s="7">
        <f t="shared" si="45"/>
        <v>0.95</v>
      </c>
      <c r="X216" s="7">
        <f t="shared" si="46"/>
        <v>0.05</v>
      </c>
      <c r="Y216" s="7">
        <f t="shared" si="47"/>
        <v>0</v>
      </c>
    </row>
    <row r="217" spans="1:26" x14ac:dyDescent="0.25">
      <c r="A217" s="8" t="s">
        <v>194</v>
      </c>
      <c r="B217" s="8">
        <v>30</v>
      </c>
      <c r="C217" s="8">
        <v>114.6</v>
      </c>
      <c r="D217" s="8">
        <v>26.73</v>
      </c>
      <c r="E217" s="8">
        <v>1.59</v>
      </c>
      <c r="F217" s="8">
        <v>0.33</v>
      </c>
      <c r="G217" s="8">
        <v>0</v>
      </c>
      <c r="H217" s="8">
        <v>119.1</v>
      </c>
      <c r="I217" s="8">
        <v>0</v>
      </c>
      <c r="J217" s="8">
        <v>0</v>
      </c>
      <c r="K217" s="8">
        <v>0</v>
      </c>
      <c r="L217" s="8">
        <v>2006</v>
      </c>
      <c r="M217" s="14">
        <f t="shared" si="36"/>
        <v>116.25</v>
      </c>
      <c r="N217" s="14">
        <f t="shared" si="37"/>
        <v>1.01</v>
      </c>
      <c r="O217" s="14">
        <f t="shared" si="38"/>
        <v>29.67</v>
      </c>
      <c r="P217" s="14">
        <f t="shared" si="39"/>
        <v>111.63</v>
      </c>
      <c r="Q217" s="14">
        <f t="shared" si="40"/>
        <v>28.32</v>
      </c>
      <c r="R217" s="14">
        <f t="shared" si="41"/>
        <v>113.28</v>
      </c>
      <c r="S217" s="14">
        <f t="shared" si="42"/>
        <v>1.1299999999999999</v>
      </c>
      <c r="T217" s="14">
        <f t="shared" si="43"/>
        <v>26.26</v>
      </c>
      <c r="U217" s="7">
        <f t="shared" si="44"/>
        <v>25</v>
      </c>
      <c r="W217" s="7">
        <f t="shared" si="45"/>
        <v>0.93</v>
      </c>
      <c r="X217" s="7">
        <f t="shared" si="46"/>
        <v>0.06</v>
      </c>
      <c r="Y217" s="7">
        <f t="shared" si="47"/>
        <v>0.01</v>
      </c>
    </row>
    <row r="218" spans="1:26" x14ac:dyDescent="0.25">
      <c r="A218" s="8" t="s">
        <v>83</v>
      </c>
      <c r="B218" s="8">
        <v>100</v>
      </c>
      <c r="C218" s="8">
        <v>426</v>
      </c>
      <c r="D218" s="8">
        <v>78.180000000000007</v>
      </c>
      <c r="E218" s="8">
        <v>7.3</v>
      </c>
      <c r="F218" s="8">
        <v>9.2899999999999991</v>
      </c>
      <c r="G218" s="8">
        <v>34.79</v>
      </c>
      <c r="H218" s="8">
        <v>379</v>
      </c>
      <c r="I218" s="8">
        <v>0</v>
      </c>
      <c r="J218" s="8">
        <v>3.39</v>
      </c>
      <c r="K218" s="8">
        <v>0</v>
      </c>
      <c r="L218" s="8">
        <v>2017</v>
      </c>
      <c r="M218" s="14">
        <f t="shared" si="36"/>
        <v>425.53</v>
      </c>
      <c r="N218" s="14">
        <f t="shared" si="37"/>
        <v>1</v>
      </c>
      <c r="O218" s="14">
        <f t="shared" si="38"/>
        <v>90.710000000000008</v>
      </c>
      <c r="P218" s="14">
        <f t="shared" si="39"/>
        <v>342.39</v>
      </c>
      <c r="Q218" s="14">
        <f t="shared" si="40"/>
        <v>85.48</v>
      </c>
      <c r="R218" s="14">
        <f t="shared" si="41"/>
        <v>341.92</v>
      </c>
      <c r="S218" s="14">
        <f t="shared" si="42"/>
        <v>3.42</v>
      </c>
      <c r="T218" s="14">
        <f t="shared" si="43"/>
        <v>26.52</v>
      </c>
      <c r="U218" s="7">
        <f t="shared" si="44"/>
        <v>25</v>
      </c>
      <c r="W218" s="7">
        <f t="shared" si="45"/>
        <v>0.82</v>
      </c>
      <c r="X218" s="7">
        <f t="shared" si="46"/>
        <v>0.08</v>
      </c>
      <c r="Y218" s="7">
        <f t="shared" si="47"/>
        <v>0.1</v>
      </c>
    </row>
    <row r="219" spans="1:26" x14ac:dyDescent="0.25">
      <c r="A219" s="8" t="s">
        <v>93</v>
      </c>
      <c r="B219" s="8">
        <v>100</v>
      </c>
      <c r="C219" s="8">
        <v>394</v>
      </c>
      <c r="D219" s="8">
        <v>85.33</v>
      </c>
      <c r="E219" s="8">
        <v>6.8</v>
      </c>
      <c r="F219" s="8">
        <v>2.79</v>
      </c>
      <c r="G219" s="8">
        <v>17.239999999999998</v>
      </c>
      <c r="H219" s="8">
        <v>551</v>
      </c>
      <c r="I219" s="8">
        <v>0</v>
      </c>
      <c r="J219" s="8">
        <v>0.73</v>
      </c>
      <c r="K219" s="8">
        <v>0</v>
      </c>
      <c r="L219" s="8">
        <v>2017</v>
      </c>
      <c r="M219" s="14">
        <f t="shared" si="36"/>
        <v>393.63</v>
      </c>
      <c r="N219" s="14">
        <f t="shared" si="37"/>
        <v>1</v>
      </c>
      <c r="O219" s="14">
        <f t="shared" si="38"/>
        <v>97.21</v>
      </c>
      <c r="P219" s="14">
        <f t="shared" si="39"/>
        <v>368.89</v>
      </c>
      <c r="Q219" s="14">
        <f t="shared" si="40"/>
        <v>92.13</v>
      </c>
      <c r="R219" s="14">
        <f t="shared" si="41"/>
        <v>368.52</v>
      </c>
      <c r="S219" s="14">
        <f t="shared" si="42"/>
        <v>3.69</v>
      </c>
      <c r="T219" s="14">
        <f t="shared" si="43"/>
        <v>26.34</v>
      </c>
      <c r="U219" s="7">
        <f t="shared" si="44"/>
        <v>25</v>
      </c>
      <c r="W219" s="7">
        <f t="shared" si="45"/>
        <v>0.9</v>
      </c>
      <c r="X219" s="7">
        <f t="shared" si="46"/>
        <v>7.0000000000000007E-2</v>
      </c>
      <c r="Y219" s="7">
        <f t="shared" si="47"/>
        <v>0.03</v>
      </c>
    </row>
    <row r="220" spans="1:26" x14ac:dyDescent="0.25">
      <c r="A220" s="8" t="s">
        <v>171</v>
      </c>
      <c r="B220" s="8">
        <v>100</v>
      </c>
      <c r="C220" s="8">
        <v>378</v>
      </c>
      <c r="D220" s="8">
        <v>88.05</v>
      </c>
      <c r="E220" s="8">
        <v>5.1100000000000003</v>
      </c>
      <c r="F220" s="8">
        <v>0.59</v>
      </c>
      <c r="G220" s="8">
        <v>39.549999999999997</v>
      </c>
      <c r="H220" s="8">
        <v>434</v>
      </c>
      <c r="I220" s="8">
        <v>0</v>
      </c>
      <c r="J220" s="8">
        <v>0.17</v>
      </c>
      <c r="K220" s="8">
        <v>0</v>
      </c>
      <c r="L220" s="8">
        <v>2017</v>
      </c>
      <c r="M220" s="14">
        <f t="shared" si="36"/>
        <v>377.95</v>
      </c>
      <c r="N220" s="14">
        <f t="shared" si="37"/>
        <v>1</v>
      </c>
      <c r="O220" s="14">
        <f t="shared" si="38"/>
        <v>99.41</v>
      </c>
      <c r="P220" s="14">
        <f t="shared" si="39"/>
        <v>372.69</v>
      </c>
      <c r="Q220" s="14">
        <f t="shared" si="40"/>
        <v>93.16</v>
      </c>
      <c r="R220" s="14">
        <f t="shared" si="41"/>
        <v>372.64</v>
      </c>
      <c r="S220" s="14">
        <f t="shared" si="42"/>
        <v>3.73</v>
      </c>
      <c r="T220" s="14">
        <f t="shared" si="43"/>
        <v>26.65</v>
      </c>
      <c r="U220" s="7">
        <f t="shared" si="44"/>
        <v>25</v>
      </c>
      <c r="W220" s="7">
        <f t="shared" si="45"/>
        <v>0.94</v>
      </c>
      <c r="X220" s="7">
        <f t="shared" si="46"/>
        <v>0.05</v>
      </c>
      <c r="Y220" s="7">
        <f t="shared" si="47"/>
        <v>0.01</v>
      </c>
    </row>
    <row r="221" spans="1:26" s="4" customFormat="1" x14ac:dyDescent="0.25">
      <c r="A221" s="8" t="s">
        <v>89</v>
      </c>
      <c r="B221" s="8">
        <v>100</v>
      </c>
      <c r="C221" s="8">
        <v>265</v>
      </c>
      <c r="D221" s="8">
        <v>83.3</v>
      </c>
      <c r="E221" s="8">
        <v>7.32</v>
      </c>
      <c r="F221" s="8">
        <v>0.97</v>
      </c>
      <c r="G221" s="8">
        <v>0.54</v>
      </c>
      <c r="H221" s="8">
        <v>2</v>
      </c>
      <c r="I221" s="8">
        <v>0</v>
      </c>
      <c r="J221" s="8">
        <v>0.25</v>
      </c>
      <c r="K221" s="8">
        <v>0</v>
      </c>
      <c r="L221" s="8">
        <v>2017</v>
      </c>
      <c r="M221" s="19">
        <f t="shared" si="36"/>
        <v>371.21000000000004</v>
      </c>
      <c r="N221" s="19">
        <f t="shared" si="37"/>
        <v>1.4</v>
      </c>
      <c r="O221" s="14">
        <f t="shared" si="38"/>
        <v>99.03</v>
      </c>
      <c r="P221" s="14">
        <f t="shared" si="39"/>
        <v>256.27</v>
      </c>
      <c r="Q221" s="14">
        <f t="shared" si="40"/>
        <v>90.62</v>
      </c>
      <c r="R221" s="14">
        <f t="shared" si="41"/>
        <v>362.48</v>
      </c>
      <c r="S221" s="14">
        <f t="shared" si="42"/>
        <v>3.62</v>
      </c>
      <c r="T221" s="14">
        <f t="shared" si="43"/>
        <v>27.36</v>
      </c>
      <c r="U221" s="7">
        <f t="shared" si="44"/>
        <v>25</v>
      </c>
      <c r="V221" s="10"/>
      <c r="W221" s="7">
        <f t="shared" si="45"/>
        <v>0.91</v>
      </c>
      <c r="X221" s="7">
        <f t="shared" si="46"/>
        <v>0.08</v>
      </c>
      <c r="Y221" s="7">
        <f t="shared" si="47"/>
        <v>0.01</v>
      </c>
      <c r="Z221" s="10"/>
    </row>
    <row r="222" spans="1:26" x14ac:dyDescent="0.25">
      <c r="A222" s="8" t="s">
        <v>103</v>
      </c>
      <c r="B222" s="8">
        <v>100</v>
      </c>
      <c r="C222" s="8">
        <v>538</v>
      </c>
      <c r="D222" s="8">
        <v>56.9</v>
      </c>
      <c r="E222" s="8">
        <v>6.17</v>
      </c>
      <c r="F222" s="8">
        <v>33.36</v>
      </c>
      <c r="G222" s="8">
        <v>0.27</v>
      </c>
      <c r="H222" s="8">
        <v>514</v>
      </c>
      <c r="I222" s="8">
        <v>0</v>
      </c>
      <c r="J222" s="8">
        <v>4.33</v>
      </c>
      <c r="K222" s="8">
        <v>0</v>
      </c>
      <c r="L222" s="8">
        <v>2017</v>
      </c>
      <c r="M222" s="14">
        <f t="shared" si="36"/>
        <v>552.52</v>
      </c>
      <c r="N222" s="14">
        <f t="shared" si="37"/>
        <v>1.03</v>
      </c>
      <c r="O222" s="14">
        <f t="shared" si="38"/>
        <v>66.64</v>
      </c>
      <c r="P222" s="14">
        <f t="shared" si="39"/>
        <v>237.76</v>
      </c>
      <c r="Q222" s="14">
        <f t="shared" si="40"/>
        <v>63.07</v>
      </c>
      <c r="R222" s="14">
        <f t="shared" si="41"/>
        <v>252.28</v>
      </c>
      <c r="S222" s="14">
        <f t="shared" si="42"/>
        <v>2.52</v>
      </c>
      <c r="T222" s="14">
        <f t="shared" si="43"/>
        <v>26.44</v>
      </c>
      <c r="U222" s="7">
        <f t="shared" si="44"/>
        <v>25</v>
      </c>
      <c r="W222" s="7">
        <f t="shared" si="45"/>
        <v>0.59</v>
      </c>
      <c r="X222" s="7">
        <f t="shared" si="46"/>
        <v>0.06</v>
      </c>
      <c r="Y222" s="7">
        <f t="shared" si="47"/>
        <v>0.35</v>
      </c>
    </row>
    <row r="223" spans="1:26" s="4" customFormat="1" x14ac:dyDescent="0.25">
      <c r="A223" s="8" t="s">
        <v>288</v>
      </c>
      <c r="B223" s="8">
        <v>100</v>
      </c>
      <c r="C223" s="8">
        <v>289</v>
      </c>
      <c r="D223" s="8">
        <v>76.3</v>
      </c>
      <c r="E223" s="8">
        <v>11.5</v>
      </c>
      <c r="F223" s="8">
        <v>4.0999999999999996</v>
      </c>
      <c r="G223" s="8"/>
      <c r="H223" s="8">
        <v>2</v>
      </c>
      <c r="I223" s="8"/>
      <c r="J223" s="8"/>
      <c r="K223" s="8">
        <v>0</v>
      </c>
      <c r="L223" s="8">
        <v>2017</v>
      </c>
      <c r="M223" s="19">
        <f t="shared" si="36"/>
        <v>388.09999999999997</v>
      </c>
      <c r="N223" s="19">
        <f t="shared" si="37"/>
        <v>1.34</v>
      </c>
      <c r="O223" s="14">
        <f t="shared" si="38"/>
        <v>95.9</v>
      </c>
      <c r="P223" s="14">
        <f t="shared" si="39"/>
        <v>252.1</v>
      </c>
      <c r="Q223" s="14">
        <f t="shared" si="40"/>
        <v>87.8</v>
      </c>
      <c r="R223" s="14">
        <f t="shared" si="41"/>
        <v>351.2</v>
      </c>
      <c r="S223" s="14">
        <f t="shared" si="42"/>
        <v>3.51</v>
      </c>
      <c r="T223" s="14">
        <f t="shared" si="43"/>
        <v>27.32</v>
      </c>
      <c r="U223" s="7">
        <f t="shared" si="44"/>
        <v>25</v>
      </c>
      <c r="V223" s="10"/>
      <c r="W223" s="7">
        <f t="shared" si="45"/>
        <v>0.83</v>
      </c>
      <c r="X223" s="7">
        <f t="shared" si="46"/>
        <v>0.13</v>
      </c>
      <c r="Y223" s="7">
        <f t="shared" si="47"/>
        <v>0.04</v>
      </c>
      <c r="Z223" s="10"/>
    </row>
    <row r="224" spans="1:26" x14ac:dyDescent="0.25">
      <c r="A224" s="8" t="s">
        <v>94</v>
      </c>
      <c r="B224" s="8">
        <v>100</v>
      </c>
      <c r="C224" s="8">
        <v>536</v>
      </c>
      <c r="D224" s="8">
        <v>57.6</v>
      </c>
      <c r="E224" s="8">
        <v>7.6</v>
      </c>
      <c r="F224" s="8">
        <v>30.6</v>
      </c>
      <c r="G224" s="8"/>
      <c r="H224" s="8">
        <v>784</v>
      </c>
      <c r="I224" s="8"/>
      <c r="J224" s="8"/>
      <c r="K224" s="8">
        <v>0</v>
      </c>
      <c r="L224" s="8">
        <v>2017</v>
      </c>
      <c r="M224" s="14">
        <f t="shared" si="36"/>
        <v>536.20000000000005</v>
      </c>
      <c r="N224" s="14">
        <f t="shared" si="37"/>
        <v>1</v>
      </c>
      <c r="O224" s="14">
        <f t="shared" si="38"/>
        <v>69.400000000000006</v>
      </c>
      <c r="P224" s="14">
        <f t="shared" si="39"/>
        <v>260.59999999999997</v>
      </c>
      <c r="Q224" s="14">
        <f t="shared" si="40"/>
        <v>65.2</v>
      </c>
      <c r="R224" s="14">
        <f t="shared" si="41"/>
        <v>260.8</v>
      </c>
      <c r="S224" s="14">
        <f t="shared" si="42"/>
        <v>2.61</v>
      </c>
      <c r="T224" s="14">
        <f t="shared" si="43"/>
        <v>26.59</v>
      </c>
      <c r="U224" s="7">
        <f t="shared" si="44"/>
        <v>25</v>
      </c>
      <c r="W224" s="7">
        <f t="shared" si="45"/>
        <v>0.6</v>
      </c>
      <c r="X224" s="7">
        <f t="shared" si="46"/>
        <v>0.08</v>
      </c>
      <c r="Y224" s="7">
        <f t="shared" si="47"/>
        <v>0.32</v>
      </c>
    </row>
    <row r="225" spans="1:26" x14ac:dyDescent="0.25">
      <c r="A225" s="8" t="s">
        <v>88</v>
      </c>
      <c r="B225" s="8">
        <v>100</v>
      </c>
      <c r="C225" s="8">
        <v>104</v>
      </c>
      <c r="D225" s="8">
        <v>22.4</v>
      </c>
      <c r="E225" s="8">
        <v>3.2</v>
      </c>
      <c r="F225" s="8">
        <v>0.2</v>
      </c>
      <c r="G225" s="8"/>
      <c r="H225" s="8">
        <v>330</v>
      </c>
      <c r="I225" s="8"/>
      <c r="J225" s="8"/>
      <c r="K225" s="8">
        <v>0</v>
      </c>
      <c r="L225" s="8">
        <v>2017</v>
      </c>
      <c r="M225" s="14">
        <f t="shared" si="36"/>
        <v>104.19999999999999</v>
      </c>
      <c r="N225" s="14">
        <f t="shared" si="37"/>
        <v>1</v>
      </c>
      <c r="O225" s="14">
        <f t="shared" si="38"/>
        <v>99.8</v>
      </c>
      <c r="P225" s="14">
        <f t="shared" si="39"/>
        <v>102.2</v>
      </c>
      <c r="Q225" s="14">
        <f t="shared" si="40"/>
        <v>25.599999999999998</v>
      </c>
      <c r="R225" s="14">
        <f t="shared" si="41"/>
        <v>102.39999999999999</v>
      </c>
      <c r="S225" s="14">
        <f t="shared" si="42"/>
        <v>1.02</v>
      </c>
      <c r="T225" s="14">
        <f t="shared" si="43"/>
        <v>97.84</v>
      </c>
      <c r="U225" s="7">
        <f t="shared" si="44"/>
        <v>100</v>
      </c>
      <c r="W225" s="7">
        <f t="shared" si="45"/>
        <v>0.87</v>
      </c>
      <c r="X225" s="7">
        <f t="shared" si="46"/>
        <v>0.12</v>
      </c>
      <c r="Y225" s="7">
        <f t="shared" si="47"/>
        <v>0.01</v>
      </c>
    </row>
    <row r="226" spans="1:26" x14ac:dyDescent="0.25">
      <c r="A226" s="8" t="s">
        <v>100</v>
      </c>
      <c r="B226" s="8">
        <v>100</v>
      </c>
      <c r="C226" s="8">
        <v>55</v>
      </c>
      <c r="D226" s="8">
        <v>12.6</v>
      </c>
      <c r="E226" s="8">
        <v>1.1000000000000001</v>
      </c>
      <c r="F226" s="8">
        <v>0</v>
      </c>
      <c r="G226" s="8"/>
      <c r="H226" s="8">
        <v>28</v>
      </c>
      <c r="I226" s="8"/>
      <c r="J226" s="8"/>
      <c r="K226" s="8">
        <v>0</v>
      </c>
      <c r="L226" s="8">
        <v>2017</v>
      </c>
      <c r="M226" s="14">
        <f t="shared" si="36"/>
        <v>54.8</v>
      </c>
      <c r="N226" s="14">
        <f t="shared" si="37"/>
        <v>1</v>
      </c>
      <c r="O226" s="14">
        <f t="shared" si="38"/>
        <v>100</v>
      </c>
      <c r="P226" s="14">
        <f t="shared" si="39"/>
        <v>55</v>
      </c>
      <c r="Q226" s="14">
        <f t="shared" si="40"/>
        <v>13.7</v>
      </c>
      <c r="R226" s="14">
        <f t="shared" si="41"/>
        <v>54.8</v>
      </c>
      <c r="S226" s="14">
        <f t="shared" si="42"/>
        <v>0.55000000000000004</v>
      </c>
      <c r="T226" s="14">
        <f t="shared" si="43"/>
        <v>181.82</v>
      </c>
      <c r="U226" s="7">
        <f t="shared" si="44"/>
        <v>180</v>
      </c>
      <c r="W226" s="7">
        <f t="shared" si="45"/>
        <v>0.92</v>
      </c>
      <c r="X226" s="7">
        <f t="shared" si="46"/>
        <v>0.08</v>
      </c>
      <c r="Y226" s="7">
        <f t="shared" si="47"/>
        <v>0</v>
      </c>
    </row>
    <row r="227" spans="1:26" x14ac:dyDescent="0.25">
      <c r="A227" s="8" t="s">
        <v>101</v>
      </c>
      <c r="B227" s="8">
        <v>100</v>
      </c>
      <c r="C227" s="8">
        <v>91</v>
      </c>
      <c r="D227" s="8">
        <v>18.3</v>
      </c>
      <c r="E227" s="8">
        <v>2.2999999999999998</v>
      </c>
      <c r="F227" s="8">
        <v>1</v>
      </c>
      <c r="G227" s="8"/>
      <c r="H227" s="8">
        <v>244</v>
      </c>
      <c r="I227" s="8"/>
      <c r="J227" s="8"/>
      <c r="K227" s="8">
        <v>0</v>
      </c>
      <c r="L227" s="8">
        <v>2017</v>
      </c>
      <c r="M227" s="14">
        <f t="shared" si="36"/>
        <v>91.4</v>
      </c>
      <c r="N227" s="14">
        <f t="shared" si="37"/>
        <v>1</v>
      </c>
      <c r="O227" s="14">
        <f t="shared" si="38"/>
        <v>99</v>
      </c>
      <c r="P227" s="14">
        <f t="shared" si="39"/>
        <v>82</v>
      </c>
      <c r="Q227" s="14">
        <f t="shared" si="40"/>
        <v>20.6</v>
      </c>
      <c r="R227" s="14">
        <f t="shared" si="41"/>
        <v>82.4</v>
      </c>
      <c r="S227" s="14">
        <f t="shared" si="42"/>
        <v>0.82</v>
      </c>
      <c r="T227" s="14">
        <f t="shared" si="43"/>
        <v>120.73</v>
      </c>
      <c r="U227" s="7">
        <f t="shared" si="44"/>
        <v>120</v>
      </c>
      <c r="W227" s="7">
        <f t="shared" si="45"/>
        <v>0.85</v>
      </c>
      <c r="X227" s="7">
        <f t="shared" si="46"/>
        <v>0.11</v>
      </c>
      <c r="Y227" s="7">
        <f t="shared" si="47"/>
        <v>0.05</v>
      </c>
    </row>
    <row r="228" spans="1:26" x14ac:dyDescent="0.25">
      <c r="A228" s="8" t="s">
        <v>98</v>
      </c>
      <c r="B228" s="8">
        <v>100</v>
      </c>
      <c r="C228" s="8">
        <v>82</v>
      </c>
      <c r="D228" s="8">
        <v>17.8</v>
      </c>
      <c r="E228" s="8">
        <v>2.2999999999999998</v>
      </c>
      <c r="F228" s="8">
        <v>0.5</v>
      </c>
      <c r="G228" s="8">
        <v>7.3</v>
      </c>
      <c r="H228" s="8">
        <v>210</v>
      </c>
      <c r="I228" s="8">
        <v>0</v>
      </c>
      <c r="J228" s="8">
        <v>-0.06</v>
      </c>
      <c r="K228" s="8">
        <v>0</v>
      </c>
      <c r="L228" s="8">
        <v>2017</v>
      </c>
      <c r="M228" s="14">
        <f t="shared" si="36"/>
        <v>84.9</v>
      </c>
      <c r="N228" s="14">
        <f t="shared" si="37"/>
        <v>1.04</v>
      </c>
      <c r="O228" s="14">
        <f t="shared" si="38"/>
        <v>99.5</v>
      </c>
      <c r="P228" s="14">
        <f t="shared" si="39"/>
        <v>77.5</v>
      </c>
      <c r="Q228" s="14">
        <f t="shared" si="40"/>
        <v>20.100000000000001</v>
      </c>
      <c r="R228" s="14">
        <f t="shared" si="41"/>
        <v>80.400000000000006</v>
      </c>
      <c r="S228" s="14">
        <f t="shared" si="42"/>
        <v>0.8</v>
      </c>
      <c r="T228" s="14">
        <f t="shared" si="43"/>
        <v>124.38</v>
      </c>
      <c r="U228" s="7">
        <f t="shared" si="44"/>
        <v>120</v>
      </c>
      <c r="W228" s="7">
        <f t="shared" si="45"/>
        <v>0.86</v>
      </c>
      <c r="X228" s="7">
        <f t="shared" si="46"/>
        <v>0.11</v>
      </c>
      <c r="Y228" s="7">
        <f t="shared" si="47"/>
        <v>0.02</v>
      </c>
    </row>
    <row r="229" spans="1:26" s="4" customFormat="1" x14ac:dyDescent="0.25">
      <c r="A229" s="8" t="s">
        <v>173</v>
      </c>
      <c r="B229" s="8">
        <v>100</v>
      </c>
      <c r="C229" s="8">
        <v>289</v>
      </c>
      <c r="D229" s="8">
        <v>74.7</v>
      </c>
      <c r="E229" s="8">
        <v>11.5</v>
      </c>
      <c r="F229" s="8">
        <v>4.5999999999999996</v>
      </c>
      <c r="G229" s="8"/>
      <c r="H229" s="8">
        <v>2</v>
      </c>
      <c r="I229" s="8"/>
      <c r="J229" s="8"/>
      <c r="K229" s="8">
        <v>0</v>
      </c>
      <c r="L229" s="8">
        <v>2017</v>
      </c>
      <c r="M229" s="19">
        <f t="shared" si="36"/>
        <v>386.2</v>
      </c>
      <c r="N229" s="19">
        <f t="shared" si="37"/>
        <v>1.34</v>
      </c>
      <c r="O229" s="14">
        <f t="shared" si="38"/>
        <v>95.4</v>
      </c>
      <c r="P229" s="14">
        <f t="shared" si="39"/>
        <v>247.6</v>
      </c>
      <c r="Q229" s="14">
        <f t="shared" si="40"/>
        <v>86.2</v>
      </c>
      <c r="R229" s="14">
        <f t="shared" si="41"/>
        <v>344.8</v>
      </c>
      <c r="S229" s="14">
        <f t="shared" si="42"/>
        <v>3.45</v>
      </c>
      <c r="T229" s="14">
        <f t="shared" si="43"/>
        <v>27.65</v>
      </c>
      <c r="U229" s="7">
        <f t="shared" si="44"/>
        <v>30</v>
      </c>
      <c r="V229" s="10"/>
      <c r="W229" s="7">
        <f t="shared" si="45"/>
        <v>0.82</v>
      </c>
      <c r="X229" s="7">
        <f t="shared" si="46"/>
        <v>0.13</v>
      </c>
      <c r="Y229" s="7">
        <f t="shared" si="47"/>
        <v>0.05</v>
      </c>
      <c r="Z229" s="10"/>
    </row>
    <row r="230" spans="1:26" s="4" customFormat="1" x14ac:dyDescent="0.25">
      <c r="A230" s="8" t="s">
        <v>196</v>
      </c>
      <c r="B230" s="8">
        <v>100</v>
      </c>
      <c r="C230" s="8">
        <v>110</v>
      </c>
      <c r="D230" s="8">
        <v>29.4</v>
      </c>
      <c r="E230" s="8">
        <v>4.9000000000000004</v>
      </c>
      <c r="F230" s="8">
        <v>1.2</v>
      </c>
      <c r="G230" s="8"/>
      <c r="H230" s="8">
        <v>1</v>
      </c>
      <c r="I230" s="8"/>
      <c r="J230" s="8"/>
      <c r="K230" s="8">
        <v>0</v>
      </c>
      <c r="L230" s="8">
        <v>2017</v>
      </c>
      <c r="M230" s="19">
        <f t="shared" si="36"/>
        <v>148</v>
      </c>
      <c r="N230" s="19">
        <f t="shared" si="37"/>
        <v>1.35</v>
      </c>
      <c r="O230" s="14">
        <f t="shared" si="38"/>
        <v>98.8</v>
      </c>
      <c r="P230" s="14">
        <f t="shared" si="39"/>
        <v>99.2</v>
      </c>
      <c r="Q230" s="14">
        <f t="shared" si="40"/>
        <v>34.299999999999997</v>
      </c>
      <c r="R230" s="14">
        <f t="shared" si="41"/>
        <v>137.19999999999999</v>
      </c>
      <c r="S230" s="14">
        <f t="shared" si="42"/>
        <v>1.37</v>
      </c>
      <c r="T230" s="14">
        <f t="shared" si="43"/>
        <v>72.12</v>
      </c>
      <c r="U230" s="7">
        <f t="shared" si="44"/>
        <v>70</v>
      </c>
      <c r="V230" s="10"/>
      <c r="W230" s="7">
        <f t="shared" si="45"/>
        <v>0.83</v>
      </c>
      <c r="X230" s="7">
        <f t="shared" si="46"/>
        <v>0.14000000000000001</v>
      </c>
      <c r="Y230" s="7">
        <f t="shared" si="47"/>
        <v>0.03</v>
      </c>
      <c r="Z230" s="10"/>
    </row>
    <row r="231" spans="1:26" s="4" customFormat="1" x14ac:dyDescent="0.25">
      <c r="A231" s="8" t="s">
        <v>197</v>
      </c>
      <c r="B231" s="8">
        <v>100</v>
      </c>
      <c r="C231" s="8">
        <v>108</v>
      </c>
      <c r="D231" s="8">
        <v>25.4</v>
      </c>
      <c r="E231" s="8">
        <v>6.6</v>
      </c>
      <c r="F231" s="8">
        <v>1.4</v>
      </c>
      <c r="G231" s="8"/>
      <c r="H231" s="8">
        <v>1</v>
      </c>
      <c r="I231" s="8"/>
      <c r="J231" s="8"/>
      <c r="K231" s="8">
        <v>0</v>
      </c>
      <c r="L231" s="8">
        <v>2017</v>
      </c>
      <c r="M231" s="19">
        <f t="shared" si="36"/>
        <v>140.6</v>
      </c>
      <c r="N231" s="19">
        <f t="shared" si="37"/>
        <v>1.3</v>
      </c>
      <c r="O231" s="14">
        <f t="shared" si="38"/>
        <v>98.6</v>
      </c>
      <c r="P231" s="14">
        <f t="shared" si="39"/>
        <v>95.4</v>
      </c>
      <c r="Q231" s="14">
        <f t="shared" si="40"/>
        <v>32</v>
      </c>
      <c r="R231" s="14">
        <f t="shared" si="41"/>
        <v>128</v>
      </c>
      <c r="S231" s="14">
        <f t="shared" si="42"/>
        <v>1.28</v>
      </c>
      <c r="T231" s="14">
        <f t="shared" si="43"/>
        <v>77.03</v>
      </c>
      <c r="U231" s="7">
        <f t="shared" si="44"/>
        <v>80</v>
      </c>
      <c r="V231" s="10"/>
      <c r="W231" s="7">
        <f t="shared" si="45"/>
        <v>0.76</v>
      </c>
      <c r="X231" s="7">
        <f t="shared" si="46"/>
        <v>0.2</v>
      </c>
      <c r="Y231" s="7">
        <f t="shared" si="47"/>
        <v>0.04</v>
      </c>
      <c r="Z231" s="10"/>
    </row>
    <row r="232" spans="1:26" x14ac:dyDescent="0.25">
      <c r="A232" s="8" t="s">
        <v>242</v>
      </c>
      <c r="B232" s="8">
        <v>100</v>
      </c>
      <c r="C232" s="8">
        <v>86</v>
      </c>
      <c r="D232" s="8">
        <v>8.6</v>
      </c>
      <c r="E232" s="8">
        <v>2</v>
      </c>
      <c r="F232" s="8">
        <v>4.8</v>
      </c>
      <c r="G232" s="8"/>
      <c r="H232" s="8">
        <v>280</v>
      </c>
      <c r="I232" s="8"/>
      <c r="J232" s="8"/>
      <c r="K232" s="8">
        <v>0</v>
      </c>
      <c r="L232" s="8">
        <v>2017</v>
      </c>
      <c r="M232" s="14">
        <f t="shared" si="36"/>
        <v>85.6</v>
      </c>
      <c r="N232" s="14">
        <f t="shared" si="37"/>
        <v>1</v>
      </c>
      <c r="O232" s="14">
        <f t="shared" si="38"/>
        <v>95.2</v>
      </c>
      <c r="P232" s="14">
        <f t="shared" si="39"/>
        <v>42.800000000000004</v>
      </c>
      <c r="Q232" s="14">
        <f t="shared" si="40"/>
        <v>10.6</v>
      </c>
      <c r="R232" s="14">
        <f t="shared" si="41"/>
        <v>42.4</v>
      </c>
      <c r="S232" s="14">
        <f t="shared" si="42"/>
        <v>0.42</v>
      </c>
      <c r="T232" s="14">
        <f t="shared" si="43"/>
        <v>226.67</v>
      </c>
      <c r="U232" s="7">
        <f t="shared" si="44"/>
        <v>230</v>
      </c>
      <c r="W232" s="7">
        <f t="shared" si="45"/>
        <v>0.56000000000000005</v>
      </c>
      <c r="X232" s="7">
        <f t="shared" si="46"/>
        <v>0.13</v>
      </c>
      <c r="Y232" s="7">
        <f t="shared" si="47"/>
        <v>0.31</v>
      </c>
    </row>
    <row r="233" spans="1:26" x14ac:dyDescent="0.25">
      <c r="A233" s="8" t="s">
        <v>246</v>
      </c>
      <c r="B233" s="8">
        <v>200</v>
      </c>
      <c r="C233" s="8">
        <v>168</v>
      </c>
      <c r="D233" s="8">
        <v>34.799999999999997</v>
      </c>
      <c r="E233" s="8">
        <v>4.8</v>
      </c>
      <c r="F233" s="8">
        <v>0.4</v>
      </c>
      <c r="G233" s="8">
        <v>0</v>
      </c>
      <c r="H233" s="8">
        <v>1470</v>
      </c>
      <c r="I233" s="8">
        <v>0</v>
      </c>
      <c r="J233" s="8">
        <v>0</v>
      </c>
      <c r="K233" s="8">
        <v>0</v>
      </c>
      <c r="L233" s="8">
        <v>2006</v>
      </c>
      <c r="M233" s="14">
        <f t="shared" si="36"/>
        <v>161.99999999999997</v>
      </c>
      <c r="N233" s="14">
        <f t="shared" si="37"/>
        <v>0.96</v>
      </c>
      <c r="O233" s="14">
        <f t="shared" si="38"/>
        <v>199.6</v>
      </c>
      <c r="P233" s="14">
        <f t="shared" si="39"/>
        <v>164.4</v>
      </c>
      <c r="Q233" s="14">
        <f t="shared" si="40"/>
        <v>39.599999999999994</v>
      </c>
      <c r="R233" s="14">
        <f t="shared" si="41"/>
        <v>158.39999999999998</v>
      </c>
      <c r="S233" s="14">
        <f t="shared" si="42"/>
        <v>1.58</v>
      </c>
      <c r="T233" s="14">
        <f t="shared" si="43"/>
        <v>126.33</v>
      </c>
      <c r="U233" s="7">
        <f t="shared" si="44"/>
        <v>130</v>
      </c>
      <c r="W233" s="7">
        <f t="shared" si="45"/>
        <v>0.87</v>
      </c>
      <c r="X233" s="7">
        <f t="shared" si="46"/>
        <v>0.12</v>
      </c>
      <c r="Y233" s="7">
        <f t="shared" si="47"/>
        <v>0.01</v>
      </c>
    </row>
    <row r="234" spans="1:26" x14ac:dyDescent="0.25">
      <c r="A234" s="8" t="s">
        <v>244</v>
      </c>
      <c r="B234" s="8">
        <v>200</v>
      </c>
      <c r="C234" s="8">
        <v>860</v>
      </c>
      <c r="D234" s="8">
        <v>118.6</v>
      </c>
      <c r="E234" s="8">
        <v>26.4</v>
      </c>
      <c r="F234" s="8">
        <v>31</v>
      </c>
      <c r="G234" s="8">
        <v>0</v>
      </c>
      <c r="H234" s="8">
        <v>1604</v>
      </c>
      <c r="I234" s="8">
        <v>0</v>
      </c>
      <c r="J234" s="8">
        <v>0</v>
      </c>
      <c r="K234" s="8">
        <v>0</v>
      </c>
      <c r="L234" s="8">
        <v>2001</v>
      </c>
      <c r="M234" s="14">
        <f t="shared" si="36"/>
        <v>859</v>
      </c>
      <c r="N234" s="14">
        <f t="shared" si="37"/>
        <v>1</v>
      </c>
      <c r="O234" s="14">
        <f t="shared" si="38"/>
        <v>169</v>
      </c>
      <c r="P234" s="14">
        <f t="shared" si="39"/>
        <v>581</v>
      </c>
      <c r="Q234" s="14">
        <f t="shared" si="40"/>
        <v>145</v>
      </c>
      <c r="R234" s="14">
        <f t="shared" si="41"/>
        <v>580</v>
      </c>
      <c r="S234" s="14">
        <f t="shared" si="42"/>
        <v>5.8</v>
      </c>
      <c r="T234" s="14">
        <f t="shared" si="43"/>
        <v>29.14</v>
      </c>
      <c r="U234" s="7">
        <f t="shared" si="44"/>
        <v>30</v>
      </c>
      <c r="W234" s="7">
        <f t="shared" si="45"/>
        <v>0.67</v>
      </c>
      <c r="X234" s="7">
        <f t="shared" si="46"/>
        <v>0.15</v>
      </c>
      <c r="Y234" s="7">
        <f t="shared" si="47"/>
        <v>0.18</v>
      </c>
    </row>
    <row r="235" spans="1:26" x14ac:dyDescent="0.25">
      <c r="A235" s="8" t="s">
        <v>97</v>
      </c>
      <c r="B235" s="8">
        <v>100</v>
      </c>
      <c r="C235" s="8">
        <v>353</v>
      </c>
      <c r="D235" s="8">
        <v>74.599999999999994</v>
      </c>
      <c r="E235" s="8">
        <v>13.2</v>
      </c>
      <c r="F235" s="8">
        <v>1.2</v>
      </c>
      <c r="G235" s="8"/>
      <c r="H235" s="8">
        <v>2323</v>
      </c>
      <c r="I235" s="8"/>
      <c r="J235" s="8"/>
      <c r="K235" s="8">
        <v>0</v>
      </c>
      <c r="L235" s="8">
        <v>2017</v>
      </c>
      <c r="M235" s="14">
        <f t="shared" si="36"/>
        <v>362</v>
      </c>
      <c r="N235" s="14">
        <f t="shared" si="37"/>
        <v>1.03</v>
      </c>
      <c r="O235" s="14">
        <f t="shared" si="38"/>
        <v>98.8</v>
      </c>
      <c r="P235" s="14">
        <f t="shared" si="39"/>
        <v>342.2</v>
      </c>
      <c r="Q235" s="14">
        <f t="shared" si="40"/>
        <v>87.8</v>
      </c>
      <c r="R235" s="14">
        <f t="shared" si="41"/>
        <v>351.2</v>
      </c>
      <c r="S235" s="14">
        <f t="shared" si="42"/>
        <v>3.51</v>
      </c>
      <c r="T235" s="14">
        <f t="shared" si="43"/>
        <v>28.15</v>
      </c>
      <c r="U235" s="7">
        <f t="shared" si="44"/>
        <v>30</v>
      </c>
      <c r="W235" s="7">
        <f t="shared" si="45"/>
        <v>0.84</v>
      </c>
      <c r="X235" s="7">
        <f t="shared" si="46"/>
        <v>0.15</v>
      </c>
      <c r="Y235" s="7">
        <f t="shared" si="47"/>
        <v>0.01</v>
      </c>
    </row>
    <row r="236" spans="1:26" x14ac:dyDescent="0.25">
      <c r="A236" s="8" t="s">
        <v>198</v>
      </c>
      <c r="B236" s="8">
        <v>100</v>
      </c>
      <c r="C236" s="8">
        <v>42</v>
      </c>
      <c r="D236" s="8">
        <v>9.5</v>
      </c>
      <c r="E236" s="8">
        <v>0.5</v>
      </c>
      <c r="F236" s="8">
        <v>0.4</v>
      </c>
      <c r="G236" s="8"/>
      <c r="H236" s="8"/>
      <c r="I236" s="8"/>
      <c r="J236" s="8"/>
      <c r="K236" s="8">
        <v>0</v>
      </c>
      <c r="L236" s="8">
        <v>2017</v>
      </c>
      <c r="M236" s="14">
        <f t="shared" si="36"/>
        <v>43.6</v>
      </c>
      <c r="N236" s="14">
        <f t="shared" si="37"/>
        <v>1.04</v>
      </c>
      <c r="O236" s="14">
        <f t="shared" si="38"/>
        <v>99.6</v>
      </c>
      <c r="P236" s="14">
        <f t="shared" si="39"/>
        <v>38.4</v>
      </c>
      <c r="Q236" s="14">
        <f t="shared" si="40"/>
        <v>10</v>
      </c>
      <c r="R236" s="14">
        <f t="shared" si="41"/>
        <v>40</v>
      </c>
      <c r="S236" s="14">
        <f t="shared" si="42"/>
        <v>0.4</v>
      </c>
      <c r="T236" s="14">
        <f t="shared" si="43"/>
        <v>249</v>
      </c>
      <c r="U236" s="7">
        <f t="shared" si="44"/>
        <v>250</v>
      </c>
      <c r="W236" s="7">
        <f t="shared" si="45"/>
        <v>0.91</v>
      </c>
      <c r="X236" s="7">
        <f t="shared" si="46"/>
        <v>0.05</v>
      </c>
      <c r="Y236" s="7">
        <f t="shared" si="47"/>
        <v>0.04</v>
      </c>
    </row>
    <row r="237" spans="1:26" x14ac:dyDescent="0.25">
      <c r="A237" s="8" t="s">
        <v>172</v>
      </c>
      <c r="B237" s="8">
        <v>100</v>
      </c>
      <c r="C237" s="8">
        <v>363</v>
      </c>
      <c r="D237" s="8">
        <v>70.5</v>
      </c>
      <c r="E237" s="8">
        <v>15.4</v>
      </c>
      <c r="F237" s="8">
        <v>3.2</v>
      </c>
      <c r="G237" s="8"/>
      <c r="H237" s="8">
        <v>4</v>
      </c>
      <c r="I237" s="8"/>
      <c r="J237" s="8"/>
      <c r="K237" s="8">
        <v>0</v>
      </c>
      <c r="L237" s="8">
        <v>2017</v>
      </c>
      <c r="M237" s="14">
        <f t="shared" si="36"/>
        <v>372.40000000000003</v>
      </c>
      <c r="N237" s="14">
        <f t="shared" si="37"/>
        <v>1.03</v>
      </c>
      <c r="O237" s="14">
        <f t="shared" si="38"/>
        <v>96.8</v>
      </c>
      <c r="P237" s="14">
        <f t="shared" si="39"/>
        <v>334.2</v>
      </c>
      <c r="Q237" s="14">
        <f t="shared" si="40"/>
        <v>85.9</v>
      </c>
      <c r="R237" s="14">
        <f t="shared" si="41"/>
        <v>343.6</v>
      </c>
      <c r="S237" s="14">
        <f t="shared" si="42"/>
        <v>3.44</v>
      </c>
      <c r="T237" s="14">
        <f t="shared" si="43"/>
        <v>28.14</v>
      </c>
      <c r="U237" s="7">
        <f t="shared" si="44"/>
        <v>30</v>
      </c>
      <c r="W237" s="7">
        <f t="shared" si="45"/>
        <v>0.79</v>
      </c>
      <c r="X237" s="7">
        <f t="shared" si="46"/>
        <v>0.17</v>
      </c>
      <c r="Y237" s="7">
        <f t="shared" si="47"/>
        <v>0.04</v>
      </c>
    </row>
    <row r="238" spans="1:26" x14ac:dyDescent="0.25">
      <c r="A238" s="8" t="s">
        <v>132</v>
      </c>
      <c r="B238" s="8">
        <v>40</v>
      </c>
      <c r="C238" s="8">
        <v>170.4</v>
      </c>
      <c r="D238" s="8">
        <v>26.28</v>
      </c>
      <c r="E238" s="8">
        <v>6.16</v>
      </c>
      <c r="F238" s="8">
        <v>4.6399999999999997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2006</v>
      </c>
      <c r="M238" s="14">
        <f t="shared" si="36"/>
        <v>171.51999999999998</v>
      </c>
      <c r="N238" s="14">
        <f t="shared" si="37"/>
        <v>1.01</v>
      </c>
      <c r="O238" s="14">
        <f t="shared" si="38"/>
        <v>35.36</v>
      </c>
      <c r="P238" s="14">
        <f t="shared" si="39"/>
        <v>128.64000000000001</v>
      </c>
      <c r="Q238" s="14">
        <f t="shared" si="40"/>
        <v>32.44</v>
      </c>
      <c r="R238" s="14">
        <f t="shared" si="41"/>
        <v>129.76</v>
      </c>
      <c r="S238" s="14">
        <f t="shared" si="42"/>
        <v>1.3</v>
      </c>
      <c r="T238" s="14">
        <f t="shared" si="43"/>
        <v>27.2</v>
      </c>
      <c r="U238" s="7">
        <f t="shared" si="44"/>
        <v>25</v>
      </c>
      <c r="W238" s="7">
        <f t="shared" si="45"/>
        <v>0.71</v>
      </c>
      <c r="X238" s="7">
        <f t="shared" si="46"/>
        <v>0.17</v>
      </c>
      <c r="Y238" s="7">
        <f t="shared" si="47"/>
        <v>0.13</v>
      </c>
    </row>
    <row r="239" spans="1:26" x14ac:dyDescent="0.25">
      <c r="A239" s="8" t="s">
        <v>216</v>
      </c>
      <c r="B239" s="8">
        <v>100</v>
      </c>
      <c r="C239" s="8">
        <v>28</v>
      </c>
      <c r="D239" s="8">
        <v>5</v>
      </c>
      <c r="E239" s="8">
        <v>0.7</v>
      </c>
      <c r="F239" s="8">
        <v>0.9</v>
      </c>
      <c r="G239" s="8"/>
      <c r="H239" s="8">
        <v>126</v>
      </c>
      <c r="I239" s="8"/>
      <c r="J239" s="8"/>
      <c r="K239" s="8">
        <v>0</v>
      </c>
      <c r="L239" s="8">
        <v>2017</v>
      </c>
      <c r="M239" s="14">
        <f t="shared" si="36"/>
        <v>30.9</v>
      </c>
      <c r="N239" s="14">
        <f t="shared" si="37"/>
        <v>1.1000000000000001</v>
      </c>
      <c r="O239" s="14">
        <f t="shared" si="38"/>
        <v>99.1</v>
      </c>
      <c r="P239" s="14">
        <f t="shared" si="39"/>
        <v>19.899999999999999</v>
      </c>
      <c r="Q239" s="14">
        <f t="shared" si="40"/>
        <v>5.7</v>
      </c>
      <c r="R239" s="14">
        <f t="shared" si="41"/>
        <v>22.8</v>
      </c>
      <c r="S239" s="14">
        <f t="shared" si="42"/>
        <v>0.23</v>
      </c>
      <c r="T239" s="14">
        <f t="shared" si="43"/>
        <v>430.87</v>
      </c>
      <c r="U239" s="7">
        <f t="shared" si="44"/>
        <v>430</v>
      </c>
      <c r="W239" s="7">
        <f t="shared" si="45"/>
        <v>0.76</v>
      </c>
      <c r="X239" s="7">
        <f t="shared" si="46"/>
        <v>0.11</v>
      </c>
      <c r="Y239" s="7">
        <f t="shared" si="47"/>
        <v>0.14000000000000001</v>
      </c>
    </row>
    <row r="240" spans="1:26" x14ac:dyDescent="0.25">
      <c r="A240" s="8" t="s">
        <v>211</v>
      </c>
      <c r="B240" s="8">
        <v>100</v>
      </c>
      <c r="C240" s="8">
        <v>357</v>
      </c>
      <c r="D240" s="8">
        <v>72.81</v>
      </c>
      <c r="E240" s="8">
        <v>10.7</v>
      </c>
      <c r="F240" s="8">
        <v>3.7</v>
      </c>
      <c r="G240" s="8">
        <v>0.46</v>
      </c>
      <c r="H240" s="8">
        <v>1</v>
      </c>
      <c r="I240" s="8">
        <v>0</v>
      </c>
      <c r="J240" s="8">
        <v>0.61</v>
      </c>
      <c r="K240" s="8">
        <v>0</v>
      </c>
      <c r="L240" s="8">
        <v>2017</v>
      </c>
      <c r="M240" s="14">
        <f t="shared" si="36"/>
        <v>367.34000000000003</v>
      </c>
      <c r="N240" s="14">
        <f t="shared" si="37"/>
        <v>1.03</v>
      </c>
      <c r="O240" s="14">
        <f t="shared" si="38"/>
        <v>96.3</v>
      </c>
      <c r="P240" s="14">
        <f t="shared" si="39"/>
        <v>323.7</v>
      </c>
      <c r="Q240" s="14">
        <f t="shared" si="40"/>
        <v>83.51</v>
      </c>
      <c r="R240" s="14">
        <f t="shared" si="41"/>
        <v>334.04</v>
      </c>
      <c r="S240" s="14">
        <f t="shared" si="42"/>
        <v>3.34</v>
      </c>
      <c r="T240" s="14">
        <f t="shared" si="43"/>
        <v>28.83</v>
      </c>
      <c r="U240" s="7">
        <f t="shared" si="44"/>
        <v>30</v>
      </c>
      <c r="W240" s="7">
        <f t="shared" si="45"/>
        <v>0.83</v>
      </c>
      <c r="X240" s="7">
        <f t="shared" si="46"/>
        <v>0.12</v>
      </c>
      <c r="Y240" s="7">
        <f t="shared" si="47"/>
        <v>0.04</v>
      </c>
    </row>
    <row r="241" spans="1:26" x14ac:dyDescent="0.25">
      <c r="A241" s="8" t="s">
        <v>201</v>
      </c>
      <c r="B241" s="8">
        <v>350</v>
      </c>
      <c r="C241" s="8">
        <v>161</v>
      </c>
      <c r="D241" s="8">
        <v>29.4</v>
      </c>
      <c r="E241" s="8">
        <v>9.8000000000000007</v>
      </c>
      <c r="F241" s="8">
        <v>0.35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2011</v>
      </c>
      <c r="M241" s="14">
        <f t="shared" si="36"/>
        <v>159.95000000000002</v>
      </c>
      <c r="N241" s="14">
        <f t="shared" si="37"/>
        <v>0.99</v>
      </c>
      <c r="O241" s="14">
        <f t="shared" si="38"/>
        <v>349.65</v>
      </c>
      <c r="P241" s="14">
        <f t="shared" si="39"/>
        <v>157.85</v>
      </c>
      <c r="Q241" s="14">
        <f t="shared" si="40"/>
        <v>39.200000000000003</v>
      </c>
      <c r="R241" s="14">
        <f t="shared" si="41"/>
        <v>156.80000000000001</v>
      </c>
      <c r="S241" s="14">
        <f t="shared" si="42"/>
        <v>1.57</v>
      </c>
      <c r="T241" s="14">
        <f t="shared" si="43"/>
        <v>222.71</v>
      </c>
      <c r="U241" s="7">
        <f t="shared" si="44"/>
        <v>220</v>
      </c>
      <c r="W241" s="7">
        <f t="shared" si="45"/>
        <v>0.74</v>
      </c>
      <c r="X241" s="7">
        <f t="shared" si="46"/>
        <v>0.25</v>
      </c>
      <c r="Y241" s="7">
        <f t="shared" si="47"/>
        <v>0.01</v>
      </c>
    </row>
    <row r="242" spans="1:26" x14ac:dyDescent="0.25">
      <c r="A242" s="8" t="s">
        <v>245</v>
      </c>
      <c r="B242" s="8">
        <v>100</v>
      </c>
      <c r="C242" s="8">
        <v>117</v>
      </c>
      <c r="D242" s="8">
        <v>24.4</v>
      </c>
      <c r="E242" s="8">
        <v>3.9</v>
      </c>
      <c r="F242" s="8">
        <v>0.4</v>
      </c>
      <c r="G242" s="8"/>
      <c r="H242" s="8">
        <v>132</v>
      </c>
      <c r="I242" s="8"/>
      <c r="J242" s="8"/>
      <c r="K242" s="8">
        <v>0</v>
      </c>
      <c r="L242" s="8">
        <v>2017</v>
      </c>
      <c r="M242" s="14">
        <f t="shared" si="36"/>
        <v>116.79999999999998</v>
      </c>
      <c r="N242" s="14">
        <f t="shared" si="37"/>
        <v>1</v>
      </c>
      <c r="O242" s="14">
        <f t="shared" si="38"/>
        <v>99.6</v>
      </c>
      <c r="P242" s="14">
        <f t="shared" si="39"/>
        <v>113.4</v>
      </c>
      <c r="Q242" s="14">
        <f t="shared" si="40"/>
        <v>28.299999999999997</v>
      </c>
      <c r="R242" s="14">
        <f t="shared" si="41"/>
        <v>113.19999999999999</v>
      </c>
      <c r="S242" s="14">
        <f t="shared" si="42"/>
        <v>1.1299999999999999</v>
      </c>
      <c r="T242" s="14">
        <f t="shared" si="43"/>
        <v>88.14</v>
      </c>
      <c r="U242" s="7">
        <f t="shared" si="44"/>
        <v>90</v>
      </c>
      <c r="W242" s="7">
        <f t="shared" si="45"/>
        <v>0.85</v>
      </c>
      <c r="X242" s="7">
        <f t="shared" si="46"/>
        <v>0.14000000000000001</v>
      </c>
      <c r="Y242" s="7">
        <f t="shared" si="47"/>
        <v>0.01</v>
      </c>
    </row>
    <row r="243" spans="1:26" s="4" customFormat="1" x14ac:dyDescent="0.25">
      <c r="A243" s="8" t="s">
        <v>247</v>
      </c>
      <c r="B243" s="8">
        <v>350</v>
      </c>
      <c r="C243" s="8">
        <v>220.5</v>
      </c>
      <c r="D243" s="8">
        <v>2.1</v>
      </c>
      <c r="E243" s="8">
        <v>3.85</v>
      </c>
      <c r="F243" s="8">
        <v>1.4</v>
      </c>
      <c r="G243" s="8">
        <v>0</v>
      </c>
      <c r="H243" s="8">
        <v>763</v>
      </c>
      <c r="I243" s="8">
        <v>0</v>
      </c>
      <c r="J243" s="8">
        <v>0</v>
      </c>
      <c r="K243" s="8">
        <v>0</v>
      </c>
      <c r="L243" s="8">
        <v>2006</v>
      </c>
      <c r="M243" s="19">
        <f t="shared" si="36"/>
        <v>36.4</v>
      </c>
      <c r="N243" s="19">
        <f t="shared" si="37"/>
        <v>0.17</v>
      </c>
      <c r="O243" s="14">
        <f t="shared" si="38"/>
        <v>348.6</v>
      </c>
      <c r="P243" s="14">
        <f t="shared" si="39"/>
        <v>207.9</v>
      </c>
      <c r="Q243" s="14">
        <f t="shared" si="40"/>
        <v>5.95</v>
      </c>
      <c r="R243" s="14">
        <f t="shared" si="41"/>
        <v>23.8</v>
      </c>
      <c r="S243" s="14">
        <f t="shared" si="42"/>
        <v>0.24</v>
      </c>
      <c r="T243" s="14">
        <f t="shared" si="43"/>
        <v>1452.5</v>
      </c>
      <c r="U243" s="7">
        <f t="shared" si="44"/>
        <v>1450</v>
      </c>
      <c r="V243" s="10"/>
      <c r="W243" s="7">
        <f t="shared" si="45"/>
        <v>0.28999999999999998</v>
      </c>
      <c r="X243" s="7">
        <f t="shared" si="46"/>
        <v>0.52</v>
      </c>
      <c r="Y243" s="7">
        <f t="shared" si="47"/>
        <v>0.19</v>
      </c>
      <c r="Z243" s="10"/>
    </row>
    <row r="244" spans="1:26" x14ac:dyDescent="0.25">
      <c r="A244" s="8" t="s">
        <v>202</v>
      </c>
      <c r="B244" s="8">
        <v>100</v>
      </c>
      <c r="C244" s="8">
        <v>144</v>
      </c>
      <c r="D244" s="8">
        <v>33.590000000000003</v>
      </c>
      <c r="E244" s="8">
        <v>2.11</v>
      </c>
      <c r="F244" s="8">
        <v>0.28000000000000003</v>
      </c>
      <c r="G244" s="8">
        <v>1.04</v>
      </c>
      <c r="H244" s="8">
        <v>1</v>
      </c>
      <c r="I244" s="8">
        <v>0</v>
      </c>
      <c r="J244" s="8">
        <v>0.11</v>
      </c>
      <c r="K244" s="8">
        <v>0</v>
      </c>
      <c r="L244" s="8">
        <v>2017</v>
      </c>
      <c r="M244" s="14">
        <f t="shared" si="36"/>
        <v>145.32000000000002</v>
      </c>
      <c r="N244" s="14">
        <f t="shared" si="37"/>
        <v>1.01</v>
      </c>
      <c r="O244" s="14">
        <f t="shared" si="38"/>
        <v>99.72</v>
      </c>
      <c r="P244" s="14">
        <f t="shared" si="39"/>
        <v>141.47999999999999</v>
      </c>
      <c r="Q244" s="14">
        <f t="shared" si="40"/>
        <v>35.700000000000003</v>
      </c>
      <c r="R244" s="14">
        <f t="shared" si="41"/>
        <v>142.80000000000001</v>
      </c>
      <c r="S244" s="14">
        <f t="shared" si="42"/>
        <v>1.43</v>
      </c>
      <c r="T244" s="14">
        <f t="shared" si="43"/>
        <v>69.73</v>
      </c>
      <c r="U244" s="7">
        <f t="shared" si="44"/>
        <v>70</v>
      </c>
      <c r="W244" s="7">
        <f t="shared" si="45"/>
        <v>0.93</v>
      </c>
      <c r="X244" s="7">
        <f t="shared" si="46"/>
        <v>0.06</v>
      </c>
      <c r="Y244" s="7">
        <f t="shared" si="47"/>
        <v>0.01</v>
      </c>
    </row>
    <row r="245" spans="1:26" x14ac:dyDescent="0.25">
      <c r="A245" s="8" t="s">
        <v>212</v>
      </c>
      <c r="B245" s="8">
        <v>100</v>
      </c>
      <c r="C245" s="8">
        <v>150</v>
      </c>
      <c r="D245" s="8">
        <v>33.76</v>
      </c>
      <c r="E245" s="8">
        <v>2.83</v>
      </c>
      <c r="F245" s="8">
        <v>0.38</v>
      </c>
      <c r="G245" s="8">
        <v>0.03</v>
      </c>
      <c r="H245" s="8">
        <v>159</v>
      </c>
      <c r="I245" s="8">
        <v>0</v>
      </c>
      <c r="J245" s="8">
        <v>0.13</v>
      </c>
      <c r="K245" s="8">
        <v>0</v>
      </c>
      <c r="L245" s="8">
        <v>2017</v>
      </c>
      <c r="M245" s="14">
        <f t="shared" si="36"/>
        <v>149.77999999999997</v>
      </c>
      <c r="N245" s="14">
        <f t="shared" si="37"/>
        <v>1</v>
      </c>
      <c r="O245" s="14">
        <f t="shared" si="38"/>
        <v>99.62</v>
      </c>
      <c r="P245" s="14">
        <f t="shared" si="39"/>
        <v>146.58000000000001</v>
      </c>
      <c r="Q245" s="14">
        <f t="shared" si="40"/>
        <v>36.589999999999996</v>
      </c>
      <c r="R245" s="14">
        <f t="shared" si="41"/>
        <v>146.35999999999999</v>
      </c>
      <c r="S245" s="14">
        <f t="shared" si="42"/>
        <v>1.46</v>
      </c>
      <c r="T245" s="14">
        <f t="shared" si="43"/>
        <v>68.23</v>
      </c>
      <c r="U245" s="7">
        <f t="shared" si="44"/>
        <v>70</v>
      </c>
      <c r="W245" s="7">
        <f t="shared" si="45"/>
        <v>0.91</v>
      </c>
      <c r="X245" s="7">
        <f t="shared" si="46"/>
        <v>0.08</v>
      </c>
      <c r="Y245" s="7">
        <f t="shared" si="47"/>
        <v>0.01</v>
      </c>
    </row>
    <row r="246" spans="1:26" x14ac:dyDescent="0.25">
      <c r="A246" s="8" t="s">
        <v>99</v>
      </c>
      <c r="B246" s="8">
        <v>100</v>
      </c>
      <c r="C246" s="8">
        <v>538</v>
      </c>
      <c r="D246" s="8">
        <v>45.4</v>
      </c>
      <c r="E246" s="8">
        <v>15</v>
      </c>
      <c r="F246" s="8">
        <v>32.9</v>
      </c>
      <c r="G246" s="8"/>
      <c r="H246" s="8">
        <v>81</v>
      </c>
      <c r="I246" s="8"/>
      <c r="J246" s="8"/>
      <c r="K246" s="8">
        <v>0</v>
      </c>
      <c r="L246" s="8">
        <v>2017</v>
      </c>
      <c r="M246" s="14">
        <f t="shared" si="36"/>
        <v>537.69999999999993</v>
      </c>
      <c r="N246" s="14">
        <f t="shared" si="37"/>
        <v>1</v>
      </c>
      <c r="O246" s="14">
        <f t="shared" si="38"/>
        <v>67.099999999999994</v>
      </c>
      <c r="P246" s="14">
        <f t="shared" si="39"/>
        <v>241.90000000000003</v>
      </c>
      <c r="Q246" s="14">
        <f t="shared" si="40"/>
        <v>60.4</v>
      </c>
      <c r="R246" s="14">
        <f t="shared" si="41"/>
        <v>241.6</v>
      </c>
      <c r="S246" s="14">
        <f t="shared" si="42"/>
        <v>2.42</v>
      </c>
      <c r="T246" s="14">
        <f t="shared" si="43"/>
        <v>27.73</v>
      </c>
      <c r="U246" s="7">
        <f t="shared" si="44"/>
        <v>30</v>
      </c>
      <c r="W246" s="7">
        <f t="shared" si="45"/>
        <v>0.49</v>
      </c>
      <c r="X246" s="7">
        <f t="shared" si="46"/>
        <v>0.16</v>
      </c>
      <c r="Y246" s="7">
        <f t="shared" si="47"/>
        <v>0.35</v>
      </c>
    </row>
    <row r="247" spans="1:26" x14ac:dyDescent="0.25">
      <c r="A247" s="8" t="s">
        <v>220</v>
      </c>
      <c r="B247" s="8">
        <v>100</v>
      </c>
      <c r="C247" s="8">
        <v>35</v>
      </c>
      <c r="D247" s="8">
        <v>5.9</v>
      </c>
      <c r="E247" s="8">
        <v>1</v>
      </c>
      <c r="F247" s="8">
        <v>1.2</v>
      </c>
      <c r="G247" s="8"/>
      <c r="H247" s="8">
        <v>120</v>
      </c>
      <c r="I247" s="8"/>
      <c r="J247" s="8"/>
      <c r="K247" s="8">
        <v>0</v>
      </c>
      <c r="L247" s="8">
        <v>2017</v>
      </c>
      <c r="M247" s="14">
        <f t="shared" si="36"/>
        <v>38.4</v>
      </c>
      <c r="N247" s="14">
        <f t="shared" si="37"/>
        <v>1.1000000000000001</v>
      </c>
      <c r="O247" s="14">
        <f t="shared" si="38"/>
        <v>98.8</v>
      </c>
      <c r="P247" s="14">
        <f t="shared" si="39"/>
        <v>24.200000000000003</v>
      </c>
      <c r="Q247" s="14">
        <f t="shared" si="40"/>
        <v>6.9</v>
      </c>
      <c r="R247" s="14">
        <f t="shared" si="41"/>
        <v>27.6</v>
      </c>
      <c r="S247" s="14">
        <f t="shared" si="42"/>
        <v>0.28000000000000003</v>
      </c>
      <c r="T247" s="14">
        <f t="shared" si="43"/>
        <v>352.86</v>
      </c>
      <c r="U247" s="7">
        <f t="shared" si="44"/>
        <v>350</v>
      </c>
      <c r="W247" s="7">
        <f t="shared" si="45"/>
        <v>0.73</v>
      </c>
      <c r="X247" s="7">
        <f t="shared" si="46"/>
        <v>0.12</v>
      </c>
      <c r="Y247" s="7">
        <f t="shared" si="47"/>
        <v>0.15</v>
      </c>
    </row>
    <row r="248" spans="1:26" x14ac:dyDescent="0.25">
      <c r="A248" s="8" t="s">
        <v>92</v>
      </c>
      <c r="B248" s="8">
        <v>100</v>
      </c>
      <c r="C248" s="8">
        <v>357</v>
      </c>
      <c r="D248" s="8">
        <v>82.08</v>
      </c>
      <c r="E248" s="8">
        <v>6.44</v>
      </c>
      <c r="F248" s="8">
        <v>0.56999999999999995</v>
      </c>
      <c r="G248" s="8">
        <v>0.08</v>
      </c>
      <c r="H248" s="8">
        <v>3</v>
      </c>
      <c r="I248" s="8">
        <v>0</v>
      </c>
      <c r="J248" s="8">
        <v>0.19</v>
      </c>
      <c r="K248" s="8">
        <v>0</v>
      </c>
      <c r="L248" s="8">
        <v>2017</v>
      </c>
      <c r="M248" s="14">
        <f t="shared" si="36"/>
        <v>359.21</v>
      </c>
      <c r="N248" s="14">
        <f t="shared" si="37"/>
        <v>1.01</v>
      </c>
      <c r="O248" s="14">
        <f t="shared" si="38"/>
        <v>99.43</v>
      </c>
      <c r="P248" s="14">
        <f t="shared" si="39"/>
        <v>351.87</v>
      </c>
      <c r="Q248" s="14">
        <f t="shared" si="40"/>
        <v>88.52</v>
      </c>
      <c r="R248" s="14">
        <f t="shared" si="41"/>
        <v>354.08</v>
      </c>
      <c r="S248" s="14">
        <f t="shared" si="42"/>
        <v>3.54</v>
      </c>
      <c r="T248" s="14">
        <f t="shared" si="43"/>
        <v>28.09</v>
      </c>
      <c r="U248" s="7">
        <f t="shared" si="44"/>
        <v>30</v>
      </c>
      <c r="W248" s="7">
        <f t="shared" si="45"/>
        <v>0.92</v>
      </c>
      <c r="X248" s="7">
        <f t="shared" si="46"/>
        <v>7.0000000000000007E-2</v>
      </c>
      <c r="Y248" s="7">
        <f t="shared" si="47"/>
        <v>0.01</v>
      </c>
    </row>
    <row r="249" spans="1:26" x14ac:dyDescent="0.25">
      <c r="A249" s="8" t="s">
        <v>90</v>
      </c>
      <c r="B249" s="8">
        <v>100</v>
      </c>
      <c r="C249" s="8">
        <v>386</v>
      </c>
      <c r="D249" s="8">
        <v>83.6</v>
      </c>
      <c r="E249" s="8">
        <v>9</v>
      </c>
      <c r="F249" s="8">
        <v>1.7</v>
      </c>
      <c r="G249" s="8"/>
      <c r="H249" s="8">
        <v>3</v>
      </c>
      <c r="I249" s="8"/>
      <c r="J249" s="8"/>
      <c r="K249" s="8">
        <v>0</v>
      </c>
      <c r="L249" s="8">
        <v>2017</v>
      </c>
      <c r="M249" s="14">
        <f t="shared" si="36"/>
        <v>385.7</v>
      </c>
      <c r="N249" s="14">
        <f t="shared" si="37"/>
        <v>1</v>
      </c>
      <c r="O249" s="14">
        <f t="shared" si="38"/>
        <v>98.3</v>
      </c>
      <c r="P249" s="14">
        <f t="shared" si="39"/>
        <v>370.7</v>
      </c>
      <c r="Q249" s="14">
        <f t="shared" si="40"/>
        <v>92.6</v>
      </c>
      <c r="R249" s="14">
        <f t="shared" si="41"/>
        <v>370.4</v>
      </c>
      <c r="S249" s="14">
        <f t="shared" si="42"/>
        <v>3.7</v>
      </c>
      <c r="T249" s="14">
        <f t="shared" si="43"/>
        <v>26.57</v>
      </c>
      <c r="U249" s="7">
        <f t="shared" si="44"/>
        <v>25</v>
      </c>
      <c r="W249" s="7">
        <f t="shared" si="45"/>
        <v>0.89</v>
      </c>
      <c r="X249" s="7">
        <f t="shared" si="46"/>
        <v>0.1</v>
      </c>
      <c r="Y249" s="7">
        <f t="shared" si="47"/>
        <v>0.02</v>
      </c>
    </row>
    <row r="250" spans="1:26" x14ac:dyDescent="0.25">
      <c r="A250" s="8" t="s">
        <v>280</v>
      </c>
      <c r="B250" s="8">
        <v>100</v>
      </c>
      <c r="C250" s="8">
        <v>475</v>
      </c>
      <c r="D250" s="8">
        <v>48.3</v>
      </c>
      <c r="E250" s="8">
        <v>13.8</v>
      </c>
      <c r="F250" s="8">
        <v>25.2</v>
      </c>
      <c r="G250" s="8"/>
      <c r="H250" s="8">
        <v>17</v>
      </c>
      <c r="I250" s="8"/>
      <c r="J250" s="8"/>
      <c r="K250" s="8">
        <v>0</v>
      </c>
      <c r="L250" s="8">
        <v>2017</v>
      </c>
      <c r="M250" s="14">
        <f t="shared" si="36"/>
        <v>475.19999999999993</v>
      </c>
      <c r="N250" s="14">
        <f t="shared" si="37"/>
        <v>1</v>
      </c>
      <c r="O250" s="14">
        <f t="shared" si="38"/>
        <v>74.8</v>
      </c>
      <c r="P250" s="14">
        <f t="shared" si="39"/>
        <v>248.20000000000002</v>
      </c>
      <c r="Q250" s="14">
        <f t="shared" si="40"/>
        <v>62.099999999999994</v>
      </c>
      <c r="R250" s="14">
        <f t="shared" si="41"/>
        <v>248.39999999999998</v>
      </c>
      <c r="S250" s="14">
        <f t="shared" si="42"/>
        <v>2.48</v>
      </c>
      <c r="T250" s="14">
        <f t="shared" si="43"/>
        <v>30.16</v>
      </c>
      <c r="U250" s="7">
        <f t="shared" si="44"/>
        <v>30</v>
      </c>
      <c r="W250" s="7">
        <f t="shared" si="45"/>
        <v>0.55000000000000004</v>
      </c>
      <c r="X250" s="7">
        <f t="shared" si="46"/>
        <v>0.16</v>
      </c>
      <c r="Y250" s="7">
        <f t="shared" si="47"/>
        <v>0.28999999999999998</v>
      </c>
    </row>
    <row r="251" spans="1:26" x14ac:dyDescent="0.25">
      <c r="A251" s="8" t="s">
        <v>91</v>
      </c>
      <c r="B251" s="8">
        <v>100</v>
      </c>
      <c r="C251" s="8">
        <v>343</v>
      </c>
      <c r="D251" s="8">
        <v>76.099999999999994</v>
      </c>
      <c r="E251" s="8">
        <v>4.4000000000000004</v>
      </c>
      <c r="F251" s="8">
        <v>2.2999999999999998</v>
      </c>
      <c r="G251" s="8"/>
      <c r="H251" s="8">
        <v>29</v>
      </c>
      <c r="I251" s="8"/>
      <c r="J251" s="8"/>
      <c r="K251" s="8">
        <v>0</v>
      </c>
      <c r="L251" s="8">
        <v>2017</v>
      </c>
      <c r="M251" s="14">
        <f t="shared" si="36"/>
        <v>342.7</v>
      </c>
      <c r="N251" s="14">
        <f t="shared" si="37"/>
        <v>1</v>
      </c>
      <c r="O251" s="14">
        <f t="shared" si="38"/>
        <v>97.7</v>
      </c>
      <c r="P251" s="14">
        <f t="shared" si="39"/>
        <v>322.3</v>
      </c>
      <c r="Q251" s="14">
        <f t="shared" si="40"/>
        <v>80.5</v>
      </c>
      <c r="R251" s="14">
        <f t="shared" si="41"/>
        <v>322</v>
      </c>
      <c r="S251" s="14">
        <f t="shared" si="42"/>
        <v>3.22</v>
      </c>
      <c r="T251" s="14">
        <f t="shared" si="43"/>
        <v>30.34</v>
      </c>
      <c r="U251" s="7">
        <f t="shared" si="44"/>
        <v>30</v>
      </c>
      <c r="W251" s="7">
        <f t="shared" si="45"/>
        <v>0.92</v>
      </c>
      <c r="X251" s="7">
        <f t="shared" si="46"/>
        <v>0.05</v>
      </c>
      <c r="Y251" s="7">
        <f t="shared" si="47"/>
        <v>0.03</v>
      </c>
    </row>
    <row r="252" spans="1:26" x14ac:dyDescent="0.25">
      <c r="A252" s="8" t="s">
        <v>205</v>
      </c>
      <c r="B252" s="8">
        <v>100</v>
      </c>
      <c r="C252" s="8">
        <v>417</v>
      </c>
      <c r="D252" s="8">
        <v>75.599999999999994</v>
      </c>
      <c r="E252" s="8">
        <v>2</v>
      </c>
      <c r="F252" s="8">
        <v>11.8</v>
      </c>
      <c r="G252" s="8"/>
      <c r="H252" s="8">
        <v>28</v>
      </c>
      <c r="I252" s="8"/>
      <c r="J252" s="8"/>
      <c r="K252" s="8">
        <v>0</v>
      </c>
      <c r="L252" s="8">
        <v>2017</v>
      </c>
      <c r="M252" s="14">
        <f t="shared" si="36"/>
        <v>416.59999999999997</v>
      </c>
      <c r="N252" s="14">
        <f t="shared" si="37"/>
        <v>1</v>
      </c>
      <c r="O252" s="14">
        <f t="shared" si="38"/>
        <v>88.2</v>
      </c>
      <c r="P252" s="14">
        <f t="shared" si="39"/>
        <v>310.8</v>
      </c>
      <c r="Q252" s="14">
        <f t="shared" si="40"/>
        <v>77.599999999999994</v>
      </c>
      <c r="R252" s="14">
        <f t="shared" si="41"/>
        <v>310.39999999999998</v>
      </c>
      <c r="S252" s="14">
        <f t="shared" si="42"/>
        <v>3.1</v>
      </c>
      <c r="T252" s="14">
        <f t="shared" si="43"/>
        <v>28.45</v>
      </c>
      <c r="U252" s="7">
        <f t="shared" si="44"/>
        <v>30</v>
      </c>
      <c r="W252" s="7">
        <f t="shared" si="45"/>
        <v>0.85</v>
      </c>
      <c r="X252" s="7">
        <f t="shared" si="46"/>
        <v>0.02</v>
      </c>
      <c r="Y252" s="7">
        <f t="shared" si="47"/>
        <v>0.13</v>
      </c>
    </row>
    <row r="253" spans="1:26" x14ac:dyDescent="0.25">
      <c r="A253" s="8" t="s">
        <v>203</v>
      </c>
      <c r="B253" s="8">
        <v>100</v>
      </c>
      <c r="C253" s="8">
        <v>411</v>
      </c>
      <c r="D253" s="8">
        <v>77.489999999999995</v>
      </c>
      <c r="E253" s="8">
        <v>1.96</v>
      </c>
      <c r="F253" s="8">
        <v>10.37</v>
      </c>
      <c r="G253" s="8">
        <v>14.72</v>
      </c>
      <c r="H253" s="8">
        <v>18</v>
      </c>
      <c r="I253" s="8">
        <v>0</v>
      </c>
      <c r="J253" s="8">
        <v>1.72</v>
      </c>
      <c r="K253" s="8">
        <v>0</v>
      </c>
      <c r="L253" s="8">
        <v>2017</v>
      </c>
      <c r="M253" s="14">
        <f t="shared" si="36"/>
        <v>411.12999999999994</v>
      </c>
      <c r="N253" s="14">
        <f t="shared" si="37"/>
        <v>1</v>
      </c>
      <c r="O253" s="14">
        <f t="shared" si="38"/>
        <v>89.63</v>
      </c>
      <c r="P253" s="14">
        <f t="shared" si="39"/>
        <v>317.67</v>
      </c>
      <c r="Q253" s="14">
        <f t="shared" si="40"/>
        <v>79.449999999999989</v>
      </c>
      <c r="R253" s="14">
        <f t="shared" si="41"/>
        <v>317.79999999999995</v>
      </c>
      <c r="S253" s="14">
        <f t="shared" si="42"/>
        <v>3.18</v>
      </c>
      <c r="T253" s="14">
        <f t="shared" si="43"/>
        <v>28.19</v>
      </c>
      <c r="U253" s="7">
        <f t="shared" si="44"/>
        <v>30</v>
      </c>
      <c r="W253" s="7">
        <f t="shared" si="45"/>
        <v>0.86</v>
      </c>
      <c r="X253" s="7">
        <f t="shared" si="46"/>
        <v>0.02</v>
      </c>
      <c r="Y253" s="7">
        <f t="shared" si="47"/>
        <v>0.12</v>
      </c>
    </row>
    <row r="254" spans="1:26" x14ac:dyDescent="0.25">
      <c r="A254" s="8" t="s">
        <v>218</v>
      </c>
      <c r="B254" s="8">
        <v>100</v>
      </c>
      <c r="C254" s="8">
        <v>446</v>
      </c>
      <c r="D254" s="8">
        <v>79.599999999999994</v>
      </c>
      <c r="E254" s="8">
        <v>7.8</v>
      </c>
      <c r="F254" s="8">
        <v>10.7</v>
      </c>
      <c r="G254" s="8"/>
      <c r="H254" s="8">
        <v>144</v>
      </c>
      <c r="I254" s="8"/>
      <c r="J254" s="8"/>
      <c r="K254" s="8">
        <v>0</v>
      </c>
      <c r="L254" s="8">
        <v>2017</v>
      </c>
      <c r="M254" s="14">
        <f t="shared" si="36"/>
        <v>445.9</v>
      </c>
      <c r="N254" s="14">
        <f t="shared" si="37"/>
        <v>1</v>
      </c>
      <c r="O254" s="14">
        <f t="shared" si="38"/>
        <v>89.3</v>
      </c>
      <c r="P254" s="14">
        <f t="shared" si="39"/>
        <v>349.7</v>
      </c>
      <c r="Q254" s="14">
        <f t="shared" si="40"/>
        <v>87.399999999999991</v>
      </c>
      <c r="R254" s="14">
        <f t="shared" si="41"/>
        <v>349.59999999999997</v>
      </c>
      <c r="S254" s="14">
        <f t="shared" si="42"/>
        <v>3.5</v>
      </c>
      <c r="T254" s="14">
        <f t="shared" si="43"/>
        <v>25.51</v>
      </c>
      <c r="U254" s="7">
        <f t="shared" si="44"/>
        <v>25</v>
      </c>
      <c r="W254" s="7">
        <f t="shared" si="45"/>
        <v>0.81</v>
      </c>
      <c r="X254" s="7">
        <f t="shared" si="46"/>
        <v>0.08</v>
      </c>
      <c r="Y254" s="7">
        <f t="shared" si="47"/>
        <v>0.11</v>
      </c>
    </row>
    <row r="255" spans="1:26" x14ac:dyDescent="0.25">
      <c r="A255" s="8" t="s">
        <v>95</v>
      </c>
      <c r="B255" s="8">
        <v>100</v>
      </c>
      <c r="C255" s="8">
        <v>237</v>
      </c>
      <c r="D255" s="8">
        <v>51.1</v>
      </c>
      <c r="E255" s="8">
        <v>4.0999999999999996</v>
      </c>
      <c r="F255" s="8">
        <v>1.8</v>
      </c>
      <c r="G255" s="8"/>
      <c r="H255" s="8">
        <v>185</v>
      </c>
      <c r="I255" s="8"/>
      <c r="J255" s="8"/>
      <c r="K255" s="8">
        <v>0</v>
      </c>
      <c r="L255" s="8">
        <v>2017</v>
      </c>
      <c r="M255" s="14">
        <f t="shared" si="36"/>
        <v>237</v>
      </c>
      <c r="N255" s="14">
        <f t="shared" si="37"/>
        <v>1</v>
      </c>
      <c r="O255" s="14">
        <f t="shared" si="38"/>
        <v>98.2</v>
      </c>
      <c r="P255" s="14">
        <f t="shared" si="39"/>
        <v>220.8</v>
      </c>
      <c r="Q255" s="14">
        <f t="shared" si="40"/>
        <v>55.2</v>
      </c>
      <c r="R255" s="14">
        <f t="shared" si="41"/>
        <v>220.8</v>
      </c>
      <c r="S255" s="14">
        <f t="shared" si="42"/>
        <v>2.21</v>
      </c>
      <c r="T255" s="14">
        <f t="shared" si="43"/>
        <v>44.43</v>
      </c>
      <c r="U255" s="7">
        <f t="shared" si="44"/>
        <v>45</v>
      </c>
      <c r="W255" s="7">
        <f t="shared" si="45"/>
        <v>0.9</v>
      </c>
      <c r="X255" s="7">
        <f t="shared" si="46"/>
        <v>7.0000000000000007E-2</v>
      </c>
      <c r="Y255" s="7">
        <f t="shared" si="47"/>
        <v>0.03</v>
      </c>
    </row>
    <row r="256" spans="1:26" x14ac:dyDescent="0.25">
      <c r="A256" s="8" t="s">
        <v>104</v>
      </c>
      <c r="B256" s="8">
        <v>100</v>
      </c>
      <c r="C256" s="8">
        <v>223</v>
      </c>
      <c r="D256" s="8">
        <v>47.4</v>
      </c>
      <c r="E256" s="8">
        <v>5.7</v>
      </c>
      <c r="F256" s="8">
        <v>1.2</v>
      </c>
      <c r="G256" s="8"/>
      <c r="H256" s="8">
        <v>237</v>
      </c>
      <c r="I256" s="8"/>
      <c r="J256" s="8"/>
      <c r="K256" s="8">
        <v>0</v>
      </c>
      <c r="L256" s="8">
        <v>2017</v>
      </c>
      <c r="M256" s="14">
        <f t="shared" si="36"/>
        <v>223.20000000000002</v>
      </c>
      <c r="N256" s="14">
        <f t="shared" si="37"/>
        <v>1</v>
      </c>
      <c r="O256" s="14">
        <f t="shared" si="38"/>
        <v>98.8</v>
      </c>
      <c r="P256" s="14">
        <f t="shared" si="39"/>
        <v>212.2</v>
      </c>
      <c r="Q256" s="14">
        <f t="shared" si="40"/>
        <v>53.1</v>
      </c>
      <c r="R256" s="14">
        <f t="shared" si="41"/>
        <v>212.4</v>
      </c>
      <c r="S256" s="14">
        <f t="shared" si="42"/>
        <v>2.12</v>
      </c>
      <c r="T256" s="14">
        <f t="shared" si="43"/>
        <v>46.6</v>
      </c>
      <c r="U256" s="7">
        <f t="shared" si="44"/>
        <v>45</v>
      </c>
      <c r="W256" s="7">
        <f t="shared" si="45"/>
        <v>0.87</v>
      </c>
      <c r="X256" s="7">
        <f t="shared" si="46"/>
        <v>0.1</v>
      </c>
      <c r="Y256" s="7">
        <f t="shared" si="47"/>
        <v>0.02</v>
      </c>
    </row>
    <row r="257" spans="1:26" x14ac:dyDescent="0.25">
      <c r="A257" s="8" t="s">
        <v>213</v>
      </c>
      <c r="B257" s="8">
        <v>100</v>
      </c>
      <c r="C257" s="8">
        <v>244</v>
      </c>
      <c r="D257" s="8">
        <v>52.3</v>
      </c>
      <c r="E257" s="8">
        <v>3.7</v>
      </c>
      <c r="F257" s="8">
        <v>2.2000000000000002</v>
      </c>
      <c r="G257" s="8"/>
      <c r="H257" s="8">
        <v>289</v>
      </c>
      <c r="I257" s="8"/>
      <c r="J257" s="8"/>
      <c r="K257" s="8">
        <v>0</v>
      </c>
      <c r="L257" s="8">
        <v>2017</v>
      </c>
      <c r="M257" s="14">
        <f t="shared" si="36"/>
        <v>243.8</v>
      </c>
      <c r="N257" s="14">
        <f t="shared" si="37"/>
        <v>1</v>
      </c>
      <c r="O257" s="14">
        <f t="shared" si="38"/>
        <v>97.8</v>
      </c>
      <c r="P257" s="14">
        <f t="shared" si="39"/>
        <v>224.2</v>
      </c>
      <c r="Q257" s="14">
        <f t="shared" si="40"/>
        <v>56</v>
      </c>
      <c r="R257" s="14">
        <f t="shared" si="41"/>
        <v>224</v>
      </c>
      <c r="S257" s="14">
        <f t="shared" si="42"/>
        <v>2.2400000000000002</v>
      </c>
      <c r="T257" s="14">
        <f t="shared" si="43"/>
        <v>43.66</v>
      </c>
      <c r="U257" s="7">
        <f t="shared" si="44"/>
        <v>45</v>
      </c>
      <c r="W257" s="7">
        <f t="shared" si="45"/>
        <v>0.9</v>
      </c>
      <c r="X257" s="7">
        <f t="shared" si="46"/>
        <v>0.06</v>
      </c>
      <c r="Y257" s="7">
        <f t="shared" si="47"/>
        <v>0.04</v>
      </c>
    </row>
    <row r="258" spans="1:26" x14ac:dyDescent="0.25">
      <c r="A258" s="8" t="s">
        <v>281</v>
      </c>
      <c r="B258" s="8">
        <v>100</v>
      </c>
      <c r="C258" s="8">
        <v>231</v>
      </c>
      <c r="D258" s="8">
        <v>49.69</v>
      </c>
      <c r="E258" s="8">
        <v>5.52</v>
      </c>
      <c r="F258" s="8">
        <v>1.1499999999999999</v>
      </c>
      <c r="G258" s="8">
        <v>2.81</v>
      </c>
      <c r="H258" s="8">
        <v>337</v>
      </c>
      <c r="I258" s="8">
        <v>0</v>
      </c>
      <c r="J258" s="8">
        <v>0.23</v>
      </c>
      <c r="K258" s="8">
        <v>0</v>
      </c>
      <c r="L258" s="8">
        <v>2017</v>
      </c>
      <c r="M258" s="14">
        <f t="shared" si="36"/>
        <v>231.18999999999997</v>
      </c>
      <c r="N258" s="14">
        <f t="shared" si="37"/>
        <v>1</v>
      </c>
      <c r="O258" s="14">
        <f t="shared" si="38"/>
        <v>98.85</v>
      </c>
      <c r="P258" s="14">
        <f t="shared" si="39"/>
        <v>220.65</v>
      </c>
      <c r="Q258" s="14">
        <f t="shared" si="40"/>
        <v>55.209999999999994</v>
      </c>
      <c r="R258" s="14">
        <f t="shared" si="41"/>
        <v>220.83999999999997</v>
      </c>
      <c r="S258" s="14">
        <f t="shared" si="42"/>
        <v>2.21</v>
      </c>
      <c r="T258" s="14">
        <f t="shared" si="43"/>
        <v>44.73</v>
      </c>
      <c r="U258" s="7">
        <f t="shared" si="44"/>
        <v>45</v>
      </c>
      <c r="W258" s="7">
        <f t="shared" si="45"/>
        <v>0.88</v>
      </c>
      <c r="X258" s="7">
        <f t="shared" si="46"/>
        <v>0.1</v>
      </c>
      <c r="Y258" s="7">
        <f t="shared" si="47"/>
        <v>0.02</v>
      </c>
    </row>
    <row r="259" spans="1:26" x14ac:dyDescent="0.25">
      <c r="A259" s="8" t="s">
        <v>289</v>
      </c>
      <c r="B259" s="8">
        <v>100</v>
      </c>
      <c r="C259" s="8">
        <v>202</v>
      </c>
      <c r="D259" s="8">
        <v>44.8</v>
      </c>
      <c r="E259" s="8">
        <v>4.2</v>
      </c>
      <c r="F259" s="8">
        <v>0.9</v>
      </c>
      <c r="G259" s="8"/>
      <c r="H259" s="8">
        <v>269</v>
      </c>
      <c r="I259" s="8"/>
      <c r="J259" s="8"/>
      <c r="K259" s="8">
        <v>0</v>
      </c>
      <c r="L259" s="8">
        <v>2017</v>
      </c>
      <c r="M259" s="14">
        <f t="shared" si="36"/>
        <v>204.1</v>
      </c>
      <c r="N259" s="14">
        <f t="shared" si="37"/>
        <v>1.01</v>
      </c>
      <c r="O259" s="14">
        <f t="shared" si="38"/>
        <v>99.1</v>
      </c>
      <c r="P259" s="14">
        <f t="shared" si="39"/>
        <v>193.9</v>
      </c>
      <c r="Q259" s="14">
        <f t="shared" si="40"/>
        <v>49</v>
      </c>
      <c r="R259" s="14">
        <f t="shared" si="41"/>
        <v>196</v>
      </c>
      <c r="S259" s="14">
        <f t="shared" si="42"/>
        <v>1.96</v>
      </c>
      <c r="T259" s="14">
        <f t="shared" si="43"/>
        <v>50.56</v>
      </c>
      <c r="U259" s="7">
        <f t="shared" si="44"/>
        <v>50</v>
      </c>
      <c r="W259" s="7">
        <f t="shared" si="45"/>
        <v>0.9</v>
      </c>
      <c r="X259" s="7">
        <f t="shared" si="46"/>
        <v>0.08</v>
      </c>
      <c r="Y259" s="7">
        <f t="shared" si="47"/>
        <v>0.02</v>
      </c>
    </row>
    <row r="260" spans="1:26" x14ac:dyDescent="0.25">
      <c r="A260" s="8" t="s">
        <v>96</v>
      </c>
      <c r="B260" s="8">
        <v>100</v>
      </c>
      <c r="C260" s="8">
        <v>181</v>
      </c>
      <c r="D260" s="8">
        <v>37.630000000000003</v>
      </c>
      <c r="E260" s="8">
        <v>6.63</v>
      </c>
      <c r="F260" s="8">
        <v>0.41</v>
      </c>
      <c r="G260" s="8">
        <v>1.22</v>
      </c>
      <c r="H260" s="8">
        <v>182</v>
      </c>
      <c r="I260" s="8">
        <v>0</v>
      </c>
      <c r="J260" s="8">
        <v>0.13</v>
      </c>
      <c r="K260" s="8">
        <v>0</v>
      </c>
      <c r="L260" s="8">
        <v>2017</v>
      </c>
      <c r="M260" s="14">
        <f t="shared" ref="M260:M294" si="48">4*D260+4*E260+9*F260</f>
        <v>180.73000000000002</v>
      </c>
      <c r="N260" s="14">
        <f t="shared" ref="N260:N294" si="49">ROUND(M260/C260,2)</f>
        <v>1</v>
      </c>
      <c r="O260" s="14">
        <f t="shared" ref="O260:O294" si="50">B260-F260</f>
        <v>99.59</v>
      </c>
      <c r="P260" s="14">
        <f t="shared" ref="P260:P294" si="51">C260-9*F260</f>
        <v>177.31</v>
      </c>
      <c r="Q260" s="14">
        <f t="shared" ref="Q260:Q294" si="52">D260+E260</f>
        <v>44.260000000000005</v>
      </c>
      <c r="R260" s="14">
        <f t="shared" ref="R260:R294" si="53">4*D260+4*E260</f>
        <v>177.04000000000002</v>
      </c>
      <c r="S260" s="14">
        <f t="shared" ref="S260:S294" si="54">ROUND(R260/100,2)</f>
        <v>1.77</v>
      </c>
      <c r="T260" s="14">
        <f t="shared" ref="T260:T294" si="55">ROUND(O260/S260,2)</f>
        <v>56.27</v>
      </c>
      <c r="U260" s="7">
        <f t="shared" ref="U260:U294" si="56">IF(T260&lt;=20,ROUND(T260,1),IF(AND(T260&gt;20,T260&lt;=50),INT((T260+2.5)/5)*5,ROUND(T260,-1)))</f>
        <v>60</v>
      </c>
      <c r="W260" s="7">
        <f t="shared" ref="W260:W294" si="57">ROUND(D260/(D260+E260+F260),2)</f>
        <v>0.84</v>
      </c>
      <c r="X260" s="7">
        <f t="shared" ref="X260:X294" si="58">ROUND(E260/(D260+E260+F260),2)</f>
        <v>0.15</v>
      </c>
      <c r="Y260" s="7">
        <f t="shared" ref="Y260:Y294" si="59">ROUND(F260/(D260+E260+F260),2)</f>
        <v>0.01</v>
      </c>
    </row>
    <row r="261" spans="1:26" x14ac:dyDescent="0.25">
      <c r="A261" s="8" t="s">
        <v>200</v>
      </c>
      <c r="B261" s="8">
        <v>100</v>
      </c>
      <c r="C261" s="8">
        <v>246</v>
      </c>
      <c r="D261" s="8">
        <v>52.65</v>
      </c>
      <c r="E261" s="8">
        <v>4.8099999999999996</v>
      </c>
      <c r="F261" s="8">
        <v>1.75</v>
      </c>
      <c r="G261" s="8">
        <v>6.47</v>
      </c>
      <c r="H261" s="8">
        <v>262</v>
      </c>
      <c r="I261" s="8">
        <v>0</v>
      </c>
      <c r="J261" s="8">
        <v>0.21</v>
      </c>
      <c r="K261" s="8">
        <v>0</v>
      </c>
      <c r="L261" s="8">
        <v>2017</v>
      </c>
      <c r="M261" s="14">
        <f t="shared" si="48"/>
        <v>245.59</v>
      </c>
      <c r="N261" s="14">
        <f t="shared" si="49"/>
        <v>1</v>
      </c>
      <c r="O261" s="14">
        <f t="shared" si="50"/>
        <v>98.25</v>
      </c>
      <c r="P261" s="14">
        <f t="shared" si="51"/>
        <v>230.25</v>
      </c>
      <c r="Q261" s="14">
        <f t="shared" si="52"/>
        <v>57.46</v>
      </c>
      <c r="R261" s="14">
        <f t="shared" si="53"/>
        <v>229.84</v>
      </c>
      <c r="S261" s="14">
        <f t="shared" si="54"/>
        <v>2.2999999999999998</v>
      </c>
      <c r="T261" s="14">
        <f t="shared" si="55"/>
        <v>42.72</v>
      </c>
      <c r="U261" s="7">
        <f t="shared" si="56"/>
        <v>45</v>
      </c>
      <c r="W261" s="7">
        <f t="shared" si="57"/>
        <v>0.89</v>
      </c>
      <c r="X261" s="7">
        <f t="shared" si="58"/>
        <v>0.08</v>
      </c>
      <c r="Y261" s="7">
        <f t="shared" si="59"/>
        <v>0.03</v>
      </c>
    </row>
    <row r="262" spans="1:26" x14ac:dyDescent="0.25">
      <c r="A262" s="8" t="s">
        <v>290</v>
      </c>
      <c r="B262" s="8">
        <v>100</v>
      </c>
      <c r="C262" s="8">
        <v>334</v>
      </c>
      <c r="D262" s="8">
        <v>74.599999999999994</v>
      </c>
      <c r="E262" s="8">
        <v>8.1</v>
      </c>
      <c r="F262" s="8">
        <v>0.3</v>
      </c>
      <c r="G262" s="8"/>
      <c r="H262" s="8">
        <v>1975</v>
      </c>
      <c r="I262" s="8"/>
      <c r="J262" s="8"/>
      <c r="K262" s="8">
        <v>0</v>
      </c>
      <c r="L262" s="8">
        <v>2017</v>
      </c>
      <c r="M262" s="14">
        <f t="shared" si="48"/>
        <v>333.49999999999994</v>
      </c>
      <c r="N262" s="14">
        <f t="shared" si="49"/>
        <v>1</v>
      </c>
      <c r="O262" s="14">
        <f t="shared" si="50"/>
        <v>99.7</v>
      </c>
      <c r="P262" s="14">
        <f t="shared" si="51"/>
        <v>331.3</v>
      </c>
      <c r="Q262" s="14">
        <f t="shared" si="52"/>
        <v>82.699999999999989</v>
      </c>
      <c r="R262" s="14">
        <f t="shared" si="53"/>
        <v>330.79999999999995</v>
      </c>
      <c r="S262" s="14">
        <f t="shared" si="54"/>
        <v>3.31</v>
      </c>
      <c r="T262" s="14">
        <f t="shared" si="55"/>
        <v>30.12</v>
      </c>
      <c r="U262" s="7">
        <f t="shared" si="56"/>
        <v>30</v>
      </c>
      <c r="W262" s="7">
        <f t="shared" si="57"/>
        <v>0.9</v>
      </c>
      <c r="X262" s="7">
        <f t="shared" si="58"/>
        <v>0.1</v>
      </c>
      <c r="Y262" s="7">
        <f t="shared" si="59"/>
        <v>0</v>
      </c>
    </row>
    <row r="263" spans="1:26" x14ac:dyDescent="0.25">
      <c r="A263" s="8" t="s">
        <v>102</v>
      </c>
      <c r="B263" s="8">
        <v>100</v>
      </c>
      <c r="C263" s="8">
        <v>296</v>
      </c>
      <c r="D263" s="8">
        <v>57.1</v>
      </c>
      <c r="E263" s="8">
        <v>5</v>
      </c>
      <c r="F263" s="8">
        <v>5.3</v>
      </c>
      <c r="G263" s="8"/>
      <c r="H263" s="8">
        <v>347</v>
      </c>
      <c r="I263" s="8"/>
      <c r="J263" s="8"/>
      <c r="K263" s="8">
        <v>0</v>
      </c>
      <c r="L263" s="8">
        <v>2017</v>
      </c>
      <c r="M263" s="14">
        <f t="shared" si="48"/>
        <v>296.10000000000002</v>
      </c>
      <c r="N263" s="14">
        <f t="shared" si="49"/>
        <v>1</v>
      </c>
      <c r="O263" s="14">
        <f t="shared" si="50"/>
        <v>94.7</v>
      </c>
      <c r="P263" s="14">
        <f t="shared" si="51"/>
        <v>248.3</v>
      </c>
      <c r="Q263" s="14">
        <f t="shared" si="52"/>
        <v>62.1</v>
      </c>
      <c r="R263" s="14">
        <f t="shared" si="53"/>
        <v>248.4</v>
      </c>
      <c r="S263" s="14">
        <f t="shared" si="54"/>
        <v>2.48</v>
      </c>
      <c r="T263" s="14">
        <f t="shared" si="55"/>
        <v>38.19</v>
      </c>
      <c r="U263" s="7">
        <f t="shared" si="56"/>
        <v>40</v>
      </c>
      <c r="W263" s="7">
        <f t="shared" si="57"/>
        <v>0.85</v>
      </c>
      <c r="X263" s="7">
        <f t="shared" si="58"/>
        <v>7.0000000000000007E-2</v>
      </c>
      <c r="Y263" s="7">
        <f t="shared" si="59"/>
        <v>0.08</v>
      </c>
    </row>
    <row r="264" spans="1:26" x14ac:dyDescent="0.25">
      <c r="A264" s="8" t="s">
        <v>249</v>
      </c>
      <c r="B264" s="8">
        <v>100</v>
      </c>
      <c r="C264" s="8">
        <v>359</v>
      </c>
      <c r="D264" s="8">
        <v>81.900000000000006</v>
      </c>
      <c r="E264" s="8">
        <v>7.4</v>
      </c>
      <c r="F264" s="8">
        <v>0.4</v>
      </c>
      <c r="G264" s="8"/>
      <c r="H264" s="8">
        <v>3</v>
      </c>
      <c r="I264" s="8"/>
      <c r="J264" s="8"/>
      <c r="K264" s="8">
        <v>0</v>
      </c>
      <c r="L264" s="8">
        <v>2017</v>
      </c>
      <c r="M264" s="14">
        <f t="shared" si="48"/>
        <v>360.80000000000007</v>
      </c>
      <c r="N264" s="14">
        <f t="shared" si="49"/>
        <v>1.01</v>
      </c>
      <c r="O264" s="14">
        <f t="shared" si="50"/>
        <v>99.6</v>
      </c>
      <c r="P264" s="14">
        <f t="shared" si="51"/>
        <v>355.4</v>
      </c>
      <c r="Q264" s="14">
        <f t="shared" si="52"/>
        <v>89.300000000000011</v>
      </c>
      <c r="R264" s="14">
        <f t="shared" si="53"/>
        <v>357.20000000000005</v>
      </c>
      <c r="S264" s="14">
        <f t="shared" si="54"/>
        <v>3.57</v>
      </c>
      <c r="T264" s="14">
        <f t="shared" si="55"/>
        <v>27.9</v>
      </c>
      <c r="U264" s="7">
        <f t="shared" si="56"/>
        <v>30</v>
      </c>
      <c r="W264" s="7">
        <f t="shared" si="57"/>
        <v>0.91</v>
      </c>
      <c r="X264" s="7">
        <f t="shared" si="58"/>
        <v>0.08</v>
      </c>
      <c r="Y264" s="7">
        <f t="shared" si="59"/>
        <v>0</v>
      </c>
    </row>
    <row r="265" spans="1:26" s="4" customFormat="1" x14ac:dyDescent="0.25">
      <c r="A265" s="8" t="s">
        <v>252</v>
      </c>
      <c r="B265" s="8">
        <v>100</v>
      </c>
      <c r="C265" s="8">
        <v>316</v>
      </c>
      <c r="D265" s="8">
        <v>75.7</v>
      </c>
      <c r="E265" s="8">
        <v>7.3</v>
      </c>
      <c r="F265" s="8">
        <v>2.8</v>
      </c>
      <c r="G265" s="8"/>
      <c r="H265" s="8">
        <v>5</v>
      </c>
      <c r="I265" s="8"/>
      <c r="J265" s="8"/>
      <c r="K265" s="8">
        <v>0</v>
      </c>
      <c r="L265" s="8">
        <v>2017</v>
      </c>
      <c r="M265" s="19">
        <f t="shared" si="48"/>
        <v>357.2</v>
      </c>
      <c r="N265" s="19">
        <f t="shared" si="49"/>
        <v>1.1299999999999999</v>
      </c>
      <c r="O265" s="14">
        <f t="shared" si="50"/>
        <v>97.2</v>
      </c>
      <c r="P265" s="14">
        <f t="shared" si="51"/>
        <v>290.8</v>
      </c>
      <c r="Q265" s="14">
        <f t="shared" si="52"/>
        <v>83</v>
      </c>
      <c r="R265" s="14">
        <f t="shared" si="53"/>
        <v>332</v>
      </c>
      <c r="S265" s="14">
        <f t="shared" si="54"/>
        <v>3.32</v>
      </c>
      <c r="T265" s="14">
        <f t="shared" si="55"/>
        <v>29.28</v>
      </c>
      <c r="U265" s="7">
        <f t="shared" si="56"/>
        <v>30</v>
      </c>
      <c r="V265" s="10"/>
      <c r="W265" s="7">
        <f t="shared" si="57"/>
        <v>0.88</v>
      </c>
      <c r="X265" s="7">
        <f t="shared" si="58"/>
        <v>0.09</v>
      </c>
      <c r="Y265" s="7">
        <f t="shared" si="59"/>
        <v>0.03</v>
      </c>
      <c r="Z265" s="10"/>
    </row>
    <row r="266" spans="1:26" x14ac:dyDescent="0.25">
      <c r="A266" s="8" t="s">
        <v>121</v>
      </c>
      <c r="B266" s="8">
        <v>100</v>
      </c>
      <c r="C266" s="8">
        <v>330</v>
      </c>
      <c r="D266" s="8">
        <v>74.5</v>
      </c>
      <c r="E266" s="8">
        <v>9.6</v>
      </c>
      <c r="F266" s="8">
        <v>0.5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2006</v>
      </c>
      <c r="M266" s="14">
        <f t="shared" si="48"/>
        <v>340.9</v>
      </c>
      <c r="N266" s="14">
        <f t="shared" si="49"/>
        <v>1.03</v>
      </c>
      <c r="O266" s="14">
        <f t="shared" si="50"/>
        <v>99.5</v>
      </c>
      <c r="P266" s="14">
        <f t="shared" si="51"/>
        <v>325.5</v>
      </c>
      <c r="Q266" s="14">
        <f t="shared" si="52"/>
        <v>84.1</v>
      </c>
      <c r="R266" s="14">
        <f t="shared" si="53"/>
        <v>336.4</v>
      </c>
      <c r="S266" s="14">
        <f t="shared" si="54"/>
        <v>3.36</v>
      </c>
      <c r="T266" s="14">
        <f t="shared" si="55"/>
        <v>29.61</v>
      </c>
      <c r="U266" s="7">
        <f t="shared" si="56"/>
        <v>30</v>
      </c>
      <c r="W266" s="7">
        <f t="shared" si="57"/>
        <v>0.88</v>
      </c>
      <c r="X266" s="7">
        <f t="shared" si="58"/>
        <v>0.11</v>
      </c>
      <c r="Y266" s="7">
        <f t="shared" si="59"/>
        <v>0.01</v>
      </c>
    </row>
    <row r="267" spans="1:26" x14ac:dyDescent="0.25">
      <c r="A267" s="8" t="s">
        <v>250</v>
      </c>
      <c r="B267" s="8">
        <v>100</v>
      </c>
      <c r="C267" s="8">
        <v>105</v>
      </c>
      <c r="D267" s="8">
        <v>10.7</v>
      </c>
      <c r="E267" s="8">
        <v>5</v>
      </c>
      <c r="F267" s="8">
        <v>4.5999999999999996</v>
      </c>
      <c r="G267" s="8">
        <v>0</v>
      </c>
      <c r="H267" s="8">
        <v>61</v>
      </c>
      <c r="I267" s="8">
        <v>0</v>
      </c>
      <c r="J267" s="8">
        <v>0</v>
      </c>
      <c r="K267" s="8">
        <v>0</v>
      </c>
      <c r="L267" s="8">
        <v>2011</v>
      </c>
      <c r="M267" s="14">
        <f t="shared" si="48"/>
        <v>104.19999999999999</v>
      </c>
      <c r="N267" s="14">
        <f t="shared" si="49"/>
        <v>0.99</v>
      </c>
      <c r="O267" s="14">
        <f t="shared" si="50"/>
        <v>95.4</v>
      </c>
      <c r="P267" s="14">
        <f t="shared" si="51"/>
        <v>63.6</v>
      </c>
      <c r="Q267" s="14">
        <f t="shared" si="52"/>
        <v>15.7</v>
      </c>
      <c r="R267" s="14">
        <f t="shared" si="53"/>
        <v>62.8</v>
      </c>
      <c r="S267" s="14">
        <f t="shared" si="54"/>
        <v>0.63</v>
      </c>
      <c r="T267" s="14">
        <f t="shared" si="55"/>
        <v>151.43</v>
      </c>
      <c r="U267" s="7">
        <f t="shared" si="56"/>
        <v>150</v>
      </c>
      <c r="W267" s="7">
        <f t="shared" si="57"/>
        <v>0.53</v>
      </c>
      <c r="X267" s="7">
        <f t="shared" si="58"/>
        <v>0.25</v>
      </c>
      <c r="Y267" s="7">
        <f t="shared" si="59"/>
        <v>0.23</v>
      </c>
    </row>
    <row r="268" spans="1:26" x14ac:dyDescent="0.25">
      <c r="A268" s="8" t="s">
        <v>254</v>
      </c>
      <c r="B268" s="8">
        <v>70</v>
      </c>
      <c r="C268" s="8">
        <v>290.5</v>
      </c>
      <c r="D268" s="8">
        <v>55.44</v>
      </c>
      <c r="E268" s="8">
        <v>3.57</v>
      </c>
      <c r="F268" s="8">
        <v>6.86</v>
      </c>
      <c r="G268" s="8">
        <v>0</v>
      </c>
      <c r="H268" s="8">
        <v>396.9</v>
      </c>
      <c r="I268" s="8">
        <v>0</v>
      </c>
      <c r="J268" s="8">
        <v>0</v>
      </c>
      <c r="K268" s="8">
        <v>0</v>
      </c>
      <c r="L268" s="8">
        <v>2006</v>
      </c>
      <c r="M268" s="14">
        <f t="shared" si="48"/>
        <v>297.77999999999997</v>
      </c>
      <c r="N268" s="14">
        <f t="shared" si="49"/>
        <v>1.03</v>
      </c>
      <c r="O268" s="14">
        <f t="shared" si="50"/>
        <v>63.14</v>
      </c>
      <c r="P268" s="14">
        <f t="shared" si="51"/>
        <v>228.76</v>
      </c>
      <c r="Q268" s="14">
        <f t="shared" si="52"/>
        <v>59.01</v>
      </c>
      <c r="R268" s="14">
        <f t="shared" si="53"/>
        <v>236.04</v>
      </c>
      <c r="S268" s="14">
        <f t="shared" si="54"/>
        <v>2.36</v>
      </c>
      <c r="T268" s="14">
        <f t="shared" si="55"/>
        <v>26.75</v>
      </c>
      <c r="U268" s="7">
        <f t="shared" si="56"/>
        <v>25</v>
      </c>
      <c r="W268" s="7">
        <f t="shared" si="57"/>
        <v>0.84</v>
      </c>
      <c r="X268" s="7">
        <f t="shared" si="58"/>
        <v>0.05</v>
      </c>
      <c r="Y268" s="7">
        <f t="shared" si="59"/>
        <v>0.1</v>
      </c>
    </row>
    <row r="269" spans="1:26" x14ac:dyDescent="0.25">
      <c r="A269" s="8" t="s">
        <v>251</v>
      </c>
      <c r="B269" s="8">
        <v>100</v>
      </c>
      <c r="C269" s="8">
        <v>137</v>
      </c>
      <c r="D269" s="8">
        <v>16.3</v>
      </c>
      <c r="E269" s="8">
        <v>17.2</v>
      </c>
      <c r="F269" s="8">
        <v>0.1</v>
      </c>
      <c r="G269" s="8">
        <v>0</v>
      </c>
      <c r="H269" s="8">
        <v>26200</v>
      </c>
      <c r="I269" s="8">
        <v>0</v>
      </c>
      <c r="J269" s="8">
        <v>0</v>
      </c>
      <c r="K269" s="8">
        <v>0</v>
      </c>
      <c r="L269" s="8">
        <v>2006</v>
      </c>
      <c r="M269" s="14">
        <f t="shared" si="48"/>
        <v>134.9</v>
      </c>
      <c r="N269" s="14">
        <f t="shared" si="49"/>
        <v>0.98</v>
      </c>
      <c r="O269" s="14">
        <f t="shared" si="50"/>
        <v>99.9</v>
      </c>
      <c r="P269" s="14">
        <f t="shared" si="51"/>
        <v>136.1</v>
      </c>
      <c r="Q269" s="14">
        <f t="shared" si="52"/>
        <v>33.5</v>
      </c>
      <c r="R269" s="14">
        <f t="shared" si="53"/>
        <v>134</v>
      </c>
      <c r="S269" s="14">
        <f t="shared" si="54"/>
        <v>1.34</v>
      </c>
      <c r="T269" s="14">
        <f t="shared" si="55"/>
        <v>74.55</v>
      </c>
      <c r="U269" s="7">
        <f t="shared" si="56"/>
        <v>70</v>
      </c>
      <c r="W269" s="7">
        <f t="shared" si="57"/>
        <v>0.49</v>
      </c>
      <c r="X269" s="7">
        <f t="shared" si="58"/>
        <v>0.51</v>
      </c>
      <c r="Y269" s="7">
        <f t="shared" si="59"/>
        <v>0</v>
      </c>
    </row>
    <row r="270" spans="1:26" x14ac:dyDescent="0.25">
      <c r="A270" s="8" t="s">
        <v>215</v>
      </c>
      <c r="B270" s="8">
        <v>100</v>
      </c>
      <c r="C270" s="8">
        <v>164</v>
      </c>
      <c r="D270" s="8">
        <v>25.3</v>
      </c>
      <c r="E270" s="8">
        <v>4.5999999999999996</v>
      </c>
      <c r="F270" s="8">
        <v>4.9000000000000004</v>
      </c>
      <c r="G270" s="8"/>
      <c r="H270" s="8">
        <v>290</v>
      </c>
      <c r="I270" s="8">
        <v>2</v>
      </c>
      <c r="J270" s="8">
        <v>0.94</v>
      </c>
      <c r="K270" s="8">
        <v>0</v>
      </c>
      <c r="L270" s="8">
        <v>2017</v>
      </c>
      <c r="M270" s="14">
        <f t="shared" si="48"/>
        <v>163.69999999999999</v>
      </c>
      <c r="N270" s="14">
        <f t="shared" si="49"/>
        <v>1</v>
      </c>
      <c r="O270" s="14">
        <f t="shared" si="50"/>
        <v>95.1</v>
      </c>
      <c r="P270" s="14">
        <f t="shared" si="51"/>
        <v>119.9</v>
      </c>
      <c r="Q270" s="14">
        <f t="shared" si="52"/>
        <v>29.9</v>
      </c>
      <c r="R270" s="14">
        <f t="shared" si="53"/>
        <v>119.6</v>
      </c>
      <c r="S270" s="14">
        <f t="shared" si="54"/>
        <v>1.2</v>
      </c>
      <c r="T270" s="14">
        <f t="shared" si="55"/>
        <v>79.25</v>
      </c>
      <c r="U270" s="7">
        <f t="shared" si="56"/>
        <v>80</v>
      </c>
      <c r="W270" s="7">
        <f t="shared" si="57"/>
        <v>0.73</v>
      </c>
      <c r="X270" s="7">
        <f t="shared" si="58"/>
        <v>0.13</v>
      </c>
      <c r="Y270" s="7">
        <f t="shared" si="59"/>
        <v>0.14000000000000001</v>
      </c>
    </row>
    <row r="271" spans="1:26" x14ac:dyDescent="0.25">
      <c r="A271" s="8" t="s">
        <v>217</v>
      </c>
      <c r="B271" s="8">
        <v>100</v>
      </c>
      <c r="C271" s="8">
        <v>264</v>
      </c>
      <c r="D271" s="8">
        <v>34</v>
      </c>
      <c r="E271" s="8">
        <v>3</v>
      </c>
      <c r="F271" s="8">
        <v>12.9</v>
      </c>
      <c r="G271" s="8"/>
      <c r="H271" s="8">
        <v>477</v>
      </c>
      <c r="I271" s="8"/>
      <c r="J271" s="8"/>
      <c r="K271" s="8">
        <v>0</v>
      </c>
      <c r="L271" s="8">
        <v>2017</v>
      </c>
      <c r="M271" s="14">
        <f t="shared" si="48"/>
        <v>264.10000000000002</v>
      </c>
      <c r="N271" s="14">
        <f t="shared" si="49"/>
        <v>1</v>
      </c>
      <c r="O271" s="14">
        <f t="shared" si="50"/>
        <v>87.1</v>
      </c>
      <c r="P271" s="14">
        <f t="shared" si="51"/>
        <v>147.89999999999998</v>
      </c>
      <c r="Q271" s="14">
        <f t="shared" si="52"/>
        <v>37</v>
      </c>
      <c r="R271" s="14">
        <f t="shared" si="53"/>
        <v>148</v>
      </c>
      <c r="S271" s="14">
        <f t="shared" si="54"/>
        <v>1.48</v>
      </c>
      <c r="T271" s="14">
        <f t="shared" si="55"/>
        <v>58.85</v>
      </c>
      <c r="U271" s="7">
        <f t="shared" si="56"/>
        <v>60</v>
      </c>
      <c r="W271" s="7">
        <f t="shared" si="57"/>
        <v>0.68</v>
      </c>
      <c r="X271" s="7">
        <f t="shared" si="58"/>
        <v>0.06</v>
      </c>
      <c r="Y271" s="7">
        <f t="shared" si="59"/>
        <v>0.26</v>
      </c>
    </row>
    <row r="272" spans="1:26" x14ac:dyDescent="0.25">
      <c r="A272" s="8" t="s">
        <v>206</v>
      </c>
      <c r="B272" s="8">
        <v>100</v>
      </c>
      <c r="C272" s="8">
        <v>159</v>
      </c>
      <c r="D272" s="8">
        <v>20.9</v>
      </c>
      <c r="E272" s="8">
        <v>4.7</v>
      </c>
      <c r="F272" s="8">
        <v>6.3</v>
      </c>
      <c r="G272" s="8"/>
      <c r="H272" s="8">
        <v>270</v>
      </c>
      <c r="I272" s="8"/>
      <c r="J272" s="8"/>
      <c r="K272" s="8">
        <v>0</v>
      </c>
      <c r="L272" s="8">
        <v>2017</v>
      </c>
      <c r="M272" s="14">
        <f t="shared" si="48"/>
        <v>159.1</v>
      </c>
      <c r="N272" s="14">
        <f t="shared" si="49"/>
        <v>1</v>
      </c>
      <c r="O272" s="14">
        <f t="shared" si="50"/>
        <v>93.7</v>
      </c>
      <c r="P272" s="14">
        <f t="shared" si="51"/>
        <v>102.30000000000001</v>
      </c>
      <c r="Q272" s="14">
        <f t="shared" si="52"/>
        <v>25.599999999999998</v>
      </c>
      <c r="R272" s="14">
        <f t="shared" si="53"/>
        <v>102.39999999999999</v>
      </c>
      <c r="S272" s="14">
        <f t="shared" si="54"/>
        <v>1.02</v>
      </c>
      <c r="T272" s="14">
        <f t="shared" si="55"/>
        <v>91.86</v>
      </c>
      <c r="U272" s="7">
        <f t="shared" si="56"/>
        <v>90</v>
      </c>
      <c r="W272" s="7">
        <f t="shared" si="57"/>
        <v>0.66</v>
      </c>
      <c r="X272" s="7">
        <f t="shared" si="58"/>
        <v>0.15</v>
      </c>
      <c r="Y272" s="7">
        <f t="shared" si="59"/>
        <v>0.2</v>
      </c>
    </row>
    <row r="273" spans="1:26" x14ac:dyDescent="0.25">
      <c r="A273" s="8" t="s">
        <v>130</v>
      </c>
      <c r="B273" s="8">
        <v>90</v>
      </c>
      <c r="C273" s="8">
        <v>292.5</v>
      </c>
      <c r="D273" s="8">
        <v>68.22</v>
      </c>
      <c r="E273" s="8">
        <v>9.5399999999999991</v>
      </c>
      <c r="F273" s="8">
        <v>0.9</v>
      </c>
      <c r="G273" s="8">
        <v>0</v>
      </c>
      <c r="H273" s="8">
        <v>15.3</v>
      </c>
      <c r="I273" s="8">
        <v>0</v>
      </c>
      <c r="J273" s="8">
        <v>0</v>
      </c>
      <c r="K273" s="8">
        <v>0</v>
      </c>
      <c r="L273" s="8">
        <v>2006</v>
      </c>
      <c r="M273" s="14">
        <f t="shared" si="48"/>
        <v>319.14</v>
      </c>
      <c r="N273" s="14">
        <f t="shared" si="49"/>
        <v>1.0900000000000001</v>
      </c>
      <c r="O273" s="14">
        <f t="shared" si="50"/>
        <v>89.1</v>
      </c>
      <c r="P273" s="14">
        <f t="shared" si="51"/>
        <v>284.39999999999998</v>
      </c>
      <c r="Q273" s="14">
        <f t="shared" si="52"/>
        <v>77.759999999999991</v>
      </c>
      <c r="R273" s="14">
        <f t="shared" si="53"/>
        <v>311.03999999999996</v>
      </c>
      <c r="S273" s="14">
        <f t="shared" si="54"/>
        <v>3.11</v>
      </c>
      <c r="T273" s="14">
        <f t="shared" si="55"/>
        <v>28.65</v>
      </c>
      <c r="U273" s="7">
        <f t="shared" si="56"/>
        <v>30</v>
      </c>
      <c r="W273" s="7">
        <f t="shared" si="57"/>
        <v>0.87</v>
      </c>
      <c r="X273" s="7">
        <f t="shared" si="58"/>
        <v>0.12</v>
      </c>
      <c r="Y273" s="7">
        <f t="shared" si="59"/>
        <v>0.01</v>
      </c>
    </row>
    <row r="274" spans="1:26" s="4" customFormat="1" x14ac:dyDescent="0.25">
      <c r="A274" s="8" t="s">
        <v>133</v>
      </c>
      <c r="B274" s="8">
        <v>100</v>
      </c>
      <c r="C274" s="8">
        <v>330</v>
      </c>
      <c r="D274" s="8">
        <v>74.599999999999994</v>
      </c>
      <c r="E274" s="8">
        <v>13.2</v>
      </c>
      <c r="F274" s="8">
        <v>1.5</v>
      </c>
      <c r="G274" s="8"/>
      <c r="H274" s="8"/>
      <c r="I274" s="8"/>
      <c r="J274" s="8"/>
      <c r="K274" s="8">
        <v>0</v>
      </c>
      <c r="L274" s="8">
        <v>2017</v>
      </c>
      <c r="M274" s="19">
        <f t="shared" si="48"/>
        <v>364.7</v>
      </c>
      <c r="N274" s="19">
        <f t="shared" si="49"/>
        <v>1.1100000000000001</v>
      </c>
      <c r="O274" s="14">
        <f t="shared" si="50"/>
        <v>98.5</v>
      </c>
      <c r="P274" s="14">
        <f t="shared" si="51"/>
        <v>316.5</v>
      </c>
      <c r="Q274" s="14">
        <f t="shared" si="52"/>
        <v>87.8</v>
      </c>
      <c r="R274" s="14">
        <f t="shared" si="53"/>
        <v>351.2</v>
      </c>
      <c r="S274" s="14">
        <f t="shared" si="54"/>
        <v>3.51</v>
      </c>
      <c r="T274" s="14">
        <f t="shared" si="55"/>
        <v>28.06</v>
      </c>
      <c r="U274" s="7">
        <f t="shared" si="56"/>
        <v>30</v>
      </c>
      <c r="V274" s="10"/>
      <c r="W274" s="7">
        <f t="shared" si="57"/>
        <v>0.84</v>
      </c>
      <c r="X274" s="7">
        <f t="shared" si="58"/>
        <v>0.15</v>
      </c>
      <c r="Y274" s="7">
        <f t="shared" si="59"/>
        <v>0.02</v>
      </c>
      <c r="Z274" s="10"/>
    </row>
    <row r="275" spans="1:26" x14ac:dyDescent="0.25">
      <c r="A275" s="8" t="s">
        <v>219</v>
      </c>
      <c r="B275" s="8">
        <v>100</v>
      </c>
      <c r="C275" s="8">
        <v>114</v>
      </c>
      <c r="D275" s="8">
        <v>19.7</v>
      </c>
      <c r="E275" s="8">
        <v>2.7</v>
      </c>
      <c r="F275" s="8">
        <v>2.9</v>
      </c>
      <c r="G275" s="8">
        <v>18.03</v>
      </c>
      <c r="H275" s="8">
        <v>286</v>
      </c>
      <c r="I275" s="8">
        <v>11</v>
      </c>
      <c r="J275" s="8">
        <v>1.74</v>
      </c>
      <c r="K275" s="8">
        <v>0</v>
      </c>
      <c r="L275" s="8">
        <v>2017</v>
      </c>
      <c r="M275" s="14">
        <f t="shared" si="48"/>
        <v>115.69999999999999</v>
      </c>
      <c r="N275" s="14">
        <f t="shared" si="49"/>
        <v>1.01</v>
      </c>
      <c r="O275" s="14">
        <f t="shared" si="50"/>
        <v>97.1</v>
      </c>
      <c r="P275" s="14">
        <f t="shared" si="51"/>
        <v>87.9</v>
      </c>
      <c r="Q275" s="14">
        <f t="shared" si="52"/>
        <v>22.4</v>
      </c>
      <c r="R275" s="14">
        <f t="shared" si="53"/>
        <v>89.6</v>
      </c>
      <c r="S275" s="14">
        <f t="shared" si="54"/>
        <v>0.9</v>
      </c>
      <c r="T275" s="14">
        <f t="shared" si="55"/>
        <v>107.89</v>
      </c>
      <c r="U275" s="7">
        <f t="shared" si="56"/>
        <v>110</v>
      </c>
      <c r="W275" s="7">
        <f t="shared" si="57"/>
        <v>0.78</v>
      </c>
      <c r="X275" s="7">
        <f t="shared" si="58"/>
        <v>0.11</v>
      </c>
      <c r="Y275" s="7">
        <f t="shared" si="59"/>
        <v>0.11</v>
      </c>
    </row>
    <row r="276" spans="1:26" x14ac:dyDescent="0.25">
      <c r="A276" s="8" t="s">
        <v>253</v>
      </c>
      <c r="B276" s="8">
        <v>100</v>
      </c>
      <c r="C276" s="8">
        <v>126</v>
      </c>
      <c r="D276" s="8">
        <v>14.7</v>
      </c>
      <c r="E276" s="8">
        <v>5.5</v>
      </c>
      <c r="F276" s="8">
        <v>5</v>
      </c>
      <c r="G276" s="8">
        <v>13.6</v>
      </c>
      <c r="H276" s="8">
        <v>67</v>
      </c>
      <c r="I276" s="8">
        <v>140</v>
      </c>
      <c r="J276" s="8">
        <v>1.92</v>
      </c>
      <c r="K276" s="8">
        <v>0</v>
      </c>
      <c r="L276" s="8">
        <v>2017</v>
      </c>
      <c r="M276" s="14">
        <f t="shared" si="48"/>
        <v>125.8</v>
      </c>
      <c r="N276" s="14">
        <f t="shared" si="49"/>
        <v>1</v>
      </c>
      <c r="O276" s="14">
        <f t="shared" si="50"/>
        <v>95</v>
      </c>
      <c r="P276" s="14">
        <f t="shared" si="51"/>
        <v>81</v>
      </c>
      <c r="Q276" s="14">
        <f t="shared" si="52"/>
        <v>20.2</v>
      </c>
      <c r="R276" s="14">
        <f t="shared" si="53"/>
        <v>80.8</v>
      </c>
      <c r="S276" s="14">
        <f t="shared" si="54"/>
        <v>0.81</v>
      </c>
      <c r="T276" s="14">
        <f t="shared" si="55"/>
        <v>117.28</v>
      </c>
      <c r="U276" s="7">
        <f t="shared" si="56"/>
        <v>120</v>
      </c>
      <c r="W276" s="7">
        <f t="shared" si="57"/>
        <v>0.57999999999999996</v>
      </c>
      <c r="X276" s="7">
        <f t="shared" si="58"/>
        <v>0.22</v>
      </c>
      <c r="Y276" s="7">
        <f t="shared" si="59"/>
        <v>0.2</v>
      </c>
    </row>
    <row r="277" spans="1:26" x14ac:dyDescent="0.25">
      <c r="A277" s="8" t="s">
        <v>116</v>
      </c>
      <c r="B277" s="8">
        <v>100</v>
      </c>
      <c r="C277" s="8">
        <v>360</v>
      </c>
      <c r="D277" s="8">
        <v>73.900000000000006</v>
      </c>
      <c r="E277" s="8">
        <v>8.5</v>
      </c>
      <c r="F277" s="8">
        <v>4.5999999999999996</v>
      </c>
      <c r="G277" s="8"/>
      <c r="H277" s="8">
        <v>10</v>
      </c>
      <c r="I277" s="8"/>
      <c r="J277" s="8"/>
      <c r="K277" s="8">
        <v>0</v>
      </c>
      <c r="L277" s="8">
        <v>2017</v>
      </c>
      <c r="M277" s="14">
        <f t="shared" si="48"/>
        <v>371</v>
      </c>
      <c r="N277" s="14">
        <f t="shared" si="49"/>
        <v>1.03</v>
      </c>
      <c r="O277" s="14">
        <f t="shared" si="50"/>
        <v>95.4</v>
      </c>
      <c r="P277" s="14">
        <f t="shared" si="51"/>
        <v>318.60000000000002</v>
      </c>
      <c r="Q277" s="14">
        <f t="shared" si="52"/>
        <v>82.4</v>
      </c>
      <c r="R277" s="14">
        <f t="shared" si="53"/>
        <v>329.6</v>
      </c>
      <c r="S277" s="14">
        <f t="shared" si="54"/>
        <v>3.3</v>
      </c>
      <c r="T277" s="14">
        <f t="shared" si="55"/>
        <v>28.91</v>
      </c>
      <c r="U277" s="7">
        <f t="shared" si="56"/>
        <v>30</v>
      </c>
      <c r="W277" s="7">
        <f t="shared" si="57"/>
        <v>0.85</v>
      </c>
      <c r="X277" s="7">
        <f t="shared" si="58"/>
        <v>0.1</v>
      </c>
      <c r="Y277" s="7">
        <f t="shared" si="59"/>
        <v>0.05</v>
      </c>
    </row>
    <row r="278" spans="1:26" x14ac:dyDescent="0.25">
      <c r="A278" s="8" t="s">
        <v>207</v>
      </c>
      <c r="B278" s="8">
        <v>100</v>
      </c>
      <c r="C278" s="8">
        <v>233</v>
      </c>
      <c r="D278" s="8">
        <v>30.4</v>
      </c>
      <c r="E278" s="8">
        <v>11.3</v>
      </c>
      <c r="F278" s="8">
        <v>7.3</v>
      </c>
      <c r="G278" s="8"/>
      <c r="H278" s="8">
        <v>583</v>
      </c>
      <c r="I278" s="8"/>
      <c r="J278" s="8"/>
      <c r="K278" s="8">
        <v>0</v>
      </c>
      <c r="L278" s="8">
        <v>2017</v>
      </c>
      <c r="M278" s="14">
        <f t="shared" si="48"/>
        <v>232.5</v>
      </c>
      <c r="N278" s="14">
        <f t="shared" si="49"/>
        <v>1</v>
      </c>
      <c r="O278" s="14">
        <f t="shared" si="50"/>
        <v>92.7</v>
      </c>
      <c r="P278" s="14">
        <f t="shared" si="51"/>
        <v>167.3</v>
      </c>
      <c r="Q278" s="14">
        <f t="shared" si="52"/>
        <v>41.7</v>
      </c>
      <c r="R278" s="14">
        <f t="shared" si="53"/>
        <v>166.8</v>
      </c>
      <c r="S278" s="14">
        <f t="shared" si="54"/>
        <v>1.67</v>
      </c>
      <c r="T278" s="14">
        <f t="shared" si="55"/>
        <v>55.51</v>
      </c>
      <c r="U278" s="7">
        <f t="shared" si="56"/>
        <v>60</v>
      </c>
      <c r="W278" s="7">
        <f t="shared" si="57"/>
        <v>0.62</v>
      </c>
      <c r="X278" s="7">
        <f t="shared" si="58"/>
        <v>0.23</v>
      </c>
      <c r="Y278" s="7">
        <f t="shared" si="59"/>
        <v>0.15</v>
      </c>
    </row>
    <row r="279" spans="1:26" x14ac:dyDescent="0.25">
      <c r="A279" s="8" t="s">
        <v>204</v>
      </c>
      <c r="B279" s="8">
        <v>150</v>
      </c>
      <c r="C279" s="8">
        <v>444</v>
      </c>
      <c r="D279" s="8">
        <v>42.75</v>
      </c>
      <c r="E279" s="8">
        <v>16.8</v>
      </c>
      <c r="F279" s="8">
        <v>22.8</v>
      </c>
      <c r="G279" s="8">
        <v>0</v>
      </c>
      <c r="H279" s="8">
        <v>927</v>
      </c>
      <c r="I279" s="8">
        <v>0</v>
      </c>
      <c r="J279" s="8">
        <v>0</v>
      </c>
      <c r="K279" s="8">
        <v>0</v>
      </c>
      <c r="L279" s="8">
        <v>2011</v>
      </c>
      <c r="M279" s="14">
        <f t="shared" si="48"/>
        <v>443.4</v>
      </c>
      <c r="N279" s="14">
        <f t="shared" si="49"/>
        <v>1</v>
      </c>
      <c r="O279" s="14">
        <f t="shared" si="50"/>
        <v>127.2</v>
      </c>
      <c r="P279" s="14">
        <f t="shared" si="51"/>
        <v>238.79999999999998</v>
      </c>
      <c r="Q279" s="14">
        <f t="shared" si="52"/>
        <v>59.55</v>
      </c>
      <c r="R279" s="14">
        <f t="shared" si="53"/>
        <v>238.2</v>
      </c>
      <c r="S279" s="14">
        <f t="shared" si="54"/>
        <v>2.38</v>
      </c>
      <c r="T279" s="14">
        <f t="shared" si="55"/>
        <v>53.45</v>
      </c>
      <c r="U279" s="7">
        <f t="shared" si="56"/>
        <v>50</v>
      </c>
      <c r="W279" s="7">
        <f t="shared" si="57"/>
        <v>0.52</v>
      </c>
      <c r="X279" s="7">
        <f t="shared" si="58"/>
        <v>0.2</v>
      </c>
      <c r="Y279" s="7">
        <f t="shared" si="59"/>
        <v>0.28000000000000003</v>
      </c>
    </row>
    <row r="280" spans="1:26" x14ac:dyDescent="0.25">
      <c r="A280" s="8" t="s">
        <v>255</v>
      </c>
      <c r="B280" s="8">
        <v>150</v>
      </c>
      <c r="C280" s="8">
        <v>346.5</v>
      </c>
      <c r="D280" s="8">
        <v>29.85</v>
      </c>
      <c r="E280" s="8">
        <v>15</v>
      </c>
      <c r="F280" s="8">
        <v>18.600000000000001</v>
      </c>
      <c r="G280" s="8">
        <v>0</v>
      </c>
      <c r="H280" s="8">
        <v>687</v>
      </c>
      <c r="I280" s="8">
        <v>0</v>
      </c>
      <c r="J280" s="8">
        <v>0</v>
      </c>
      <c r="K280" s="8">
        <v>0</v>
      </c>
      <c r="L280" s="8">
        <v>2001</v>
      </c>
      <c r="M280" s="14">
        <f t="shared" si="48"/>
        <v>346.8</v>
      </c>
      <c r="N280" s="14">
        <f t="shared" si="49"/>
        <v>1</v>
      </c>
      <c r="O280" s="14">
        <f t="shared" si="50"/>
        <v>131.4</v>
      </c>
      <c r="P280" s="14">
        <f t="shared" si="51"/>
        <v>179.1</v>
      </c>
      <c r="Q280" s="14">
        <f t="shared" si="52"/>
        <v>44.85</v>
      </c>
      <c r="R280" s="14">
        <f t="shared" si="53"/>
        <v>179.4</v>
      </c>
      <c r="S280" s="14">
        <f t="shared" si="54"/>
        <v>1.79</v>
      </c>
      <c r="T280" s="14">
        <f t="shared" si="55"/>
        <v>73.41</v>
      </c>
      <c r="U280" s="7">
        <f t="shared" si="56"/>
        <v>70</v>
      </c>
      <c r="W280" s="7">
        <f t="shared" si="57"/>
        <v>0.47</v>
      </c>
      <c r="X280" s="7">
        <f t="shared" si="58"/>
        <v>0.24</v>
      </c>
      <c r="Y280" s="7">
        <f t="shared" si="59"/>
        <v>0.28999999999999998</v>
      </c>
    </row>
    <row r="281" spans="1:26" x14ac:dyDescent="0.25">
      <c r="A281" s="8" t="s">
        <v>256</v>
      </c>
      <c r="B281" s="8">
        <v>150</v>
      </c>
      <c r="C281" s="8">
        <v>348</v>
      </c>
      <c r="D281" s="8">
        <v>35.4</v>
      </c>
      <c r="E281" s="8">
        <v>16.350000000000001</v>
      </c>
      <c r="F281" s="8">
        <v>15.6</v>
      </c>
      <c r="G281" s="8">
        <v>0</v>
      </c>
      <c r="H281" s="8">
        <v>816</v>
      </c>
      <c r="I281" s="8">
        <v>0</v>
      </c>
      <c r="J281" s="8">
        <v>0</v>
      </c>
      <c r="K281" s="8">
        <v>0</v>
      </c>
      <c r="L281" s="8">
        <v>2001</v>
      </c>
      <c r="M281" s="14">
        <f t="shared" si="48"/>
        <v>347.4</v>
      </c>
      <c r="N281" s="14">
        <f t="shared" si="49"/>
        <v>1</v>
      </c>
      <c r="O281" s="14">
        <f t="shared" si="50"/>
        <v>134.4</v>
      </c>
      <c r="P281" s="14">
        <f t="shared" si="51"/>
        <v>207.6</v>
      </c>
      <c r="Q281" s="14">
        <f t="shared" si="52"/>
        <v>51.75</v>
      </c>
      <c r="R281" s="14">
        <f t="shared" si="53"/>
        <v>207</v>
      </c>
      <c r="S281" s="14">
        <f t="shared" si="54"/>
        <v>2.0699999999999998</v>
      </c>
      <c r="T281" s="14">
        <f t="shared" si="55"/>
        <v>64.930000000000007</v>
      </c>
      <c r="U281" s="7">
        <f t="shared" si="56"/>
        <v>60</v>
      </c>
      <c r="W281" s="7">
        <f t="shared" si="57"/>
        <v>0.53</v>
      </c>
      <c r="X281" s="7">
        <f t="shared" si="58"/>
        <v>0.24</v>
      </c>
      <c r="Y281" s="7">
        <f t="shared" si="59"/>
        <v>0.23</v>
      </c>
    </row>
    <row r="282" spans="1:26" x14ac:dyDescent="0.25">
      <c r="A282" s="8" t="s">
        <v>248</v>
      </c>
      <c r="B282" s="8">
        <v>100</v>
      </c>
      <c r="C282" s="8">
        <v>233</v>
      </c>
      <c r="D282" s="8">
        <v>30.4</v>
      </c>
      <c r="E282" s="8">
        <v>11.3</v>
      </c>
      <c r="F282" s="8">
        <v>7.3</v>
      </c>
      <c r="G282" s="8"/>
      <c r="H282" s="8">
        <v>583</v>
      </c>
      <c r="I282" s="8"/>
      <c r="J282" s="8"/>
      <c r="K282" s="8">
        <v>0</v>
      </c>
      <c r="L282" s="8">
        <v>2017</v>
      </c>
      <c r="M282" s="14">
        <f t="shared" si="48"/>
        <v>232.5</v>
      </c>
      <c r="N282" s="14">
        <f t="shared" si="49"/>
        <v>1</v>
      </c>
      <c r="O282" s="14">
        <f t="shared" si="50"/>
        <v>92.7</v>
      </c>
      <c r="P282" s="14">
        <f t="shared" si="51"/>
        <v>167.3</v>
      </c>
      <c r="Q282" s="14">
        <f t="shared" si="52"/>
        <v>41.7</v>
      </c>
      <c r="R282" s="14">
        <f t="shared" si="53"/>
        <v>166.8</v>
      </c>
      <c r="S282" s="14">
        <f t="shared" si="54"/>
        <v>1.67</v>
      </c>
      <c r="T282" s="14">
        <f t="shared" si="55"/>
        <v>55.51</v>
      </c>
      <c r="U282" s="7">
        <f t="shared" si="56"/>
        <v>60</v>
      </c>
      <c r="W282" s="7">
        <f t="shared" si="57"/>
        <v>0.62</v>
      </c>
      <c r="X282" s="7">
        <f t="shared" si="58"/>
        <v>0.23</v>
      </c>
      <c r="Y282" s="7">
        <f t="shared" si="59"/>
        <v>0.15</v>
      </c>
    </row>
    <row r="283" spans="1:26" x14ac:dyDescent="0.25">
      <c r="A283" s="8" t="s">
        <v>209</v>
      </c>
      <c r="B283" s="8">
        <v>150</v>
      </c>
      <c r="C283" s="8">
        <v>391.5</v>
      </c>
      <c r="D283" s="8">
        <v>37.200000000000003</v>
      </c>
      <c r="E283" s="8">
        <v>13.95</v>
      </c>
      <c r="F283" s="8">
        <v>20.7</v>
      </c>
      <c r="G283" s="8">
        <v>0</v>
      </c>
      <c r="H283" s="8">
        <v>819</v>
      </c>
      <c r="I283" s="8">
        <v>0</v>
      </c>
      <c r="J283" s="8">
        <v>0</v>
      </c>
      <c r="K283" s="8">
        <v>0</v>
      </c>
      <c r="L283" s="8">
        <v>2001</v>
      </c>
      <c r="M283" s="14">
        <f t="shared" si="48"/>
        <v>390.9</v>
      </c>
      <c r="N283" s="14">
        <f t="shared" si="49"/>
        <v>1</v>
      </c>
      <c r="O283" s="14">
        <f t="shared" si="50"/>
        <v>129.30000000000001</v>
      </c>
      <c r="P283" s="14">
        <f t="shared" si="51"/>
        <v>205.20000000000002</v>
      </c>
      <c r="Q283" s="14">
        <f t="shared" si="52"/>
        <v>51.150000000000006</v>
      </c>
      <c r="R283" s="14">
        <f t="shared" si="53"/>
        <v>204.60000000000002</v>
      </c>
      <c r="S283" s="14">
        <f t="shared" si="54"/>
        <v>2.0499999999999998</v>
      </c>
      <c r="T283" s="14">
        <f t="shared" si="55"/>
        <v>63.07</v>
      </c>
      <c r="U283" s="7">
        <f t="shared" si="56"/>
        <v>60</v>
      </c>
      <c r="W283" s="7">
        <f t="shared" si="57"/>
        <v>0.52</v>
      </c>
      <c r="X283" s="7">
        <f t="shared" si="58"/>
        <v>0.19</v>
      </c>
      <c r="Y283" s="7">
        <f t="shared" si="59"/>
        <v>0.28999999999999998</v>
      </c>
    </row>
    <row r="284" spans="1:26" x14ac:dyDescent="0.25">
      <c r="A284" s="8" t="s">
        <v>208</v>
      </c>
      <c r="B284" s="8">
        <v>150</v>
      </c>
      <c r="C284" s="8">
        <v>372</v>
      </c>
      <c r="D284" s="8">
        <v>39.15</v>
      </c>
      <c r="E284" s="8">
        <v>12.75</v>
      </c>
      <c r="F284" s="8">
        <v>18.3</v>
      </c>
      <c r="G284" s="8">
        <v>0</v>
      </c>
      <c r="H284" s="8">
        <v>939</v>
      </c>
      <c r="I284" s="8">
        <v>0</v>
      </c>
      <c r="J284" s="8">
        <v>0</v>
      </c>
      <c r="K284" s="8">
        <v>0</v>
      </c>
      <c r="L284" s="8">
        <v>2001</v>
      </c>
      <c r="M284" s="14">
        <f t="shared" si="48"/>
        <v>372.3</v>
      </c>
      <c r="N284" s="14">
        <f t="shared" si="49"/>
        <v>1</v>
      </c>
      <c r="O284" s="14">
        <f t="shared" si="50"/>
        <v>131.69999999999999</v>
      </c>
      <c r="P284" s="14">
        <f t="shared" si="51"/>
        <v>207.29999999999998</v>
      </c>
      <c r="Q284" s="14">
        <f t="shared" si="52"/>
        <v>51.9</v>
      </c>
      <c r="R284" s="14">
        <f t="shared" si="53"/>
        <v>207.6</v>
      </c>
      <c r="S284" s="14">
        <f t="shared" si="54"/>
        <v>2.08</v>
      </c>
      <c r="T284" s="14">
        <f t="shared" si="55"/>
        <v>63.32</v>
      </c>
      <c r="U284" s="7">
        <f t="shared" si="56"/>
        <v>60</v>
      </c>
      <c r="W284" s="7">
        <f t="shared" si="57"/>
        <v>0.56000000000000005</v>
      </c>
      <c r="X284" s="7">
        <f t="shared" si="58"/>
        <v>0.18</v>
      </c>
      <c r="Y284" s="7">
        <f t="shared" si="59"/>
        <v>0.26</v>
      </c>
    </row>
    <row r="285" spans="1:26" x14ac:dyDescent="0.25">
      <c r="A285" s="8" t="s">
        <v>122</v>
      </c>
      <c r="B285" s="8">
        <v>150</v>
      </c>
      <c r="C285" s="8">
        <v>444</v>
      </c>
      <c r="D285" s="8">
        <v>42.75</v>
      </c>
      <c r="E285" s="8">
        <v>16.8</v>
      </c>
      <c r="F285" s="8">
        <v>22.8</v>
      </c>
      <c r="G285" s="8">
        <v>0</v>
      </c>
      <c r="H285" s="8">
        <v>927</v>
      </c>
      <c r="I285" s="8">
        <v>0</v>
      </c>
      <c r="J285" s="8">
        <v>0</v>
      </c>
      <c r="K285" s="8">
        <v>0</v>
      </c>
      <c r="L285" s="8">
        <v>2006</v>
      </c>
      <c r="M285" s="14">
        <f t="shared" si="48"/>
        <v>443.4</v>
      </c>
      <c r="N285" s="14">
        <f t="shared" si="49"/>
        <v>1</v>
      </c>
      <c r="O285" s="14">
        <f t="shared" si="50"/>
        <v>127.2</v>
      </c>
      <c r="P285" s="14">
        <f t="shared" si="51"/>
        <v>238.79999999999998</v>
      </c>
      <c r="Q285" s="14">
        <f t="shared" si="52"/>
        <v>59.55</v>
      </c>
      <c r="R285" s="14">
        <f t="shared" si="53"/>
        <v>238.2</v>
      </c>
      <c r="S285" s="14">
        <f t="shared" si="54"/>
        <v>2.38</v>
      </c>
      <c r="T285" s="14">
        <f t="shared" si="55"/>
        <v>53.45</v>
      </c>
      <c r="U285" s="7">
        <f t="shared" si="56"/>
        <v>50</v>
      </c>
      <c r="W285" s="7">
        <f t="shared" si="57"/>
        <v>0.52</v>
      </c>
      <c r="X285" s="7">
        <f t="shared" si="58"/>
        <v>0.2</v>
      </c>
      <c r="Y285" s="7">
        <f t="shared" si="59"/>
        <v>0.28000000000000003</v>
      </c>
    </row>
    <row r="286" spans="1:26" x14ac:dyDescent="0.25">
      <c r="A286" s="8" t="s">
        <v>134</v>
      </c>
      <c r="B286" s="8">
        <v>150</v>
      </c>
      <c r="C286" s="8">
        <v>403.5</v>
      </c>
      <c r="D286" s="8">
        <v>45.15</v>
      </c>
      <c r="E286" s="8">
        <v>18.149999999999999</v>
      </c>
      <c r="F286" s="8">
        <v>17.850000000000001</v>
      </c>
      <c r="G286" s="8">
        <v>0</v>
      </c>
      <c r="H286" s="8">
        <v>597</v>
      </c>
      <c r="I286" s="8">
        <v>0</v>
      </c>
      <c r="J286" s="8">
        <v>0</v>
      </c>
      <c r="K286" s="8">
        <v>0</v>
      </c>
      <c r="L286" s="8">
        <v>2006</v>
      </c>
      <c r="M286" s="14">
        <f t="shared" si="48"/>
        <v>413.85</v>
      </c>
      <c r="N286" s="14">
        <f t="shared" si="49"/>
        <v>1.03</v>
      </c>
      <c r="O286" s="14">
        <f t="shared" si="50"/>
        <v>132.15</v>
      </c>
      <c r="P286" s="14">
        <f t="shared" si="51"/>
        <v>242.85</v>
      </c>
      <c r="Q286" s="14">
        <f t="shared" si="52"/>
        <v>63.3</v>
      </c>
      <c r="R286" s="14">
        <f t="shared" si="53"/>
        <v>253.2</v>
      </c>
      <c r="S286" s="14">
        <f t="shared" si="54"/>
        <v>2.5299999999999998</v>
      </c>
      <c r="T286" s="14">
        <f t="shared" si="55"/>
        <v>52.23</v>
      </c>
      <c r="U286" s="7">
        <f t="shared" si="56"/>
        <v>50</v>
      </c>
      <c r="W286" s="7">
        <f t="shared" si="57"/>
        <v>0.56000000000000005</v>
      </c>
      <c r="X286" s="7">
        <f t="shared" si="58"/>
        <v>0.22</v>
      </c>
      <c r="Y286" s="7">
        <f t="shared" si="59"/>
        <v>0.22</v>
      </c>
    </row>
    <row r="287" spans="1:26" x14ac:dyDescent="0.25">
      <c r="A287" s="8" t="s">
        <v>259</v>
      </c>
      <c r="B287" s="8">
        <v>100</v>
      </c>
      <c r="C287" s="8">
        <v>267</v>
      </c>
      <c r="D287" s="8">
        <v>34.97</v>
      </c>
      <c r="E287" s="8">
        <v>8.09</v>
      </c>
      <c r="F287" s="8">
        <v>10.55</v>
      </c>
      <c r="G287" s="8">
        <v>7.02</v>
      </c>
      <c r="H287" s="8">
        <v>454</v>
      </c>
      <c r="I287" s="8">
        <v>36.770000000000003</v>
      </c>
      <c r="J287" s="8">
        <v>4.46</v>
      </c>
      <c r="K287" s="8">
        <v>0</v>
      </c>
      <c r="L287" s="8">
        <v>2017</v>
      </c>
      <c r="M287" s="14">
        <f t="shared" si="48"/>
        <v>267.19</v>
      </c>
      <c r="N287" s="14">
        <f t="shared" si="49"/>
        <v>1</v>
      </c>
      <c r="O287" s="14">
        <f t="shared" si="50"/>
        <v>89.45</v>
      </c>
      <c r="P287" s="14">
        <f t="shared" si="51"/>
        <v>172.05</v>
      </c>
      <c r="Q287" s="14">
        <f t="shared" si="52"/>
        <v>43.06</v>
      </c>
      <c r="R287" s="14">
        <f t="shared" si="53"/>
        <v>172.24</v>
      </c>
      <c r="S287" s="14">
        <f t="shared" si="54"/>
        <v>1.72</v>
      </c>
      <c r="T287" s="14">
        <f t="shared" si="55"/>
        <v>52.01</v>
      </c>
      <c r="U287" s="7">
        <f t="shared" si="56"/>
        <v>50</v>
      </c>
      <c r="W287" s="7">
        <f t="shared" si="57"/>
        <v>0.65</v>
      </c>
      <c r="X287" s="7">
        <f t="shared" si="58"/>
        <v>0.15</v>
      </c>
      <c r="Y287" s="7">
        <f t="shared" si="59"/>
        <v>0.2</v>
      </c>
    </row>
    <row r="288" spans="1:26" x14ac:dyDescent="0.25">
      <c r="A288" s="8" t="s">
        <v>123</v>
      </c>
      <c r="B288" s="8">
        <v>100</v>
      </c>
      <c r="C288" s="8">
        <v>247</v>
      </c>
      <c r="D288" s="8">
        <v>18.399999999999999</v>
      </c>
      <c r="E288" s="8">
        <v>10.6</v>
      </c>
      <c r="F288" s="8">
        <v>14.8</v>
      </c>
      <c r="G288" s="8">
        <v>0</v>
      </c>
      <c r="H288" s="8">
        <v>684</v>
      </c>
      <c r="I288" s="8">
        <v>0</v>
      </c>
      <c r="J288" s="8">
        <v>0</v>
      </c>
      <c r="K288" s="8">
        <v>0</v>
      </c>
      <c r="L288" s="8">
        <v>2006</v>
      </c>
      <c r="M288" s="14">
        <f t="shared" si="48"/>
        <v>249.20000000000002</v>
      </c>
      <c r="N288" s="14">
        <f t="shared" si="49"/>
        <v>1.01</v>
      </c>
      <c r="O288" s="14">
        <f t="shared" si="50"/>
        <v>85.2</v>
      </c>
      <c r="P288" s="14">
        <f t="shared" si="51"/>
        <v>113.79999999999998</v>
      </c>
      <c r="Q288" s="14">
        <f t="shared" si="52"/>
        <v>29</v>
      </c>
      <c r="R288" s="14">
        <f t="shared" si="53"/>
        <v>116</v>
      </c>
      <c r="S288" s="14">
        <f t="shared" si="54"/>
        <v>1.1599999999999999</v>
      </c>
      <c r="T288" s="14">
        <f t="shared" si="55"/>
        <v>73.45</v>
      </c>
      <c r="U288" s="7">
        <f t="shared" si="56"/>
        <v>70</v>
      </c>
      <c r="W288" s="7">
        <f t="shared" si="57"/>
        <v>0.42</v>
      </c>
      <c r="X288" s="7">
        <f t="shared" si="58"/>
        <v>0.24</v>
      </c>
      <c r="Y288" s="7">
        <f t="shared" si="59"/>
        <v>0.34</v>
      </c>
    </row>
    <row r="289" spans="1:26" x14ac:dyDescent="0.25">
      <c r="A289" s="8" t="s">
        <v>260</v>
      </c>
      <c r="B289" s="8">
        <v>100</v>
      </c>
      <c r="C289" s="8">
        <v>271</v>
      </c>
      <c r="D289" s="8">
        <v>35.76</v>
      </c>
      <c r="E289" s="8">
        <v>11.94</v>
      </c>
      <c r="F289" s="8">
        <v>8.94</v>
      </c>
      <c r="G289" s="8">
        <v>6.59</v>
      </c>
      <c r="H289" s="8">
        <v>594</v>
      </c>
      <c r="I289" s="8">
        <v>14.77</v>
      </c>
      <c r="J289" s="8">
        <v>4.21</v>
      </c>
      <c r="K289" s="8">
        <v>0</v>
      </c>
      <c r="L289" s="8">
        <v>2017</v>
      </c>
      <c r="M289" s="14">
        <f t="shared" si="48"/>
        <v>271.26</v>
      </c>
      <c r="N289" s="14">
        <f t="shared" si="49"/>
        <v>1</v>
      </c>
      <c r="O289" s="14">
        <f t="shared" si="50"/>
        <v>91.06</v>
      </c>
      <c r="P289" s="14">
        <f t="shared" si="51"/>
        <v>190.54000000000002</v>
      </c>
      <c r="Q289" s="14">
        <f t="shared" si="52"/>
        <v>47.699999999999996</v>
      </c>
      <c r="R289" s="14">
        <f t="shared" si="53"/>
        <v>190.79999999999998</v>
      </c>
      <c r="S289" s="14">
        <f t="shared" si="54"/>
        <v>1.91</v>
      </c>
      <c r="T289" s="14">
        <f t="shared" si="55"/>
        <v>47.68</v>
      </c>
      <c r="U289" s="7">
        <f t="shared" si="56"/>
        <v>50</v>
      </c>
      <c r="W289" s="7">
        <f t="shared" si="57"/>
        <v>0.63</v>
      </c>
      <c r="X289" s="7">
        <f t="shared" si="58"/>
        <v>0.21</v>
      </c>
      <c r="Y289" s="7">
        <f t="shared" si="59"/>
        <v>0.16</v>
      </c>
    </row>
    <row r="290" spans="1:26" x14ac:dyDescent="0.25">
      <c r="A290" s="8" t="s">
        <v>258</v>
      </c>
      <c r="B290" s="8">
        <v>150</v>
      </c>
      <c r="C290" s="8">
        <v>454.5</v>
      </c>
      <c r="D290" s="8">
        <v>44.85</v>
      </c>
      <c r="E290" s="8">
        <v>22.65</v>
      </c>
      <c r="F290" s="8">
        <v>20.85</v>
      </c>
      <c r="G290" s="8">
        <v>0</v>
      </c>
      <c r="H290" s="8">
        <v>883.5</v>
      </c>
      <c r="I290" s="8">
        <v>0</v>
      </c>
      <c r="J290" s="8">
        <v>0</v>
      </c>
      <c r="K290" s="8">
        <v>0</v>
      </c>
      <c r="L290" s="8">
        <v>2011</v>
      </c>
      <c r="M290" s="14">
        <f t="shared" si="48"/>
        <v>457.65</v>
      </c>
      <c r="N290" s="14">
        <f t="shared" si="49"/>
        <v>1.01</v>
      </c>
      <c r="O290" s="14">
        <f t="shared" si="50"/>
        <v>129.15</v>
      </c>
      <c r="P290" s="14">
        <f t="shared" si="51"/>
        <v>266.85000000000002</v>
      </c>
      <c r="Q290" s="14">
        <f t="shared" si="52"/>
        <v>67.5</v>
      </c>
      <c r="R290" s="14">
        <f t="shared" si="53"/>
        <v>270</v>
      </c>
      <c r="S290" s="14">
        <f t="shared" si="54"/>
        <v>2.7</v>
      </c>
      <c r="T290" s="14">
        <f t="shared" si="55"/>
        <v>47.83</v>
      </c>
      <c r="U290" s="7">
        <f t="shared" si="56"/>
        <v>50</v>
      </c>
      <c r="W290" s="7">
        <f t="shared" si="57"/>
        <v>0.51</v>
      </c>
      <c r="X290" s="7">
        <f t="shared" si="58"/>
        <v>0.26</v>
      </c>
      <c r="Y290" s="7">
        <f t="shared" si="59"/>
        <v>0.24</v>
      </c>
    </row>
    <row r="291" spans="1:26" x14ac:dyDescent="0.25">
      <c r="A291" s="8" t="s">
        <v>257</v>
      </c>
      <c r="B291" s="8">
        <v>100</v>
      </c>
      <c r="C291" s="8">
        <v>164</v>
      </c>
      <c r="D291" s="8">
        <v>34.299999999999997</v>
      </c>
      <c r="E291" s="8">
        <v>4.0999999999999996</v>
      </c>
      <c r="F291" s="8">
        <v>1</v>
      </c>
      <c r="G291" s="8">
        <v>1.1000000000000001</v>
      </c>
      <c r="H291" s="8">
        <v>1</v>
      </c>
      <c r="I291" s="8">
        <v>0</v>
      </c>
      <c r="J291" s="8">
        <v>-0.23</v>
      </c>
      <c r="K291" s="8">
        <v>0</v>
      </c>
      <c r="L291" s="8">
        <v>2017</v>
      </c>
      <c r="M291" s="14">
        <f t="shared" si="48"/>
        <v>162.6</v>
      </c>
      <c r="N291" s="14">
        <f t="shared" si="49"/>
        <v>0.99</v>
      </c>
      <c r="O291" s="14">
        <f t="shared" si="50"/>
        <v>99</v>
      </c>
      <c r="P291" s="14">
        <f t="shared" si="51"/>
        <v>155</v>
      </c>
      <c r="Q291" s="14">
        <f t="shared" si="52"/>
        <v>38.4</v>
      </c>
      <c r="R291" s="14">
        <f t="shared" si="53"/>
        <v>153.6</v>
      </c>
      <c r="S291" s="14">
        <f t="shared" si="54"/>
        <v>1.54</v>
      </c>
      <c r="T291" s="14">
        <f t="shared" si="55"/>
        <v>64.290000000000006</v>
      </c>
      <c r="U291" s="7">
        <f t="shared" si="56"/>
        <v>60</v>
      </c>
      <c r="W291" s="7">
        <f t="shared" si="57"/>
        <v>0.87</v>
      </c>
      <c r="X291" s="7">
        <f t="shared" si="58"/>
        <v>0.1</v>
      </c>
      <c r="Y291" s="7">
        <f t="shared" si="59"/>
        <v>0.03</v>
      </c>
    </row>
    <row r="292" spans="1:26" x14ac:dyDescent="0.25">
      <c r="A292" s="8" t="s">
        <v>87</v>
      </c>
      <c r="B292" s="8">
        <v>100</v>
      </c>
      <c r="C292" s="8">
        <v>351</v>
      </c>
      <c r="D292" s="8">
        <v>75.8</v>
      </c>
      <c r="E292" s="8">
        <v>8.5</v>
      </c>
      <c r="F292" s="8">
        <v>1.6</v>
      </c>
      <c r="G292" s="8">
        <v>0.9</v>
      </c>
      <c r="H292" s="8">
        <v>1</v>
      </c>
      <c r="I292" s="8">
        <v>0</v>
      </c>
      <c r="J292" s="8">
        <v>0.24</v>
      </c>
      <c r="K292" s="8">
        <v>0</v>
      </c>
      <c r="L292" s="8">
        <v>2017</v>
      </c>
      <c r="M292" s="14">
        <f t="shared" si="48"/>
        <v>351.59999999999997</v>
      </c>
      <c r="N292" s="14">
        <f t="shared" si="49"/>
        <v>1</v>
      </c>
      <c r="O292" s="14">
        <f t="shared" si="50"/>
        <v>98.4</v>
      </c>
      <c r="P292" s="14">
        <f t="shared" si="51"/>
        <v>336.6</v>
      </c>
      <c r="Q292" s="14">
        <f t="shared" si="52"/>
        <v>84.3</v>
      </c>
      <c r="R292" s="14">
        <f t="shared" si="53"/>
        <v>337.2</v>
      </c>
      <c r="S292" s="14">
        <f t="shared" si="54"/>
        <v>3.37</v>
      </c>
      <c r="T292" s="14">
        <f t="shared" si="55"/>
        <v>29.2</v>
      </c>
      <c r="U292" s="7">
        <f t="shared" si="56"/>
        <v>30</v>
      </c>
      <c r="W292" s="7">
        <f t="shared" si="57"/>
        <v>0.88</v>
      </c>
      <c r="X292" s="7">
        <f t="shared" si="58"/>
        <v>0.1</v>
      </c>
      <c r="Y292" s="7">
        <f t="shared" si="59"/>
        <v>0.02</v>
      </c>
    </row>
    <row r="293" spans="1:26" x14ac:dyDescent="0.25">
      <c r="A293" s="8" t="s">
        <v>214</v>
      </c>
      <c r="B293" s="8">
        <v>100</v>
      </c>
      <c r="C293" s="8">
        <v>264</v>
      </c>
      <c r="D293" s="8">
        <v>52.7</v>
      </c>
      <c r="E293" s="8">
        <v>8.4</v>
      </c>
      <c r="F293" s="8">
        <v>2.2000000000000002</v>
      </c>
      <c r="G293" s="8"/>
      <c r="H293" s="8">
        <v>470</v>
      </c>
      <c r="I293" s="8">
        <v>0</v>
      </c>
      <c r="J293" s="8">
        <v>-0.9</v>
      </c>
      <c r="K293" s="8">
        <v>0</v>
      </c>
      <c r="L293" s="8">
        <v>2017</v>
      </c>
      <c r="M293" s="14">
        <f t="shared" si="48"/>
        <v>264.2</v>
      </c>
      <c r="N293" s="14">
        <f t="shared" si="49"/>
        <v>1</v>
      </c>
      <c r="O293" s="14">
        <f t="shared" si="50"/>
        <v>97.8</v>
      </c>
      <c r="P293" s="14">
        <f t="shared" si="51"/>
        <v>244.2</v>
      </c>
      <c r="Q293" s="14">
        <f t="shared" si="52"/>
        <v>61.1</v>
      </c>
      <c r="R293" s="14">
        <f t="shared" si="53"/>
        <v>244.4</v>
      </c>
      <c r="S293" s="14">
        <f t="shared" si="54"/>
        <v>2.44</v>
      </c>
      <c r="T293" s="14">
        <f t="shared" si="55"/>
        <v>40.08</v>
      </c>
      <c r="U293" s="7">
        <f t="shared" si="56"/>
        <v>40</v>
      </c>
      <c r="W293" s="7">
        <f t="shared" si="57"/>
        <v>0.83</v>
      </c>
      <c r="X293" s="7">
        <f t="shared" si="58"/>
        <v>0.13</v>
      </c>
      <c r="Y293" s="7">
        <f t="shared" si="59"/>
        <v>0.03</v>
      </c>
    </row>
    <row r="294" spans="1:26" s="4" customFormat="1" x14ac:dyDescent="0.25">
      <c r="A294" s="8" t="s">
        <v>210</v>
      </c>
      <c r="B294" s="8">
        <v>100</v>
      </c>
      <c r="C294" s="8">
        <v>290</v>
      </c>
      <c r="D294" s="8">
        <v>70.7</v>
      </c>
      <c r="E294" s="8">
        <v>15.9</v>
      </c>
      <c r="F294" s="8">
        <v>1.5</v>
      </c>
      <c r="G294" s="8"/>
      <c r="H294" s="8">
        <v>2</v>
      </c>
      <c r="I294" s="8"/>
      <c r="J294" s="8"/>
      <c r="K294" s="8">
        <v>0</v>
      </c>
      <c r="L294" s="8">
        <v>2017</v>
      </c>
      <c r="M294" s="19">
        <f t="shared" si="48"/>
        <v>359.90000000000003</v>
      </c>
      <c r="N294" s="19">
        <f t="shared" si="49"/>
        <v>1.24</v>
      </c>
      <c r="O294" s="14">
        <f t="shared" si="50"/>
        <v>98.5</v>
      </c>
      <c r="P294" s="14">
        <f t="shared" si="51"/>
        <v>276.5</v>
      </c>
      <c r="Q294" s="14">
        <f t="shared" si="52"/>
        <v>86.600000000000009</v>
      </c>
      <c r="R294" s="14">
        <f t="shared" si="53"/>
        <v>346.40000000000003</v>
      </c>
      <c r="S294" s="14">
        <f t="shared" si="54"/>
        <v>3.46</v>
      </c>
      <c r="T294" s="14">
        <f t="shared" si="55"/>
        <v>28.47</v>
      </c>
      <c r="U294" s="7">
        <f t="shared" si="56"/>
        <v>30</v>
      </c>
      <c r="V294" s="10"/>
      <c r="W294" s="7">
        <f t="shared" si="57"/>
        <v>0.8</v>
      </c>
      <c r="X294" s="7">
        <f t="shared" si="58"/>
        <v>0.18</v>
      </c>
      <c r="Y294" s="7">
        <f t="shared" si="59"/>
        <v>0.02</v>
      </c>
      <c r="Z294" s="10"/>
    </row>
  </sheetData>
  <mergeCells count="3">
    <mergeCell ref="O1:P1"/>
    <mergeCell ref="M1:N1"/>
    <mergeCell ref="Q1:R1"/>
  </mergeCells>
  <phoneticPr fontId="1" type="noConversion"/>
  <pageMargins left="0.23622047244094491" right="0.23622047244094491" top="0" bottom="0" header="0" footer="0"/>
  <pageSetup paperSize="9" scale="40" fitToHeight="0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Z21"/>
  <sheetViews>
    <sheetView workbookViewId="0">
      <selection activeCell="M1" sqref="M1:Z3"/>
    </sheetView>
  </sheetViews>
  <sheetFormatPr defaultRowHeight="15" x14ac:dyDescent="0.25"/>
  <cols>
    <col min="1" max="1" width="27.42578125" customWidth="1"/>
  </cols>
  <sheetData>
    <row r="1" spans="1:26" x14ac:dyDescent="0.25">
      <c r="N1" s="25" t="s">
        <v>2633</v>
      </c>
      <c r="O1" s="25"/>
      <c r="P1" s="25" t="s">
        <v>2634</v>
      </c>
      <c r="Q1" s="25"/>
      <c r="R1" s="25" t="s">
        <v>2635</v>
      </c>
      <c r="S1" s="25"/>
      <c r="T1" s="16"/>
      <c r="U1" s="15" t="s">
        <v>2640</v>
      </c>
      <c r="V1" s="7"/>
      <c r="W1" s="7"/>
      <c r="X1" s="7" t="s">
        <v>2642</v>
      </c>
      <c r="Y1" s="7"/>
      <c r="Z1" s="7"/>
    </row>
    <row r="2" spans="1:26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28" t="s">
        <v>2648</v>
      </c>
      <c r="N2" s="15" t="s">
        <v>2628</v>
      </c>
      <c r="O2" s="12" t="s">
        <v>2630</v>
      </c>
      <c r="P2" s="15" t="s">
        <v>2631</v>
      </c>
      <c r="Q2" s="15" t="s">
        <v>2632</v>
      </c>
      <c r="R2" s="15" t="s">
        <v>2636</v>
      </c>
      <c r="S2" s="15" t="s">
        <v>2637</v>
      </c>
      <c r="T2" s="15" t="s">
        <v>2638</v>
      </c>
      <c r="U2" s="15" t="s">
        <v>2639</v>
      </c>
      <c r="V2" s="7" t="s">
        <v>2641</v>
      </c>
      <c r="W2" s="7"/>
      <c r="X2" s="7" t="s">
        <v>2621</v>
      </c>
      <c r="Y2" s="7" t="s">
        <v>2622</v>
      </c>
      <c r="Z2" s="7" t="s">
        <v>293</v>
      </c>
    </row>
    <row r="3" spans="1:26" x14ac:dyDescent="0.25">
      <c r="A3" s="1" t="s">
        <v>1420</v>
      </c>
      <c r="B3" s="1">
        <v>100</v>
      </c>
      <c r="C3" s="1">
        <v>179</v>
      </c>
      <c r="D3" s="1">
        <v>1</v>
      </c>
      <c r="E3" s="1">
        <v>12.7</v>
      </c>
      <c r="F3" s="1">
        <v>13.6</v>
      </c>
      <c r="G3" s="1"/>
      <c r="H3" s="1">
        <v>45</v>
      </c>
      <c r="I3" s="1"/>
      <c r="J3" s="1"/>
      <c r="K3" s="1">
        <v>0</v>
      </c>
      <c r="L3" s="1">
        <v>2017</v>
      </c>
      <c r="M3" s="1" t="str">
        <f>IF(AND((F3/E3)&gt;=0,(F3/E3)&lt;0.4325),"저어육류",IF(AND((F3/E3)&gt;=0.4325,(F3/E3)&lt;0.8375),"중어육류","고어육류"))</f>
        <v>고어육류</v>
      </c>
      <c r="N3">
        <f>4*D3+4*E3+9*F3</f>
        <v>177.2</v>
      </c>
      <c r="O3">
        <f>ROUND(N3/C3,2)</f>
        <v>0.99</v>
      </c>
      <c r="P3">
        <f>B3-D3</f>
        <v>99</v>
      </c>
      <c r="Q3">
        <f>E3*4+F3*9</f>
        <v>173.2</v>
      </c>
      <c r="R3">
        <f>F3+E3</f>
        <v>26.299999999999997</v>
      </c>
      <c r="S3">
        <f>Q3</f>
        <v>173.2</v>
      </c>
      <c r="T3">
        <f>ROUND(S3/IF(M3="저어육류",50,IF(M3="중어육류",75,100)),2)</f>
        <v>1.73</v>
      </c>
      <c r="U3">
        <f>ROUND(R3/T3,2)</f>
        <v>15.2</v>
      </c>
      <c r="V3">
        <f>IF(U3&lt;=20,ROUND(U3,1),IF(AND(U3&gt;20,U3&lt;=50),INT((U3+2.5)/5)*5,ROUND(U3,-1)))</f>
        <v>15.2</v>
      </c>
      <c r="X3">
        <f>ROUND(D3/($D3+$E3+$F3),2)</f>
        <v>0.04</v>
      </c>
      <c r="Y3">
        <f t="shared" ref="Y3:Z3" si="0">ROUND(E3/($D3+$E3+$F3),2)</f>
        <v>0.47</v>
      </c>
      <c r="Z3">
        <f t="shared" si="0"/>
        <v>0.5</v>
      </c>
    </row>
    <row r="4" spans="1:26" x14ac:dyDescent="0.25">
      <c r="A4" s="1" t="s">
        <v>1421</v>
      </c>
      <c r="B4" s="1">
        <v>100</v>
      </c>
      <c r="C4" s="1">
        <v>185</v>
      </c>
      <c r="D4" s="1">
        <v>0.8</v>
      </c>
      <c r="E4" s="1">
        <v>13.2</v>
      </c>
      <c r="F4" s="1">
        <v>14.1</v>
      </c>
      <c r="G4" s="1"/>
      <c r="H4" s="1">
        <v>45</v>
      </c>
      <c r="I4" s="1"/>
      <c r="J4" s="1"/>
      <c r="K4" s="1">
        <v>0</v>
      </c>
      <c r="L4" s="1">
        <v>2017</v>
      </c>
      <c r="M4" s="1" t="str">
        <f t="shared" ref="M4:M21" si="1">IF(AND((F4/E4)&gt;=0,(F4/E4)&lt;0.4325),"저어육류",IF(AND((F4/E4)&gt;=0.4325,(F4/E4)&lt;0.8375),"중어육류","고어육류"))</f>
        <v>고어육류</v>
      </c>
      <c r="N4">
        <f t="shared" ref="N4:N21" si="2">4*D4+4*E4+9*F4</f>
        <v>182.89999999999998</v>
      </c>
      <c r="O4">
        <f t="shared" ref="O4:O21" si="3">ROUND(N4/C4,2)</f>
        <v>0.99</v>
      </c>
      <c r="P4">
        <f t="shared" ref="P4:P21" si="4">B4-D4</f>
        <v>99.2</v>
      </c>
      <c r="Q4">
        <f t="shared" ref="Q4:Q21" si="5">E4*4+F4*9</f>
        <v>179.7</v>
      </c>
      <c r="R4">
        <f t="shared" ref="R4:R21" si="6">F4+E4</f>
        <v>27.299999999999997</v>
      </c>
      <c r="S4">
        <f t="shared" ref="S4:S21" si="7">Q4</f>
        <v>179.7</v>
      </c>
      <c r="T4">
        <f t="shared" ref="T4:T21" si="8">ROUND(S4/IF(M4="저어육류",50,IF(M4="중어육류",75,100)),2)</f>
        <v>1.8</v>
      </c>
      <c r="U4">
        <f t="shared" ref="U4:U21" si="9">ROUND(R4/T4,2)</f>
        <v>15.17</v>
      </c>
      <c r="V4">
        <f t="shared" ref="V4:V21" si="10">IF(U4&lt;=20,ROUND(U4,1),IF(AND(U4&gt;20,U4&lt;=50),INT((U4+2.5)/5)*5,ROUND(U4,-1)))</f>
        <v>15.2</v>
      </c>
      <c r="X4">
        <f t="shared" ref="X4:X21" si="11">ROUND(D4/($D4+$E4+$F4),2)</f>
        <v>0.03</v>
      </c>
      <c r="Y4">
        <f t="shared" ref="Y4:Y21" si="12">ROUND(E4/($D4+$E4+$F4),2)</f>
        <v>0.47</v>
      </c>
      <c r="Z4">
        <f t="shared" ref="Z4:Z21" si="13">ROUND(F4/($D4+$E4+$F4),2)</f>
        <v>0.5</v>
      </c>
    </row>
    <row r="5" spans="1:26" x14ac:dyDescent="0.25">
      <c r="A5" s="1" t="s">
        <v>1422</v>
      </c>
      <c r="B5" s="1">
        <v>100</v>
      </c>
      <c r="C5" s="1">
        <v>206</v>
      </c>
      <c r="D5" s="1">
        <v>4</v>
      </c>
      <c r="E5" s="1">
        <v>13.1</v>
      </c>
      <c r="F5" s="1">
        <v>14.9</v>
      </c>
      <c r="G5" s="1"/>
      <c r="H5" s="1">
        <v>138</v>
      </c>
      <c r="I5" s="1"/>
      <c r="J5" s="1"/>
      <c r="K5" s="1">
        <v>0</v>
      </c>
      <c r="L5" s="1">
        <v>2017</v>
      </c>
      <c r="M5" s="1" t="str">
        <f t="shared" si="1"/>
        <v>고어육류</v>
      </c>
      <c r="N5">
        <f t="shared" si="2"/>
        <v>202.5</v>
      </c>
      <c r="O5">
        <f t="shared" si="3"/>
        <v>0.98</v>
      </c>
      <c r="P5">
        <f t="shared" si="4"/>
        <v>96</v>
      </c>
      <c r="Q5">
        <f t="shared" si="5"/>
        <v>186.5</v>
      </c>
      <c r="R5">
        <f t="shared" si="6"/>
        <v>28</v>
      </c>
      <c r="S5">
        <f t="shared" si="7"/>
        <v>186.5</v>
      </c>
      <c r="T5">
        <f t="shared" si="8"/>
        <v>1.87</v>
      </c>
      <c r="U5">
        <f t="shared" si="9"/>
        <v>14.97</v>
      </c>
      <c r="V5">
        <f t="shared" si="10"/>
        <v>15</v>
      </c>
      <c r="X5">
        <f t="shared" si="11"/>
        <v>0.13</v>
      </c>
      <c r="Y5">
        <f t="shared" si="12"/>
        <v>0.41</v>
      </c>
      <c r="Z5">
        <f t="shared" si="13"/>
        <v>0.47</v>
      </c>
    </row>
    <row r="6" spans="1:26" x14ac:dyDescent="0.25">
      <c r="A6" s="1" t="s">
        <v>1423</v>
      </c>
      <c r="B6" s="1">
        <v>100</v>
      </c>
      <c r="C6" s="1">
        <v>186</v>
      </c>
      <c r="D6" s="1">
        <v>2.4</v>
      </c>
      <c r="E6" s="1">
        <v>12.3</v>
      </c>
      <c r="F6" s="1">
        <v>13.9</v>
      </c>
      <c r="G6" s="1"/>
      <c r="H6" s="1">
        <v>143</v>
      </c>
      <c r="I6" s="1"/>
      <c r="J6" s="1"/>
      <c r="K6" s="1">
        <v>0</v>
      </c>
      <c r="L6" s="1">
        <v>2017</v>
      </c>
      <c r="M6" s="1" t="str">
        <f t="shared" si="1"/>
        <v>고어육류</v>
      </c>
      <c r="N6">
        <f t="shared" si="2"/>
        <v>183.9</v>
      </c>
      <c r="O6">
        <f t="shared" si="3"/>
        <v>0.99</v>
      </c>
      <c r="P6">
        <f t="shared" si="4"/>
        <v>97.6</v>
      </c>
      <c r="Q6">
        <f t="shared" si="5"/>
        <v>174.3</v>
      </c>
      <c r="R6">
        <f t="shared" si="6"/>
        <v>26.200000000000003</v>
      </c>
      <c r="S6">
        <f t="shared" si="7"/>
        <v>174.3</v>
      </c>
      <c r="T6">
        <f t="shared" si="8"/>
        <v>1.74</v>
      </c>
      <c r="U6">
        <f t="shared" si="9"/>
        <v>15.06</v>
      </c>
      <c r="V6">
        <f t="shared" si="10"/>
        <v>15.1</v>
      </c>
      <c r="X6">
        <f t="shared" si="11"/>
        <v>0.08</v>
      </c>
      <c r="Y6">
        <f t="shared" si="12"/>
        <v>0.43</v>
      </c>
      <c r="Z6">
        <f t="shared" si="13"/>
        <v>0.49</v>
      </c>
    </row>
    <row r="7" spans="1:26" x14ac:dyDescent="0.25">
      <c r="A7" s="1" t="s">
        <v>1424</v>
      </c>
      <c r="B7" s="1">
        <v>100</v>
      </c>
      <c r="C7" s="1">
        <v>376</v>
      </c>
      <c r="D7" s="1">
        <v>4.47</v>
      </c>
      <c r="E7" s="1">
        <v>82.4</v>
      </c>
      <c r="F7" s="1">
        <v>0.04</v>
      </c>
      <c r="G7" s="1">
        <v>0</v>
      </c>
      <c r="H7" s="1">
        <v>1238</v>
      </c>
      <c r="I7" s="1">
        <v>0</v>
      </c>
      <c r="J7" s="1">
        <v>0</v>
      </c>
      <c r="K7" s="1">
        <v>0</v>
      </c>
      <c r="L7" s="1">
        <v>2017</v>
      </c>
      <c r="M7" s="1" t="str">
        <f t="shared" si="1"/>
        <v>저어육류</v>
      </c>
      <c r="N7">
        <f t="shared" si="2"/>
        <v>347.84000000000003</v>
      </c>
      <c r="O7">
        <f t="shared" si="3"/>
        <v>0.93</v>
      </c>
      <c r="P7">
        <f t="shared" si="4"/>
        <v>95.53</v>
      </c>
      <c r="Q7">
        <f t="shared" si="5"/>
        <v>329.96000000000004</v>
      </c>
      <c r="R7">
        <f t="shared" si="6"/>
        <v>82.440000000000012</v>
      </c>
      <c r="S7">
        <f t="shared" si="7"/>
        <v>329.96000000000004</v>
      </c>
      <c r="T7">
        <f t="shared" si="8"/>
        <v>6.6</v>
      </c>
      <c r="U7">
        <f t="shared" si="9"/>
        <v>12.49</v>
      </c>
      <c r="V7">
        <f t="shared" si="10"/>
        <v>12.5</v>
      </c>
      <c r="X7">
        <f t="shared" si="11"/>
        <v>0.05</v>
      </c>
      <c r="Y7">
        <f t="shared" si="12"/>
        <v>0.95</v>
      </c>
      <c r="Z7">
        <f t="shared" si="13"/>
        <v>0</v>
      </c>
    </row>
    <row r="8" spans="1:26" x14ac:dyDescent="0.25">
      <c r="A8" s="1" t="s">
        <v>1425</v>
      </c>
      <c r="B8" s="1">
        <v>100</v>
      </c>
      <c r="C8" s="1">
        <v>199</v>
      </c>
      <c r="D8" s="1">
        <v>3.79</v>
      </c>
      <c r="E8" s="1">
        <v>15.12</v>
      </c>
      <c r="F8" s="1">
        <v>13.46</v>
      </c>
      <c r="G8" s="1">
        <v>0.2</v>
      </c>
      <c r="H8" s="1">
        <v>162</v>
      </c>
      <c r="I8" s="1">
        <v>357.34</v>
      </c>
      <c r="J8" s="1">
        <v>3.77</v>
      </c>
      <c r="K8" s="1">
        <v>0</v>
      </c>
      <c r="L8" s="1">
        <v>2017</v>
      </c>
      <c r="M8" s="1" t="str">
        <f t="shared" si="1"/>
        <v>고어육류</v>
      </c>
      <c r="N8">
        <f t="shared" si="2"/>
        <v>196.78000000000003</v>
      </c>
      <c r="O8">
        <f t="shared" si="3"/>
        <v>0.99</v>
      </c>
      <c r="P8">
        <f t="shared" si="4"/>
        <v>96.21</v>
      </c>
      <c r="Q8">
        <f t="shared" si="5"/>
        <v>181.62</v>
      </c>
      <c r="R8">
        <f t="shared" si="6"/>
        <v>28.58</v>
      </c>
      <c r="S8">
        <f t="shared" si="7"/>
        <v>181.62</v>
      </c>
      <c r="T8">
        <f t="shared" si="8"/>
        <v>1.82</v>
      </c>
      <c r="U8">
        <f t="shared" si="9"/>
        <v>15.7</v>
      </c>
      <c r="V8">
        <f t="shared" si="10"/>
        <v>15.7</v>
      </c>
      <c r="X8">
        <f t="shared" si="11"/>
        <v>0.12</v>
      </c>
      <c r="Y8">
        <f t="shared" si="12"/>
        <v>0.47</v>
      </c>
      <c r="Z8">
        <f t="shared" si="13"/>
        <v>0.42</v>
      </c>
    </row>
    <row r="9" spans="1:26" x14ac:dyDescent="0.25">
      <c r="A9" s="1" t="s">
        <v>1426</v>
      </c>
      <c r="B9" s="1">
        <v>100</v>
      </c>
      <c r="C9" s="1">
        <v>164</v>
      </c>
      <c r="D9" s="1">
        <v>0.2</v>
      </c>
      <c r="E9" s="1">
        <v>12.3</v>
      </c>
      <c r="F9" s="1">
        <v>11.7</v>
      </c>
      <c r="G9" s="1">
        <v>0.3</v>
      </c>
      <c r="H9" s="1">
        <v>110</v>
      </c>
      <c r="I9" s="1">
        <v>420</v>
      </c>
      <c r="J9" s="1">
        <v>3.21</v>
      </c>
      <c r="K9" s="1">
        <v>0</v>
      </c>
      <c r="L9" s="1">
        <v>2017</v>
      </c>
      <c r="M9" s="1" t="str">
        <f t="shared" si="1"/>
        <v>고어육류</v>
      </c>
      <c r="N9">
        <f t="shared" si="2"/>
        <v>155.30000000000001</v>
      </c>
      <c r="O9">
        <f t="shared" si="3"/>
        <v>0.95</v>
      </c>
      <c r="P9">
        <f t="shared" si="4"/>
        <v>99.8</v>
      </c>
      <c r="Q9">
        <f t="shared" si="5"/>
        <v>154.5</v>
      </c>
      <c r="R9">
        <f t="shared" si="6"/>
        <v>24</v>
      </c>
      <c r="S9">
        <f t="shared" si="7"/>
        <v>154.5</v>
      </c>
      <c r="T9">
        <f t="shared" si="8"/>
        <v>1.55</v>
      </c>
      <c r="U9">
        <f t="shared" si="9"/>
        <v>15.48</v>
      </c>
      <c r="V9">
        <f t="shared" si="10"/>
        <v>15.5</v>
      </c>
      <c r="X9">
        <f t="shared" si="11"/>
        <v>0.01</v>
      </c>
      <c r="Y9">
        <f t="shared" si="12"/>
        <v>0.51</v>
      </c>
      <c r="Z9">
        <f t="shared" si="13"/>
        <v>0.48</v>
      </c>
    </row>
    <row r="10" spans="1:26" x14ac:dyDescent="0.25">
      <c r="A10" s="1" t="s">
        <v>1427</v>
      </c>
      <c r="B10" s="1">
        <v>100</v>
      </c>
      <c r="C10" s="1">
        <v>149</v>
      </c>
      <c r="D10" s="1">
        <v>1.61</v>
      </c>
      <c r="E10" s="1">
        <v>9.99</v>
      </c>
      <c r="F10" s="1">
        <v>10.98</v>
      </c>
      <c r="G10" s="1">
        <v>1.39</v>
      </c>
      <c r="H10" s="1">
        <v>145</v>
      </c>
      <c r="I10" s="1">
        <v>277</v>
      </c>
      <c r="J10" s="1">
        <v>3.33</v>
      </c>
      <c r="K10" s="1">
        <v>0</v>
      </c>
      <c r="L10" s="1">
        <v>2017</v>
      </c>
      <c r="M10" s="1" t="str">
        <f t="shared" si="1"/>
        <v>고어육류</v>
      </c>
      <c r="N10">
        <f t="shared" si="2"/>
        <v>145.22</v>
      </c>
      <c r="O10">
        <f t="shared" si="3"/>
        <v>0.97</v>
      </c>
      <c r="P10">
        <f t="shared" si="4"/>
        <v>98.39</v>
      </c>
      <c r="Q10">
        <f t="shared" si="5"/>
        <v>138.78</v>
      </c>
      <c r="R10">
        <f t="shared" si="6"/>
        <v>20.97</v>
      </c>
      <c r="S10">
        <f t="shared" si="7"/>
        <v>138.78</v>
      </c>
      <c r="T10">
        <f t="shared" si="8"/>
        <v>1.39</v>
      </c>
      <c r="U10">
        <f t="shared" si="9"/>
        <v>15.09</v>
      </c>
      <c r="V10">
        <f t="shared" si="10"/>
        <v>15.1</v>
      </c>
      <c r="X10">
        <f t="shared" si="11"/>
        <v>7.0000000000000007E-2</v>
      </c>
      <c r="Y10">
        <f t="shared" si="12"/>
        <v>0.44</v>
      </c>
      <c r="Z10">
        <f t="shared" si="13"/>
        <v>0.49</v>
      </c>
    </row>
    <row r="11" spans="1:26" x14ac:dyDescent="0.25">
      <c r="A11" s="1" t="s">
        <v>1428</v>
      </c>
      <c r="B11" s="1">
        <v>100</v>
      </c>
      <c r="C11" s="1">
        <v>41</v>
      </c>
      <c r="D11" s="1">
        <v>0.4</v>
      </c>
      <c r="E11" s="1">
        <v>10.8</v>
      </c>
      <c r="F11" s="1">
        <v>0</v>
      </c>
      <c r="G11" s="1"/>
      <c r="H11" s="1">
        <v>167</v>
      </c>
      <c r="I11" s="1"/>
      <c r="J11" s="1"/>
      <c r="K11" s="1">
        <v>0</v>
      </c>
      <c r="L11" s="1">
        <v>2017</v>
      </c>
      <c r="M11" s="1" t="str">
        <f t="shared" si="1"/>
        <v>저어육류</v>
      </c>
      <c r="N11">
        <f t="shared" si="2"/>
        <v>44.800000000000004</v>
      </c>
      <c r="O11">
        <f t="shared" si="3"/>
        <v>1.0900000000000001</v>
      </c>
      <c r="P11">
        <f t="shared" si="4"/>
        <v>99.6</v>
      </c>
      <c r="Q11">
        <f t="shared" si="5"/>
        <v>43.2</v>
      </c>
      <c r="R11">
        <f t="shared" si="6"/>
        <v>10.8</v>
      </c>
      <c r="S11">
        <f t="shared" si="7"/>
        <v>43.2</v>
      </c>
      <c r="T11">
        <f t="shared" si="8"/>
        <v>0.86</v>
      </c>
      <c r="U11">
        <f t="shared" si="9"/>
        <v>12.56</v>
      </c>
      <c r="V11">
        <f t="shared" si="10"/>
        <v>12.6</v>
      </c>
      <c r="X11">
        <f t="shared" si="11"/>
        <v>0.04</v>
      </c>
      <c r="Y11">
        <f t="shared" si="12"/>
        <v>0.96</v>
      </c>
      <c r="Z11">
        <f t="shared" si="13"/>
        <v>0</v>
      </c>
    </row>
    <row r="12" spans="1:26" x14ac:dyDescent="0.25">
      <c r="A12" s="1" t="s">
        <v>1429</v>
      </c>
      <c r="B12" s="1">
        <v>100</v>
      </c>
      <c r="C12" s="1">
        <v>45</v>
      </c>
      <c r="D12" s="1">
        <v>1.03</v>
      </c>
      <c r="E12" s="1">
        <v>10.87</v>
      </c>
      <c r="F12" s="1">
        <v>0.02</v>
      </c>
      <c r="G12" s="1">
        <v>0.23</v>
      </c>
      <c r="H12" s="1">
        <v>171</v>
      </c>
      <c r="I12" s="1">
        <v>0</v>
      </c>
      <c r="J12" s="1">
        <v>0.01</v>
      </c>
      <c r="K12" s="1">
        <v>0</v>
      </c>
      <c r="L12" s="1">
        <v>2017</v>
      </c>
      <c r="M12" s="1" t="str">
        <f t="shared" si="1"/>
        <v>저어육류</v>
      </c>
      <c r="N12">
        <f t="shared" si="2"/>
        <v>47.779999999999994</v>
      </c>
      <c r="O12">
        <f t="shared" si="3"/>
        <v>1.06</v>
      </c>
      <c r="P12">
        <f t="shared" si="4"/>
        <v>98.97</v>
      </c>
      <c r="Q12">
        <f t="shared" si="5"/>
        <v>43.66</v>
      </c>
      <c r="R12">
        <f t="shared" si="6"/>
        <v>10.889999999999999</v>
      </c>
      <c r="S12">
        <f t="shared" si="7"/>
        <v>43.66</v>
      </c>
      <c r="T12">
        <f t="shared" si="8"/>
        <v>0.87</v>
      </c>
      <c r="U12">
        <f t="shared" si="9"/>
        <v>12.52</v>
      </c>
      <c r="V12">
        <f t="shared" si="10"/>
        <v>12.5</v>
      </c>
      <c r="X12">
        <f t="shared" si="11"/>
        <v>0.09</v>
      </c>
      <c r="Y12">
        <f t="shared" si="12"/>
        <v>0.91</v>
      </c>
      <c r="Z12">
        <f t="shared" si="13"/>
        <v>0</v>
      </c>
    </row>
    <row r="13" spans="1:26" x14ac:dyDescent="0.25">
      <c r="A13" s="1" t="s">
        <v>1430</v>
      </c>
      <c r="B13" s="1">
        <v>100</v>
      </c>
      <c r="C13" s="1">
        <v>353</v>
      </c>
      <c r="D13" s="1">
        <v>2.1</v>
      </c>
      <c r="E13" s="1">
        <v>15.5</v>
      </c>
      <c r="F13" s="1">
        <v>30.5</v>
      </c>
      <c r="G13" s="1"/>
      <c r="H13" s="1">
        <v>32</v>
      </c>
      <c r="I13" s="1"/>
      <c r="J13" s="1"/>
      <c r="K13" s="1">
        <v>0</v>
      </c>
      <c r="L13" s="1">
        <v>2017</v>
      </c>
      <c r="M13" s="1" t="str">
        <f t="shared" si="1"/>
        <v>고어육류</v>
      </c>
      <c r="N13">
        <f t="shared" si="2"/>
        <v>344.9</v>
      </c>
      <c r="O13">
        <f t="shared" si="3"/>
        <v>0.98</v>
      </c>
      <c r="P13">
        <f t="shared" si="4"/>
        <v>97.9</v>
      </c>
      <c r="Q13">
        <f t="shared" si="5"/>
        <v>336.5</v>
      </c>
      <c r="R13">
        <f t="shared" si="6"/>
        <v>46</v>
      </c>
      <c r="S13">
        <f t="shared" si="7"/>
        <v>336.5</v>
      </c>
      <c r="T13">
        <f t="shared" si="8"/>
        <v>3.37</v>
      </c>
      <c r="U13">
        <f t="shared" si="9"/>
        <v>13.65</v>
      </c>
      <c r="V13">
        <f t="shared" si="10"/>
        <v>13.7</v>
      </c>
      <c r="X13">
        <f t="shared" si="11"/>
        <v>0.04</v>
      </c>
      <c r="Y13">
        <f t="shared" si="12"/>
        <v>0.32</v>
      </c>
      <c r="Z13">
        <f t="shared" si="13"/>
        <v>0.63</v>
      </c>
    </row>
    <row r="14" spans="1:26" x14ac:dyDescent="0.25">
      <c r="A14" s="1" t="s">
        <v>1431</v>
      </c>
      <c r="B14" s="1">
        <v>100</v>
      </c>
      <c r="C14" s="1">
        <v>315</v>
      </c>
      <c r="D14" s="1">
        <v>9.32</v>
      </c>
      <c r="E14" s="1">
        <v>14.7</v>
      </c>
      <c r="F14" s="1">
        <v>23.45</v>
      </c>
      <c r="G14" s="1">
        <v>7.0000000000000007E-2</v>
      </c>
      <c r="H14" s="1">
        <v>57</v>
      </c>
      <c r="I14" s="1">
        <v>629.29999999999995</v>
      </c>
      <c r="J14" s="1">
        <v>8.1199999999999992</v>
      </c>
      <c r="K14" s="1">
        <v>0</v>
      </c>
      <c r="L14" s="1">
        <v>2017</v>
      </c>
      <c r="M14" s="1" t="str">
        <f t="shared" si="1"/>
        <v>고어육류</v>
      </c>
      <c r="N14">
        <f t="shared" si="2"/>
        <v>307.13</v>
      </c>
      <c r="O14">
        <f t="shared" si="3"/>
        <v>0.98</v>
      </c>
      <c r="P14">
        <f t="shared" si="4"/>
        <v>90.68</v>
      </c>
      <c r="Q14">
        <f t="shared" si="5"/>
        <v>269.84999999999997</v>
      </c>
      <c r="R14">
        <f t="shared" si="6"/>
        <v>38.15</v>
      </c>
      <c r="S14">
        <f t="shared" si="7"/>
        <v>269.84999999999997</v>
      </c>
      <c r="T14">
        <f t="shared" si="8"/>
        <v>2.7</v>
      </c>
      <c r="U14">
        <f t="shared" si="9"/>
        <v>14.13</v>
      </c>
      <c r="V14">
        <f t="shared" si="10"/>
        <v>14.1</v>
      </c>
      <c r="X14">
        <f t="shared" si="11"/>
        <v>0.2</v>
      </c>
      <c r="Y14">
        <f t="shared" si="12"/>
        <v>0.31</v>
      </c>
      <c r="Z14">
        <f t="shared" si="13"/>
        <v>0.49</v>
      </c>
    </row>
    <row r="15" spans="1:26" x14ac:dyDescent="0.25">
      <c r="A15" s="1" t="s">
        <v>1432</v>
      </c>
      <c r="B15" s="1">
        <v>100</v>
      </c>
      <c r="C15" s="1">
        <v>136</v>
      </c>
      <c r="D15" s="1">
        <v>2.19</v>
      </c>
      <c r="E15" s="1">
        <v>13.94</v>
      </c>
      <c r="F15" s="1">
        <v>7.97</v>
      </c>
      <c r="G15" s="1">
        <v>0.17</v>
      </c>
      <c r="H15" s="1">
        <v>140</v>
      </c>
      <c r="I15" s="1">
        <v>305.56</v>
      </c>
      <c r="J15" s="1">
        <v>2.72</v>
      </c>
      <c r="K15" s="1">
        <v>0</v>
      </c>
      <c r="L15" s="1">
        <v>2017</v>
      </c>
      <c r="M15" s="1" t="str">
        <f t="shared" si="1"/>
        <v>중어육류</v>
      </c>
      <c r="N15">
        <f t="shared" si="2"/>
        <v>136.25</v>
      </c>
      <c r="O15">
        <f t="shared" si="3"/>
        <v>1</v>
      </c>
      <c r="P15">
        <f t="shared" si="4"/>
        <v>97.81</v>
      </c>
      <c r="Q15">
        <f t="shared" si="5"/>
        <v>127.49000000000001</v>
      </c>
      <c r="R15">
        <f t="shared" si="6"/>
        <v>21.91</v>
      </c>
      <c r="S15">
        <f t="shared" si="7"/>
        <v>127.49000000000001</v>
      </c>
      <c r="T15">
        <f t="shared" si="8"/>
        <v>1.7</v>
      </c>
      <c r="U15">
        <f t="shared" si="9"/>
        <v>12.89</v>
      </c>
      <c r="V15">
        <f t="shared" si="10"/>
        <v>12.9</v>
      </c>
      <c r="X15">
        <f t="shared" si="11"/>
        <v>0.09</v>
      </c>
      <c r="Y15">
        <f t="shared" si="12"/>
        <v>0.57999999999999996</v>
      </c>
      <c r="Z15">
        <f t="shared" si="13"/>
        <v>0.33</v>
      </c>
    </row>
    <row r="16" spans="1:26" x14ac:dyDescent="0.25">
      <c r="A16" s="1" t="s">
        <v>1433</v>
      </c>
      <c r="B16" s="1">
        <v>100</v>
      </c>
      <c r="C16" s="1">
        <v>130</v>
      </c>
      <c r="D16" s="1">
        <v>3.41</v>
      </c>
      <c r="E16" s="1">
        <v>12.44</v>
      </c>
      <c r="F16" s="1">
        <v>7.37</v>
      </c>
      <c r="G16" s="1">
        <v>0.22</v>
      </c>
      <c r="H16" s="1">
        <v>131</v>
      </c>
      <c r="I16" s="1">
        <v>328.83</v>
      </c>
      <c r="J16" s="1">
        <v>2.56</v>
      </c>
      <c r="K16" s="1">
        <v>0</v>
      </c>
      <c r="L16" s="1">
        <v>2017</v>
      </c>
      <c r="M16" s="1" t="str">
        <f t="shared" si="1"/>
        <v>중어육류</v>
      </c>
      <c r="N16">
        <f t="shared" si="2"/>
        <v>129.72999999999999</v>
      </c>
      <c r="O16">
        <f t="shared" si="3"/>
        <v>1</v>
      </c>
      <c r="P16">
        <f t="shared" si="4"/>
        <v>96.59</v>
      </c>
      <c r="Q16">
        <f t="shared" si="5"/>
        <v>116.09</v>
      </c>
      <c r="R16">
        <f t="shared" si="6"/>
        <v>19.809999999999999</v>
      </c>
      <c r="S16">
        <f t="shared" si="7"/>
        <v>116.09</v>
      </c>
      <c r="T16">
        <f t="shared" si="8"/>
        <v>1.55</v>
      </c>
      <c r="U16">
        <f t="shared" si="9"/>
        <v>12.78</v>
      </c>
      <c r="V16">
        <f t="shared" si="10"/>
        <v>12.8</v>
      </c>
      <c r="X16">
        <f t="shared" si="11"/>
        <v>0.15</v>
      </c>
      <c r="Y16">
        <f t="shared" si="12"/>
        <v>0.54</v>
      </c>
      <c r="Z16">
        <f t="shared" si="13"/>
        <v>0.32</v>
      </c>
    </row>
    <row r="17" spans="1:26" x14ac:dyDescent="0.25">
      <c r="A17" s="1" t="s">
        <v>1434</v>
      </c>
      <c r="B17" s="1">
        <v>100</v>
      </c>
      <c r="C17" s="1">
        <v>167</v>
      </c>
      <c r="D17" s="1">
        <v>0.1</v>
      </c>
      <c r="E17" s="1">
        <v>12</v>
      </c>
      <c r="F17" s="1">
        <v>13</v>
      </c>
      <c r="G17" s="1"/>
      <c r="H17" s="1">
        <v>137</v>
      </c>
      <c r="I17" s="1"/>
      <c r="J17" s="1"/>
      <c r="K17" s="1">
        <v>0</v>
      </c>
      <c r="L17" s="1">
        <v>2017</v>
      </c>
      <c r="M17" s="1" t="str">
        <f t="shared" si="1"/>
        <v>고어육류</v>
      </c>
      <c r="N17">
        <f t="shared" si="2"/>
        <v>165.4</v>
      </c>
      <c r="O17">
        <f t="shared" si="3"/>
        <v>0.99</v>
      </c>
      <c r="P17">
        <f t="shared" si="4"/>
        <v>99.9</v>
      </c>
      <c r="Q17">
        <f t="shared" si="5"/>
        <v>165</v>
      </c>
      <c r="R17">
        <f t="shared" si="6"/>
        <v>25</v>
      </c>
      <c r="S17">
        <f t="shared" si="7"/>
        <v>165</v>
      </c>
      <c r="T17">
        <f t="shared" si="8"/>
        <v>1.65</v>
      </c>
      <c r="U17">
        <f t="shared" si="9"/>
        <v>15.15</v>
      </c>
      <c r="V17">
        <f t="shared" si="10"/>
        <v>15.2</v>
      </c>
      <c r="X17">
        <f t="shared" si="11"/>
        <v>0</v>
      </c>
      <c r="Y17">
        <f t="shared" si="12"/>
        <v>0.48</v>
      </c>
      <c r="Z17">
        <f t="shared" si="13"/>
        <v>0.52</v>
      </c>
    </row>
    <row r="18" spans="1:26" x14ac:dyDescent="0.25">
      <c r="A18" s="1" t="s">
        <v>1435</v>
      </c>
      <c r="B18" s="1">
        <v>100</v>
      </c>
      <c r="C18" s="1">
        <v>170</v>
      </c>
      <c r="D18" s="1">
        <v>2.2000000000000002</v>
      </c>
      <c r="E18" s="1">
        <v>12.6</v>
      </c>
      <c r="F18" s="1">
        <v>12.1</v>
      </c>
      <c r="G18" s="1"/>
      <c r="H18" s="1">
        <v>156</v>
      </c>
      <c r="I18" s="1"/>
      <c r="J18" s="1"/>
      <c r="K18" s="1">
        <v>0</v>
      </c>
      <c r="L18" s="1">
        <v>2017</v>
      </c>
      <c r="M18" s="1" t="str">
        <f t="shared" si="1"/>
        <v>고어육류</v>
      </c>
      <c r="N18">
        <f t="shared" si="2"/>
        <v>168.1</v>
      </c>
      <c r="O18">
        <f t="shared" si="3"/>
        <v>0.99</v>
      </c>
      <c r="P18">
        <f t="shared" si="4"/>
        <v>97.8</v>
      </c>
      <c r="Q18">
        <f t="shared" si="5"/>
        <v>159.29999999999998</v>
      </c>
      <c r="R18">
        <f t="shared" si="6"/>
        <v>24.7</v>
      </c>
      <c r="S18">
        <f t="shared" si="7"/>
        <v>159.29999999999998</v>
      </c>
      <c r="T18">
        <f t="shared" si="8"/>
        <v>1.59</v>
      </c>
      <c r="U18">
        <f t="shared" si="9"/>
        <v>15.53</v>
      </c>
      <c r="V18">
        <f t="shared" si="10"/>
        <v>15.5</v>
      </c>
      <c r="X18">
        <f t="shared" si="11"/>
        <v>0.08</v>
      </c>
      <c r="Y18">
        <f t="shared" si="12"/>
        <v>0.47</v>
      </c>
      <c r="Z18">
        <f t="shared" si="13"/>
        <v>0.45</v>
      </c>
    </row>
    <row r="19" spans="1:26" x14ac:dyDescent="0.25">
      <c r="A19" s="1" t="s">
        <v>1436</v>
      </c>
      <c r="B19" s="1">
        <v>100</v>
      </c>
      <c r="C19" s="1">
        <v>166</v>
      </c>
      <c r="D19" s="1">
        <v>0.5</v>
      </c>
      <c r="E19" s="1">
        <v>13.4</v>
      </c>
      <c r="F19" s="1">
        <v>12.2</v>
      </c>
      <c r="G19" s="1"/>
      <c r="H19" s="1">
        <v>850</v>
      </c>
      <c r="I19" s="1"/>
      <c r="J19" s="1"/>
      <c r="K19" s="1">
        <v>0</v>
      </c>
      <c r="L19" s="1">
        <v>2017</v>
      </c>
      <c r="M19" s="1" t="str">
        <f t="shared" si="1"/>
        <v>고어육류</v>
      </c>
      <c r="N19">
        <f t="shared" si="2"/>
        <v>165.4</v>
      </c>
      <c r="O19">
        <f t="shared" si="3"/>
        <v>1</v>
      </c>
      <c r="P19">
        <f t="shared" si="4"/>
        <v>99.5</v>
      </c>
      <c r="Q19">
        <f t="shared" si="5"/>
        <v>163.4</v>
      </c>
      <c r="R19">
        <f t="shared" si="6"/>
        <v>25.6</v>
      </c>
      <c r="S19">
        <f t="shared" si="7"/>
        <v>163.4</v>
      </c>
      <c r="T19">
        <f t="shared" si="8"/>
        <v>1.63</v>
      </c>
      <c r="U19">
        <f t="shared" si="9"/>
        <v>15.71</v>
      </c>
      <c r="V19">
        <f t="shared" si="10"/>
        <v>15.7</v>
      </c>
      <c r="X19">
        <f t="shared" si="11"/>
        <v>0.02</v>
      </c>
      <c r="Y19">
        <f t="shared" si="12"/>
        <v>0.51</v>
      </c>
      <c r="Z19">
        <f t="shared" si="13"/>
        <v>0.47</v>
      </c>
    </row>
    <row r="20" spans="1:26" x14ac:dyDescent="0.25">
      <c r="A20" s="1" t="s">
        <v>1437</v>
      </c>
      <c r="B20" s="1">
        <v>100</v>
      </c>
      <c r="C20" s="1">
        <v>186</v>
      </c>
      <c r="D20" s="1">
        <v>2</v>
      </c>
      <c r="E20" s="1">
        <v>12.5</v>
      </c>
      <c r="F20" s="1">
        <v>14</v>
      </c>
      <c r="G20" s="1"/>
      <c r="H20" s="1">
        <v>131</v>
      </c>
      <c r="I20" s="1"/>
      <c r="J20" s="1"/>
      <c r="K20" s="1">
        <v>0</v>
      </c>
      <c r="L20" s="1">
        <v>2017</v>
      </c>
      <c r="M20" s="1" t="str">
        <f t="shared" si="1"/>
        <v>고어육류</v>
      </c>
      <c r="N20">
        <f t="shared" si="2"/>
        <v>184</v>
      </c>
      <c r="O20">
        <f t="shared" si="3"/>
        <v>0.99</v>
      </c>
      <c r="P20">
        <f t="shared" si="4"/>
        <v>98</v>
      </c>
      <c r="Q20">
        <f t="shared" si="5"/>
        <v>176</v>
      </c>
      <c r="R20">
        <f t="shared" si="6"/>
        <v>26.5</v>
      </c>
      <c r="S20">
        <f t="shared" si="7"/>
        <v>176</v>
      </c>
      <c r="T20">
        <f t="shared" si="8"/>
        <v>1.76</v>
      </c>
      <c r="U20">
        <f t="shared" si="9"/>
        <v>15.06</v>
      </c>
      <c r="V20">
        <f t="shared" si="10"/>
        <v>15.1</v>
      </c>
      <c r="X20">
        <f t="shared" si="11"/>
        <v>7.0000000000000007E-2</v>
      </c>
      <c r="Y20">
        <f t="shared" si="12"/>
        <v>0.44</v>
      </c>
      <c r="Z20">
        <f t="shared" si="13"/>
        <v>0.49</v>
      </c>
    </row>
    <row r="21" spans="1:26" x14ac:dyDescent="0.25">
      <c r="A21" s="1" t="s">
        <v>1438</v>
      </c>
      <c r="B21" s="1">
        <v>100</v>
      </c>
      <c r="C21" s="1">
        <v>170</v>
      </c>
      <c r="D21" s="1">
        <v>1</v>
      </c>
      <c r="E21" s="1">
        <v>13.6</v>
      </c>
      <c r="F21" s="1">
        <v>12.3</v>
      </c>
      <c r="G21" s="1"/>
      <c r="H21" s="1"/>
      <c r="I21" s="1"/>
      <c r="J21" s="1"/>
      <c r="K21" s="1">
        <v>0</v>
      </c>
      <c r="L21" s="1">
        <v>2017</v>
      </c>
      <c r="M21" s="1" t="str">
        <f t="shared" si="1"/>
        <v>고어육류</v>
      </c>
      <c r="N21">
        <f t="shared" si="2"/>
        <v>169.1</v>
      </c>
      <c r="O21">
        <f t="shared" si="3"/>
        <v>0.99</v>
      </c>
      <c r="P21">
        <f t="shared" si="4"/>
        <v>99</v>
      </c>
      <c r="Q21">
        <f t="shared" si="5"/>
        <v>165.1</v>
      </c>
      <c r="R21">
        <f t="shared" si="6"/>
        <v>25.9</v>
      </c>
      <c r="S21">
        <f t="shared" si="7"/>
        <v>165.1</v>
      </c>
      <c r="T21">
        <f t="shared" si="8"/>
        <v>1.65</v>
      </c>
      <c r="U21">
        <f t="shared" si="9"/>
        <v>15.7</v>
      </c>
      <c r="V21">
        <f t="shared" si="10"/>
        <v>15.7</v>
      </c>
      <c r="X21">
        <f t="shared" si="11"/>
        <v>0.04</v>
      </c>
      <c r="Y21">
        <f t="shared" si="12"/>
        <v>0.51</v>
      </c>
      <c r="Z21">
        <f t="shared" si="13"/>
        <v>0.46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Z703"/>
  <sheetViews>
    <sheetView topLeftCell="A85" workbookViewId="0">
      <selection activeCell="Y28" sqref="Y28"/>
    </sheetView>
  </sheetViews>
  <sheetFormatPr defaultRowHeight="15" x14ac:dyDescent="0.25"/>
  <cols>
    <col min="1" max="1" width="27.42578125" customWidth="1"/>
  </cols>
  <sheetData>
    <row r="1" spans="1:26" x14ac:dyDescent="0.25">
      <c r="N1" s="25" t="s">
        <v>2633</v>
      </c>
      <c r="O1" s="25"/>
      <c r="P1" s="25" t="s">
        <v>2634</v>
      </c>
      <c r="Q1" s="25"/>
      <c r="R1" s="25" t="s">
        <v>2635</v>
      </c>
      <c r="S1" s="25"/>
      <c r="T1" s="16"/>
      <c r="U1" s="15" t="s">
        <v>2640</v>
      </c>
      <c r="V1" s="7"/>
      <c r="W1" s="7"/>
      <c r="X1" s="7" t="s">
        <v>2642</v>
      </c>
      <c r="Y1" s="7"/>
      <c r="Z1" s="7"/>
    </row>
    <row r="2" spans="1:26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28" t="s">
        <v>2648</v>
      </c>
      <c r="N2" s="15" t="s">
        <v>2628</v>
      </c>
      <c r="O2" s="12" t="s">
        <v>2630</v>
      </c>
      <c r="P2" s="15" t="s">
        <v>2631</v>
      </c>
      <c r="Q2" s="15" t="s">
        <v>2632</v>
      </c>
      <c r="R2" s="15" t="s">
        <v>2636</v>
      </c>
      <c r="S2" s="15" t="s">
        <v>2637</v>
      </c>
      <c r="T2" s="15" t="s">
        <v>2638</v>
      </c>
      <c r="U2" s="15" t="s">
        <v>2639</v>
      </c>
      <c r="V2" s="7" t="s">
        <v>2641</v>
      </c>
      <c r="W2" s="7"/>
      <c r="X2" s="7" t="s">
        <v>2621</v>
      </c>
      <c r="Y2" s="7" t="s">
        <v>2622</v>
      </c>
      <c r="Z2" s="7" t="s">
        <v>293</v>
      </c>
    </row>
    <row r="3" spans="1:26" x14ac:dyDescent="0.25">
      <c r="A3" s="1" t="s">
        <v>1439</v>
      </c>
      <c r="B3" s="1">
        <v>100</v>
      </c>
      <c r="C3" s="1">
        <v>78</v>
      </c>
      <c r="D3" s="1">
        <v>2</v>
      </c>
      <c r="E3" s="1">
        <v>12</v>
      </c>
      <c r="F3" s="1">
        <v>2</v>
      </c>
      <c r="G3" s="1">
        <v>0</v>
      </c>
      <c r="H3" s="1">
        <v>5900</v>
      </c>
      <c r="I3" s="1">
        <v>0</v>
      </c>
      <c r="J3" s="1">
        <v>0</v>
      </c>
      <c r="K3" s="1">
        <v>0</v>
      </c>
      <c r="L3" s="1">
        <v>2011</v>
      </c>
      <c r="M3" s="1" t="str">
        <f>IF(AND((F3/E3)&gt;=0,(F3/E3)&lt;0.4325),"저어육류",IF(AND((F3/E3)&gt;=0.4325,(F3/E3)&lt;0.8375),"중어육류","고어육류"))</f>
        <v>저어육류</v>
      </c>
      <c r="N3">
        <f>4*D3+4*E3+9*F3</f>
        <v>74</v>
      </c>
      <c r="O3">
        <f>ROUND(N3/C3,2)</f>
        <v>0.95</v>
      </c>
      <c r="P3">
        <f>B3-D3</f>
        <v>98</v>
      </c>
      <c r="Q3">
        <f>E3*4+F3*9</f>
        <v>66</v>
      </c>
      <c r="R3">
        <f>F3+E3</f>
        <v>14</v>
      </c>
      <c r="S3">
        <f>Q3</f>
        <v>66</v>
      </c>
      <c r="T3">
        <f>ROUND(S3/IF(M3="저어육류",50,IF(M3="중어육류",75,100)),2)</f>
        <v>1.32</v>
      </c>
      <c r="U3">
        <f>ROUND(R3/T3,2)</f>
        <v>10.61</v>
      </c>
      <c r="V3">
        <f>IF(U3&lt;=20,ROUND(U3,1),IF(AND(U3&gt;20,U3&lt;=50),INT((U3+2.5)/5)*5,ROUND(U3,-1)))</f>
        <v>10.6</v>
      </c>
      <c r="X3">
        <f>ROUND(D3/($D3+$E3+$F3),2)</f>
        <v>0.13</v>
      </c>
      <c r="Y3">
        <f t="shared" ref="Y3:Z3" si="0">ROUND(E3/($D3+$E3+$F3),2)</f>
        <v>0.75</v>
      </c>
      <c r="Z3">
        <f t="shared" si="0"/>
        <v>0.13</v>
      </c>
    </row>
    <row r="4" spans="1:26" x14ac:dyDescent="0.25">
      <c r="A4" s="1" t="s">
        <v>1440</v>
      </c>
      <c r="B4" s="1">
        <v>100</v>
      </c>
      <c r="C4" s="1">
        <v>0</v>
      </c>
      <c r="D4" s="1">
        <v>0</v>
      </c>
      <c r="E4" s="1"/>
      <c r="F4" s="1">
        <v>0</v>
      </c>
      <c r="G4" s="1"/>
      <c r="H4" s="1"/>
      <c r="I4" s="1"/>
      <c r="J4" s="1"/>
      <c r="K4" s="1">
        <v>0</v>
      </c>
      <c r="L4" s="1">
        <v>2017</v>
      </c>
      <c r="M4" s="1" t="e">
        <f t="shared" ref="M4:M67" si="1">IF(AND((F4/E4)&gt;=0,(F4/E4)&lt;0.4325),"저어육류",IF(AND((F4/E4)&gt;=0.4325,(F4/E4)&lt;0.8375),"중어육류","고어육류"))</f>
        <v>#DIV/0!</v>
      </c>
      <c r="N4">
        <f t="shared" ref="N4:N67" si="2">4*D4+4*E4+9*F4</f>
        <v>0</v>
      </c>
      <c r="O4" t="e">
        <f t="shared" ref="O4:O67" si="3">ROUND(N4/C4,2)</f>
        <v>#DIV/0!</v>
      </c>
      <c r="P4">
        <f t="shared" ref="P4:P67" si="4">B4-D4</f>
        <v>100</v>
      </c>
      <c r="Q4">
        <f t="shared" ref="Q4:Q67" si="5">E4*4+F4*9</f>
        <v>0</v>
      </c>
      <c r="R4">
        <f t="shared" ref="R4:R67" si="6">F4+E4</f>
        <v>0</v>
      </c>
      <c r="S4">
        <f t="shared" ref="S4:S67" si="7">Q4</f>
        <v>0</v>
      </c>
      <c r="T4" t="e">
        <f t="shared" ref="T4:T67" si="8">ROUND(S4/IF(M4="저어육류",50,IF(M4="중어육류",75,100)),2)</f>
        <v>#DIV/0!</v>
      </c>
      <c r="U4" t="e">
        <f t="shared" ref="U4:U67" si="9">ROUND(R4/T4,2)</f>
        <v>#DIV/0!</v>
      </c>
      <c r="V4" t="e">
        <f t="shared" ref="V4:V67" si="10">IF(U4&lt;=20,ROUND(U4,1),IF(AND(U4&gt;20,U4&lt;=50),INT((U4+2.5)/5)*5,ROUND(U4,-1)))</f>
        <v>#DIV/0!</v>
      </c>
      <c r="X4" t="e">
        <f t="shared" ref="X4:X67" si="11">ROUND(D4/($D4+$E4+$F4),2)</f>
        <v>#DIV/0!</v>
      </c>
      <c r="Y4" t="e">
        <f t="shared" ref="Y4:Y67" si="12">ROUND(E4/($D4+$E4+$F4),2)</f>
        <v>#DIV/0!</v>
      </c>
      <c r="Z4" t="e">
        <f t="shared" ref="Z4:Z67" si="13">ROUND(F4/($D4+$E4+$F4),2)</f>
        <v>#DIV/0!</v>
      </c>
    </row>
    <row r="5" spans="1:26" x14ac:dyDescent="0.25">
      <c r="A5" s="1" t="s">
        <v>1441</v>
      </c>
      <c r="B5" s="1">
        <v>100</v>
      </c>
      <c r="C5" s="1">
        <v>157</v>
      </c>
      <c r="D5" s="1">
        <v>0.3</v>
      </c>
      <c r="E5" s="1">
        <v>29</v>
      </c>
      <c r="F5" s="1">
        <v>4.8</v>
      </c>
      <c r="G5" s="1"/>
      <c r="H5" s="1">
        <v>800</v>
      </c>
      <c r="I5" s="1"/>
      <c r="J5" s="1"/>
      <c r="K5" s="1">
        <v>0</v>
      </c>
      <c r="L5" s="1">
        <v>2017</v>
      </c>
      <c r="M5" s="1" t="str">
        <f t="shared" si="1"/>
        <v>저어육류</v>
      </c>
      <c r="N5">
        <f t="shared" si="2"/>
        <v>160.4</v>
      </c>
      <c r="O5">
        <f t="shared" si="3"/>
        <v>1.02</v>
      </c>
      <c r="P5">
        <f t="shared" si="4"/>
        <v>99.7</v>
      </c>
      <c r="Q5">
        <f t="shared" si="5"/>
        <v>159.19999999999999</v>
      </c>
      <c r="R5">
        <f t="shared" si="6"/>
        <v>33.799999999999997</v>
      </c>
      <c r="S5">
        <f t="shared" si="7"/>
        <v>159.19999999999999</v>
      </c>
      <c r="T5">
        <f t="shared" si="8"/>
        <v>3.18</v>
      </c>
      <c r="U5">
        <f t="shared" si="9"/>
        <v>10.63</v>
      </c>
      <c r="V5">
        <f t="shared" si="10"/>
        <v>10.6</v>
      </c>
      <c r="X5">
        <f t="shared" si="11"/>
        <v>0.01</v>
      </c>
      <c r="Y5">
        <f t="shared" si="12"/>
        <v>0.85</v>
      </c>
      <c r="Z5">
        <f t="shared" si="13"/>
        <v>0.14000000000000001</v>
      </c>
    </row>
    <row r="6" spans="1:26" x14ac:dyDescent="0.25">
      <c r="A6" s="1" t="s">
        <v>1442</v>
      </c>
      <c r="B6" s="1">
        <v>15</v>
      </c>
      <c r="C6" s="1">
        <v>55.8</v>
      </c>
      <c r="D6" s="1">
        <v>11.19</v>
      </c>
      <c r="E6" s="1">
        <v>1.68</v>
      </c>
      <c r="F6" s="1">
        <v>0.28000000000000003</v>
      </c>
      <c r="G6" s="1">
        <v>0</v>
      </c>
      <c r="H6" s="1">
        <v>0.9</v>
      </c>
      <c r="I6" s="1">
        <v>27</v>
      </c>
      <c r="J6" s="1">
        <v>0</v>
      </c>
      <c r="K6" s="1">
        <v>0</v>
      </c>
      <c r="L6" s="1">
        <v>2011</v>
      </c>
      <c r="M6" s="1" t="str">
        <f t="shared" si="1"/>
        <v>저어육류</v>
      </c>
      <c r="N6">
        <f t="shared" si="2"/>
        <v>54</v>
      </c>
      <c r="O6">
        <f t="shared" si="3"/>
        <v>0.97</v>
      </c>
      <c r="P6">
        <f t="shared" si="4"/>
        <v>3.8100000000000005</v>
      </c>
      <c r="Q6">
        <f t="shared" si="5"/>
        <v>9.24</v>
      </c>
      <c r="R6">
        <f t="shared" si="6"/>
        <v>1.96</v>
      </c>
      <c r="S6">
        <f t="shared" si="7"/>
        <v>9.24</v>
      </c>
      <c r="T6">
        <f t="shared" si="8"/>
        <v>0.18</v>
      </c>
      <c r="U6">
        <f t="shared" si="9"/>
        <v>10.89</v>
      </c>
      <c r="V6">
        <f t="shared" si="10"/>
        <v>10.9</v>
      </c>
      <c r="X6">
        <f t="shared" si="11"/>
        <v>0.85</v>
      </c>
      <c r="Y6">
        <f t="shared" si="12"/>
        <v>0.13</v>
      </c>
      <c r="Z6">
        <f t="shared" si="13"/>
        <v>0.02</v>
      </c>
    </row>
    <row r="7" spans="1:26" x14ac:dyDescent="0.25">
      <c r="A7" s="1" t="s">
        <v>1443</v>
      </c>
      <c r="B7" s="1">
        <v>100</v>
      </c>
      <c r="C7" s="1">
        <v>118</v>
      </c>
      <c r="D7" s="1">
        <v>0.3</v>
      </c>
      <c r="E7" s="1">
        <v>25.9</v>
      </c>
      <c r="F7" s="1">
        <v>1.8</v>
      </c>
      <c r="G7" s="1"/>
      <c r="H7" s="1">
        <v>44</v>
      </c>
      <c r="I7" s="1"/>
      <c r="J7" s="1"/>
      <c r="K7" s="1">
        <v>0</v>
      </c>
      <c r="L7" s="1">
        <v>2017</v>
      </c>
      <c r="M7" s="1" t="str">
        <f t="shared" si="1"/>
        <v>저어육류</v>
      </c>
      <c r="N7">
        <f t="shared" si="2"/>
        <v>121</v>
      </c>
      <c r="O7">
        <f t="shared" si="3"/>
        <v>1.03</v>
      </c>
      <c r="P7">
        <f t="shared" si="4"/>
        <v>99.7</v>
      </c>
      <c r="Q7">
        <f t="shared" si="5"/>
        <v>119.8</v>
      </c>
      <c r="R7">
        <f t="shared" si="6"/>
        <v>27.7</v>
      </c>
      <c r="S7">
        <f t="shared" si="7"/>
        <v>119.8</v>
      </c>
      <c r="T7">
        <f t="shared" si="8"/>
        <v>2.4</v>
      </c>
      <c r="U7">
        <f t="shared" si="9"/>
        <v>11.54</v>
      </c>
      <c r="V7">
        <f t="shared" si="10"/>
        <v>11.5</v>
      </c>
      <c r="X7">
        <f t="shared" si="11"/>
        <v>0.01</v>
      </c>
      <c r="Y7">
        <f t="shared" si="12"/>
        <v>0.93</v>
      </c>
      <c r="Z7">
        <f t="shared" si="13"/>
        <v>0.06</v>
      </c>
    </row>
    <row r="8" spans="1:26" x14ac:dyDescent="0.25">
      <c r="A8" s="1" t="s">
        <v>1444</v>
      </c>
      <c r="B8" s="1">
        <v>100</v>
      </c>
      <c r="C8" s="1">
        <v>392</v>
      </c>
      <c r="D8" s="1">
        <v>1.6</v>
      </c>
      <c r="E8" s="1">
        <v>16.3</v>
      </c>
      <c r="F8" s="1">
        <v>35.6</v>
      </c>
      <c r="G8" s="1">
        <v>0</v>
      </c>
      <c r="H8" s="1"/>
      <c r="I8" s="1">
        <v>0</v>
      </c>
      <c r="J8" s="1">
        <v>0</v>
      </c>
      <c r="K8" s="1">
        <v>0</v>
      </c>
      <c r="L8" s="1">
        <v>2011</v>
      </c>
      <c r="M8" s="1" t="str">
        <f t="shared" si="1"/>
        <v>고어육류</v>
      </c>
      <c r="N8">
        <f t="shared" si="2"/>
        <v>392.00000000000006</v>
      </c>
      <c r="O8">
        <f t="shared" si="3"/>
        <v>1</v>
      </c>
      <c r="P8">
        <f t="shared" si="4"/>
        <v>98.4</v>
      </c>
      <c r="Q8">
        <f t="shared" si="5"/>
        <v>385.6</v>
      </c>
      <c r="R8">
        <f t="shared" si="6"/>
        <v>51.900000000000006</v>
      </c>
      <c r="S8">
        <f t="shared" si="7"/>
        <v>385.6</v>
      </c>
      <c r="T8">
        <f t="shared" si="8"/>
        <v>3.86</v>
      </c>
      <c r="U8">
        <f t="shared" si="9"/>
        <v>13.45</v>
      </c>
      <c r="V8">
        <f t="shared" si="10"/>
        <v>13.5</v>
      </c>
      <c r="X8">
        <f t="shared" si="11"/>
        <v>0.03</v>
      </c>
      <c r="Y8">
        <f t="shared" si="12"/>
        <v>0.3</v>
      </c>
      <c r="Z8">
        <f t="shared" si="13"/>
        <v>0.67</v>
      </c>
    </row>
    <row r="9" spans="1:26" x14ac:dyDescent="0.25">
      <c r="A9" s="1" t="s">
        <v>1445</v>
      </c>
      <c r="B9" s="1">
        <v>100</v>
      </c>
      <c r="C9" s="1">
        <v>58</v>
      </c>
      <c r="D9" s="1">
        <v>0</v>
      </c>
      <c r="E9" s="1">
        <v>8.5</v>
      </c>
      <c r="F9" s="1">
        <v>2.4</v>
      </c>
      <c r="G9" s="1">
        <v>0</v>
      </c>
      <c r="H9" s="1"/>
      <c r="I9" s="1">
        <v>0</v>
      </c>
      <c r="J9" s="1">
        <v>0</v>
      </c>
      <c r="K9" s="1">
        <v>0</v>
      </c>
      <c r="L9" s="1">
        <v>2011</v>
      </c>
      <c r="M9" s="1" t="str">
        <f t="shared" si="1"/>
        <v>저어육류</v>
      </c>
      <c r="N9">
        <f t="shared" si="2"/>
        <v>55.599999999999994</v>
      </c>
      <c r="O9">
        <f t="shared" si="3"/>
        <v>0.96</v>
      </c>
      <c r="P9">
        <f t="shared" si="4"/>
        <v>100</v>
      </c>
      <c r="Q9">
        <f t="shared" si="5"/>
        <v>55.599999999999994</v>
      </c>
      <c r="R9">
        <f t="shared" si="6"/>
        <v>10.9</v>
      </c>
      <c r="S9">
        <f t="shared" si="7"/>
        <v>55.599999999999994</v>
      </c>
      <c r="T9">
        <f t="shared" si="8"/>
        <v>1.1100000000000001</v>
      </c>
      <c r="U9">
        <f t="shared" si="9"/>
        <v>9.82</v>
      </c>
      <c r="V9">
        <f t="shared" si="10"/>
        <v>9.8000000000000007</v>
      </c>
      <c r="X9">
        <f t="shared" si="11"/>
        <v>0</v>
      </c>
      <c r="Y9">
        <f t="shared" si="12"/>
        <v>0.78</v>
      </c>
      <c r="Z9">
        <f t="shared" si="13"/>
        <v>0.22</v>
      </c>
    </row>
    <row r="10" spans="1:26" x14ac:dyDescent="0.25">
      <c r="A10" s="1" t="s">
        <v>1446</v>
      </c>
      <c r="B10" s="1">
        <v>100</v>
      </c>
      <c r="C10" s="1">
        <v>72</v>
      </c>
      <c r="D10" s="1">
        <v>0</v>
      </c>
      <c r="E10" s="1">
        <v>12.4</v>
      </c>
      <c r="F10" s="1">
        <v>2.1</v>
      </c>
      <c r="G10" s="1">
        <v>0</v>
      </c>
      <c r="H10" s="1"/>
      <c r="I10" s="1">
        <v>0</v>
      </c>
      <c r="J10" s="1">
        <v>0</v>
      </c>
      <c r="K10" s="1">
        <v>0</v>
      </c>
      <c r="L10" s="1">
        <v>2011</v>
      </c>
      <c r="M10" s="1" t="str">
        <f t="shared" si="1"/>
        <v>저어육류</v>
      </c>
      <c r="N10">
        <f t="shared" si="2"/>
        <v>68.5</v>
      </c>
      <c r="O10">
        <f t="shared" si="3"/>
        <v>0.95</v>
      </c>
      <c r="P10">
        <f t="shared" si="4"/>
        <v>100</v>
      </c>
      <c r="Q10">
        <f t="shared" si="5"/>
        <v>68.5</v>
      </c>
      <c r="R10">
        <f t="shared" si="6"/>
        <v>14.5</v>
      </c>
      <c r="S10">
        <f t="shared" si="7"/>
        <v>68.5</v>
      </c>
      <c r="T10">
        <f t="shared" si="8"/>
        <v>1.37</v>
      </c>
      <c r="U10">
        <f t="shared" si="9"/>
        <v>10.58</v>
      </c>
      <c r="V10">
        <f t="shared" si="10"/>
        <v>10.6</v>
      </c>
      <c r="X10">
        <f t="shared" si="11"/>
        <v>0</v>
      </c>
      <c r="Y10">
        <f t="shared" si="12"/>
        <v>0.86</v>
      </c>
      <c r="Z10">
        <f t="shared" si="13"/>
        <v>0.14000000000000001</v>
      </c>
    </row>
    <row r="11" spans="1:26" x14ac:dyDescent="0.25">
      <c r="A11" s="1" t="s">
        <v>1447</v>
      </c>
      <c r="B11" s="1">
        <v>15</v>
      </c>
      <c r="C11" s="1">
        <v>54.45</v>
      </c>
      <c r="D11" s="1">
        <v>11.19</v>
      </c>
      <c r="E11" s="1">
        <v>1.68</v>
      </c>
      <c r="F11" s="1">
        <v>0.28000000000000003</v>
      </c>
      <c r="G11" s="1">
        <v>0</v>
      </c>
      <c r="H11" s="1">
        <v>0.9</v>
      </c>
      <c r="I11" s="1">
        <v>0</v>
      </c>
      <c r="J11" s="1">
        <v>0</v>
      </c>
      <c r="K11" s="1">
        <v>0</v>
      </c>
      <c r="L11" s="1">
        <v>2006</v>
      </c>
      <c r="M11" s="1" t="str">
        <f t="shared" si="1"/>
        <v>저어육류</v>
      </c>
      <c r="N11">
        <f t="shared" si="2"/>
        <v>54</v>
      </c>
      <c r="O11">
        <f t="shared" si="3"/>
        <v>0.99</v>
      </c>
      <c r="P11">
        <f t="shared" si="4"/>
        <v>3.8100000000000005</v>
      </c>
      <c r="Q11">
        <f t="shared" si="5"/>
        <v>9.24</v>
      </c>
      <c r="R11">
        <f t="shared" si="6"/>
        <v>1.96</v>
      </c>
      <c r="S11">
        <f t="shared" si="7"/>
        <v>9.24</v>
      </c>
      <c r="T11">
        <f t="shared" si="8"/>
        <v>0.18</v>
      </c>
      <c r="U11">
        <f t="shared" si="9"/>
        <v>10.89</v>
      </c>
      <c r="V11">
        <f t="shared" si="10"/>
        <v>10.9</v>
      </c>
      <c r="X11">
        <f t="shared" si="11"/>
        <v>0.85</v>
      </c>
      <c r="Y11">
        <f t="shared" si="12"/>
        <v>0.13</v>
      </c>
      <c r="Z11">
        <f t="shared" si="13"/>
        <v>0.02</v>
      </c>
    </row>
    <row r="12" spans="1:26" x14ac:dyDescent="0.25">
      <c r="A12" s="1" t="s">
        <v>1448</v>
      </c>
      <c r="B12" s="1">
        <v>100</v>
      </c>
      <c r="C12" s="1">
        <v>72</v>
      </c>
      <c r="D12" s="1">
        <v>0.7</v>
      </c>
      <c r="E12" s="1">
        <v>14.8</v>
      </c>
      <c r="F12" s="1">
        <v>1.3</v>
      </c>
      <c r="G12" s="1"/>
      <c r="H12" s="1"/>
      <c r="I12" s="1"/>
      <c r="J12" s="1"/>
      <c r="K12" s="1">
        <v>0</v>
      </c>
      <c r="L12" s="1">
        <v>2017</v>
      </c>
      <c r="M12" s="1" t="str">
        <f t="shared" si="1"/>
        <v>저어육류</v>
      </c>
      <c r="N12">
        <f t="shared" si="2"/>
        <v>73.7</v>
      </c>
      <c r="O12">
        <f t="shared" si="3"/>
        <v>1.02</v>
      </c>
      <c r="P12">
        <f t="shared" si="4"/>
        <v>99.3</v>
      </c>
      <c r="Q12">
        <f t="shared" si="5"/>
        <v>70.900000000000006</v>
      </c>
      <c r="R12">
        <f t="shared" si="6"/>
        <v>16.100000000000001</v>
      </c>
      <c r="S12">
        <f t="shared" si="7"/>
        <v>70.900000000000006</v>
      </c>
      <c r="T12">
        <f t="shared" si="8"/>
        <v>1.42</v>
      </c>
      <c r="U12">
        <f t="shared" si="9"/>
        <v>11.34</v>
      </c>
      <c r="V12">
        <f t="shared" si="10"/>
        <v>11.3</v>
      </c>
      <c r="X12">
        <f t="shared" si="11"/>
        <v>0.04</v>
      </c>
      <c r="Y12">
        <f t="shared" si="12"/>
        <v>0.88</v>
      </c>
      <c r="Z12">
        <f t="shared" si="13"/>
        <v>0.08</v>
      </c>
    </row>
    <row r="13" spans="1:26" x14ac:dyDescent="0.25">
      <c r="A13" s="1" t="s">
        <v>1449</v>
      </c>
      <c r="B13" s="1">
        <v>100</v>
      </c>
      <c r="C13" s="1">
        <v>91</v>
      </c>
      <c r="D13" s="1">
        <v>0.1</v>
      </c>
      <c r="E13" s="1">
        <v>22.2</v>
      </c>
      <c r="F13" s="1">
        <v>0.5</v>
      </c>
      <c r="G13" s="1"/>
      <c r="H13" s="1"/>
      <c r="I13" s="1"/>
      <c r="J13" s="1"/>
      <c r="K13" s="1">
        <v>0</v>
      </c>
      <c r="L13" s="1">
        <v>2017</v>
      </c>
      <c r="M13" s="1" t="str">
        <f t="shared" si="1"/>
        <v>저어육류</v>
      </c>
      <c r="N13">
        <f t="shared" si="2"/>
        <v>93.7</v>
      </c>
      <c r="O13">
        <f t="shared" si="3"/>
        <v>1.03</v>
      </c>
      <c r="P13">
        <f t="shared" si="4"/>
        <v>99.9</v>
      </c>
      <c r="Q13">
        <f t="shared" si="5"/>
        <v>93.3</v>
      </c>
      <c r="R13">
        <f t="shared" si="6"/>
        <v>22.7</v>
      </c>
      <c r="S13">
        <f t="shared" si="7"/>
        <v>93.3</v>
      </c>
      <c r="T13">
        <f t="shared" si="8"/>
        <v>1.87</v>
      </c>
      <c r="U13">
        <f t="shared" si="9"/>
        <v>12.14</v>
      </c>
      <c r="V13">
        <f t="shared" si="10"/>
        <v>12.1</v>
      </c>
      <c r="X13">
        <f t="shared" si="11"/>
        <v>0</v>
      </c>
      <c r="Y13">
        <f t="shared" si="12"/>
        <v>0.97</v>
      </c>
      <c r="Z13">
        <f t="shared" si="13"/>
        <v>0.02</v>
      </c>
    </row>
    <row r="14" spans="1:26" x14ac:dyDescent="0.25">
      <c r="A14" s="1" t="s">
        <v>1450</v>
      </c>
      <c r="B14" s="1">
        <v>100</v>
      </c>
      <c r="C14" s="1">
        <v>153</v>
      </c>
      <c r="D14" s="1">
        <v>16.899999999999999</v>
      </c>
      <c r="E14" s="1">
        <v>17.600000000000001</v>
      </c>
      <c r="F14" s="1">
        <v>1</v>
      </c>
      <c r="G14" s="1">
        <v>0</v>
      </c>
      <c r="H14" s="1"/>
      <c r="I14" s="1">
        <v>0</v>
      </c>
      <c r="J14" s="1">
        <v>0</v>
      </c>
      <c r="K14" s="1">
        <v>0</v>
      </c>
      <c r="L14" s="1">
        <v>2011</v>
      </c>
      <c r="M14" s="1" t="str">
        <f t="shared" si="1"/>
        <v>저어육류</v>
      </c>
      <c r="N14">
        <f t="shared" si="2"/>
        <v>147</v>
      </c>
      <c r="O14">
        <f t="shared" si="3"/>
        <v>0.96</v>
      </c>
      <c r="P14">
        <f t="shared" si="4"/>
        <v>83.1</v>
      </c>
      <c r="Q14">
        <f t="shared" si="5"/>
        <v>79.400000000000006</v>
      </c>
      <c r="R14">
        <f t="shared" si="6"/>
        <v>18.600000000000001</v>
      </c>
      <c r="S14">
        <f t="shared" si="7"/>
        <v>79.400000000000006</v>
      </c>
      <c r="T14">
        <f t="shared" si="8"/>
        <v>1.59</v>
      </c>
      <c r="U14">
        <f t="shared" si="9"/>
        <v>11.7</v>
      </c>
      <c r="V14">
        <f t="shared" si="10"/>
        <v>11.7</v>
      </c>
      <c r="X14">
        <f t="shared" si="11"/>
        <v>0.48</v>
      </c>
      <c r="Y14">
        <f t="shared" si="12"/>
        <v>0.5</v>
      </c>
      <c r="Z14">
        <f t="shared" si="13"/>
        <v>0.03</v>
      </c>
    </row>
    <row r="15" spans="1:26" x14ac:dyDescent="0.25">
      <c r="A15" s="1" t="s">
        <v>1451</v>
      </c>
      <c r="B15" s="1">
        <v>100</v>
      </c>
      <c r="C15" s="1">
        <v>153</v>
      </c>
      <c r="D15" s="1">
        <v>16.899999999999999</v>
      </c>
      <c r="E15" s="1">
        <v>17.600000000000001</v>
      </c>
      <c r="F15" s="1">
        <v>1</v>
      </c>
      <c r="G15" s="1">
        <v>0</v>
      </c>
      <c r="H15" s="1">
        <v>257</v>
      </c>
      <c r="I15" s="1">
        <v>0</v>
      </c>
      <c r="J15" s="1">
        <v>0</v>
      </c>
      <c r="K15" s="1">
        <v>0</v>
      </c>
      <c r="L15" s="1">
        <v>2011</v>
      </c>
      <c r="M15" s="1" t="str">
        <f t="shared" si="1"/>
        <v>저어육류</v>
      </c>
      <c r="N15">
        <f t="shared" si="2"/>
        <v>147</v>
      </c>
      <c r="O15">
        <f t="shared" si="3"/>
        <v>0.96</v>
      </c>
      <c r="P15">
        <f t="shared" si="4"/>
        <v>83.1</v>
      </c>
      <c r="Q15">
        <f t="shared" si="5"/>
        <v>79.400000000000006</v>
      </c>
      <c r="R15">
        <f t="shared" si="6"/>
        <v>18.600000000000001</v>
      </c>
      <c r="S15">
        <f t="shared" si="7"/>
        <v>79.400000000000006</v>
      </c>
      <c r="T15">
        <f t="shared" si="8"/>
        <v>1.59</v>
      </c>
      <c r="U15">
        <f t="shared" si="9"/>
        <v>11.7</v>
      </c>
      <c r="V15">
        <f t="shared" si="10"/>
        <v>11.7</v>
      </c>
      <c r="X15">
        <f t="shared" si="11"/>
        <v>0.48</v>
      </c>
      <c r="Y15">
        <f t="shared" si="12"/>
        <v>0.5</v>
      </c>
      <c r="Z15">
        <f t="shared" si="13"/>
        <v>0.03</v>
      </c>
    </row>
    <row r="16" spans="1:26" x14ac:dyDescent="0.25">
      <c r="A16" s="1" t="s">
        <v>1452</v>
      </c>
      <c r="B16" s="1">
        <v>100</v>
      </c>
      <c r="C16" s="1">
        <v>105</v>
      </c>
      <c r="D16" s="1">
        <v>4.4000000000000004</v>
      </c>
      <c r="E16" s="1">
        <v>21.6</v>
      </c>
      <c r="F16" s="1">
        <v>0.3</v>
      </c>
      <c r="G16" s="1"/>
      <c r="H16" s="1">
        <v>500</v>
      </c>
      <c r="I16" s="1"/>
      <c r="J16" s="1"/>
      <c r="K16" s="1">
        <v>0</v>
      </c>
      <c r="L16" s="1">
        <v>2017</v>
      </c>
      <c r="M16" s="1" t="str">
        <f t="shared" si="1"/>
        <v>저어육류</v>
      </c>
      <c r="N16">
        <f t="shared" si="2"/>
        <v>106.7</v>
      </c>
      <c r="O16">
        <f t="shared" si="3"/>
        <v>1.02</v>
      </c>
      <c r="P16">
        <f t="shared" si="4"/>
        <v>95.6</v>
      </c>
      <c r="Q16">
        <f t="shared" si="5"/>
        <v>89.100000000000009</v>
      </c>
      <c r="R16">
        <f t="shared" si="6"/>
        <v>21.900000000000002</v>
      </c>
      <c r="S16">
        <f t="shared" si="7"/>
        <v>89.100000000000009</v>
      </c>
      <c r="T16">
        <f t="shared" si="8"/>
        <v>1.78</v>
      </c>
      <c r="U16">
        <f t="shared" si="9"/>
        <v>12.3</v>
      </c>
      <c r="V16">
        <f t="shared" si="10"/>
        <v>12.3</v>
      </c>
      <c r="X16">
        <f t="shared" si="11"/>
        <v>0.17</v>
      </c>
      <c r="Y16">
        <f t="shared" si="12"/>
        <v>0.82</v>
      </c>
      <c r="Z16">
        <f t="shared" si="13"/>
        <v>0.01</v>
      </c>
    </row>
    <row r="17" spans="1:26" x14ac:dyDescent="0.25">
      <c r="A17" s="1" t="s">
        <v>1453</v>
      </c>
      <c r="B17" s="1">
        <v>100</v>
      </c>
      <c r="C17" s="1">
        <v>98</v>
      </c>
      <c r="D17" s="1">
        <v>2.4</v>
      </c>
      <c r="E17" s="1">
        <v>20.8</v>
      </c>
      <c r="F17" s="1">
        <v>0.8</v>
      </c>
      <c r="G17" s="1"/>
      <c r="H17" s="1">
        <v>254</v>
      </c>
      <c r="I17" s="1"/>
      <c r="J17" s="1"/>
      <c r="K17" s="1">
        <v>0</v>
      </c>
      <c r="L17" s="1">
        <v>2017</v>
      </c>
      <c r="M17" s="1" t="str">
        <f t="shared" si="1"/>
        <v>저어육류</v>
      </c>
      <c r="N17">
        <f t="shared" si="2"/>
        <v>100</v>
      </c>
      <c r="O17">
        <f t="shared" si="3"/>
        <v>1.02</v>
      </c>
      <c r="P17">
        <f t="shared" si="4"/>
        <v>97.6</v>
      </c>
      <c r="Q17">
        <f t="shared" si="5"/>
        <v>90.4</v>
      </c>
      <c r="R17">
        <f t="shared" si="6"/>
        <v>21.6</v>
      </c>
      <c r="S17">
        <f t="shared" si="7"/>
        <v>90.4</v>
      </c>
      <c r="T17">
        <f t="shared" si="8"/>
        <v>1.81</v>
      </c>
      <c r="U17">
        <f t="shared" si="9"/>
        <v>11.93</v>
      </c>
      <c r="V17">
        <f t="shared" si="10"/>
        <v>11.9</v>
      </c>
      <c r="X17">
        <f t="shared" si="11"/>
        <v>0.1</v>
      </c>
      <c r="Y17">
        <f t="shared" si="12"/>
        <v>0.87</v>
      </c>
      <c r="Z17">
        <f t="shared" si="13"/>
        <v>0.03</v>
      </c>
    </row>
    <row r="18" spans="1:26" x14ac:dyDescent="0.25">
      <c r="A18" s="1" t="s">
        <v>1454</v>
      </c>
      <c r="B18" s="1">
        <v>100</v>
      </c>
      <c r="C18" s="1">
        <v>98</v>
      </c>
      <c r="D18" s="1">
        <v>2.4</v>
      </c>
      <c r="E18" s="1">
        <v>20.8</v>
      </c>
      <c r="F18" s="1">
        <v>0.8</v>
      </c>
      <c r="G18" s="1"/>
      <c r="H18" s="1"/>
      <c r="I18" s="1"/>
      <c r="J18" s="1"/>
      <c r="K18" s="1">
        <v>0</v>
      </c>
      <c r="L18" s="1">
        <v>2017</v>
      </c>
      <c r="M18" s="1" t="str">
        <f t="shared" si="1"/>
        <v>저어육류</v>
      </c>
      <c r="N18">
        <f t="shared" si="2"/>
        <v>100</v>
      </c>
      <c r="O18">
        <f t="shared" si="3"/>
        <v>1.02</v>
      </c>
      <c r="P18">
        <f t="shared" si="4"/>
        <v>97.6</v>
      </c>
      <c r="Q18">
        <f t="shared" si="5"/>
        <v>90.4</v>
      </c>
      <c r="R18">
        <f t="shared" si="6"/>
        <v>21.6</v>
      </c>
      <c r="S18">
        <f t="shared" si="7"/>
        <v>90.4</v>
      </c>
      <c r="T18">
        <f t="shared" si="8"/>
        <v>1.81</v>
      </c>
      <c r="U18">
        <f t="shared" si="9"/>
        <v>11.93</v>
      </c>
      <c r="V18">
        <f t="shared" si="10"/>
        <v>11.9</v>
      </c>
      <c r="X18">
        <f t="shared" si="11"/>
        <v>0.1</v>
      </c>
      <c r="Y18">
        <f t="shared" si="12"/>
        <v>0.87</v>
      </c>
      <c r="Z18">
        <f t="shared" si="13"/>
        <v>0.03</v>
      </c>
    </row>
    <row r="19" spans="1:26" x14ac:dyDescent="0.25">
      <c r="A19" s="1" t="s">
        <v>1455</v>
      </c>
      <c r="B19" s="1">
        <v>100</v>
      </c>
      <c r="C19" s="1">
        <v>322</v>
      </c>
      <c r="D19" s="1">
        <v>7.6</v>
      </c>
      <c r="E19" s="1">
        <v>65.7</v>
      </c>
      <c r="F19" s="1">
        <v>1.4</v>
      </c>
      <c r="G19" s="1"/>
      <c r="H19" s="1">
        <v>2500</v>
      </c>
      <c r="I19" s="1">
        <v>150</v>
      </c>
      <c r="J19" s="1">
        <v>0.13</v>
      </c>
      <c r="K19" s="1">
        <v>0</v>
      </c>
      <c r="L19" s="1">
        <v>2017</v>
      </c>
      <c r="M19" s="1" t="str">
        <f t="shared" si="1"/>
        <v>저어육류</v>
      </c>
      <c r="N19">
        <f t="shared" si="2"/>
        <v>305.8</v>
      </c>
      <c r="O19">
        <f t="shared" si="3"/>
        <v>0.95</v>
      </c>
      <c r="P19">
        <f t="shared" si="4"/>
        <v>92.4</v>
      </c>
      <c r="Q19">
        <f t="shared" si="5"/>
        <v>275.40000000000003</v>
      </c>
      <c r="R19">
        <f t="shared" si="6"/>
        <v>67.100000000000009</v>
      </c>
      <c r="S19">
        <f t="shared" si="7"/>
        <v>275.40000000000003</v>
      </c>
      <c r="T19">
        <f t="shared" si="8"/>
        <v>5.51</v>
      </c>
      <c r="U19">
        <f t="shared" si="9"/>
        <v>12.18</v>
      </c>
      <c r="V19">
        <f t="shared" si="10"/>
        <v>12.2</v>
      </c>
      <c r="X19">
        <f t="shared" si="11"/>
        <v>0.1</v>
      </c>
      <c r="Y19">
        <f t="shared" si="12"/>
        <v>0.88</v>
      </c>
      <c r="Z19">
        <f t="shared" si="13"/>
        <v>0.02</v>
      </c>
    </row>
    <row r="20" spans="1:26" x14ac:dyDescent="0.25">
      <c r="A20" s="1" t="s">
        <v>1456</v>
      </c>
      <c r="B20" s="1">
        <v>100</v>
      </c>
      <c r="C20" s="1">
        <v>323</v>
      </c>
      <c r="D20" s="1">
        <v>4.4000000000000004</v>
      </c>
      <c r="E20" s="1">
        <v>77.599999999999994</v>
      </c>
      <c r="F20" s="1">
        <v>0.4</v>
      </c>
      <c r="G20" s="1"/>
      <c r="H20" s="1">
        <v>2300</v>
      </c>
      <c r="I20" s="1"/>
      <c r="J20" s="1"/>
      <c r="K20" s="1">
        <v>0</v>
      </c>
      <c r="L20" s="1">
        <v>2017</v>
      </c>
      <c r="M20" s="1" t="str">
        <f t="shared" si="1"/>
        <v>저어육류</v>
      </c>
      <c r="N20">
        <f t="shared" si="2"/>
        <v>331.6</v>
      </c>
      <c r="O20">
        <f t="shared" si="3"/>
        <v>1.03</v>
      </c>
      <c r="P20">
        <f t="shared" si="4"/>
        <v>95.6</v>
      </c>
      <c r="Q20">
        <f t="shared" si="5"/>
        <v>314</v>
      </c>
      <c r="R20">
        <f t="shared" si="6"/>
        <v>78</v>
      </c>
      <c r="S20">
        <f t="shared" si="7"/>
        <v>314</v>
      </c>
      <c r="T20">
        <f t="shared" si="8"/>
        <v>6.28</v>
      </c>
      <c r="U20">
        <f t="shared" si="9"/>
        <v>12.42</v>
      </c>
      <c r="V20">
        <f t="shared" si="10"/>
        <v>12.4</v>
      </c>
      <c r="X20">
        <f t="shared" si="11"/>
        <v>0.05</v>
      </c>
      <c r="Y20">
        <f t="shared" si="12"/>
        <v>0.94</v>
      </c>
      <c r="Z20">
        <f t="shared" si="13"/>
        <v>0</v>
      </c>
    </row>
    <row r="21" spans="1:26" x14ac:dyDescent="0.25">
      <c r="A21" s="1" t="s">
        <v>1457</v>
      </c>
      <c r="B21" s="1">
        <v>100</v>
      </c>
      <c r="C21" s="1">
        <v>100</v>
      </c>
      <c r="D21" s="1">
        <v>1.9</v>
      </c>
      <c r="E21" s="1">
        <v>17.600000000000001</v>
      </c>
      <c r="F21" s="1">
        <v>1.9</v>
      </c>
      <c r="G21" s="1"/>
      <c r="H21" s="1">
        <v>250</v>
      </c>
      <c r="I21" s="1">
        <v>52</v>
      </c>
      <c r="J21" s="1">
        <v>0.27</v>
      </c>
      <c r="K21" s="1">
        <v>0</v>
      </c>
      <c r="L21" s="1">
        <v>2017</v>
      </c>
      <c r="M21" s="1" t="str">
        <f t="shared" si="1"/>
        <v>저어육류</v>
      </c>
      <c r="N21">
        <f t="shared" si="2"/>
        <v>95.1</v>
      </c>
      <c r="O21">
        <f t="shared" si="3"/>
        <v>0.95</v>
      </c>
      <c r="P21">
        <f t="shared" si="4"/>
        <v>98.1</v>
      </c>
      <c r="Q21">
        <f t="shared" si="5"/>
        <v>87.5</v>
      </c>
      <c r="R21">
        <f t="shared" si="6"/>
        <v>19.5</v>
      </c>
      <c r="S21">
        <f t="shared" si="7"/>
        <v>87.5</v>
      </c>
      <c r="T21">
        <f t="shared" si="8"/>
        <v>1.75</v>
      </c>
      <c r="U21">
        <f t="shared" si="9"/>
        <v>11.14</v>
      </c>
      <c r="V21">
        <f t="shared" si="10"/>
        <v>11.1</v>
      </c>
      <c r="X21">
        <f t="shared" si="11"/>
        <v>0.09</v>
      </c>
      <c r="Y21">
        <f t="shared" si="12"/>
        <v>0.82</v>
      </c>
      <c r="Z21">
        <f t="shared" si="13"/>
        <v>0.09</v>
      </c>
    </row>
    <row r="22" spans="1:26" x14ac:dyDescent="0.25">
      <c r="A22" s="1" t="s">
        <v>1458</v>
      </c>
      <c r="B22" s="1">
        <v>100</v>
      </c>
      <c r="C22" s="1">
        <v>74</v>
      </c>
      <c r="D22" s="1">
        <v>0</v>
      </c>
      <c r="E22" s="1">
        <v>15.18</v>
      </c>
      <c r="F22" s="1">
        <v>1.73</v>
      </c>
      <c r="G22" s="1">
        <v>0.22</v>
      </c>
      <c r="H22" s="1">
        <v>735</v>
      </c>
      <c r="I22" s="1">
        <v>33.72</v>
      </c>
      <c r="J22" s="1">
        <v>0.19</v>
      </c>
      <c r="K22" s="1">
        <v>0</v>
      </c>
      <c r="L22" s="1">
        <v>2017</v>
      </c>
      <c r="M22" s="1" t="str">
        <f t="shared" si="1"/>
        <v>저어육류</v>
      </c>
      <c r="N22">
        <f t="shared" si="2"/>
        <v>76.289999999999992</v>
      </c>
      <c r="O22">
        <f t="shared" si="3"/>
        <v>1.03</v>
      </c>
      <c r="P22">
        <f t="shared" si="4"/>
        <v>100</v>
      </c>
      <c r="Q22">
        <f t="shared" si="5"/>
        <v>76.289999999999992</v>
      </c>
      <c r="R22">
        <f t="shared" si="6"/>
        <v>16.91</v>
      </c>
      <c r="S22">
        <f t="shared" si="7"/>
        <v>76.289999999999992</v>
      </c>
      <c r="T22">
        <f t="shared" si="8"/>
        <v>1.53</v>
      </c>
      <c r="U22">
        <f t="shared" si="9"/>
        <v>11.05</v>
      </c>
      <c r="V22">
        <f t="shared" si="10"/>
        <v>11.1</v>
      </c>
      <c r="X22">
        <f t="shared" si="11"/>
        <v>0</v>
      </c>
      <c r="Y22">
        <f t="shared" si="12"/>
        <v>0.9</v>
      </c>
      <c r="Z22">
        <f t="shared" si="13"/>
        <v>0.1</v>
      </c>
    </row>
    <row r="23" spans="1:26" x14ac:dyDescent="0.25">
      <c r="A23" s="1" t="s">
        <v>1459</v>
      </c>
      <c r="B23" s="1">
        <v>100</v>
      </c>
      <c r="C23" s="1">
        <v>216</v>
      </c>
      <c r="D23" s="1">
        <v>10.130000000000001</v>
      </c>
      <c r="E23" s="1">
        <v>18.07</v>
      </c>
      <c r="F23" s="1">
        <v>10.94</v>
      </c>
      <c r="G23" s="1"/>
      <c r="H23" s="1">
        <v>464</v>
      </c>
      <c r="I23" s="1">
        <v>54</v>
      </c>
      <c r="J23" s="1">
        <v>2.67</v>
      </c>
      <c r="K23" s="1">
        <v>0</v>
      </c>
      <c r="L23" s="1">
        <v>2017</v>
      </c>
      <c r="M23" s="1" t="str">
        <f t="shared" si="1"/>
        <v>중어육류</v>
      </c>
      <c r="N23">
        <f t="shared" si="2"/>
        <v>211.26</v>
      </c>
      <c r="O23">
        <f t="shared" si="3"/>
        <v>0.98</v>
      </c>
      <c r="P23">
        <f t="shared" si="4"/>
        <v>89.87</v>
      </c>
      <c r="Q23">
        <f t="shared" si="5"/>
        <v>170.74</v>
      </c>
      <c r="R23">
        <f t="shared" si="6"/>
        <v>29.009999999999998</v>
      </c>
      <c r="S23">
        <f t="shared" si="7"/>
        <v>170.74</v>
      </c>
      <c r="T23">
        <f t="shared" si="8"/>
        <v>2.2799999999999998</v>
      </c>
      <c r="U23">
        <f t="shared" si="9"/>
        <v>12.72</v>
      </c>
      <c r="V23">
        <f t="shared" si="10"/>
        <v>12.7</v>
      </c>
      <c r="X23">
        <f t="shared" si="11"/>
        <v>0.26</v>
      </c>
      <c r="Y23">
        <f t="shared" si="12"/>
        <v>0.46</v>
      </c>
      <c r="Z23">
        <f t="shared" si="13"/>
        <v>0.28000000000000003</v>
      </c>
    </row>
    <row r="24" spans="1:26" x14ac:dyDescent="0.25">
      <c r="A24" s="1" t="s">
        <v>1460</v>
      </c>
      <c r="B24" s="1">
        <v>100</v>
      </c>
      <c r="C24" s="1">
        <v>72</v>
      </c>
      <c r="D24" s="1">
        <v>2.8</v>
      </c>
      <c r="E24" s="1">
        <v>14.1</v>
      </c>
      <c r="F24" s="1">
        <v>0.6</v>
      </c>
      <c r="G24" s="1"/>
      <c r="H24" s="1"/>
      <c r="I24" s="1"/>
      <c r="J24" s="1"/>
      <c r="K24" s="1">
        <v>0</v>
      </c>
      <c r="L24" s="1">
        <v>2017</v>
      </c>
      <c r="M24" s="1" t="str">
        <f t="shared" si="1"/>
        <v>저어육류</v>
      </c>
      <c r="N24">
        <f t="shared" si="2"/>
        <v>73</v>
      </c>
      <c r="O24">
        <f t="shared" si="3"/>
        <v>1.01</v>
      </c>
      <c r="P24">
        <f t="shared" si="4"/>
        <v>97.2</v>
      </c>
      <c r="Q24">
        <f t="shared" si="5"/>
        <v>61.8</v>
      </c>
      <c r="R24">
        <f t="shared" si="6"/>
        <v>14.7</v>
      </c>
      <c r="S24">
        <f t="shared" si="7"/>
        <v>61.8</v>
      </c>
      <c r="T24">
        <f t="shared" si="8"/>
        <v>1.24</v>
      </c>
      <c r="U24">
        <f t="shared" si="9"/>
        <v>11.85</v>
      </c>
      <c r="V24">
        <f t="shared" si="10"/>
        <v>11.9</v>
      </c>
      <c r="X24">
        <f t="shared" si="11"/>
        <v>0.16</v>
      </c>
      <c r="Y24">
        <f t="shared" si="12"/>
        <v>0.81</v>
      </c>
      <c r="Z24">
        <f t="shared" si="13"/>
        <v>0.03</v>
      </c>
    </row>
    <row r="25" spans="1:26" x14ac:dyDescent="0.25">
      <c r="A25" s="1" t="s">
        <v>1461</v>
      </c>
      <c r="B25" s="1">
        <v>100</v>
      </c>
      <c r="C25" s="1">
        <v>79</v>
      </c>
      <c r="D25" s="1">
        <v>0.3</v>
      </c>
      <c r="E25" s="1">
        <v>18.2</v>
      </c>
      <c r="F25" s="1">
        <v>0.8</v>
      </c>
      <c r="G25" s="1"/>
      <c r="H25" s="1">
        <v>86</v>
      </c>
      <c r="I25" s="1"/>
      <c r="J25" s="1"/>
      <c r="K25" s="1">
        <v>0</v>
      </c>
      <c r="L25" s="1">
        <v>2017</v>
      </c>
      <c r="M25" s="1" t="str">
        <f t="shared" si="1"/>
        <v>저어육류</v>
      </c>
      <c r="N25">
        <f t="shared" si="2"/>
        <v>81.2</v>
      </c>
      <c r="O25">
        <f t="shared" si="3"/>
        <v>1.03</v>
      </c>
      <c r="P25">
        <f t="shared" si="4"/>
        <v>99.7</v>
      </c>
      <c r="Q25">
        <f t="shared" si="5"/>
        <v>80</v>
      </c>
      <c r="R25">
        <f t="shared" si="6"/>
        <v>19</v>
      </c>
      <c r="S25">
        <f t="shared" si="7"/>
        <v>80</v>
      </c>
      <c r="T25">
        <f t="shared" si="8"/>
        <v>1.6</v>
      </c>
      <c r="U25">
        <f t="shared" si="9"/>
        <v>11.88</v>
      </c>
      <c r="V25">
        <f t="shared" si="10"/>
        <v>11.9</v>
      </c>
      <c r="X25">
        <f t="shared" si="11"/>
        <v>0.02</v>
      </c>
      <c r="Y25">
        <f t="shared" si="12"/>
        <v>0.94</v>
      </c>
      <c r="Z25">
        <f t="shared" si="13"/>
        <v>0.04</v>
      </c>
    </row>
    <row r="26" spans="1:26" x14ac:dyDescent="0.25">
      <c r="A26" s="1" t="s">
        <v>1462</v>
      </c>
      <c r="B26" s="1">
        <v>100</v>
      </c>
      <c r="C26" s="1">
        <v>93</v>
      </c>
      <c r="D26" s="1">
        <v>0</v>
      </c>
      <c r="E26" s="1">
        <v>22.4</v>
      </c>
      <c r="F26" s="1">
        <v>0.7</v>
      </c>
      <c r="G26" s="1"/>
      <c r="H26" s="1">
        <v>20</v>
      </c>
      <c r="I26" s="1"/>
      <c r="J26" s="1"/>
      <c r="K26" s="1">
        <v>0</v>
      </c>
      <c r="L26" s="1">
        <v>2017</v>
      </c>
      <c r="M26" s="1" t="str">
        <f t="shared" si="1"/>
        <v>저어육류</v>
      </c>
      <c r="N26">
        <f t="shared" si="2"/>
        <v>95.899999999999991</v>
      </c>
      <c r="O26">
        <f t="shared" si="3"/>
        <v>1.03</v>
      </c>
      <c r="P26">
        <f t="shared" si="4"/>
        <v>100</v>
      </c>
      <c r="Q26">
        <f t="shared" si="5"/>
        <v>95.899999999999991</v>
      </c>
      <c r="R26">
        <f t="shared" si="6"/>
        <v>23.099999999999998</v>
      </c>
      <c r="S26">
        <f t="shared" si="7"/>
        <v>95.899999999999991</v>
      </c>
      <c r="T26">
        <f t="shared" si="8"/>
        <v>1.92</v>
      </c>
      <c r="U26">
        <f t="shared" si="9"/>
        <v>12.03</v>
      </c>
      <c r="V26">
        <f t="shared" si="10"/>
        <v>12</v>
      </c>
      <c r="X26">
        <f t="shared" si="11"/>
        <v>0</v>
      </c>
      <c r="Y26">
        <f t="shared" si="12"/>
        <v>0.97</v>
      </c>
      <c r="Z26">
        <f t="shared" si="13"/>
        <v>0.03</v>
      </c>
    </row>
    <row r="27" spans="1:26" x14ac:dyDescent="0.25">
      <c r="A27" s="1" t="s">
        <v>1463</v>
      </c>
      <c r="B27" s="1">
        <v>100</v>
      </c>
      <c r="C27" s="1">
        <v>66</v>
      </c>
      <c r="D27" s="1">
        <v>0.6</v>
      </c>
      <c r="E27" s="1">
        <v>15.2</v>
      </c>
      <c r="F27" s="1">
        <v>0.5</v>
      </c>
      <c r="G27" s="1"/>
      <c r="H27" s="1"/>
      <c r="I27" s="1"/>
      <c r="J27" s="1"/>
      <c r="K27" s="1">
        <v>0</v>
      </c>
      <c r="L27" s="1">
        <v>2017</v>
      </c>
      <c r="M27" s="1" t="str">
        <f t="shared" si="1"/>
        <v>저어육류</v>
      </c>
      <c r="N27">
        <f t="shared" si="2"/>
        <v>67.699999999999989</v>
      </c>
      <c r="O27">
        <f t="shared" si="3"/>
        <v>1.03</v>
      </c>
      <c r="P27">
        <f t="shared" si="4"/>
        <v>99.4</v>
      </c>
      <c r="Q27">
        <f t="shared" si="5"/>
        <v>65.3</v>
      </c>
      <c r="R27">
        <f t="shared" si="6"/>
        <v>15.7</v>
      </c>
      <c r="S27">
        <f t="shared" si="7"/>
        <v>65.3</v>
      </c>
      <c r="T27">
        <f t="shared" si="8"/>
        <v>1.31</v>
      </c>
      <c r="U27">
        <f t="shared" si="9"/>
        <v>11.98</v>
      </c>
      <c r="V27">
        <f t="shared" si="10"/>
        <v>12</v>
      </c>
      <c r="X27">
        <f t="shared" si="11"/>
        <v>0.04</v>
      </c>
      <c r="Y27">
        <f t="shared" si="12"/>
        <v>0.93</v>
      </c>
      <c r="Z27">
        <f t="shared" si="13"/>
        <v>0.03</v>
      </c>
    </row>
    <row r="28" spans="1:26" x14ac:dyDescent="0.25">
      <c r="A28" s="1" t="s">
        <v>1464</v>
      </c>
      <c r="B28" s="1">
        <v>100</v>
      </c>
      <c r="C28" s="1">
        <v>310</v>
      </c>
      <c r="D28" s="1">
        <v>35.799999999999997</v>
      </c>
      <c r="E28" s="1">
        <v>39.299999999999997</v>
      </c>
      <c r="F28" s="1">
        <v>0.6</v>
      </c>
      <c r="G28" s="1"/>
      <c r="H28" s="1"/>
      <c r="I28" s="1"/>
      <c r="J28" s="1"/>
      <c r="K28" s="1">
        <v>0</v>
      </c>
      <c r="L28" s="1">
        <v>2017</v>
      </c>
      <c r="M28" s="1" t="str">
        <f t="shared" si="1"/>
        <v>저어육류</v>
      </c>
      <c r="N28">
        <f t="shared" si="2"/>
        <v>305.79999999999995</v>
      </c>
      <c r="O28">
        <f t="shared" si="3"/>
        <v>0.99</v>
      </c>
      <c r="P28">
        <f t="shared" si="4"/>
        <v>64.2</v>
      </c>
      <c r="Q28">
        <f t="shared" si="5"/>
        <v>162.6</v>
      </c>
      <c r="R28">
        <f t="shared" si="6"/>
        <v>39.9</v>
      </c>
      <c r="S28">
        <f t="shared" si="7"/>
        <v>162.6</v>
      </c>
      <c r="T28">
        <f t="shared" si="8"/>
        <v>3.25</v>
      </c>
      <c r="U28">
        <f t="shared" si="9"/>
        <v>12.28</v>
      </c>
      <c r="V28">
        <f t="shared" si="10"/>
        <v>12.3</v>
      </c>
      <c r="X28">
        <f t="shared" si="11"/>
        <v>0.47</v>
      </c>
      <c r="Y28">
        <f t="shared" si="12"/>
        <v>0.52</v>
      </c>
      <c r="Z28">
        <f t="shared" si="13"/>
        <v>0.01</v>
      </c>
    </row>
    <row r="29" spans="1:26" x14ac:dyDescent="0.25">
      <c r="A29" s="1" t="s">
        <v>1465</v>
      </c>
      <c r="B29" s="1">
        <v>100</v>
      </c>
      <c r="C29" s="1">
        <v>152</v>
      </c>
      <c r="D29" s="1">
        <v>14.8</v>
      </c>
      <c r="E29" s="1">
        <v>17.5</v>
      </c>
      <c r="F29" s="1">
        <v>1.8</v>
      </c>
      <c r="G29" s="1">
        <v>0</v>
      </c>
      <c r="H29" s="1"/>
      <c r="I29" s="1">
        <v>0</v>
      </c>
      <c r="J29" s="1">
        <v>0</v>
      </c>
      <c r="K29" s="1">
        <v>0</v>
      </c>
      <c r="L29" s="1">
        <v>2011</v>
      </c>
      <c r="M29" s="1" t="str">
        <f t="shared" si="1"/>
        <v>저어육류</v>
      </c>
      <c r="N29">
        <f t="shared" si="2"/>
        <v>145.39999999999998</v>
      </c>
      <c r="O29">
        <f t="shared" si="3"/>
        <v>0.96</v>
      </c>
      <c r="P29">
        <f t="shared" si="4"/>
        <v>85.2</v>
      </c>
      <c r="Q29">
        <f t="shared" si="5"/>
        <v>86.2</v>
      </c>
      <c r="R29">
        <f t="shared" si="6"/>
        <v>19.3</v>
      </c>
      <c r="S29">
        <f t="shared" si="7"/>
        <v>86.2</v>
      </c>
      <c r="T29">
        <f t="shared" si="8"/>
        <v>1.72</v>
      </c>
      <c r="U29">
        <f t="shared" si="9"/>
        <v>11.22</v>
      </c>
      <c r="V29">
        <f t="shared" si="10"/>
        <v>11.2</v>
      </c>
      <c r="X29">
        <f t="shared" si="11"/>
        <v>0.43</v>
      </c>
      <c r="Y29">
        <f t="shared" si="12"/>
        <v>0.51</v>
      </c>
      <c r="Z29">
        <f t="shared" si="13"/>
        <v>0.05</v>
      </c>
    </row>
    <row r="30" spans="1:26" x14ac:dyDescent="0.25">
      <c r="A30" s="1" t="s">
        <v>1466</v>
      </c>
      <c r="B30" s="1">
        <v>100</v>
      </c>
      <c r="C30" s="1">
        <v>144</v>
      </c>
      <c r="D30" s="1">
        <v>0.2</v>
      </c>
      <c r="E30" s="1">
        <v>26.6</v>
      </c>
      <c r="F30" s="1">
        <v>3.3</v>
      </c>
      <c r="G30" s="1">
        <v>0</v>
      </c>
      <c r="H30" s="1">
        <v>240</v>
      </c>
      <c r="I30" s="1">
        <v>0</v>
      </c>
      <c r="J30" s="1">
        <v>0</v>
      </c>
      <c r="K30" s="1">
        <v>0</v>
      </c>
      <c r="L30" s="1">
        <v>2011</v>
      </c>
      <c r="M30" s="1" t="str">
        <f t="shared" si="1"/>
        <v>저어육류</v>
      </c>
      <c r="N30">
        <f t="shared" si="2"/>
        <v>136.9</v>
      </c>
      <c r="O30">
        <f t="shared" si="3"/>
        <v>0.95</v>
      </c>
      <c r="P30">
        <f t="shared" si="4"/>
        <v>99.8</v>
      </c>
      <c r="Q30">
        <f t="shared" si="5"/>
        <v>136.1</v>
      </c>
      <c r="R30">
        <f t="shared" si="6"/>
        <v>29.900000000000002</v>
      </c>
      <c r="S30">
        <f t="shared" si="7"/>
        <v>136.1</v>
      </c>
      <c r="T30">
        <f t="shared" si="8"/>
        <v>2.72</v>
      </c>
      <c r="U30">
        <f t="shared" si="9"/>
        <v>10.99</v>
      </c>
      <c r="V30">
        <f t="shared" si="10"/>
        <v>11</v>
      </c>
      <c r="X30">
        <f t="shared" si="11"/>
        <v>0.01</v>
      </c>
      <c r="Y30">
        <f t="shared" si="12"/>
        <v>0.88</v>
      </c>
      <c r="Z30">
        <f t="shared" si="13"/>
        <v>0.11</v>
      </c>
    </row>
    <row r="31" spans="1:26" x14ac:dyDescent="0.25">
      <c r="A31" s="1" t="s">
        <v>1467</v>
      </c>
      <c r="B31" s="1">
        <v>100</v>
      </c>
      <c r="C31" s="1">
        <v>114</v>
      </c>
      <c r="D31" s="1">
        <v>0.2</v>
      </c>
      <c r="E31" s="1">
        <v>20.8</v>
      </c>
      <c r="F31" s="1">
        <v>2.7</v>
      </c>
      <c r="G31" s="1">
        <v>0</v>
      </c>
      <c r="H31" s="1">
        <v>160</v>
      </c>
      <c r="I31" s="1">
        <v>0</v>
      </c>
      <c r="J31" s="1">
        <v>0</v>
      </c>
      <c r="K31" s="1">
        <v>0</v>
      </c>
      <c r="L31" s="1">
        <v>2011</v>
      </c>
      <c r="M31" s="1" t="str">
        <f t="shared" si="1"/>
        <v>저어육류</v>
      </c>
      <c r="N31">
        <f t="shared" si="2"/>
        <v>108.3</v>
      </c>
      <c r="O31">
        <f t="shared" si="3"/>
        <v>0.95</v>
      </c>
      <c r="P31">
        <f t="shared" si="4"/>
        <v>99.8</v>
      </c>
      <c r="Q31">
        <f t="shared" si="5"/>
        <v>107.5</v>
      </c>
      <c r="R31">
        <f t="shared" si="6"/>
        <v>23.5</v>
      </c>
      <c r="S31">
        <f t="shared" si="7"/>
        <v>107.5</v>
      </c>
      <c r="T31">
        <f t="shared" si="8"/>
        <v>2.15</v>
      </c>
      <c r="U31">
        <f t="shared" si="9"/>
        <v>10.93</v>
      </c>
      <c r="V31">
        <f t="shared" si="10"/>
        <v>10.9</v>
      </c>
      <c r="X31">
        <f t="shared" si="11"/>
        <v>0.01</v>
      </c>
      <c r="Y31">
        <f t="shared" si="12"/>
        <v>0.88</v>
      </c>
      <c r="Z31">
        <f t="shared" si="13"/>
        <v>0.11</v>
      </c>
    </row>
    <row r="32" spans="1:26" x14ac:dyDescent="0.25">
      <c r="A32" s="1" t="s">
        <v>1468</v>
      </c>
      <c r="B32" s="1">
        <v>100</v>
      </c>
      <c r="C32" s="1">
        <v>120</v>
      </c>
      <c r="D32" s="1">
        <v>0.3</v>
      </c>
      <c r="E32" s="1">
        <v>22.1</v>
      </c>
      <c r="F32" s="1">
        <v>3.7</v>
      </c>
      <c r="G32" s="1"/>
      <c r="H32" s="1">
        <v>230</v>
      </c>
      <c r="I32" s="1"/>
      <c r="J32" s="1"/>
      <c r="K32" s="1">
        <v>0</v>
      </c>
      <c r="L32" s="1">
        <v>2017</v>
      </c>
      <c r="M32" s="1" t="str">
        <f t="shared" si="1"/>
        <v>저어육류</v>
      </c>
      <c r="N32">
        <f t="shared" si="2"/>
        <v>122.9</v>
      </c>
      <c r="O32">
        <f t="shared" si="3"/>
        <v>1.02</v>
      </c>
      <c r="P32">
        <f t="shared" si="4"/>
        <v>99.7</v>
      </c>
      <c r="Q32">
        <f t="shared" si="5"/>
        <v>121.70000000000002</v>
      </c>
      <c r="R32">
        <f t="shared" si="6"/>
        <v>25.8</v>
      </c>
      <c r="S32">
        <f t="shared" si="7"/>
        <v>121.70000000000002</v>
      </c>
      <c r="T32">
        <f t="shared" si="8"/>
        <v>2.4300000000000002</v>
      </c>
      <c r="U32">
        <f t="shared" si="9"/>
        <v>10.62</v>
      </c>
      <c r="V32">
        <f t="shared" si="10"/>
        <v>10.6</v>
      </c>
      <c r="X32">
        <f t="shared" si="11"/>
        <v>0.01</v>
      </c>
      <c r="Y32">
        <f t="shared" si="12"/>
        <v>0.85</v>
      </c>
      <c r="Z32">
        <f t="shared" si="13"/>
        <v>0.14000000000000001</v>
      </c>
    </row>
    <row r="33" spans="1:26" x14ac:dyDescent="0.25">
      <c r="A33" s="1" t="s">
        <v>1469</v>
      </c>
      <c r="B33" s="1">
        <v>100</v>
      </c>
      <c r="C33" s="1">
        <v>78</v>
      </c>
      <c r="D33" s="1">
        <v>0</v>
      </c>
      <c r="E33" s="1">
        <v>16.8</v>
      </c>
      <c r="F33" s="1">
        <v>1.4</v>
      </c>
      <c r="G33" s="1"/>
      <c r="H33" s="1"/>
      <c r="I33" s="1"/>
      <c r="J33" s="1"/>
      <c r="K33" s="1">
        <v>0</v>
      </c>
      <c r="L33" s="1">
        <v>2017</v>
      </c>
      <c r="M33" s="1" t="str">
        <f t="shared" si="1"/>
        <v>저어육류</v>
      </c>
      <c r="N33">
        <f t="shared" si="2"/>
        <v>79.8</v>
      </c>
      <c r="O33">
        <f t="shared" si="3"/>
        <v>1.02</v>
      </c>
      <c r="P33">
        <f t="shared" si="4"/>
        <v>100</v>
      </c>
      <c r="Q33">
        <f t="shared" si="5"/>
        <v>79.8</v>
      </c>
      <c r="R33">
        <f t="shared" si="6"/>
        <v>18.2</v>
      </c>
      <c r="S33">
        <f t="shared" si="7"/>
        <v>79.8</v>
      </c>
      <c r="T33">
        <f t="shared" si="8"/>
        <v>1.6</v>
      </c>
      <c r="U33">
        <f t="shared" si="9"/>
        <v>11.38</v>
      </c>
      <c r="V33">
        <f t="shared" si="10"/>
        <v>11.4</v>
      </c>
      <c r="X33">
        <f t="shared" si="11"/>
        <v>0</v>
      </c>
      <c r="Y33">
        <f t="shared" si="12"/>
        <v>0.92</v>
      </c>
      <c r="Z33">
        <f t="shared" si="13"/>
        <v>0.08</v>
      </c>
    </row>
    <row r="34" spans="1:26" x14ac:dyDescent="0.25">
      <c r="A34" s="1" t="s">
        <v>1470</v>
      </c>
      <c r="B34" s="1">
        <v>100</v>
      </c>
      <c r="C34" s="1">
        <v>83</v>
      </c>
      <c r="D34" s="1">
        <v>0</v>
      </c>
      <c r="E34" s="1">
        <v>20.100000000000001</v>
      </c>
      <c r="F34" s="1">
        <v>0.6</v>
      </c>
      <c r="G34" s="1"/>
      <c r="H34" s="1"/>
      <c r="I34" s="1"/>
      <c r="J34" s="1"/>
      <c r="K34" s="1">
        <v>0</v>
      </c>
      <c r="L34" s="1">
        <v>2017</v>
      </c>
      <c r="M34" s="1" t="str">
        <f t="shared" si="1"/>
        <v>저어육류</v>
      </c>
      <c r="N34">
        <f t="shared" si="2"/>
        <v>85.800000000000011</v>
      </c>
      <c r="O34">
        <f t="shared" si="3"/>
        <v>1.03</v>
      </c>
      <c r="P34">
        <f t="shared" si="4"/>
        <v>100</v>
      </c>
      <c r="Q34">
        <f t="shared" si="5"/>
        <v>85.800000000000011</v>
      </c>
      <c r="R34">
        <f t="shared" si="6"/>
        <v>20.700000000000003</v>
      </c>
      <c r="S34">
        <f t="shared" si="7"/>
        <v>85.800000000000011</v>
      </c>
      <c r="T34">
        <f t="shared" si="8"/>
        <v>1.72</v>
      </c>
      <c r="U34">
        <f t="shared" si="9"/>
        <v>12.03</v>
      </c>
      <c r="V34">
        <f t="shared" si="10"/>
        <v>12</v>
      </c>
      <c r="X34">
        <f t="shared" si="11"/>
        <v>0</v>
      </c>
      <c r="Y34">
        <f t="shared" si="12"/>
        <v>0.97</v>
      </c>
      <c r="Z34">
        <f t="shared" si="13"/>
        <v>0.03</v>
      </c>
    </row>
    <row r="35" spans="1:26" x14ac:dyDescent="0.25">
      <c r="A35" s="1" t="s">
        <v>1471</v>
      </c>
      <c r="B35" s="1">
        <v>100</v>
      </c>
      <c r="C35" s="1">
        <v>88</v>
      </c>
      <c r="D35" s="1">
        <v>0.2</v>
      </c>
      <c r="E35" s="1">
        <v>18.399999999999999</v>
      </c>
      <c r="F35" s="1">
        <v>1.8</v>
      </c>
      <c r="G35" s="1"/>
      <c r="H35" s="1"/>
      <c r="I35" s="1"/>
      <c r="J35" s="1"/>
      <c r="K35" s="1">
        <v>0</v>
      </c>
      <c r="L35" s="1">
        <v>2017</v>
      </c>
      <c r="M35" s="1" t="str">
        <f t="shared" si="1"/>
        <v>저어육류</v>
      </c>
      <c r="N35">
        <f t="shared" si="2"/>
        <v>90.6</v>
      </c>
      <c r="O35">
        <f t="shared" si="3"/>
        <v>1.03</v>
      </c>
      <c r="P35">
        <f t="shared" si="4"/>
        <v>99.8</v>
      </c>
      <c r="Q35">
        <f t="shared" si="5"/>
        <v>89.8</v>
      </c>
      <c r="R35">
        <f t="shared" si="6"/>
        <v>20.2</v>
      </c>
      <c r="S35">
        <f t="shared" si="7"/>
        <v>89.8</v>
      </c>
      <c r="T35">
        <f t="shared" si="8"/>
        <v>1.8</v>
      </c>
      <c r="U35">
        <f t="shared" si="9"/>
        <v>11.22</v>
      </c>
      <c r="V35">
        <f t="shared" si="10"/>
        <v>11.2</v>
      </c>
      <c r="X35">
        <f t="shared" si="11"/>
        <v>0.01</v>
      </c>
      <c r="Y35">
        <f t="shared" si="12"/>
        <v>0.9</v>
      </c>
      <c r="Z35">
        <f t="shared" si="13"/>
        <v>0.09</v>
      </c>
    </row>
    <row r="36" spans="1:26" x14ac:dyDescent="0.25">
      <c r="A36" s="1" t="s">
        <v>1472</v>
      </c>
      <c r="B36" s="1">
        <v>100</v>
      </c>
      <c r="C36" s="1">
        <v>65</v>
      </c>
      <c r="D36" s="1">
        <v>0.9</v>
      </c>
      <c r="E36" s="1">
        <v>15</v>
      </c>
      <c r="F36" s="1">
        <v>0.3</v>
      </c>
      <c r="G36" s="1"/>
      <c r="H36" s="1"/>
      <c r="I36" s="1"/>
      <c r="J36" s="1"/>
      <c r="K36" s="1">
        <v>0</v>
      </c>
      <c r="L36" s="1">
        <v>2017</v>
      </c>
      <c r="M36" s="1" t="str">
        <f t="shared" si="1"/>
        <v>저어육류</v>
      </c>
      <c r="N36">
        <f t="shared" si="2"/>
        <v>66.3</v>
      </c>
      <c r="O36">
        <f t="shared" si="3"/>
        <v>1.02</v>
      </c>
      <c r="P36">
        <f t="shared" si="4"/>
        <v>99.1</v>
      </c>
      <c r="Q36">
        <f t="shared" si="5"/>
        <v>62.7</v>
      </c>
      <c r="R36">
        <f t="shared" si="6"/>
        <v>15.3</v>
      </c>
      <c r="S36">
        <f t="shared" si="7"/>
        <v>62.7</v>
      </c>
      <c r="T36">
        <f t="shared" si="8"/>
        <v>1.25</v>
      </c>
      <c r="U36">
        <f t="shared" si="9"/>
        <v>12.24</v>
      </c>
      <c r="V36">
        <f t="shared" si="10"/>
        <v>12.2</v>
      </c>
      <c r="X36">
        <f t="shared" si="11"/>
        <v>0.06</v>
      </c>
      <c r="Y36">
        <f t="shared" si="12"/>
        <v>0.93</v>
      </c>
      <c r="Z36">
        <f t="shared" si="13"/>
        <v>0.02</v>
      </c>
    </row>
    <row r="37" spans="1:26" x14ac:dyDescent="0.25">
      <c r="A37" s="1" t="s">
        <v>1473</v>
      </c>
      <c r="B37" s="1">
        <v>100</v>
      </c>
      <c r="C37" s="1">
        <v>79</v>
      </c>
      <c r="D37" s="1">
        <v>1</v>
      </c>
      <c r="E37" s="1">
        <v>15.7</v>
      </c>
      <c r="F37" s="1">
        <v>1.6</v>
      </c>
      <c r="G37" s="1"/>
      <c r="H37" s="1"/>
      <c r="I37" s="1"/>
      <c r="J37" s="1"/>
      <c r="K37" s="1">
        <v>0</v>
      </c>
      <c r="L37" s="1">
        <v>2017</v>
      </c>
      <c r="M37" s="1" t="str">
        <f t="shared" si="1"/>
        <v>저어육류</v>
      </c>
      <c r="N37">
        <f t="shared" si="2"/>
        <v>81.2</v>
      </c>
      <c r="O37">
        <f t="shared" si="3"/>
        <v>1.03</v>
      </c>
      <c r="P37">
        <f t="shared" si="4"/>
        <v>99</v>
      </c>
      <c r="Q37">
        <f t="shared" si="5"/>
        <v>77.2</v>
      </c>
      <c r="R37">
        <f t="shared" si="6"/>
        <v>17.3</v>
      </c>
      <c r="S37">
        <f t="shared" si="7"/>
        <v>77.2</v>
      </c>
      <c r="T37">
        <f t="shared" si="8"/>
        <v>1.54</v>
      </c>
      <c r="U37">
        <f t="shared" si="9"/>
        <v>11.23</v>
      </c>
      <c r="V37">
        <f t="shared" si="10"/>
        <v>11.2</v>
      </c>
      <c r="X37">
        <f t="shared" si="11"/>
        <v>0.05</v>
      </c>
      <c r="Y37">
        <f t="shared" si="12"/>
        <v>0.86</v>
      </c>
      <c r="Z37">
        <f t="shared" si="13"/>
        <v>0.09</v>
      </c>
    </row>
    <row r="38" spans="1:26" x14ac:dyDescent="0.25">
      <c r="A38" s="1" t="s">
        <v>1474</v>
      </c>
      <c r="B38" s="1">
        <v>100</v>
      </c>
      <c r="C38" s="1">
        <v>83</v>
      </c>
      <c r="D38" s="1">
        <v>0.2</v>
      </c>
      <c r="E38" s="1">
        <v>18.3</v>
      </c>
      <c r="F38" s="1">
        <v>1.3</v>
      </c>
      <c r="G38" s="1"/>
      <c r="H38" s="1"/>
      <c r="I38" s="1"/>
      <c r="J38" s="1"/>
      <c r="K38" s="1">
        <v>0</v>
      </c>
      <c r="L38" s="1">
        <v>2017</v>
      </c>
      <c r="M38" s="1" t="str">
        <f t="shared" si="1"/>
        <v>저어육류</v>
      </c>
      <c r="N38">
        <f t="shared" si="2"/>
        <v>85.7</v>
      </c>
      <c r="O38">
        <f t="shared" si="3"/>
        <v>1.03</v>
      </c>
      <c r="P38">
        <f t="shared" si="4"/>
        <v>99.8</v>
      </c>
      <c r="Q38">
        <f t="shared" si="5"/>
        <v>84.9</v>
      </c>
      <c r="R38">
        <f t="shared" si="6"/>
        <v>19.600000000000001</v>
      </c>
      <c r="S38">
        <f t="shared" si="7"/>
        <v>84.9</v>
      </c>
      <c r="T38">
        <f t="shared" si="8"/>
        <v>1.7</v>
      </c>
      <c r="U38">
        <f t="shared" si="9"/>
        <v>11.53</v>
      </c>
      <c r="V38">
        <f t="shared" si="10"/>
        <v>11.5</v>
      </c>
      <c r="X38">
        <f t="shared" si="11"/>
        <v>0.01</v>
      </c>
      <c r="Y38">
        <f t="shared" si="12"/>
        <v>0.92</v>
      </c>
      <c r="Z38">
        <f t="shared" si="13"/>
        <v>7.0000000000000007E-2</v>
      </c>
    </row>
    <row r="39" spans="1:26" x14ac:dyDescent="0.25">
      <c r="A39" s="1" t="s">
        <v>1475</v>
      </c>
      <c r="B39" s="1">
        <v>100</v>
      </c>
      <c r="C39" s="1">
        <v>87</v>
      </c>
      <c r="D39" s="1">
        <v>4.3</v>
      </c>
      <c r="E39" s="1">
        <v>16.100000000000001</v>
      </c>
      <c r="F39" s="1">
        <v>0.7</v>
      </c>
      <c r="G39" s="1"/>
      <c r="H39" s="1"/>
      <c r="I39" s="1"/>
      <c r="J39" s="1"/>
      <c r="K39" s="1">
        <v>0</v>
      </c>
      <c r="L39" s="1">
        <v>2017</v>
      </c>
      <c r="M39" s="1" t="str">
        <f t="shared" si="1"/>
        <v>저어육류</v>
      </c>
      <c r="N39">
        <f t="shared" si="2"/>
        <v>87.9</v>
      </c>
      <c r="O39">
        <f t="shared" si="3"/>
        <v>1.01</v>
      </c>
      <c r="P39">
        <f t="shared" si="4"/>
        <v>95.7</v>
      </c>
      <c r="Q39">
        <f t="shared" si="5"/>
        <v>70.7</v>
      </c>
      <c r="R39">
        <f t="shared" si="6"/>
        <v>16.8</v>
      </c>
      <c r="S39">
        <f t="shared" si="7"/>
        <v>70.7</v>
      </c>
      <c r="T39">
        <f t="shared" si="8"/>
        <v>1.41</v>
      </c>
      <c r="U39">
        <f t="shared" si="9"/>
        <v>11.91</v>
      </c>
      <c r="V39">
        <f t="shared" si="10"/>
        <v>11.9</v>
      </c>
      <c r="X39">
        <f t="shared" si="11"/>
        <v>0.2</v>
      </c>
      <c r="Y39">
        <f t="shared" si="12"/>
        <v>0.76</v>
      </c>
      <c r="Z39">
        <f t="shared" si="13"/>
        <v>0.03</v>
      </c>
    </row>
    <row r="40" spans="1:26" x14ac:dyDescent="0.25">
      <c r="A40" s="1" t="s">
        <v>1476</v>
      </c>
      <c r="B40" s="1">
        <v>100</v>
      </c>
      <c r="C40" s="1">
        <v>73</v>
      </c>
      <c r="D40" s="1">
        <v>3</v>
      </c>
      <c r="E40" s="1">
        <v>15.1</v>
      </c>
      <c r="F40" s="1">
        <v>0.2</v>
      </c>
      <c r="G40" s="1"/>
      <c r="H40" s="1"/>
      <c r="I40" s="1"/>
      <c r="J40" s="1"/>
      <c r="K40" s="1">
        <v>0</v>
      </c>
      <c r="L40" s="1">
        <v>2017</v>
      </c>
      <c r="M40" s="1" t="str">
        <f t="shared" si="1"/>
        <v>저어육류</v>
      </c>
      <c r="N40">
        <f t="shared" si="2"/>
        <v>74.2</v>
      </c>
      <c r="O40">
        <f t="shared" si="3"/>
        <v>1.02</v>
      </c>
      <c r="P40">
        <f t="shared" si="4"/>
        <v>97</v>
      </c>
      <c r="Q40">
        <f t="shared" si="5"/>
        <v>62.199999999999996</v>
      </c>
      <c r="R40">
        <f t="shared" si="6"/>
        <v>15.299999999999999</v>
      </c>
      <c r="S40">
        <f t="shared" si="7"/>
        <v>62.199999999999996</v>
      </c>
      <c r="T40">
        <f t="shared" si="8"/>
        <v>1.24</v>
      </c>
      <c r="U40">
        <f t="shared" si="9"/>
        <v>12.34</v>
      </c>
      <c r="V40">
        <f t="shared" si="10"/>
        <v>12.3</v>
      </c>
      <c r="X40">
        <f t="shared" si="11"/>
        <v>0.16</v>
      </c>
      <c r="Y40">
        <f t="shared" si="12"/>
        <v>0.83</v>
      </c>
      <c r="Z40">
        <f t="shared" si="13"/>
        <v>0.01</v>
      </c>
    </row>
    <row r="41" spans="1:26" x14ac:dyDescent="0.25">
      <c r="A41" s="1" t="s">
        <v>1477</v>
      </c>
      <c r="B41" s="1">
        <v>100</v>
      </c>
      <c r="C41" s="1">
        <v>103</v>
      </c>
      <c r="D41" s="1">
        <v>0.1</v>
      </c>
      <c r="E41" s="1">
        <v>19.600000000000001</v>
      </c>
      <c r="F41" s="1">
        <v>3</v>
      </c>
      <c r="G41" s="1"/>
      <c r="H41" s="1"/>
      <c r="I41" s="1"/>
      <c r="J41" s="1"/>
      <c r="K41" s="1">
        <v>0</v>
      </c>
      <c r="L41" s="1">
        <v>2017</v>
      </c>
      <c r="M41" s="1" t="str">
        <f t="shared" si="1"/>
        <v>저어육류</v>
      </c>
      <c r="N41">
        <f t="shared" si="2"/>
        <v>105.80000000000001</v>
      </c>
      <c r="O41">
        <f t="shared" si="3"/>
        <v>1.03</v>
      </c>
      <c r="P41">
        <f t="shared" si="4"/>
        <v>99.9</v>
      </c>
      <c r="Q41">
        <f t="shared" si="5"/>
        <v>105.4</v>
      </c>
      <c r="R41">
        <f t="shared" si="6"/>
        <v>22.6</v>
      </c>
      <c r="S41">
        <f t="shared" si="7"/>
        <v>105.4</v>
      </c>
      <c r="T41">
        <f t="shared" si="8"/>
        <v>2.11</v>
      </c>
      <c r="U41">
        <f t="shared" si="9"/>
        <v>10.71</v>
      </c>
      <c r="V41">
        <f t="shared" si="10"/>
        <v>10.7</v>
      </c>
      <c r="X41">
        <f t="shared" si="11"/>
        <v>0</v>
      </c>
      <c r="Y41">
        <f t="shared" si="12"/>
        <v>0.86</v>
      </c>
      <c r="Z41">
        <f t="shared" si="13"/>
        <v>0.13</v>
      </c>
    </row>
    <row r="42" spans="1:26" x14ac:dyDescent="0.25">
      <c r="A42" s="1" t="s">
        <v>1478</v>
      </c>
      <c r="B42" s="1">
        <v>100</v>
      </c>
      <c r="C42" s="1">
        <v>175</v>
      </c>
      <c r="D42" s="1">
        <v>0.1</v>
      </c>
      <c r="E42" s="1">
        <v>26.3</v>
      </c>
      <c r="F42" s="1">
        <v>8.1</v>
      </c>
      <c r="G42" s="1"/>
      <c r="H42" s="1">
        <v>2056</v>
      </c>
      <c r="I42" s="1"/>
      <c r="J42" s="1"/>
      <c r="K42" s="1">
        <v>0</v>
      </c>
      <c r="L42" s="1">
        <v>2017</v>
      </c>
      <c r="M42" s="1" t="str">
        <f t="shared" si="1"/>
        <v>저어육류</v>
      </c>
      <c r="N42">
        <f t="shared" si="2"/>
        <v>178.5</v>
      </c>
      <c r="O42">
        <f t="shared" si="3"/>
        <v>1.02</v>
      </c>
      <c r="P42">
        <f t="shared" si="4"/>
        <v>99.9</v>
      </c>
      <c r="Q42">
        <f t="shared" si="5"/>
        <v>178.1</v>
      </c>
      <c r="R42">
        <f t="shared" si="6"/>
        <v>34.4</v>
      </c>
      <c r="S42">
        <f t="shared" si="7"/>
        <v>178.1</v>
      </c>
      <c r="T42">
        <f t="shared" si="8"/>
        <v>3.56</v>
      </c>
      <c r="U42">
        <f t="shared" si="9"/>
        <v>9.66</v>
      </c>
      <c r="V42">
        <f t="shared" si="10"/>
        <v>9.6999999999999993</v>
      </c>
      <c r="X42">
        <f t="shared" si="11"/>
        <v>0</v>
      </c>
      <c r="Y42">
        <f t="shared" si="12"/>
        <v>0.76</v>
      </c>
      <c r="Z42">
        <f t="shared" si="13"/>
        <v>0.23</v>
      </c>
    </row>
    <row r="43" spans="1:26" x14ac:dyDescent="0.25">
      <c r="A43" s="1" t="s">
        <v>1479</v>
      </c>
      <c r="B43" s="1">
        <v>100</v>
      </c>
      <c r="C43" s="1">
        <v>175</v>
      </c>
      <c r="D43" s="1">
        <v>0</v>
      </c>
      <c r="E43" s="1">
        <v>10.4</v>
      </c>
      <c r="F43" s="1">
        <v>14.9</v>
      </c>
      <c r="G43" s="1"/>
      <c r="H43" s="1"/>
      <c r="I43" s="1"/>
      <c r="J43" s="1"/>
      <c r="K43" s="1">
        <v>0</v>
      </c>
      <c r="L43" s="1">
        <v>2017</v>
      </c>
      <c r="M43" s="1" t="str">
        <f t="shared" si="1"/>
        <v>고어육류</v>
      </c>
      <c r="N43">
        <f t="shared" si="2"/>
        <v>175.7</v>
      </c>
      <c r="O43">
        <f t="shared" si="3"/>
        <v>1</v>
      </c>
      <c r="P43">
        <f t="shared" si="4"/>
        <v>100</v>
      </c>
      <c r="Q43">
        <f t="shared" si="5"/>
        <v>175.7</v>
      </c>
      <c r="R43">
        <f t="shared" si="6"/>
        <v>25.3</v>
      </c>
      <c r="S43">
        <f t="shared" si="7"/>
        <v>175.7</v>
      </c>
      <c r="T43">
        <f t="shared" si="8"/>
        <v>1.76</v>
      </c>
      <c r="U43">
        <f t="shared" si="9"/>
        <v>14.38</v>
      </c>
      <c r="V43">
        <f t="shared" si="10"/>
        <v>14.4</v>
      </c>
      <c r="X43">
        <f t="shared" si="11"/>
        <v>0</v>
      </c>
      <c r="Y43">
        <f t="shared" si="12"/>
        <v>0.41</v>
      </c>
      <c r="Z43">
        <f t="shared" si="13"/>
        <v>0.59</v>
      </c>
    </row>
    <row r="44" spans="1:26" x14ac:dyDescent="0.25">
      <c r="A44" s="1" t="s">
        <v>1480</v>
      </c>
      <c r="B44" s="1">
        <v>100</v>
      </c>
      <c r="C44" s="1">
        <v>140</v>
      </c>
      <c r="D44" s="1">
        <v>0.1</v>
      </c>
      <c r="E44" s="1">
        <v>18.5</v>
      </c>
      <c r="F44" s="1">
        <v>7.5</v>
      </c>
      <c r="G44" s="1"/>
      <c r="H44" s="1">
        <v>100</v>
      </c>
      <c r="I44" s="1"/>
      <c r="J44" s="1"/>
      <c r="K44" s="1">
        <v>0</v>
      </c>
      <c r="L44" s="1">
        <v>2017</v>
      </c>
      <c r="M44" s="1" t="str">
        <f t="shared" si="1"/>
        <v>저어육류</v>
      </c>
      <c r="N44">
        <f t="shared" si="2"/>
        <v>141.9</v>
      </c>
      <c r="O44">
        <f t="shared" si="3"/>
        <v>1.01</v>
      </c>
      <c r="P44">
        <f t="shared" si="4"/>
        <v>99.9</v>
      </c>
      <c r="Q44">
        <f t="shared" si="5"/>
        <v>141.5</v>
      </c>
      <c r="R44">
        <f t="shared" si="6"/>
        <v>26</v>
      </c>
      <c r="S44">
        <f t="shared" si="7"/>
        <v>141.5</v>
      </c>
      <c r="T44">
        <f t="shared" si="8"/>
        <v>2.83</v>
      </c>
      <c r="U44">
        <f t="shared" si="9"/>
        <v>9.19</v>
      </c>
      <c r="V44">
        <f t="shared" si="10"/>
        <v>9.1999999999999993</v>
      </c>
      <c r="X44">
        <f t="shared" si="11"/>
        <v>0</v>
      </c>
      <c r="Y44">
        <f t="shared" si="12"/>
        <v>0.71</v>
      </c>
      <c r="Z44">
        <f t="shared" si="13"/>
        <v>0.28999999999999998</v>
      </c>
    </row>
    <row r="45" spans="1:26" x14ac:dyDescent="0.25">
      <c r="A45" s="1" t="s">
        <v>1481</v>
      </c>
      <c r="B45" s="1">
        <v>100</v>
      </c>
      <c r="C45" s="1">
        <v>94</v>
      </c>
      <c r="D45" s="1">
        <v>0.1</v>
      </c>
      <c r="E45" s="1">
        <v>18.8</v>
      </c>
      <c r="F45" s="1">
        <v>2.2999999999999998</v>
      </c>
      <c r="G45" s="1"/>
      <c r="H45" s="1"/>
      <c r="I45" s="1"/>
      <c r="J45" s="1"/>
      <c r="K45" s="1">
        <v>0</v>
      </c>
      <c r="L45" s="1">
        <v>2017</v>
      </c>
      <c r="M45" s="1" t="str">
        <f t="shared" si="1"/>
        <v>저어육류</v>
      </c>
      <c r="N45">
        <f t="shared" si="2"/>
        <v>96.300000000000011</v>
      </c>
      <c r="O45">
        <f t="shared" si="3"/>
        <v>1.02</v>
      </c>
      <c r="P45">
        <f t="shared" si="4"/>
        <v>99.9</v>
      </c>
      <c r="Q45">
        <f t="shared" si="5"/>
        <v>95.9</v>
      </c>
      <c r="R45">
        <f t="shared" si="6"/>
        <v>21.1</v>
      </c>
      <c r="S45">
        <f t="shared" si="7"/>
        <v>95.9</v>
      </c>
      <c r="T45">
        <f t="shared" si="8"/>
        <v>1.92</v>
      </c>
      <c r="U45">
        <f t="shared" si="9"/>
        <v>10.99</v>
      </c>
      <c r="V45">
        <f t="shared" si="10"/>
        <v>11</v>
      </c>
      <c r="X45">
        <f t="shared" si="11"/>
        <v>0</v>
      </c>
      <c r="Y45">
        <f t="shared" si="12"/>
        <v>0.89</v>
      </c>
      <c r="Z45">
        <f t="shared" si="13"/>
        <v>0.11</v>
      </c>
    </row>
    <row r="46" spans="1:26" x14ac:dyDescent="0.25">
      <c r="A46" s="1" t="s">
        <v>1482</v>
      </c>
      <c r="B46" s="1">
        <v>100</v>
      </c>
      <c r="C46" s="1">
        <v>315</v>
      </c>
      <c r="D46" s="1">
        <v>3.2</v>
      </c>
      <c r="E46" s="1">
        <v>66.8</v>
      </c>
      <c r="F46" s="1">
        <v>4.7</v>
      </c>
      <c r="G46" s="1"/>
      <c r="H46" s="1"/>
      <c r="I46" s="1"/>
      <c r="J46" s="1"/>
      <c r="K46" s="1">
        <v>0</v>
      </c>
      <c r="L46" s="1">
        <v>2017</v>
      </c>
      <c r="M46" s="1" t="str">
        <f t="shared" si="1"/>
        <v>저어육류</v>
      </c>
      <c r="N46">
        <f t="shared" si="2"/>
        <v>322.3</v>
      </c>
      <c r="O46">
        <f t="shared" si="3"/>
        <v>1.02</v>
      </c>
      <c r="P46">
        <f t="shared" si="4"/>
        <v>96.8</v>
      </c>
      <c r="Q46">
        <f t="shared" si="5"/>
        <v>309.5</v>
      </c>
      <c r="R46">
        <f t="shared" si="6"/>
        <v>71.5</v>
      </c>
      <c r="S46">
        <f t="shared" si="7"/>
        <v>309.5</v>
      </c>
      <c r="T46">
        <f t="shared" si="8"/>
        <v>6.19</v>
      </c>
      <c r="U46">
        <f t="shared" si="9"/>
        <v>11.55</v>
      </c>
      <c r="V46">
        <f t="shared" si="10"/>
        <v>11.6</v>
      </c>
      <c r="X46">
        <f t="shared" si="11"/>
        <v>0.04</v>
      </c>
      <c r="Y46">
        <f t="shared" si="12"/>
        <v>0.89</v>
      </c>
      <c r="Z46">
        <f t="shared" si="13"/>
        <v>0.06</v>
      </c>
    </row>
    <row r="47" spans="1:26" x14ac:dyDescent="0.25">
      <c r="A47" s="1" t="s">
        <v>1483</v>
      </c>
      <c r="B47" s="1">
        <v>100</v>
      </c>
      <c r="C47" s="1">
        <v>70</v>
      </c>
      <c r="D47" s="1">
        <v>0.1</v>
      </c>
      <c r="E47" s="1">
        <v>15.1</v>
      </c>
      <c r="F47" s="1">
        <v>1.2</v>
      </c>
      <c r="G47" s="1"/>
      <c r="H47" s="1">
        <v>214</v>
      </c>
      <c r="I47" s="1"/>
      <c r="J47" s="1"/>
      <c r="K47" s="1">
        <v>0</v>
      </c>
      <c r="L47" s="1">
        <v>2017</v>
      </c>
      <c r="M47" s="1" t="str">
        <f t="shared" si="1"/>
        <v>저어육류</v>
      </c>
      <c r="N47">
        <f t="shared" si="2"/>
        <v>71.599999999999994</v>
      </c>
      <c r="O47">
        <f t="shared" si="3"/>
        <v>1.02</v>
      </c>
      <c r="P47">
        <f t="shared" si="4"/>
        <v>99.9</v>
      </c>
      <c r="Q47">
        <f t="shared" si="5"/>
        <v>71.2</v>
      </c>
      <c r="R47">
        <f t="shared" si="6"/>
        <v>16.3</v>
      </c>
      <c r="S47">
        <f t="shared" si="7"/>
        <v>71.2</v>
      </c>
      <c r="T47">
        <f t="shared" si="8"/>
        <v>1.42</v>
      </c>
      <c r="U47">
        <f t="shared" si="9"/>
        <v>11.48</v>
      </c>
      <c r="V47">
        <f t="shared" si="10"/>
        <v>11.5</v>
      </c>
      <c r="X47">
        <f t="shared" si="11"/>
        <v>0.01</v>
      </c>
      <c r="Y47">
        <f t="shared" si="12"/>
        <v>0.92</v>
      </c>
      <c r="Z47">
        <f t="shared" si="13"/>
        <v>7.0000000000000007E-2</v>
      </c>
    </row>
    <row r="48" spans="1:26" x14ac:dyDescent="0.25">
      <c r="A48" s="1" t="s">
        <v>1484</v>
      </c>
      <c r="B48" s="1">
        <v>100</v>
      </c>
      <c r="C48" s="1">
        <v>101</v>
      </c>
      <c r="D48" s="1">
        <v>0.1</v>
      </c>
      <c r="E48" s="1">
        <v>17</v>
      </c>
      <c r="F48" s="1">
        <v>3.9</v>
      </c>
      <c r="G48" s="1"/>
      <c r="H48" s="1"/>
      <c r="I48" s="1"/>
      <c r="J48" s="1"/>
      <c r="K48" s="1">
        <v>0</v>
      </c>
      <c r="L48" s="1">
        <v>2017</v>
      </c>
      <c r="M48" s="1" t="str">
        <f t="shared" si="1"/>
        <v>저어육류</v>
      </c>
      <c r="N48">
        <f t="shared" si="2"/>
        <v>103.5</v>
      </c>
      <c r="O48">
        <f t="shared" si="3"/>
        <v>1.02</v>
      </c>
      <c r="P48">
        <f t="shared" si="4"/>
        <v>99.9</v>
      </c>
      <c r="Q48">
        <f t="shared" si="5"/>
        <v>103.1</v>
      </c>
      <c r="R48">
        <f t="shared" si="6"/>
        <v>20.9</v>
      </c>
      <c r="S48">
        <f t="shared" si="7"/>
        <v>103.1</v>
      </c>
      <c r="T48">
        <f t="shared" si="8"/>
        <v>2.06</v>
      </c>
      <c r="U48">
        <f t="shared" si="9"/>
        <v>10.15</v>
      </c>
      <c r="V48">
        <f t="shared" si="10"/>
        <v>10.199999999999999</v>
      </c>
      <c r="X48">
        <f t="shared" si="11"/>
        <v>0</v>
      </c>
      <c r="Y48">
        <f t="shared" si="12"/>
        <v>0.81</v>
      </c>
      <c r="Z48">
        <f t="shared" si="13"/>
        <v>0.19</v>
      </c>
    </row>
    <row r="49" spans="1:26" x14ac:dyDescent="0.25">
      <c r="A49" s="1" t="s">
        <v>1485</v>
      </c>
      <c r="B49" s="1">
        <v>100</v>
      </c>
      <c r="C49" s="1">
        <v>86</v>
      </c>
      <c r="D49" s="1">
        <v>0</v>
      </c>
      <c r="E49" s="1">
        <v>18.899999999999999</v>
      </c>
      <c r="F49" s="1">
        <v>1.4</v>
      </c>
      <c r="G49" s="1"/>
      <c r="H49" s="1"/>
      <c r="I49" s="1"/>
      <c r="J49" s="1"/>
      <c r="K49" s="1">
        <v>0</v>
      </c>
      <c r="L49" s="1">
        <v>2017</v>
      </c>
      <c r="M49" s="1" t="str">
        <f t="shared" si="1"/>
        <v>저어육류</v>
      </c>
      <c r="N49">
        <f t="shared" si="2"/>
        <v>88.199999999999989</v>
      </c>
      <c r="O49">
        <f t="shared" si="3"/>
        <v>1.03</v>
      </c>
      <c r="P49">
        <f t="shared" si="4"/>
        <v>100</v>
      </c>
      <c r="Q49">
        <f t="shared" si="5"/>
        <v>88.199999999999989</v>
      </c>
      <c r="R49">
        <f t="shared" si="6"/>
        <v>20.299999999999997</v>
      </c>
      <c r="S49">
        <f t="shared" si="7"/>
        <v>88.199999999999989</v>
      </c>
      <c r="T49">
        <f t="shared" si="8"/>
        <v>1.76</v>
      </c>
      <c r="U49">
        <f t="shared" si="9"/>
        <v>11.53</v>
      </c>
      <c r="V49">
        <f t="shared" si="10"/>
        <v>11.5</v>
      </c>
      <c r="X49">
        <f t="shared" si="11"/>
        <v>0</v>
      </c>
      <c r="Y49">
        <f t="shared" si="12"/>
        <v>0.93</v>
      </c>
      <c r="Z49">
        <f t="shared" si="13"/>
        <v>7.0000000000000007E-2</v>
      </c>
    </row>
    <row r="50" spans="1:26" x14ac:dyDescent="0.25">
      <c r="A50" s="1" t="s">
        <v>1486</v>
      </c>
      <c r="B50" s="1">
        <v>100</v>
      </c>
      <c r="C50" s="1">
        <v>83</v>
      </c>
      <c r="D50" s="1">
        <v>0.2</v>
      </c>
      <c r="E50" s="1">
        <v>18.7</v>
      </c>
      <c r="F50" s="1">
        <v>1.1000000000000001</v>
      </c>
      <c r="G50" s="1"/>
      <c r="H50" s="1"/>
      <c r="I50" s="1"/>
      <c r="J50" s="1"/>
      <c r="K50" s="1">
        <v>0</v>
      </c>
      <c r="L50" s="1">
        <v>2017</v>
      </c>
      <c r="M50" s="1" t="str">
        <f t="shared" si="1"/>
        <v>저어육류</v>
      </c>
      <c r="N50">
        <f t="shared" si="2"/>
        <v>85.5</v>
      </c>
      <c r="O50">
        <f t="shared" si="3"/>
        <v>1.03</v>
      </c>
      <c r="P50">
        <f t="shared" si="4"/>
        <v>99.8</v>
      </c>
      <c r="Q50">
        <f t="shared" si="5"/>
        <v>84.7</v>
      </c>
      <c r="R50">
        <f t="shared" si="6"/>
        <v>19.8</v>
      </c>
      <c r="S50">
        <f t="shared" si="7"/>
        <v>84.7</v>
      </c>
      <c r="T50">
        <f t="shared" si="8"/>
        <v>1.69</v>
      </c>
      <c r="U50">
        <f t="shared" si="9"/>
        <v>11.72</v>
      </c>
      <c r="V50">
        <f t="shared" si="10"/>
        <v>11.7</v>
      </c>
      <c r="X50">
        <f t="shared" si="11"/>
        <v>0.01</v>
      </c>
      <c r="Y50">
        <f t="shared" si="12"/>
        <v>0.94</v>
      </c>
      <c r="Z50">
        <f t="shared" si="13"/>
        <v>0.06</v>
      </c>
    </row>
    <row r="51" spans="1:26" x14ac:dyDescent="0.25">
      <c r="A51" s="1" t="s">
        <v>1487</v>
      </c>
      <c r="B51" s="1">
        <v>100</v>
      </c>
      <c r="C51" s="1">
        <v>258</v>
      </c>
      <c r="D51" s="1">
        <v>7</v>
      </c>
      <c r="E51" s="1">
        <v>54.2</v>
      </c>
      <c r="F51" s="1">
        <v>2</v>
      </c>
      <c r="G51" s="1"/>
      <c r="H51" s="1"/>
      <c r="I51" s="1"/>
      <c r="J51" s="1"/>
      <c r="K51" s="1">
        <v>0</v>
      </c>
      <c r="L51" s="1">
        <v>2017</v>
      </c>
      <c r="M51" s="1" t="str">
        <f t="shared" si="1"/>
        <v>저어육류</v>
      </c>
      <c r="N51">
        <f t="shared" si="2"/>
        <v>262.8</v>
      </c>
      <c r="O51">
        <f t="shared" si="3"/>
        <v>1.02</v>
      </c>
      <c r="P51">
        <f t="shared" si="4"/>
        <v>93</v>
      </c>
      <c r="Q51">
        <f t="shared" si="5"/>
        <v>234.8</v>
      </c>
      <c r="R51">
        <f t="shared" si="6"/>
        <v>56.2</v>
      </c>
      <c r="S51">
        <f t="shared" si="7"/>
        <v>234.8</v>
      </c>
      <c r="T51">
        <f t="shared" si="8"/>
        <v>4.7</v>
      </c>
      <c r="U51">
        <f t="shared" si="9"/>
        <v>11.96</v>
      </c>
      <c r="V51">
        <f t="shared" si="10"/>
        <v>12</v>
      </c>
      <c r="X51">
        <f t="shared" si="11"/>
        <v>0.11</v>
      </c>
      <c r="Y51">
        <f t="shared" si="12"/>
        <v>0.86</v>
      </c>
      <c r="Z51">
        <f t="shared" si="13"/>
        <v>0.03</v>
      </c>
    </row>
    <row r="52" spans="1:26" x14ac:dyDescent="0.25">
      <c r="A52" s="1" t="s">
        <v>1488</v>
      </c>
      <c r="B52" s="1">
        <v>100</v>
      </c>
      <c r="C52" s="1">
        <v>57</v>
      </c>
      <c r="D52" s="1">
        <v>1.1000000000000001</v>
      </c>
      <c r="E52" s="1">
        <v>12</v>
      </c>
      <c r="F52" s="1">
        <v>0.7</v>
      </c>
      <c r="G52" s="1"/>
      <c r="H52" s="1">
        <v>380</v>
      </c>
      <c r="I52" s="1"/>
      <c r="J52" s="1"/>
      <c r="K52" s="1">
        <v>0</v>
      </c>
      <c r="L52" s="1">
        <v>2017</v>
      </c>
      <c r="M52" s="1" t="str">
        <f t="shared" si="1"/>
        <v>저어육류</v>
      </c>
      <c r="N52">
        <f t="shared" si="2"/>
        <v>58.699999999999996</v>
      </c>
      <c r="O52">
        <f t="shared" si="3"/>
        <v>1.03</v>
      </c>
      <c r="P52">
        <f t="shared" si="4"/>
        <v>98.9</v>
      </c>
      <c r="Q52">
        <f t="shared" si="5"/>
        <v>54.3</v>
      </c>
      <c r="R52">
        <f t="shared" si="6"/>
        <v>12.7</v>
      </c>
      <c r="S52">
        <f t="shared" si="7"/>
        <v>54.3</v>
      </c>
      <c r="T52">
        <f t="shared" si="8"/>
        <v>1.0900000000000001</v>
      </c>
      <c r="U52">
        <f t="shared" si="9"/>
        <v>11.65</v>
      </c>
      <c r="V52">
        <f t="shared" si="10"/>
        <v>11.7</v>
      </c>
      <c r="X52">
        <f t="shared" si="11"/>
        <v>0.08</v>
      </c>
      <c r="Y52">
        <f t="shared" si="12"/>
        <v>0.87</v>
      </c>
      <c r="Z52">
        <f t="shared" si="13"/>
        <v>0.05</v>
      </c>
    </row>
    <row r="53" spans="1:26" x14ac:dyDescent="0.25">
      <c r="A53" s="1" t="s">
        <v>1489</v>
      </c>
      <c r="B53" s="1">
        <v>100</v>
      </c>
      <c r="C53" s="1">
        <v>81</v>
      </c>
      <c r="D53" s="1">
        <v>0.1</v>
      </c>
      <c r="E53" s="1">
        <v>19.100000000000001</v>
      </c>
      <c r="F53" s="1">
        <v>0.7</v>
      </c>
      <c r="G53" s="1"/>
      <c r="H53" s="1"/>
      <c r="I53" s="1"/>
      <c r="J53" s="1"/>
      <c r="K53" s="1">
        <v>0</v>
      </c>
      <c r="L53" s="1">
        <v>2017</v>
      </c>
      <c r="M53" s="1" t="str">
        <f t="shared" si="1"/>
        <v>저어육류</v>
      </c>
      <c r="N53">
        <f t="shared" si="2"/>
        <v>83.100000000000009</v>
      </c>
      <c r="O53">
        <f t="shared" si="3"/>
        <v>1.03</v>
      </c>
      <c r="P53">
        <f t="shared" si="4"/>
        <v>99.9</v>
      </c>
      <c r="Q53">
        <f t="shared" si="5"/>
        <v>82.7</v>
      </c>
      <c r="R53">
        <f t="shared" si="6"/>
        <v>19.8</v>
      </c>
      <c r="S53">
        <f t="shared" si="7"/>
        <v>82.7</v>
      </c>
      <c r="T53">
        <f t="shared" si="8"/>
        <v>1.65</v>
      </c>
      <c r="U53">
        <f t="shared" si="9"/>
        <v>12</v>
      </c>
      <c r="V53">
        <f t="shared" si="10"/>
        <v>12</v>
      </c>
      <c r="X53">
        <f t="shared" si="11"/>
        <v>0.01</v>
      </c>
      <c r="Y53">
        <f t="shared" si="12"/>
        <v>0.96</v>
      </c>
      <c r="Z53">
        <f t="shared" si="13"/>
        <v>0.04</v>
      </c>
    </row>
    <row r="54" spans="1:26" x14ac:dyDescent="0.25">
      <c r="A54" s="1" t="s">
        <v>1490</v>
      </c>
      <c r="B54" s="1">
        <v>100</v>
      </c>
      <c r="C54" s="1">
        <v>49</v>
      </c>
      <c r="D54" s="1">
        <v>1.6</v>
      </c>
      <c r="E54" s="1">
        <v>10.5</v>
      </c>
      <c r="F54" s="1">
        <v>0.2</v>
      </c>
      <c r="G54" s="1"/>
      <c r="H54" s="1"/>
      <c r="I54" s="1"/>
      <c r="J54" s="1"/>
      <c r="K54" s="1">
        <v>0</v>
      </c>
      <c r="L54" s="1">
        <v>2017</v>
      </c>
      <c r="M54" s="1" t="str">
        <f t="shared" si="1"/>
        <v>저어육류</v>
      </c>
      <c r="N54">
        <f t="shared" si="2"/>
        <v>50.199999999999996</v>
      </c>
      <c r="O54">
        <f t="shared" si="3"/>
        <v>1.02</v>
      </c>
      <c r="P54">
        <f t="shared" si="4"/>
        <v>98.4</v>
      </c>
      <c r="Q54">
        <f t="shared" si="5"/>
        <v>43.8</v>
      </c>
      <c r="R54">
        <f t="shared" si="6"/>
        <v>10.7</v>
      </c>
      <c r="S54">
        <f t="shared" si="7"/>
        <v>43.8</v>
      </c>
      <c r="T54">
        <f t="shared" si="8"/>
        <v>0.88</v>
      </c>
      <c r="U54">
        <f t="shared" si="9"/>
        <v>12.16</v>
      </c>
      <c r="V54">
        <f t="shared" si="10"/>
        <v>12.2</v>
      </c>
      <c r="X54">
        <f t="shared" si="11"/>
        <v>0.13</v>
      </c>
      <c r="Y54">
        <f t="shared" si="12"/>
        <v>0.85</v>
      </c>
      <c r="Z54">
        <f t="shared" si="13"/>
        <v>0.02</v>
      </c>
    </row>
    <row r="55" spans="1:26" x14ac:dyDescent="0.25">
      <c r="A55" s="1" t="s">
        <v>1491</v>
      </c>
      <c r="B55" s="1">
        <v>100</v>
      </c>
      <c r="C55" s="1">
        <v>60</v>
      </c>
      <c r="D55" s="1">
        <v>3</v>
      </c>
      <c r="E55" s="1">
        <v>10.9</v>
      </c>
      <c r="F55" s="1">
        <v>0.6</v>
      </c>
      <c r="G55" s="1"/>
      <c r="H55" s="1"/>
      <c r="I55" s="1"/>
      <c r="J55" s="1"/>
      <c r="K55" s="1">
        <v>0</v>
      </c>
      <c r="L55" s="1">
        <v>2017</v>
      </c>
      <c r="M55" s="1" t="str">
        <f t="shared" si="1"/>
        <v>저어육류</v>
      </c>
      <c r="N55">
        <f t="shared" si="2"/>
        <v>61</v>
      </c>
      <c r="O55">
        <f t="shared" si="3"/>
        <v>1.02</v>
      </c>
      <c r="P55">
        <f t="shared" si="4"/>
        <v>97</v>
      </c>
      <c r="Q55">
        <f t="shared" si="5"/>
        <v>49</v>
      </c>
      <c r="R55">
        <f t="shared" si="6"/>
        <v>11.5</v>
      </c>
      <c r="S55">
        <f t="shared" si="7"/>
        <v>49</v>
      </c>
      <c r="T55">
        <f t="shared" si="8"/>
        <v>0.98</v>
      </c>
      <c r="U55">
        <f t="shared" si="9"/>
        <v>11.73</v>
      </c>
      <c r="V55">
        <f t="shared" si="10"/>
        <v>11.7</v>
      </c>
      <c r="X55">
        <f t="shared" si="11"/>
        <v>0.21</v>
      </c>
      <c r="Y55">
        <f t="shared" si="12"/>
        <v>0.75</v>
      </c>
      <c r="Z55">
        <f t="shared" si="13"/>
        <v>0.04</v>
      </c>
    </row>
    <row r="56" spans="1:26" x14ac:dyDescent="0.25">
      <c r="A56" s="1" t="s">
        <v>1492</v>
      </c>
      <c r="B56" s="1">
        <v>100</v>
      </c>
      <c r="C56" s="1">
        <v>87</v>
      </c>
      <c r="D56" s="1">
        <v>0.3</v>
      </c>
      <c r="E56" s="1">
        <v>15.1</v>
      </c>
      <c r="F56" s="1">
        <v>3</v>
      </c>
      <c r="G56" s="1"/>
      <c r="H56" s="1">
        <v>440</v>
      </c>
      <c r="I56" s="1"/>
      <c r="J56" s="1"/>
      <c r="K56" s="1">
        <v>0</v>
      </c>
      <c r="L56" s="1">
        <v>2017</v>
      </c>
      <c r="M56" s="1" t="str">
        <f t="shared" si="1"/>
        <v>저어육류</v>
      </c>
      <c r="N56">
        <f t="shared" si="2"/>
        <v>88.6</v>
      </c>
      <c r="O56">
        <f t="shared" si="3"/>
        <v>1.02</v>
      </c>
      <c r="P56">
        <f t="shared" si="4"/>
        <v>99.7</v>
      </c>
      <c r="Q56">
        <f t="shared" si="5"/>
        <v>87.4</v>
      </c>
      <c r="R56">
        <f t="shared" si="6"/>
        <v>18.100000000000001</v>
      </c>
      <c r="S56">
        <f t="shared" si="7"/>
        <v>87.4</v>
      </c>
      <c r="T56">
        <f t="shared" si="8"/>
        <v>1.75</v>
      </c>
      <c r="U56">
        <f t="shared" si="9"/>
        <v>10.34</v>
      </c>
      <c r="V56">
        <f t="shared" si="10"/>
        <v>10.3</v>
      </c>
      <c r="X56">
        <f t="shared" si="11"/>
        <v>0.02</v>
      </c>
      <c r="Y56">
        <f t="shared" si="12"/>
        <v>0.82</v>
      </c>
      <c r="Z56">
        <f t="shared" si="13"/>
        <v>0.16</v>
      </c>
    </row>
    <row r="57" spans="1:26" x14ac:dyDescent="0.25">
      <c r="A57" s="1" t="s">
        <v>1493</v>
      </c>
      <c r="B57" s="1">
        <v>100</v>
      </c>
      <c r="C57" s="1">
        <v>81</v>
      </c>
      <c r="D57" s="1">
        <v>0.8</v>
      </c>
      <c r="E57" s="1">
        <v>16.100000000000001</v>
      </c>
      <c r="F57" s="1">
        <v>1.7</v>
      </c>
      <c r="G57" s="1"/>
      <c r="H57" s="1"/>
      <c r="I57" s="1"/>
      <c r="J57" s="1"/>
      <c r="K57" s="1">
        <v>0</v>
      </c>
      <c r="L57" s="1">
        <v>2017</v>
      </c>
      <c r="M57" s="1" t="str">
        <f t="shared" si="1"/>
        <v>저어육류</v>
      </c>
      <c r="N57">
        <f t="shared" si="2"/>
        <v>82.9</v>
      </c>
      <c r="O57">
        <f t="shared" si="3"/>
        <v>1.02</v>
      </c>
      <c r="P57">
        <f t="shared" si="4"/>
        <v>99.2</v>
      </c>
      <c r="Q57">
        <f t="shared" si="5"/>
        <v>79.7</v>
      </c>
      <c r="R57">
        <f t="shared" si="6"/>
        <v>17.8</v>
      </c>
      <c r="S57">
        <f t="shared" si="7"/>
        <v>79.7</v>
      </c>
      <c r="T57">
        <f t="shared" si="8"/>
        <v>1.59</v>
      </c>
      <c r="U57">
        <f t="shared" si="9"/>
        <v>11.19</v>
      </c>
      <c r="V57">
        <f t="shared" si="10"/>
        <v>11.2</v>
      </c>
      <c r="X57">
        <f t="shared" si="11"/>
        <v>0.04</v>
      </c>
      <c r="Y57">
        <f t="shared" si="12"/>
        <v>0.87</v>
      </c>
      <c r="Z57">
        <f t="shared" si="13"/>
        <v>0.09</v>
      </c>
    </row>
    <row r="58" spans="1:26" x14ac:dyDescent="0.25">
      <c r="A58" s="1" t="s">
        <v>1494</v>
      </c>
      <c r="B58" s="1">
        <v>100</v>
      </c>
      <c r="C58" s="1">
        <v>160</v>
      </c>
      <c r="D58" s="1">
        <v>0.4</v>
      </c>
      <c r="E58" s="1">
        <v>17.899999999999999</v>
      </c>
      <c r="F58" s="1">
        <v>9.9</v>
      </c>
      <c r="G58" s="1"/>
      <c r="H58" s="1"/>
      <c r="I58" s="1"/>
      <c r="J58" s="1"/>
      <c r="K58" s="1">
        <v>0</v>
      </c>
      <c r="L58" s="1">
        <v>2017</v>
      </c>
      <c r="M58" s="1" t="str">
        <f t="shared" si="1"/>
        <v>중어육류</v>
      </c>
      <c r="N58">
        <f t="shared" si="2"/>
        <v>162.30000000000001</v>
      </c>
      <c r="O58">
        <f t="shared" si="3"/>
        <v>1.01</v>
      </c>
      <c r="P58">
        <f t="shared" si="4"/>
        <v>99.6</v>
      </c>
      <c r="Q58">
        <f t="shared" si="5"/>
        <v>160.69999999999999</v>
      </c>
      <c r="R58">
        <f t="shared" si="6"/>
        <v>27.799999999999997</v>
      </c>
      <c r="S58">
        <f t="shared" si="7"/>
        <v>160.69999999999999</v>
      </c>
      <c r="T58">
        <f t="shared" si="8"/>
        <v>2.14</v>
      </c>
      <c r="U58">
        <f t="shared" si="9"/>
        <v>12.99</v>
      </c>
      <c r="V58">
        <f t="shared" si="10"/>
        <v>13</v>
      </c>
      <c r="X58">
        <f t="shared" si="11"/>
        <v>0.01</v>
      </c>
      <c r="Y58">
        <f t="shared" si="12"/>
        <v>0.63</v>
      </c>
      <c r="Z58">
        <f t="shared" si="13"/>
        <v>0.35</v>
      </c>
    </row>
    <row r="59" spans="1:26" x14ac:dyDescent="0.25">
      <c r="A59" s="1" t="s">
        <v>1495</v>
      </c>
      <c r="B59" s="1">
        <v>100</v>
      </c>
      <c r="C59" s="1">
        <v>280</v>
      </c>
      <c r="D59" s="1">
        <v>17.600000000000001</v>
      </c>
      <c r="E59" s="1">
        <v>47.7</v>
      </c>
      <c r="F59" s="1">
        <v>2.2999999999999998</v>
      </c>
      <c r="G59" s="1"/>
      <c r="H59" s="1"/>
      <c r="I59" s="1"/>
      <c r="J59" s="1"/>
      <c r="K59" s="1">
        <v>0</v>
      </c>
      <c r="L59" s="1">
        <v>2017</v>
      </c>
      <c r="M59" s="1" t="str">
        <f t="shared" si="1"/>
        <v>저어육류</v>
      </c>
      <c r="N59">
        <f t="shared" si="2"/>
        <v>281.90000000000003</v>
      </c>
      <c r="O59">
        <f t="shared" si="3"/>
        <v>1.01</v>
      </c>
      <c r="P59">
        <f t="shared" si="4"/>
        <v>82.4</v>
      </c>
      <c r="Q59">
        <f t="shared" si="5"/>
        <v>211.5</v>
      </c>
      <c r="R59">
        <f t="shared" si="6"/>
        <v>50</v>
      </c>
      <c r="S59">
        <f t="shared" si="7"/>
        <v>211.5</v>
      </c>
      <c r="T59">
        <f t="shared" si="8"/>
        <v>4.2300000000000004</v>
      </c>
      <c r="U59">
        <f t="shared" si="9"/>
        <v>11.82</v>
      </c>
      <c r="V59">
        <f t="shared" si="10"/>
        <v>11.8</v>
      </c>
      <c r="X59">
        <f t="shared" si="11"/>
        <v>0.26</v>
      </c>
      <c r="Y59">
        <f t="shared" si="12"/>
        <v>0.71</v>
      </c>
      <c r="Z59">
        <f t="shared" si="13"/>
        <v>0.03</v>
      </c>
    </row>
    <row r="60" spans="1:26" x14ac:dyDescent="0.25">
      <c r="A60" s="1" t="s">
        <v>1496</v>
      </c>
      <c r="B60" s="1">
        <v>100</v>
      </c>
      <c r="C60" s="1">
        <v>86</v>
      </c>
      <c r="D60" s="1">
        <v>0.1</v>
      </c>
      <c r="E60" s="1">
        <v>21.5</v>
      </c>
      <c r="F60" s="1">
        <v>0.3</v>
      </c>
      <c r="G60" s="1"/>
      <c r="H60" s="1"/>
      <c r="I60" s="1"/>
      <c r="J60" s="1"/>
      <c r="K60" s="1">
        <v>0</v>
      </c>
      <c r="L60" s="1">
        <v>2017</v>
      </c>
      <c r="M60" s="1" t="str">
        <f t="shared" si="1"/>
        <v>저어육류</v>
      </c>
      <c r="N60">
        <f t="shared" si="2"/>
        <v>89.100000000000009</v>
      </c>
      <c r="O60">
        <f t="shared" si="3"/>
        <v>1.04</v>
      </c>
      <c r="P60">
        <f t="shared" si="4"/>
        <v>99.9</v>
      </c>
      <c r="Q60">
        <f t="shared" si="5"/>
        <v>88.7</v>
      </c>
      <c r="R60">
        <f t="shared" si="6"/>
        <v>21.8</v>
      </c>
      <c r="S60">
        <f t="shared" si="7"/>
        <v>88.7</v>
      </c>
      <c r="T60">
        <f t="shared" si="8"/>
        <v>1.77</v>
      </c>
      <c r="U60">
        <f t="shared" si="9"/>
        <v>12.32</v>
      </c>
      <c r="V60">
        <f t="shared" si="10"/>
        <v>12.3</v>
      </c>
      <c r="X60">
        <f t="shared" si="11"/>
        <v>0</v>
      </c>
      <c r="Y60">
        <f t="shared" si="12"/>
        <v>0.98</v>
      </c>
      <c r="Z60">
        <f t="shared" si="13"/>
        <v>0.01</v>
      </c>
    </row>
    <row r="61" spans="1:26" x14ac:dyDescent="0.25">
      <c r="A61" s="1" t="s">
        <v>1497</v>
      </c>
      <c r="B61" s="1">
        <v>100</v>
      </c>
      <c r="C61" s="1">
        <v>173</v>
      </c>
      <c r="D61" s="1">
        <v>0</v>
      </c>
      <c r="E61" s="1">
        <v>22.2</v>
      </c>
      <c r="F61" s="1">
        <v>8.4</v>
      </c>
      <c r="G61" s="1"/>
      <c r="H61" s="1">
        <v>80</v>
      </c>
      <c r="I61" s="1">
        <v>70</v>
      </c>
      <c r="J61" s="1">
        <v>1.1399999999999999</v>
      </c>
      <c r="K61" s="1">
        <v>0</v>
      </c>
      <c r="L61" s="1">
        <v>2017</v>
      </c>
      <c r="M61" s="1" t="str">
        <f t="shared" si="1"/>
        <v>저어육류</v>
      </c>
      <c r="N61">
        <f t="shared" si="2"/>
        <v>164.4</v>
      </c>
      <c r="O61">
        <f t="shared" si="3"/>
        <v>0.95</v>
      </c>
      <c r="P61">
        <f t="shared" si="4"/>
        <v>100</v>
      </c>
      <c r="Q61">
        <f t="shared" si="5"/>
        <v>164.4</v>
      </c>
      <c r="R61">
        <f t="shared" si="6"/>
        <v>30.6</v>
      </c>
      <c r="S61">
        <f t="shared" si="7"/>
        <v>164.4</v>
      </c>
      <c r="T61">
        <f t="shared" si="8"/>
        <v>3.29</v>
      </c>
      <c r="U61">
        <f t="shared" si="9"/>
        <v>9.3000000000000007</v>
      </c>
      <c r="V61">
        <f t="shared" si="10"/>
        <v>9.3000000000000007</v>
      </c>
      <c r="X61">
        <f t="shared" si="11"/>
        <v>0</v>
      </c>
      <c r="Y61">
        <f t="shared" si="12"/>
        <v>0.73</v>
      </c>
      <c r="Z61">
        <f t="shared" si="13"/>
        <v>0.27</v>
      </c>
    </row>
    <row r="62" spans="1:26" x14ac:dyDescent="0.25">
      <c r="A62" s="1" t="s">
        <v>1498</v>
      </c>
      <c r="B62" s="1">
        <v>100</v>
      </c>
      <c r="C62" s="1">
        <v>148</v>
      </c>
      <c r="D62" s="1">
        <v>0</v>
      </c>
      <c r="E62" s="1">
        <v>20.8</v>
      </c>
      <c r="F62" s="1">
        <v>7.5</v>
      </c>
      <c r="G62" s="1"/>
      <c r="H62" s="1">
        <v>85</v>
      </c>
      <c r="I62" s="1"/>
      <c r="J62" s="1"/>
      <c r="K62" s="1">
        <v>0</v>
      </c>
      <c r="L62" s="1">
        <v>2017</v>
      </c>
      <c r="M62" s="1" t="str">
        <f t="shared" si="1"/>
        <v>저어육류</v>
      </c>
      <c r="N62">
        <f t="shared" si="2"/>
        <v>150.69999999999999</v>
      </c>
      <c r="O62">
        <f t="shared" si="3"/>
        <v>1.02</v>
      </c>
      <c r="P62">
        <f t="shared" si="4"/>
        <v>100</v>
      </c>
      <c r="Q62">
        <f t="shared" si="5"/>
        <v>150.69999999999999</v>
      </c>
      <c r="R62">
        <f t="shared" si="6"/>
        <v>28.3</v>
      </c>
      <c r="S62">
        <f t="shared" si="7"/>
        <v>150.69999999999999</v>
      </c>
      <c r="T62">
        <f t="shared" si="8"/>
        <v>3.01</v>
      </c>
      <c r="U62">
        <f t="shared" si="9"/>
        <v>9.4</v>
      </c>
      <c r="V62">
        <f t="shared" si="10"/>
        <v>9.4</v>
      </c>
      <c r="X62">
        <f t="shared" si="11"/>
        <v>0</v>
      </c>
      <c r="Y62">
        <f t="shared" si="12"/>
        <v>0.73</v>
      </c>
      <c r="Z62">
        <f t="shared" si="13"/>
        <v>0.27</v>
      </c>
    </row>
    <row r="63" spans="1:26" x14ac:dyDescent="0.25">
      <c r="A63" s="1" t="s">
        <v>1499</v>
      </c>
      <c r="B63" s="1">
        <v>100</v>
      </c>
      <c r="C63" s="1">
        <v>121</v>
      </c>
      <c r="D63" s="1">
        <v>18.600000000000001</v>
      </c>
      <c r="E63" s="1">
        <v>10.6</v>
      </c>
      <c r="F63" s="1">
        <v>0.1</v>
      </c>
      <c r="G63" s="1"/>
      <c r="H63" s="1">
        <v>792</v>
      </c>
      <c r="I63" s="1"/>
      <c r="J63" s="1"/>
      <c r="K63" s="1">
        <v>0</v>
      </c>
      <c r="L63" s="1">
        <v>2017</v>
      </c>
      <c r="M63" s="1" t="str">
        <f t="shared" si="1"/>
        <v>저어육류</v>
      </c>
      <c r="N63">
        <f t="shared" si="2"/>
        <v>117.70000000000002</v>
      </c>
      <c r="O63">
        <f t="shared" si="3"/>
        <v>0.97</v>
      </c>
      <c r="P63">
        <f t="shared" si="4"/>
        <v>81.400000000000006</v>
      </c>
      <c r="Q63">
        <f t="shared" si="5"/>
        <v>43.3</v>
      </c>
      <c r="R63">
        <f t="shared" si="6"/>
        <v>10.7</v>
      </c>
      <c r="S63">
        <f t="shared" si="7"/>
        <v>43.3</v>
      </c>
      <c r="T63">
        <f t="shared" si="8"/>
        <v>0.87</v>
      </c>
      <c r="U63">
        <f t="shared" si="9"/>
        <v>12.3</v>
      </c>
      <c r="V63">
        <f t="shared" si="10"/>
        <v>12.3</v>
      </c>
      <c r="X63">
        <f t="shared" si="11"/>
        <v>0.63</v>
      </c>
      <c r="Y63">
        <f t="shared" si="12"/>
        <v>0.36</v>
      </c>
      <c r="Z63">
        <f t="shared" si="13"/>
        <v>0</v>
      </c>
    </row>
    <row r="64" spans="1:26" x14ac:dyDescent="0.25">
      <c r="A64" s="1" t="s">
        <v>1500</v>
      </c>
      <c r="B64" s="1">
        <v>15</v>
      </c>
      <c r="C64" s="1">
        <v>45.3</v>
      </c>
      <c r="D64" s="1">
        <v>0</v>
      </c>
      <c r="E64" s="1">
        <v>10</v>
      </c>
      <c r="F64" s="1">
        <v>0.33</v>
      </c>
      <c r="G64" s="1">
        <v>0</v>
      </c>
      <c r="H64" s="1"/>
      <c r="I64" s="1">
        <v>0</v>
      </c>
      <c r="J64" s="1">
        <v>0</v>
      </c>
      <c r="K64" s="1">
        <v>0</v>
      </c>
      <c r="L64" s="1">
        <v>2001</v>
      </c>
      <c r="M64" s="1" t="str">
        <f t="shared" si="1"/>
        <v>저어육류</v>
      </c>
      <c r="N64">
        <f t="shared" si="2"/>
        <v>42.97</v>
      </c>
      <c r="O64">
        <f t="shared" si="3"/>
        <v>0.95</v>
      </c>
      <c r="P64">
        <f t="shared" si="4"/>
        <v>15</v>
      </c>
      <c r="Q64">
        <f t="shared" si="5"/>
        <v>42.97</v>
      </c>
      <c r="R64">
        <f t="shared" si="6"/>
        <v>10.33</v>
      </c>
      <c r="S64">
        <f t="shared" si="7"/>
        <v>42.97</v>
      </c>
      <c r="T64">
        <f t="shared" si="8"/>
        <v>0.86</v>
      </c>
      <c r="U64">
        <f t="shared" si="9"/>
        <v>12.01</v>
      </c>
      <c r="V64">
        <f t="shared" si="10"/>
        <v>12</v>
      </c>
      <c r="X64">
        <f t="shared" si="11"/>
        <v>0</v>
      </c>
      <c r="Y64">
        <f t="shared" si="12"/>
        <v>0.97</v>
      </c>
      <c r="Z64">
        <f t="shared" si="13"/>
        <v>0.03</v>
      </c>
    </row>
    <row r="65" spans="1:26" x14ac:dyDescent="0.25">
      <c r="A65" s="1" t="s">
        <v>1501</v>
      </c>
      <c r="B65" s="1">
        <v>100</v>
      </c>
      <c r="C65" s="1">
        <v>241</v>
      </c>
      <c r="D65" s="1">
        <v>14.5</v>
      </c>
      <c r="E65" s="1">
        <v>31.4</v>
      </c>
      <c r="F65" s="1">
        <v>6.4</v>
      </c>
      <c r="G65" s="1">
        <v>0</v>
      </c>
      <c r="H65" s="1"/>
      <c r="I65" s="1">
        <v>0</v>
      </c>
      <c r="J65" s="1">
        <v>0</v>
      </c>
      <c r="K65" s="1">
        <v>0</v>
      </c>
      <c r="L65" s="1">
        <v>2001</v>
      </c>
      <c r="M65" s="1" t="str">
        <f t="shared" si="1"/>
        <v>저어육류</v>
      </c>
      <c r="N65">
        <f t="shared" si="2"/>
        <v>241.2</v>
      </c>
      <c r="O65">
        <f t="shared" si="3"/>
        <v>1</v>
      </c>
      <c r="P65">
        <f t="shared" si="4"/>
        <v>85.5</v>
      </c>
      <c r="Q65">
        <f t="shared" si="5"/>
        <v>183.2</v>
      </c>
      <c r="R65">
        <f t="shared" si="6"/>
        <v>37.799999999999997</v>
      </c>
      <c r="S65">
        <f t="shared" si="7"/>
        <v>183.2</v>
      </c>
      <c r="T65">
        <f t="shared" si="8"/>
        <v>3.66</v>
      </c>
      <c r="U65">
        <f t="shared" si="9"/>
        <v>10.33</v>
      </c>
      <c r="V65">
        <f t="shared" si="10"/>
        <v>10.3</v>
      </c>
      <c r="X65">
        <f t="shared" si="11"/>
        <v>0.28000000000000003</v>
      </c>
      <c r="Y65">
        <f t="shared" si="12"/>
        <v>0.6</v>
      </c>
      <c r="Z65">
        <f t="shared" si="13"/>
        <v>0.12</v>
      </c>
    </row>
    <row r="66" spans="1:26" x14ac:dyDescent="0.25">
      <c r="A66" s="1" t="s">
        <v>1502</v>
      </c>
      <c r="B66" s="1">
        <v>100</v>
      </c>
      <c r="C66" s="1">
        <v>275</v>
      </c>
      <c r="D66" s="1">
        <v>15.5</v>
      </c>
      <c r="E66" s="1">
        <v>47.7</v>
      </c>
      <c r="F66" s="1">
        <v>0.8</v>
      </c>
      <c r="G66" s="1">
        <v>0</v>
      </c>
      <c r="H66" s="1">
        <v>412</v>
      </c>
      <c r="I66" s="1">
        <v>0</v>
      </c>
      <c r="J66" s="1">
        <v>0</v>
      </c>
      <c r="K66" s="1">
        <v>0</v>
      </c>
      <c r="L66" s="1">
        <v>2006</v>
      </c>
      <c r="M66" s="1" t="str">
        <f t="shared" si="1"/>
        <v>저어육류</v>
      </c>
      <c r="N66">
        <f t="shared" si="2"/>
        <v>260</v>
      </c>
      <c r="O66">
        <f t="shared" si="3"/>
        <v>0.95</v>
      </c>
      <c r="P66">
        <f t="shared" si="4"/>
        <v>84.5</v>
      </c>
      <c r="Q66">
        <f t="shared" si="5"/>
        <v>198</v>
      </c>
      <c r="R66">
        <f t="shared" si="6"/>
        <v>48.5</v>
      </c>
      <c r="S66">
        <f t="shared" si="7"/>
        <v>198</v>
      </c>
      <c r="T66">
        <f t="shared" si="8"/>
        <v>3.96</v>
      </c>
      <c r="U66">
        <f t="shared" si="9"/>
        <v>12.25</v>
      </c>
      <c r="V66">
        <f t="shared" si="10"/>
        <v>12.3</v>
      </c>
      <c r="X66">
        <f t="shared" si="11"/>
        <v>0.24</v>
      </c>
      <c r="Y66">
        <f t="shared" si="12"/>
        <v>0.75</v>
      </c>
      <c r="Z66">
        <f t="shared" si="13"/>
        <v>0.01</v>
      </c>
    </row>
    <row r="67" spans="1:26" x14ac:dyDescent="0.25">
      <c r="A67" s="1" t="s">
        <v>1503</v>
      </c>
      <c r="B67" s="1">
        <v>100</v>
      </c>
      <c r="C67" s="1">
        <v>246</v>
      </c>
      <c r="D67" s="1">
        <v>6.36</v>
      </c>
      <c r="E67" s="1">
        <v>18.989999999999998</v>
      </c>
      <c r="F67" s="1">
        <v>16.14</v>
      </c>
      <c r="G67" s="1">
        <v>0</v>
      </c>
      <c r="H67" s="1">
        <v>340</v>
      </c>
      <c r="I67" s="1">
        <v>52.64</v>
      </c>
      <c r="J67" s="1">
        <v>4.8099999999999996</v>
      </c>
      <c r="K67" s="1">
        <v>0</v>
      </c>
      <c r="L67" s="1">
        <v>2017</v>
      </c>
      <c r="M67" s="1" t="str">
        <f t="shared" si="1"/>
        <v>고어육류</v>
      </c>
      <c r="N67">
        <f t="shared" si="2"/>
        <v>246.65999999999997</v>
      </c>
      <c r="O67">
        <f t="shared" si="3"/>
        <v>1</v>
      </c>
      <c r="P67">
        <f t="shared" si="4"/>
        <v>93.64</v>
      </c>
      <c r="Q67">
        <f t="shared" si="5"/>
        <v>221.21999999999997</v>
      </c>
      <c r="R67">
        <f t="shared" si="6"/>
        <v>35.129999999999995</v>
      </c>
      <c r="S67">
        <f t="shared" si="7"/>
        <v>221.21999999999997</v>
      </c>
      <c r="T67">
        <f t="shared" si="8"/>
        <v>2.21</v>
      </c>
      <c r="U67">
        <f t="shared" si="9"/>
        <v>15.9</v>
      </c>
      <c r="V67">
        <f t="shared" si="10"/>
        <v>15.9</v>
      </c>
      <c r="X67">
        <f t="shared" si="11"/>
        <v>0.15</v>
      </c>
      <c r="Y67">
        <f t="shared" si="12"/>
        <v>0.46</v>
      </c>
      <c r="Z67">
        <f t="shared" si="13"/>
        <v>0.39</v>
      </c>
    </row>
    <row r="68" spans="1:26" x14ac:dyDescent="0.25">
      <c r="A68" s="1" t="s">
        <v>1504</v>
      </c>
      <c r="B68" s="1">
        <v>100</v>
      </c>
      <c r="C68" s="1">
        <v>153</v>
      </c>
      <c r="D68" s="1">
        <v>0.1</v>
      </c>
      <c r="E68" s="1">
        <v>16.3</v>
      </c>
      <c r="F68" s="1">
        <v>9.9</v>
      </c>
      <c r="G68" s="1"/>
      <c r="H68" s="1">
        <v>890</v>
      </c>
      <c r="I68" s="1"/>
      <c r="J68" s="1"/>
      <c r="K68" s="1">
        <v>0</v>
      </c>
      <c r="L68" s="1">
        <v>2017</v>
      </c>
      <c r="M68" s="1" t="str">
        <f t="shared" ref="M68:M131" si="14">IF(AND((F68/E68)&gt;=0,(F68/E68)&lt;0.4325),"저어육류",IF(AND((F68/E68)&gt;=0.4325,(F68/E68)&lt;0.8375),"중어육류","고어육류"))</f>
        <v>중어육류</v>
      </c>
      <c r="N68">
        <f t="shared" ref="N68:N131" si="15">4*D68+4*E68+9*F68</f>
        <v>154.70000000000002</v>
      </c>
      <c r="O68">
        <f t="shared" ref="O68:O131" si="16">ROUND(N68/C68,2)</f>
        <v>1.01</v>
      </c>
      <c r="P68">
        <f t="shared" ref="P68:P131" si="17">B68-D68</f>
        <v>99.9</v>
      </c>
      <c r="Q68">
        <f t="shared" ref="Q68:Q131" si="18">E68*4+F68*9</f>
        <v>154.30000000000001</v>
      </c>
      <c r="R68">
        <f t="shared" ref="R68:R131" si="19">F68+E68</f>
        <v>26.200000000000003</v>
      </c>
      <c r="S68">
        <f t="shared" ref="S68:S131" si="20">Q68</f>
        <v>154.30000000000001</v>
      </c>
      <c r="T68">
        <f t="shared" ref="T68:T131" si="21">ROUND(S68/IF(M68="저어육류",50,IF(M68="중어육류",75,100)),2)</f>
        <v>2.06</v>
      </c>
      <c r="U68">
        <f t="shared" ref="U68:U131" si="22">ROUND(R68/T68,2)</f>
        <v>12.72</v>
      </c>
      <c r="V68">
        <f t="shared" ref="V68:V131" si="23">IF(U68&lt;=20,ROUND(U68,1),IF(AND(U68&gt;20,U68&lt;=50),INT((U68+2.5)/5)*5,ROUND(U68,-1)))</f>
        <v>12.7</v>
      </c>
      <c r="X68">
        <f t="shared" ref="X68:X131" si="24">ROUND(D68/($D68+$E68+$F68),2)</f>
        <v>0</v>
      </c>
      <c r="Y68">
        <f t="shared" ref="Y68:Y131" si="25">ROUND(E68/($D68+$E68+$F68),2)</f>
        <v>0.62</v>
      </c>
      <c r="Z68">
        <f t="shared" ref="Z68:Z131" si="26">ROUND(F68/($D68+$E68+$F68),2)</f>
        <v>0.38</v>
      </c>
    </row>
    <row r="69" spans="1:26" x14ac:dyDescent="0.25">
      <c r="A69" s="1" t="s">
        <v>1505</v>
      </c>
      <c r="B69" s="1">
        <v>100</v>
      </c>
      <c r="C69" s="1">
        <v>318</v>
      </c>
      <c r="D69" s="1">
        <v>0.4</v>
      </c>
      <c r="E69" s="1">
        <v>25.2</v>
      </c>
      <c r="F69" s="1">
        <v>22.4</v>
      </c>
      <c r="G69" s="1"/>
      <c r="H69" s="1">
        <v>120</v>
      </c>
      <c r="I69" s="1">
        <v>79</v>
      </c>
      <c r="J69" s="1">
        <v>5.87</v>
      </c>
      <c r="K69" s="1">
        <v>0</v>
      </c>
      <c r="L69" s="1">
        <v>2017</v>
      </c>
      <c r="M69" s="1" t="str">
        <f t="shared" si="14"/>
        <v>고어육류</v>
      </c>
      <c r="N69">
        <f t="shared" si="15"/>
        <v>304</v>
      </c>
      <c r="O69">
        <f t="shared" si="16"/>
        <v>0.96</v>
      </c>
      <c r="P69">
        <f t="shared" si="17"/>
        <v>99.6</v>
      </c>
      <c r="Q69">
        <f t="shared" si="18"/>
        <v>302.39999999999998</v>
      </c>
      <c r="R69">
        <f t="shared" si="19"/>
        <v>47.599999999999994</v>
      </c>
      <c r="S69">
        <f t="shared" si="20"/>
        <v>302.39999999999998</v>
      </c>
      <c r="T69">
        <f t="shared" si="21"/>
        <v>3.02</v>
      </c>
      <c r="U69">
        <f t="shared" si="22"/>
        <v>15.76</v>
      </c>
      <c r="V69">
        <f t="shared" si="23"/>
        <v>15.8</v>
      </c>
      <c r="X69">
        <f t="shared" si="24"/>
        <v>0.01</v>
      </c>
      <c r="Y69">
        <f t="shared" si="25"/>
        <v>0.53</v>
      </c>
      <c r="Z69">
        <f t="shared" si="26"/>
        <v>0.47</v>
      </c>
    </row>
    <row r="70" spans="1:26" x14ac:dyDescent="0.25">
      <c r="A70" s="1" t="s">
        <v>1506</v>
      </c>
      <c r="B70" s="1">
        <v>100</v>
      </c>
      <c r="C70" s="1">
        <v>379</v>
      </c>
      <c r="D70" s="1">
        <v>1</v>
      </c>
      <c r="E70" s="1">
        <v>72.400000000000006</v>
      </c>
      <c r="F70" s="1">
        <v>7.4</v>
      </c>
      <c r="G70" s="1">
        <v>0</v>
      </c>
      <c r="H70" s="1">
        <v>160</v>
      </c>
      <c r="I70" s="1">
        <v>0</v>
      </c>
      <c r="J70" s="1">
        <v>0</v>
      </c>
      <c r="K70" s="1">
        <v>0</v>
      </c>
      <c r="L70" s="1">
        <v>2011</v>
      </c>
      <c r="M70" s="1" t="str">
        <f t="shared" si="14"/>
        <v>저어육류</v>
      </c>
      <c r="N70">
        <f t="shared" si="15"/>
        <v>360.20000000000005</v>
      </c>
      <c r="O70">
        <f t="shared" si="16"/>
        <v>0.95</v>
      </c>
      <c r="P70">
        <f t="shared" si="17"/>
        <v>99</v>
      </c>
      <c r="Q70">
        <f t="shared" si="18"/>
        <v>356.20000000000005</v>
      </c>
      <c r="R70">
        <f t="shared" si="19"/>
        <v>79.800000000000011</v>
      </c>
      <c r="S70">
        <f t="shared" si="20"/>
        <v>356.20000000000005</v>
      </c>
      <c r="T70">
        <f t="shared" si="21"/>
        <v>7.12</v>
      </c>
      <c r="U70">
        <f t="shared" si="22"/>
        <v>11.21</v>
      </c>
      <c r="V70">
        <f t="shared" si="23"/>
        <v>11.2</v>
      </c>
      <c r="X70">
        <f t="shared" si="24"/>
        <v>0.01</v>
      </c>
      <c r="Y70">
        <f t="shared" si="25"/>
        <v>0.9</v>
      </c>
      <c r="Z70">
        <f t="shared" si="26"/>
        <v>0.09</v>
      </c>
    </row>
    <row r="71" spans="1:26" x14ac:dyDescent="0.25">
      <c r="A71" s="1" t="s">
        <v>1507</v>
      </c>
      <c r="B71" s="1">
        <v>100</v>
      </c>
      <c r="C71" s="1">
        <v>348</v>
      </c>
      <c r="D71" s="1">
        <v>0.2</v>
      </c>
      <c r="E71" s="1">
        <v>18.7</v>
      </c>
      <c r="F71" s="1">
        <v>28.5</v>
      </c>
      <c r="G71" s="1"/>
      <c r="H71" s="1">
        <v>680</v>
      </c>
      <c r="I71" s="1">
        <v>65</v>
      </c>
      <c r="J71" s="1">
        <v>6.89</v>
      </c>
      <c r="K71" s="1">
        <v>0</v>
      </c>
      <c r="L71" s="1">
        <v>2017</v>
      </c>
      <c r="M71" s="1" t="str">
        <f t="shared" si="14"/>
        <v>고어육류</v>
      </c>
      <c r="N71">
        <f t="shared" si="15"/>
        <v>332.1</v>
      </c>
      <c r="O71">
        <f t="shared" si="16"/>
        <v>0.95</v>
      </c>
      <c r="P71">
        <f t="shared" si="17"/>
        <v>99.8</v>
      </c>
      <c r="Q71">
        <f t="shared" si="18"/>
        <v>331.3</v>
      </c>
      <c r="R71">
        <f t="shared" si="19"/>
        <v>47.2</v>
      </c>
      <c r="S71">
        <f t="shared" si="20"/>
        <v>331.3</v>
      </c>
      <c r="T71">
        <f t="shared" si="21"/>
        <v>3.31</v>
      </c>
      <c r="U71">
        <f t="shared" si="22"/>
        <v>14.26</v>
      </c>
      <c r="V71">
        <f t="shared" si="23"/>
        <v>14.3</v>
      </c>
      <c r="X71">
        <f t="shared" si="24"/>
        <v>0</v>
      </c>
      <c r="Y71">
        <f t="shared" si="25"/>
        <v>0.39</v>
      </c>
      <c r="Z71">
        <f t="shared" si="26"/>
        <v>0.6</v>
      </c>
    </row>
    <row r="72" spans="1:26" x14ac:dyDescent="0.25">
      <c r="A72" s="1" t="s">
        <v>1508</v>
      </c>
      <c r="B72" s="1">
        <v>100</v>
      </c>
      <c r="C72" s="1">
        <v>309</v>
      </c>
      <c r="D72" s="1">
        <v>0.3</v>
      </c>
      <c r="E72" s="1">
        <v>22.6</v>
      </c>
      <c r="F72" s="1">
        <v>22.6</v>
      </c>
      <c r="G72" s="1"/>
      <c r="H72" s="1">
        <v>94</v>
      </c>
      <c r="I72" s="1">
        <v>80</v>
      </c>
      <c r="J72" s="1">
        <v>6.12</v>
      </c>
      <c r="K72" s="1">
        <v>0</v>
      </c>
      <c r="L72" s="1">
        <v>2017</v>
      </c>
      <c r="M72" s="1" t="str">
        <f t="shared" si="14"/>
        <v>고어육류</v>
      </c>
      <c r="N72">
        <f t="shared" si="15"/>
        <v>295</v>
      </c>
      <c r="O72">
        <f t="shared" si="16"/>
        <v>0.95</v>
      </c>
      <c r="P72">
        <f t="shared" si="17"/>
        <v>99.7</v>
      </c>
      <c r="Q72">
        <f t="shared" si="18"/>
        <v>293.8</v>
      </c>
      <c r="R72">
        <f t="shared" si="19"/>
        <v>45.2</v>
      </c>
      <c r="S72">
        <f t="shared" si="20"/>
        <v>293.8</v>
      </c>
      <c r="T72">
        <f t="shared" si="21"/>
        <v>2.94</v>
      </c>
      <c r="U72">
        <f t="shared" si="22"/>
        <v>15.37</v>
      </c>
      <c r="V72">
        <f t="shared" si="23"/>
        <v>15.4</v>
      </c>
      <c r="X72">
        <f t="shared" si="24"/>
        <v>0.01</v>
      </c>
      <c r="Y72">
        <f t="shared" si="25"/>
        <v>0.5</v>
      </c>
      <c r="Z72">
        <f t="shared" si="26"/>
        <v>0.5</v>
      </c>
    </row>
    <row r="73" spans="1:26" x14ac:dyDescent="0.25">
      <c r="A73" s="1" t="s">
        <v>1509</v>
      </c>
      <c r="B73" s="1">
        <v>100</v>
      </c>
      <c r="C73" s="1">
        <v>172</v>
      </c>
      <c r="D73" s="1">
        <v>0</v>
      </c>
      <c r="E73" s="1">
        <v>20.2</v>
      </c>
      <c r="F73" s="1">
        <v>10.4</v>
      </c>
      <c r="G73" s="1"/>
      <c r="H73" s="1">
        <v>75</v>
      </c>
      <c r="I73" s="1"/>
      <c r="J73" s="1"/>
      <c r="K73" s="1">
        <v>0</v>
      </c>
      <c r="L73" s="1">
        <v>2017</v>
      </c>
      <c r="M73" s="1" t="str">
        <f t="shared" si="14"/>
        <v>중어육류</v>
      </c>
      <c r="N73">
        <f t="shared" si="15"/>
        <v>174.4</v>
      </c>
      <c r="O73">
        <f t="shared" si="16"/>
        <v>1.01</v>
      </c>
      <c r="P73">
        <f t="shared" si="17"/>
        <v>100</v>
      </c>
      <c r="Q73">
        <f t="shared" si="18"/>
        <v>174.4</v>
      </c>
      <c r="R73">
        <f t="shared" si="19"/>
        <v>30.6</v>
      </c>
      <c r="S73">
        <f t="shared" si="20"/>
        <v>174.4</v>
      </c>
      <c r="T73">
        <f t="shared" si="21"/>
        <v>2.33</v>
      </c>
      <c r="U73">
        <f t="shared" si="22"/>
        <v>13.13</v>
      </c>
      <c r="V73">
        <f t="shared" si="23"/>
        <v>13.1</v>
      </c>
      <c r="X73">
        <f t="shared" si="24"/>
        <v>0</v>
      </c>
      <c r="Y73">
        <f t="shared" si="25"/>
        <v>0.66</v>
      </c>
      <c r="Z73">
        <f t="shared" si="26"/>
        <v>0.34</v>
      </c>
    </row>
    <row r="74" spans="1:26" x14ac:dyDescent="0.25">
      <c r="A74" s="1" t="s">
        <v>1510</v>
      </c>
      <c r="B74" s="1">
        <v>100</v>
      </c>
      <c r="C74" s="1">
        <v>154</v>
      </c>
      <c r="D74" s="1">
        <v>0.3</v>
      </c>
      <c r="E74" s="1">
        <v>16.2</v>
      </c>
      <c r="F74" s="1">
        <v>10</v>
      </c>
      <c r="G74" s="1"/>
      <c r="H74" s="1"/>
      <c r="I74" s="1"/>
      <c r="J74" s="1"/>
      <c r="K74" s="1">
        <v>0</v>
      </c>
      <c r="L74" s="1">
        <v>2017</v>
      </c>
      <c r="M74" s="1" t="str">
        <f t="shared" si="14"/>
        <v>중어육류</v>
      </c>
      <c r="N74">
        <f t="shared" si="15"/>
        <v>156</v>
      </c>
      <c r="O74">
        <f t="shared" si="16"/>
        <v>1.01</v>
      </c>
      <c r="P74">
        <f t="shared" si="17"/>
        <v>99.7</v>
      </c>
      <c r="Q74">
        <f t="shared" si="18"/>
        <v>154.80000000000001</v>
      </c>
      <c r="R74">
        <f t="shared" si="19"/>
        <v>26.2</v>
      </c>
      <c r="S74">
        <f t="shared" si="20"/>
        <v>154.80000000000001</v>
      </c>
      <c r="T74">
        <f t="shared" si="21"/>
        <v>2.06</v>
      </c>
      <c r="U74">
        <f t="shared" si="22"/>
        <v>12.72</v>
      </c>
      <c r="V74">
        <f t="shared" si="23"/>
        <v>12.7</v>
      </c>
      <c r="X74">
        <f t="shared" si="24"/>
        <v>0.01</v>
      </c>
      <c r="Y74">
        <f t="shared" si="25"/>
        <v>0.61</v>
      </c>
      <c r="Z74">
        <f t="shared" si="26"/>
        <v>0.38</v>
      </c>
    </row>
    <row r="75" spans="1:26" x14ac:dyDescent="0.25">
      <c r="A75" s="1" t="s">
        <v>1511</v>
      </c>
      <c r="B75" s="1">
        <v>100</v>
      </c>
      <c r="C75" s="1">
        <v>75</v>
      </c>
      <c r="D75" s="1">
        <v>5.7</v>
      </c>
      <c r="E75" s="1">
        <v>11.6</v>
      </c>
      <c r="F75" s="1">
        <v>0.6</v>
      </c>
      <c r="G75" s="1"/>
      <c r="H75" s="1"/>
      <c r="I75" s="1"/>
      <c r="J75" s="1"/>
      <c r="K75" s="1">
        <v>0</v>
      </c>
      <c r="L75" s="1">
        <v>2017</v>
      </c>
      <c r="M75" s="1" t="str">
        <f t="shared" si="14"/>
        <v>저어육류</v>
      </c>
      <c r="N75">
        <f t="shared" si="15"/>
        <v>74.600000000000009</v>
      </c>
      <c r="O75">
        <f t="shared" si="16"/>
        <v>0.99</v>
      </c>
      <c r="P75">
        <f t="shared" si="17"/>
        <v>94.3</v>
      </c>
      <c r="Q75">
        <f t="shared" si="18"/>
        <v>51.8</v>
      </c>
      <c r="R75">
        <f t="shared" si="19"/>
        <v>12.2</v>
      </c>
      <c r="S75">
        <f t="shared" si="20"/>
        <v>51.8</v>
      </c>
      <c r="T75">
        <f t="shared" si="21"/>
        <v>1.04</v>
      </c>
      <c r="U75">
        <f t="shared" si="22"/>
        <v>11.73</v>
      </c>
      <c r="V75">
        <f t="shared" si="23"/>
        <v>11.7</v>
      </c>
      <c r="X75">
        <f t="shared" si="24"/>
        <v>0.32</v>
      </c>
      <c r="Y75">
        <f t="shared" si="25"/>
        <v>0.65</v>
      </c>
      <c r="Z75">
        <f t="shared" si="26"/>
        <v>0.03</v>
      </c>
    </row>
    <row r="76" spans="1:26" x14ac:dyDescent="0.25">
      <c r="A76" s="1" t="s">
        <v>1512</v>
      </c>
      <c r="B76" s="1">
        <v>100</v>
      </c>
      <c r="C76" s="1">
        <v>98</v>
      </c>
      <c r="D76" s="1">
        <v>4.5</v>
      </c>
      <c r="E76" s="1">
        <v>17.7</v>
      </c>
      <c r="F76" s="1">
        <v>1.1000000000000001</v>
      </c>
      <c r="G76" s="1"/>
      <c r="H76" s="1">
        <v>0</v>
      </c>
      <c r="I76" s="1"/>
      <c r="J76" s="1"/>
      <c r="K76" s="1">
        <v>0</v>
      </c>
      <c r="L76" s="1">
        <v>2017</v>
      </c>
      <c r="M76" s="1" t="str">
        <f t="shared" si="14"/>
        <v>저어육류</v>
      </c>
      <c r="N76">
        <f t="shared" si="15"/>
        <v>98.7</v>
      </c>
      <c r="O76">
        <f t="shared" si="16"/>
        <v>1.01</v>
      </c>
      <c r="P76">
        <f t="shared" si="17"/>
        <v>95.5</v>
      </c>
      <c r="Q76">
        <f t="shared" si="18"/>
        <v>80.7</v>
      </c>
      <c r="R76">
        <f t="shared" si="19"/>
        <v>18.8</v>
      </c>
      <c r="S76">
        <f t="shared" si="20"/>
        <v>80.7</v>
      </c>
      <c r="T76">
        <f t="shared" si="21"/>
        <v>1.61</v>
      </c>
      <c r="U76">
        <f t="shared" si="22"/>
        <v>11.68</v>
      </c>
      <c r="V76">
        <f t="shared" si="23"/>
        <v>11.7</v>
      </c>
      <c r="X76">
        <f t="shared" si="24"/>
        <v>0.19</v>
      </c>
      <c r="Y76">
        <f t="shared" si="25"/>
        <v>0.76</v>
      </c>
      <c r="Z76">
        <f t="shared" si="26"/>
        <v>0.05</v>
      </c>
    </row>
    <row r="77" spans="1:26" x14ac:dyDescent="0.25">
      <c r="A77" s="1" t="s">
        <v>1513</v>
      </c>
      <c r="B77" s="1">
        <v>100</v>
      </c>
      <c r="C77" s="1">
        <v>67</v>
      </c>
      <c r="D77" s="1"/>
      <c r="E77" s="1">
        <v>17.2</v>
      </c>
      <c r="F77" s="1">
        <v>0.1</v>
      </c>
      <c r="G77" s="1"/>
      <c r="H77" s="1"/>
      <c r="I77" s="1"/>
      <c r="J77" s="1"/>
      <c r="K77" s="1">
        <v>0</v>
      </c>
      <c r="L77" s="1">
        <v>2017</v>
      </c>
      <c r="M77" s="1" t="str">
        <f t="shared" si="14"/>
        <v>저어육류</v>
      </c>
      <c r="N77">
        <f t="shared" si="15"/>
        <v>69.7</v>
      </c>
      <c r="O77">
        <f t="shared" si="16"/>
        <v>1.04</v>
      </c>
      <c r="P77">
        <f t="shared" si="17"/>
        <v>100</v>
      </c>
      <c r="Q77">
        <f t="shared" si="18"/>
        <v>69.7</v>
      </c>
      <c r="R77">
        <f t="shared" si="19"/>
        <v>17.3</v>
      </c>
      <c r="S77">
        <f t="shared" si="20"/>
        <v>69.7</v>
      </c>
      <c r="T77">
        <f t="shared" si="21"/>
        <v>1.39</v>
      </c>
      <c r="U77">
        <f t="shared" si="22"/>
        <v>12.45</v>
      </c>
      <c r="V77">
        <f t="shared" si="23"/>
        <v>12.5</v>
      </c>
      <c r="X77">
        <f t="shared" si="24"/>
        <v>0</v>
      </c>
      <c r="Y77">
        <f t="shared" si="25"/>
        <v>0.99</v>
      </c>
      <c r="Z77">
        <f t="shared" si="26"/>
        <v>0.01</v>
      </c>
    </row>
    <row r="78" spans="1:26" x14ac:dyDescent="0.25">
      <c r="A78" s="1" t="s">
        <v>1514</v>
      </c>
      <c r="B78" s="1">
        <v>100</v>
      </c>
      <c r="C78" s="1">
        <v>82</v>
      </c>
      <c r="D78" s="1">
        <v>0</v>
      </c>
      <c r="E78" s="1">
        <v>20.399999999999999</v>
      </c>
      <c r="F78" s="1">
        <v>0.3</v>
      </c>
      <c r="G78" s="1"/>
      <c r="H78" s="1"/>
      <c r="I78" s="1"/>
      <c r="J78" s="1"/>
      <c r="K78" s="1">
        <v>0</v>
      </c>
      <c r="L78" s="1">
        <v>2017</v>
      </c>
      <c r="M78" s="1" t="str">
        <f t="shared" si="14"/>
        <v>저어육류</v>
      </c>
      <c r="N78">
        <f t="shared" si="15"/>
        <v>84.3</v>
      </c>
      <c r="O78">
        <f t="shared" si="16"/>
        <v>1.03</v>
      </c>
      <c r="P78">
        <f t="shared" si="17"/>
        <v>100</v>
      </c>
      <c r="Q78">
        <f t="shared" si="18"/>
        <v>84.3</v>
      </c>
      <c r="R78">
        <f t="shared" si="19"/>
        <v>20.7</v>
      </c>
      <c r="S78">
        <f t="shared" si="20"/>
        <v>84.3</v>
      </c>
      <c r="T78">
        <f t="shared" si="21"/>
        <v>1.69</v>
      </c>
      <c r="U78">
        <f t="shared" si="22"/>
        <v>12.25</v>
      </c>
      <c r="V78">
        <f t="shared" si="23"/>
        <v>12.3</v>
      </c>
      <c r="X78">
        <f t="shared" si="24"/>
        <v>0</v>
      </c>
      <c r="Y78">
        <f t="shared" si="25"/>
        <v>0.99</v>
      </c>
      <c r="Z78">
        <f t="shared" si="26"/>
        <v>0.01</v>
      </c>
    </row>
    <row r="79" spans="1:26" x14ac:dyDescent="0.25">
      <c r="A79" s="1" t="s">
        <v>1515</v>
      </c>
      <c r="B79" s="1">
        <v>100</v>
      </c>
      <c r="C79" s="1">
        <v>84</v>
      </c>
      <c r="D79" s="1">
        <v>0.2</v>
      </c>
      <c r="E79" s="1">
        <v>20.7</v>
      </c>
      <c r="F79" s="1">
        <v>0.3</v>
      </c>
      <c r="G79" s="1"/>
      <c r="H79" s="1"/>
      <c r="I79" s="1"/>
      <c r="J79" s="1"/>
      <c r="K79" s="1">
        <v>0</v>
      </c>
      <c r="L79" s="1">
        <v>2017</v>
      </c>
      <c r="M79" s="1" t="str">
        <f t="shared" si="14"/>
        <v>저어육류</v>
      </c>
      <c r="N79">
        <f t="shared" si="15"/>
        <v>86.3</v>
      </c>
      <c r="O79">
        <f t="shared" si="16"/>
        <v>1.03</v>
      </c>
      <c r="P79">
        <f t="shared" si="17"/>
        <v>99.8</v>
      </c>
      <c r="Q79">
        <f t="shared" si="18"/>
        <v>85.5</v>
      </c>
      <c r="R79">
        <f t="shared" si="19"/>
        <v>21</v>
      </c>
      <c r="S79">
        <f t="shared" si="20"/>
        <v>85.5</v>
      </c>
      <c r="T79">
        <f t="shared" si="21"/>
        <v>1.71</v>
      </c>
      <c r="U79">
        <f t="shared" si="22"/>
        <v>12.28</v>
      </c>
      <c r="V79">
        <f t="shared" si="23"/>
        <v>12.3</v>
      </c>
      <c r="X79">
        <f t="shared" si="24"/>
        <v>0.01</v>
      </c>
      <c r="Y79">
        <f t="shared" si="25"/>
        <v>0.98</v>
      </c>
      <c r="Z79">
        <f t="shared" si="26"/>
        <v>0.01</v>
      </c>
    </row>
    <row r="80" spans="1:26" x14ac:dyDescent="0.25">
      <c r="A80" s="1" t="s">
        <v>1516</v>
      </c>
      <c r="B80" s="1">
        <v>100</v>
      </c>
      <c r="C80" s="1">
        <v>59</v>
      </c>
      <c r="D80" s="1">
        <v>1.5</v>
      </c>
      <c r="E80" s="1">
        <v>10.8</v>
      </c>
      <c r="F80" s="1">
        <v>0.8</v>
      </c>
      <c r="G80" s="1"/>
      <c r="H80" s="1">
        <v>450</v>
      </c>
      <c r="I80" s="1">
        <v>33</v>
      </c>
      <c r="J80" s="1">
        <v>0.13</v>
      </c>
      <c r="K80" s="1">
        <v>0</v>
      </c>
      <c r="L80" s="1">
        <v>2017</v>
      </c>
      <c r="M80" s="1" t="str">
        <f t="shared" si="14"/>
        <v>저어육류</v>
      </c>
      <c r="N80">
        <f t="shared" si="15"/>
        <v>56.400000000000006</v>
      </c>
      <c r="O80">
        <f t="shared" si="16"/>
        <v>0.96</v>
      </c>
      <c r="P80">
        <f t="shared" si="17"/>
        <v>98.5</v>
      </c>
      <c r="Q80">
        <f t="shared" si="18"/>
        <v>50.400000000000006</v>
      </c>
      <c r="R80">
        <f t="shared" si="19"/>
        <v>11.600000000000001</v>
      </c>
      <c r="S80">
        <f t="shared" si="20"/>
        <v>50.400000000000006</v>
      </c>
      <c r="T80">
        <f t="shared" si="21"/>
        <v>1.01</v>
      </c>
      <c r="U80">
        <f t="shared" si="22"/>
        <v>11.49</v>
      </c>
      <c r="V80">
        <f t="shared" si="23"/>
        <v>11.5</v>
      </c>
      <c r="X80">
        <f t="shared" si="24"/>
        <v>0.11</v>
      </c>
      <c r="Y80">
        <f t="shared" si="25"/>
        <v>0.82</v>
      </c>
      <c r="Z80">
        <f t="shared" si="26"/>
        <v>0.06</v>
      </c>
    </row>
    <row r="81" spans="1:26" x14ac:dyDescent="0.25">
      <c r="A81" s="1" t="s">
        <v>1517</v>
      </c>
      <c r="B81" s="1">
        <v>100</v>
      </c>
      <c r="C81" s="1">
        <v>34</v>
      </c>
      <c r="D81" s="1">
        <v>0.5</v>
      </c>
      <c r="E81" s="1">
        <v>5.8</v>
      </c>
      <c r="F81" s="1">
        <v>1</v>
      </c>
      <c r="G81" s="1"/>
      <c r="H81" s="1"/>
      <c r="I81" s="1"/>
      <c r="J81" s="1"/>
      <c r="K81" s="1">
        <v>0</v>
      </c>
      <c r="L81" s="1">
        <v>2017</v>
      </c>
      <c r="M81" s="1" t="str">
        <f t="shared" si="14"/>
        <v>저어육류</v>
      </c>
      <c r="N81">
        <f t="shared" si="15"/>
        <v>34.200000000000003</v>
      </c>
      <c r="O81">
        <f t="shared" si="16"/>
        <v>1.01</v>
      </c>
      <c r="P81">
        <f t="shared" si="17"/>
        <v>99.5</v>
      </c>
      <c r="Q81">
        <f t="shared" si="18"/>
        <v>32.200000000000003</v>
      </c>
      <c r="R81">
        <f t="shared" si="19"/>
        <v>6.8</v>
      </c>
      <c r="S81">
        <f t="shared" si="20"/>
        <v>32.200000000000003</v>
      </c>
      <c r="T81">
        <f t="shared" si="21"/>
        <v>0.64</v>
      </c>
      <c r="U81">
        <f t="shared" si="22"/>
        <v>10.63</v>
      </c>
      <c r="V81">
        <f t="shared" si="23"/>
        <v>10.6</v>
      </c>
      <c r="X81">
        <f t="shared" si="24"/>
        <v>7.0000000000000007E-2</v>
      </c>
      <c r="Y81">
        <f t="shared" si="25"/>
        <v>0.79</v>
      </c>
      <c r="Z81">
        <f t="shared" si="26"/>
        <v>0.14000000000000001</v>
      </c>
    </row>
    <row r="82" spans="1:26" x14ac:dyDescent="0.25">
      <c r="A82" s="1" t="s">
        <v>1518</v>
      </c>
      <c r="B82" s="1">
        <v>100</v>
      </c>
      <c r="C82" s="1">
        <v>96</v>
      </c>
      <c r="D82" s="1">
        <v>0.2</v>
      </c>
      <c r="E82" s="1">
        <v>18.5</v>
      </c>
      <c r="F82" s="1">
        <v>2.6</v>
      </c>
      <c r="G82" s="1"/>
      <c r="H82" s="1"/>
      <c r="I82" s="1"/>
      <c r="J82" s="1"/>
      <c r="K82" s="1">
        <v>0</v>
      </c>
      <c r="L82" s="1">
        <v>2017</v>
      </c>
      <c r="M82" s="1" t="str">
        <f t="shared" si="14"/>
        <v>저어육류</v>
      </c>
      <c r="N82">
        <f t="shared" si="15"/>
        <v>98.2</v>
      </c>
      <c r="O82">
        <f t="shared" si="16"/>
        <v>1.02</v>
      </c>
      <c r="P82">
        <f t="shared" si="17"/>
        <v>99.8</v>
      </c>
      <c r="Q82">
        <f t="shared" si="18"/>
        <v>97.4</v>
      </c>
      <c r="R82">
        <f t="shared" si="19"/>
        <v>21.1</v>
      </c>
      <c r="S82">
        <f t="shared" si="20"/>
        <v>97.4</v>
      </c>
      <c r="T82">
        <f t="shared" si="21"/>
        <v>1.95</v>
      </c>
      <c r="U82">
        <f t="shared" si="22"/>
        <v>10.82</v>
      </c>
      <c r="V82">
        <f t="shared" si="23"/>
        <v>10.8</v>
      </c>
      <c r="X82">
        <f t="shared" si="24"/>
        <v>0.01</v>
      </c>
      <c r="Y82">
        <f t="shared" si="25"/>
        <v>0.87</v>
      </c>
      <c r="Z82">
        <f t="shared" si="26"/>
        <v>0.12</v>
      </c>
    </row>
    <row r="83" spans="1:26" x14ac:dyDescent="0.25">
      <c r="A83" s="1" t="s">
        <v>1519</v>
      </c>
      <c r="B83" s="1">
        <v>100</v>
      </c>
      <c r="C83" s="1">
        <v>92</v>
      </c>
      <c r="D83" s="1">
        <v>8.1</v>
      </c>
      <c r="E83" s="1">
        <v>8.6</v>
      </c>
      <c r="F83" s="1">
        <v>2.7</v>
      </c>
      <c r="G83" s="1"/>
      <c r="H83" s="1">
        <v>2374</v>
      </c>
      <c r="I83" s="1"/>
      <c r="J83" s="1"/>
      <c r="K83" s="1">
        <v>0</v>
      </c>
      <c r="L83" s="1">
        <v>2017</v>
      </c>
      <c r="M83" s="1" t="str">
        <f t="shared" si="14"/>
        <v>저어육류</v>
      </c>
      <c r="N83">
        <f t="shared" si="15"/>
        <v>91.1</v>
      </c>
      <c r="O83">
        <f t="shared" si="16"/>
        <v>0.99</v>
      </c>
      <c r="P83">
        <f t="shared" si="17"/>
        <v>91.9</v>
      </c>
      <c r="Q83">
        <f t="shared" si="18"/>
        <v>58.7</v>
      </c>
      <c r="R83">
        <f t="shared" si="19"/>
        <v>11.3</v>
      </c>
      <c r="S83">
        <f t="shared" si="20"/>
        <v>58.7</v>
      </c>
      <c r="T83">
        <f t="shared" si="21"/>
        <v>1.17</v>
      </c>
      <c r="U83">
        <f t="shared" si="22"/>
        <v>9.66</v>
      </c>
      <c r="V83">
        <f t="shared" si="23"/>
        <v>9.6999999999999993</v>
      </c>
      <c r="X83">
        <f t="shared" si="24"/>
        <v>0.42</v>
      </c>
      <c r="Y83">
        <f t="shared" si="25"/>
        <v>0.44</v>
      </c>
      <c r="Z83">
        <f t="shared" si="26"/>
        <v>0.14000000000000001</v>
      </c>
    </row>
    <row r="84" spans="1:26" x14ac:dyDescent="0.25">
      <c r="A84" s="1" t="s">
        <v>1520</v>
      </c>
      <c r="B84" s="1">
        <v>100</v>
      </c>
      <c r="C84" s="1">
        <v>199</v>
      </c>
      <c r="D84" s="1">
        <v>11.62</v>
      </c>
      <c r="E84" s="1">
        <v>8.77</v>
      </c>
      <c r="F84" s="1">
        <v>12.58</v>
      </c>
      <c r="G84" s="1"/>
      <c r="H84" s="1">
        <v>417</v>
      </c>
      <c r="I84" s="1">
        <v>71</v>
      </c>
      <c r="J84" s="1">
        <v>3.2</v>
      </c>
      <c r="K84" s="1">
        <v>0</v>
      </c>
      <c r="L84" s="1">
        <v>2017</v>
      </c>
      <c r="M84" s="1" t="str">
        <f t="shared" si="14"/>
        <v>고어육류</v>
      </c>
      <c r="N84">
        <f t="shared" si="15"/>
        <v>194.78</v>
      </c>
      <c r="O84">
        <f t="shared" si="16"/>
        <v>0.98</v>
      </c>
      <c r="P84">
        <f t="shared" si="17"/>
        <v>88.38</v>
      </c>
      <c r="Q84">
        <f t="shared" si="18"/>
        <v>148.30000000000001</v>
      </c>
      <c r="R84">
        <f t="shared" si="19"/>
        <v>21.35</v>
      </c>
      <c r="S84">
        <f t="shared" si="20"/>
        <v>148.30000000000001</v>
      </c>
      <c r="T84">
        <f t="shared" si="21"/>
        <v>1.48</v>
      </c>
      <c r="U84">
        <f t="shared" si="22"/>
        <v>14.43</v>
      </c>
      <c r="V84">
        <f t="shared" si="23"/>
        <v>14.4</v>
      </c>
      <c r="X84">
        <f t="shared" si="24"/>
        <v>0.35</v>
      </c>
      <c r="Y84">
        <f t="shared" si="25"/>
        <v>0.27</v>
      </c>
      <c r="Z84">
        <f t="shared" si="26"/>
        <v>0.38</v>
      </c>
    </row>
    <row r="85" spans="1:26" x14ac:dyDescent="0.25">
      <c r="A85" s="1" t="s">
        <v>1521</v>
      </c>
      <c r="B85" s="1">
        <v>100</v>
      </c>
      <c r="C85" s="1">
        <v>81</v>
      </c>
      <c r="D85" s="1">
        <v>0</v>
      </c>
      <c r="E85" s="1">
        <v>14.7</v>
      </c>
      <c r="F85" s="1">
        <v>2.7</v>
      </c>
      <c r="G85" s="1"/>
      <c r="H85" s="1">
        <v>378</v>
      </c>
      <c r="I85" s="1"/>
      <c r="J85" s="1"/>
      <c r="K85" s="1">
        <v>0</v>
      </c>
      <c r="L85" s="1">
        <v>2017</v>
      </c>
      <c r="M85" s="1" t="str">
        <f t="shared" si="14"/>
        <v>저어육류</v>
      </c>
      <c r="N85">
        <f t="shared" si="15"/>
        <v>83.1</v>
      </c>
      <c r="O85">
        <f t="shared" si="16"/>
        <v>1.03</v>
      </c>
      <c r="P85">
        <f t="shared" si="17"/>
        <v>100</v>
      </c>
      <c r="Q85">
        <f t="shared" si="18"/>
        <v>83.1</v>
      </c>
      <c r="R85">
        <f t="shared" si="19"/>
        <v>17.399999999999999</v>
      </c>
      <c r="S85">
        <f t="shared" si="20"/>
        <v>83.1</v>
      </c>
      <c r="T85">
        <f t="shared" si="21"/>
        <v>1.66</v>
      </c>
      <c r="U85">
        <f t="shared" si="22"/>
        <v>10.48</v>
      </c>
      <c r="V85">
        <f t="shared" si="23"/>
        <v>10.5</v>
      </c>
      <c r="X85">
        <f t="shared" si="24"/>
        <v>0</v>
      </c>
      <c r="Y85">
        <f t="shared" si="25"/>
        <v>0.84</v>
      </c>
      <c r="Z85">
        <f t="shared" si="26"/>
        <v>0.16</v>
      </c>
    </row>
    <row r="86" spans="1:26" x14ac:dyDescent="0.25">
      <c r="A86" s="1" t="s">
        <v>1522</v>
      </c>
      <c r="B86" s="1">
        <v>100</v>
      </c>
      <c r="C86" s="1">
        <v>298</v>
      </c>
      <c r="D86" s="1">
        <v>5.6</v>
      </c>
      <c r="E86" s="1">
        <v>13.9</v>
      </c>
      <c r="F86" s="1">
        <v>24.4</v>
      </c>
      <c r="G86" s="1"/>
      <c r="H86" s="1">
        <v>600</v>
      </c>
      <c r="I86" s="1"/>
      <c r="J86" s="1"/>
      <c r="K86" s="1">
        <v>0</v>
      </c>
      <c r="L86" s="1">
        <v>2017</v>
      </c>
      <c r="M86" s="1" t="str">
        <f t="shared" si="14"/>
        <v>고어육류</v>
      </c>
      <c r="N86">
        <f t="shared" si="15"/>
        <v>297.60000000000002</v>
      </c>
      <c r="O86">
        <f t="shared" si="16"/>
        <v>1</v>
      </c>
      <c r="P86">
        <f t="shared" si="17"/>
        <v>94.4</v>
      </c>
      <c r="Q86">
        <f t="shared" si="18"/>
        <v>275.2</v>
      </c>
      <c r="R86">
        <f t="shared" si="19"/>
        <v>38.299999999999997</v>
      </c>
      <c r="S86">
        <f t="shared" si="20"/>
        <v>275.2</v>
      </c>
      <c r="T86">
        <f t="shared" si="21"/>
        <v>2.75</v>
      </c>
      <c r="U86">
        <f t="shared" si="22"/>
        <v>13.93</v>
      </c>
      <c r="V86">
        <f t="shared" si="23"/>
        <v>13.9</v>
      </c>
      <c r="X86">
        <f t="shared" si="24"/>
        <v>0.13</v>
      </c>
      <c r="Y86">
        <f t="shared" si="25"/>
        <v>0.32</v>
      </c>
      <c r="Z86">
        <f t="shared" si="26"/>
        <v>0.56000000000000005</v>
      </c>
    </row>
    <row r="87" spans="1:26" x14ac:dyDescent="0.25">
      <c r="A87" s="1" t="s">
        <v>1523</v>
      </c>
      <c r="B87" s="1">
        <v>100</v>
      </c>
      <c r="C87" s="1">
        <v>93</v>
      </c>
      <c r="D87" s="1">
        <v>5.0999999999999996</v>
      </c>
      <c r="E87" s="1">
        <v>10</v>
      </c>
      <c r="F87" s="1">
        <v>3.6</v>
      </c>
      <c r="G87" s="1"/>
      <c r="H87" s="1"/>
      <c r="I87" s="1"/>
      <c r="J87" s="1"/>
      <c r="K87" s="1">
        <v>0</v>
      </c>
      <c r="L87" s="1">
        <v>2017</v>
      </c>
      <c r="M87" s="1" t="str">
        <f t="shared" si="14"/>
        <v>저어육류</v>
      </c>
      <c r="N87">
        <f t="shared" si="15"/>
        <v>92.8</v>
      </c>
      <c r="O87">
        <f t="shared" si="16"/>
        <v>1</v>
      </c>
      <c r="P87">
        <f t="shared" si="17"/>
        <v>94.9</v>
      </c>
      <c r="Q87">
        <f t="shared" si="18"/>
        <v>72.400000000000006</v>
      </c>
      <c r="R87">
        <f t="shared" si="19"/>
        <v>13.6</v>
      </c>
      <c r="S87">
        <f t="shared" si="20"/>
        <v>72.400000000000006</v>
      </c>
      <c r="T87">
        <f t="shared" si="21"/>
        <v>1.45</v>
      </c>
      <c r="U87">
        <f t="shared" si="22"/>
        <v>9.3800000000000008</v>
      </c>
      <c r="V87">
        <f t="shared" si="23"/>
        <v>9.4</v>
      </c>
      <c r="X87">
        <f t="shared" si="24"/>
        <v>0.27</v>
      </c>
      <c r="Y87">
        <f t="shared" si="25"/>
        <v>0.53</v>
      </c>
      <c r="Z87">
        <f t="shared" si="26"/>
        <v>0.19</v>
      </c>
    </row>
    <row r="88" spans="1:26" x14ac:dyDescent="0.25">
      <c r="A88" s="1" t="s">
        <v>1524</v>
      </c>
      <c r="B88" s="1">
        <v>100</v>
      </c>
      <c r="C88" s="1">
        <v>84</v>
      </c>
      <c r="D88" s="1">
        <v>0.1</v>
      </c>
      <c r="E88" s="1">
        <v>18.899999999999999</v>
      </c>
      <c r="F88" s="1">
        <v>1.2</v>
      </c>
      <c r="G88" s="1"/>
      <c r="H88" s="1"/>
      <c r="I88" s="1"/>
      <c r="J88" s="1"/>
      <c r="K88" s="1">
        <v>0</v>
      </c>
      <c r="L88" s="1">
        <v>2017</v>
      </c>
      <c r="M88" s="1" t="str">
        <f t="shared" si="14"/>
        <v>저어육류</v>
      </c>
      <c r="N88">
        <f t="shared" si="15"/>
        <v>86.8</v>
      </c>
      <c r="O88">
        <f t="shared" si="16"/>
        <v>1.03</v>
      </c>
      <c r="P88">
        <f t="shared" si="17"/>
        <v>99.9</v>
      </c>
      <c r="Q88">
        <f t="shared" si="18"/>
        <v>86.399999999999991</v>
      </c>
      <c r="R88">
        <f t="shared" si="19"/>
        <v>20.099999999999998</v>
      </c>
      <c r="S88">
        <f t="shared" si="20"/>
        <v>86.399999999999991</v>
      </c>
      <c r="T88">
        <f t="shared" si="21"/>
        <v>1.73</v>
      </c>
      <c r="U88">
        <f t="shared" si="22"/>
        <v>11.62</v>
      </c>
      <c r="V88">
        <f t="shared" si="23"/>
        <v>11.6</v>
      </c>
      <c r="X88">
        <f t="shared" si="24"/>
        <v>0</v>
      </c>
      <c r="Y88">
        <f t="shared" si="25"/>
        <v>0.94</v>
      </c>
      <c r="Z88">
        <f t="shared" si="26"/>
        <v>0.06</v>
      </c>
    </row>
    <row r="89" spans="1:26" x14ac:dyDescent="0.25">
      <c r="A89" s="1" t="s">
        <v>1525</v>
      </c>
      <c r="B89" s="1">
        <v>100</v>
      </c>
      <c r="C89" s="1">
        <v>99</v>
      </c>
      <c r="D89" s="1">
        <v>0.7</v>
      </c>
      <c r="E89" s="1">
        <v>22</v>
      </c>
      <c r="F89" s="1">
        <v>1.2</v>
      </c>
      <c r="G89" s="1"/>
      <c r="H89" s="1"/>
      <c r="I89" s="1"/>
      <c r="J89" s="1"/>
      <c r="K89" s="1">
        <v>0</v>
      </c>
      <c r="L89" s="1">
        <v>2017</v>
      </c>
      <c r="M89" s="1" t="str">
        <f t="shared" si="14"/>
        <v>저어육류</v>
      </c>
      <c r="N89">
        <f t="shared" si="15"/>
        <v>101.6</v>
      </c>
      <c r="O89">
        <f t="shared" si="16"/>
        <v>1.03</v>
      </c>
      <c r="P89">
        <f t="shared" si="17"/>
        <v>99.3</v>
      </c>
      <c r="Q89">
        <f t="shared" si="18"/>
        <v>98.8</v>
      </c>
      <c r="R89">
        <f t="shared" si="19"/>
        <v>23.2</v>
      </c>
      <c r="S89">
        <f t="shared" si="20"/>
        <v>98.8</v>
      </c>
      <c r="T89">
        <f t="shared" si="21"/>
        <v>1.98</v>
      </c>
      <c r="U89">
        <f t="shared" si="22"/>
        <v>11.72</v>
      </c>
      <c r="V89">
        <f t="shared" si="23"/>
        <v>11.7</v>
      </c>
      <c r="X89">
        <f t="shared" si="24"/>
        <v>0.03</v>
      </c>
      <c r="Y89">
        <f t="shared" si="25"/>
        <v>0.92</v>
      </c>
      <c r="Z89">
        <f t="shared" si="26"/>
        <v>0.05</v>
      </c>
    </row>
    <row r="90" spans="1:26" x14ac:dyDescent="0.25">
      <c r="A90" s="1" t="s">
        <v>1526</v>
      </c>
      <c r="B90" s="1">
        <v>100</v>
      </c>
      <c r="C90" s="1">
        <v>113</v>
      </c>
      <c r="D90" s="1">
        <v>0.3</v>
      </c>
      <c r="E90" s="1">
        <v>18.5</v>
      </c>
      <c r="F90" s="1">
        <v>4.5</v>
      </c>
      <c r="G90" s="1"/>
      <c r="H90" s="1"/>
      <c r="I90" s="1"/>
      <c r="J90" s="1"/>
      <c r="K90" s="1">
        <v>0</v>
      </c>
      <c r="L90" s="1">
        <v>2017</v>
      </c>
      <c r="M90" s="1" t="str">
        <f t="shared" si="14"/>
        <v>저어육류</v>
      </c>
      <c r="N90">
        <f t="shared" si="15"/>
        <v>115.7</v>
      </c>
      <c r="O90">
        <f t="shared" si="16"/>
        <v>1.02</v>
      </c>
      <c r="P90">
        <f t="shared" si="17"/>
        <v>99.7</v>
      </c>
      <c r="Q90">
        <f t="shared" si="18"/>
        <v>114.5</v>
      </c>
      <c r="R90">
        <f t="shared" si="19"/>
        <v>23</v>
      </c>
      <c r="S90">
        <f t="shared" si="20"/>
        <v>114.5</v>
      </c>
      <c r="T90">
        <f t="shared" si="21"/>
        <v>2.29</v>
      </c>
      <c r="U90">
        <f t="shared" si="22"/>
        <v>10.039999999999999</v>
      </c>
      <c r="V90">
        <f t="shared" si="23"/>
        <v>10</v>
      </c>
      <c r="X90">
        <f t="shared" si="24"/>
        <v>0.01</v>
      </c>
      <c r="Y90">
        <f t="shared" si="25"/>
        <v>0.79</v>
      </c>
      <c r="Z90">
        <f t="shared" si="26"/>
        <v>0.19</v>
      </c>
    </row>
    <row r="91" spans="1:26" x14ac:dyDescent="0.25">
      <c r="A91" s="1" t="s">
        <v>1527</v>
      </c>
      <c r="B91" s="1">
        <v>100</v>
      </c>
      <c r="C91" s="1">
        <v>77</v>
      </c>
      <c r="D91" s="1">
        <v>0.7</v>
      </c>
      <c r="E91" s="1">
        <v>18.2</v>
      </c>
      <c r="F91" s="1">
        <v>0.4</v>
      </c>
      <c r="G91" s="1"/>
      <c r="H91" s="1"/>
      <c r="I91" s="1"/>
      <c r="J91" s="1"/>
      <c r="K91" s="1">
        <v>0</v>
      </c>
      <c r="L91" s="1">
        <v>2017</v>
      </c>
      <c r="M91" s="1" t="str">
        <f t="shared" si="14"/>
        <v>저어육류</v>
      </c>
      <c r="N91">
        <f t="shared" si="15"/>
        <v>79.199999999999989</v>
      </c>
      <c r="O91">
        <f t="shared" si="16"/>
        <v>1.03</v>
      </c>
      <c r="P91">
        <f t="shared" si="17"/>
        <v>99.3</v>
      </c>
      <c r="Q91">
        <f t="shared" si="18"/>
        <v>76.399999999999991</v>
      </c>
      <c r="R91">
        <f t="shared" si="19"/>
        <v>18.599999999999998</v>
      </c>
      <c r="S91">
        <f t="shared" si="20"/>
        <v>76.399999999999991</v>
      </c>
      <c r="T91">
        <f t="shared" si="21"/>
        <v>1.53</v>
      </c>
      <c r="U91">
        <f t="shared" si="22"/>
        <v>12.16</v>
      </c>
      <c r="V91">
        <f t="shared" si="23"/>
        <v>12.2</v>
      </c>
      <c r="X91">
        <f t="shared" si="24"/>
        <v>0.04</v>
      </c>
      <c r="Y91">
        <f t="shared" si="25"/>
        <v>0.94</v>
      </c>
      <c r="Z91">
        <f t="shared" si="26"/>
        <v>0.02</v>
      </c>
    </row>
    <row r="92" spans="1:26" x14ac:dyDescent="0.25">
      <c r="A92" s="1" t="s">
        <v>1528</v>
      </c>
      <c r="B92" s="1">
        <v>100</v>
      </c>
      <c r="C92" s="1">
        <v>100</v>
      </c>
      <c r="D92" s="1">
        <v>0.5</v>
      </c>
      <c r="E92" s="1">
        <v>17.5</v>
      </c>
      <c r="F92" s="1">
        <v>3.3</v>
      </c>
      <c r="G92" s="1"/>
      <c r="H92" s="1"/>
      <c r="I92" s="1"/>
      <c r="J92" s="1"/>
      <c r="K92" s="1">
        <v>0</v>
      </c>
      <c r="L92" s="1">
        <v>2017</v>
      </c>
      <c r="M92" s="1" t="str">
        <f t="shared" si="14"/>
        <v>저어육류</v>
      </c>
      <c r="N92">
        <f t="shared" si="15"/>
        <v>101.7</v>
      </c>
      <c r="O92">
        <f t="shared" si="16"/>
        <v>1.02</v>
      </c>
      <c r="P92">
        <f t="shared" si="17"/>
        <v>99.5</v>
      </c>
      <c r="Q92">
        <f t="shared" si="18"/>
        <v>99.7</v>
      </c>
      <c r="R92">
        <f t="shared" si="19"/>
        <v>20.8</v>
      </c>
      <c r="S92">
        <f t="shared" si="20"/>
        <v>99.7</v>
      </c>
      <c r="T92">
        <f t="shared" si="21"/>
        <v>1.99</v>
      </c>
      <c r="U92">
        <f t="shared" si="22"/>
        <v>10.45</v>
      </c>
      <c r="V92">
        <f t="shared" si="23"/>
        <v>10.5</v>
      </c>
      <c r="X92">
        <f t="shared" si="24"/>
        <v>0.02</v>
      </c>
      <c r="Y92">
        <f t="shared" si="25"/>
        <v>0.82</v>
      </c>
      <c r="Z92">
        <f t="shared" si="26"/>
        <v>0.15</v>
      </c>
    </row>
    <row r="93" spans="1:26" x14ac:dyDescent="0.25">
      <c r="A93" s="1" t="s">
        <v>1529</v>
      </c>
      <c r="B93" s="1">
        <v>100</v>
      </c>
      <c r="C93" s="1">
        <v>111</v>
      </c>
      <c r="D93" s="1">
        <v>4.8</v>
      </c>
      <c r="E93" s="1">
        <v>17.2</v>
      </c>
      <c r="F93" s="1">
        <v>2.7</v>
      </c>
      <c r="G93" s="1"/>
      <c r="H93" s="1">
        <v>215</v>
      </c>
      <c r="I93" s="1"/>
      <c r="J93" s="1"/>
      <c r="K93" s="1">
        <v>0</v>
      </c>
      <c r="L93" s="1">
        <v>2017</v>
      </c>
      <c r="M93" s="1" t="str">
        <f t="shared" si="14"/>
        <v>저어육류</v>
      </c>
      <c r="N93">
        <f t="shared" si="15"/>
        <v>112.3</v>
      </c>
      <c r="O93">
        <f t="shared" si="16"/>
        <v>1.01</v>
      </c>
      <c r="P93">
        <f t="shared" si="17"/>
        <v>95.2</v>
      </c>
      <c r="Q93">
        <f t="shared" si="18"/>
        <v>93.1</v>
      </c>
      <c r="R93">
        <f t="shared" si="19"/>
        <v>19.899999999999999</v>
      </c>
      <c r="S93">
        <f t="shared" si="20"/>
        <v>93.1</v>
      </c>
      <c r="T93">
        <f t="shared" si="21"/>
        <v>1.86</v>
      </c>
      <c r="U93">
        <f t="shared" si="22"/>
        <v>10.7</v>
      </c>
      <c r="V93">
        <f t="shared" si="23"/>
        <v>10.7</v>
      </c>
      <c r="X93">
        <f t="shared" si="24"/>
        <v>0.19</v>
      </c>
      <c r="Y93">
        <f t="shared" si="25"/>
        <v>0.7</v>
      </c>
      <c r="Z93">
        <f t="shared" si="26"/>
        <v>0.11</v>
      </c>
    </row>
    <row r="94" spans="1:26" x14ac:dyDescent="0.25">
      <c r="A94" s="1" t="s">
        <v>1530</v>
      </c>
      <c r="B94" s="1">
        <v>100</v>
      </c>
      <c r="C94" s="1">
        <v>85</v>
      </c>
      <c r="D94" s="1">
        <v>0</v>
      </c>
      <c r="E94" s="1">
        <v>20</v>
      </c>
      <c r="F94" s="1">
        <v>0.8</v>
      </c>
      <c r="G94" s="1"/>
      <c r="H94" s="1"/>
      <c r="I94" s="1"/>
      <c r="J94" s="1"/>
      <c r="K94" s="1">
        <v>0</v>
      </c>
      <c r="L94" s="1">
        <v>2017</v>
      </c>
      <c r="M94" s="1" t="str">
        <f t="shared" si="14"/>
        <v>저어육류</v>
      </c>
      <c r="N94">
        <f t="shared" si="15"/>
        <v>87.2</v>
      </c>
      <c r="O94">
        <f t="shared" si="16"/>
        <v>1.03</v>
      </c>
      <c r="P94">
        <f t="shared" si="17"/>
        <v>100</v>
      </c>
      <c r="Q94">
        <f t="shared" si="18"/>
        <v>87.2</v>
      </c>
      <c r="R94">
        <f t="shared" si="19"/>
        <v>20.8</v>
      </c>
      <c r="S94">
        <f t="shared" si="20"/>
        <v>87.2</v>
      </c>
      <c r="T94">
        <f t="shared" si="21"/>
        <v>1.74</v>
      </c>
      <c r="U94">
        <f t="shared" si="22"/>
        <v>11.95</v>
      </c>
      <c r="V94">
        <f t="shared" si="23"/>
        <v>12</v>
      </c>
      <c r="X94">
        <f t="shared" si="24"/>
        <v>0</v>
      </c>
      <c r="Y94">
        <f t="shared" si="25"/>
        <v>0.96</v>
      </c>
      <c r="Z94">
        <f t="shared" si="26"/>
        <v>0.04</v>
      </c>
    </row>
    <row r="95" spans="1:26" x14ac:dyDescent="0.25">
      <c r="A95" s="1" t="s">
        <v>1531</v>
      </c>
      <c r="B95" s="1">
        <v>100</v>
      </c>
      <c r="C95" s="1">
        <v>106</v>
      </c>
      <c r="D95" s="1">
        <v>0.3</v>
      </c>
      <c r="E95" s="1">
        <v>16</v>
      </c>
      <c r="F95" s="1">
        <v>4.8</v>
      </c>
      <c r="G95" s="1"/>
      <c r="H95" s="1">
        <v>120</v>
      </c>
      <c r="I95" s="1"/>
      <c r="J95" s="1"/>
      <c r="K95" s="1">
        <v>0</v>
      </c>
      <c r="L95" s="1">
        <v>2017</v>
      </c>
      <c r="M95" s="1" t="str">
        <f t="shared" si="14"/>
        <v>저어육류</v>
      </c>
      <c r="N95">
        <f t="shared" si="15"/>
        <v>108.4</v>
      </c>
      <c r="O95">
        <f t="shared" si="16"/>
        <v>1.02</v>
      </c>
      <c r="P95">
        <f t="shared" si="17"/>
        <v>99.7</v>
      </c>
      <c r="Q95">
        <f t="shared" si="18"/>
        <v>107.19999999999999</v>
      </c>
      <c r="R95">
        <f t="shared" si="19"/>
        <v>20.8</v>
      </c>
      <c r="S95">
        <f t="shared" si="20"/>
        <v>107.19999999999999</v>
      </c>
      <c r="T95">
        <f t="shared" si="21"/>
        <v>2.14</v>
      </c>
      <c r="U95">
        <f t="shared" si="22"/>
        <v>9.7200000000000006</v>
      </c>
      <c r="V95">
        <f t="shared" si="23"/>
        <v>9.6999999999999993</v>
      </c>
      <c r="X95">
        <f t="shared" si="24"/>
        <v>0.01</v>
      </c>
      <c r="Y95">
        <f t="shared" si="25"/>
        <v>0.76</v>
      </c>
      <c r="Z95">
        <f t="shared" si="26"/>
        <v>0.23</v>
      </c>
    </row>
    <row r="96" spans="1:26" x14ac:dyDescent="0.25">
      <c r="A96" s="1" t="s">
        <v>1532</v>
      </c>
      <c r="B96" s="1">
        <v>100</v>
      </c>
      <c r="C96" s="1">
        <v>245</v>
      </c>
      <c r="D96" s="1">
        <v>1.5</v>
      </c>
      <c r="E96" s="1">
        <v>43.1</v>
      </c>
      <c r="F96" s="1">
        <v>6.1</v>
      </c>
      <c r="G96" s="1"/>
      <c r="H96" s="1">
        <v>2800</v>
      </c>
      <c r="I96" s="1">
        <v>510</v>
      </c>
      <c r="J96" s="1">
        <v>0.86</v>
      </c>
      <c r="K96" s="1">
        <v>0</v>
      </c>
      <c r="L96" s="1">
        <v>2017</v>
      </c>
      <c r="M96" s="1" t="str">
        <f t="shared" si="14"/>
        <v>저어육류</v>
      </c>
      <c r="N96">
        <f t="shared" si="15"/>
        <v>233.3</v>
      </c>
      <c r="O96">
        <f t="shared" si="16"/>
        <v>0.95</v>
      </c>
      <c r="P96">
        <f t="shared" si="17"/>
        <v>98.5</v>
      </c>
      <c r="Q96">
        <f t="shared" si="18"/>
        <v>227.3</v>
      </c>
      <c r="R96">
        <f t="shared" si="19"/>
        <v>49.2</v>
      </c>
      <c r="S96">
        <f t="shared" si="20"/>
        <v>227.3</v>
      </c>
      <c r="T96">
        <f t="shared" si="21"/>
        <v>4.55</v>
      </c>
      <c r="U96">
        <f t="shared" si="22"/>
        <v>10.81</v>
      </c>
      <c r="V96">
        <f t="shared" si="23"/>
        <v>10.8</v>
      </c>
      <c r="X96">
        <f t="shared" si="24"/>
        <v>0.03</v>
      </c>
      <c r="Y96">
        <f t="shared" si="25"/>
        <v>0.85</v>
      </c>
      <c r="Z96">
        <f t="shared" si="26"/>
        <v>0.12</v>
      </c>
    </row>
    <row r="97" spans="1:26" x14ac:dyDescent="0.25">
      <c r="A97" s="1" t="s">
        <v>1533</v>
      </c>
      <c r="B97" s="1">
        <v>100</v>
      </c>
      <c r="C97" s="1">
        <v>81</v>
      </c>
      <c r="D97" s="1">
        <v>4.5</v>
      </c>
      <c r="E97" s="1">
        <v>14.3</v>
      </c>
      <c r="F97" s="1">
        <v>0.7</v>
      </c>
      <c r="G97" s="1"/>
      <c r="H97" s="1"/>
      <c r="I97" s="1"/>
      <c r="J97" s="1"/>
      <c r="K97" s="1">
        <v>0</v>
      </c>
      <c r="L97" s="1">
        <v>2017</v>
      </c>
      <c r="M97" s="1" t="str">
        <f t="shared" si="14"/>
        <v>저어육류</v>
      </c>
      <c r="N97">
        <f t="shared" si="15"/>
        <v>81.5</v>
      </c>
      <c r="O97">
        <f t="shared" si="16"/>
        <v>1.01</v>
      </c>
      <c r="P97">
        <f t="shared" si="17"/>
        <v>95.5</v>
      </c>
      <c r="Q97">
        <f t="shared" si="18"/>
        <v>63.5</v>
      </c>
      <c r="R97">
        <f t="shared" si="19"/>
        <v>15</v>
      </c>
      <c r="S97">
        <f t="shared" si="20"/>
        <v>63.5</v>
      </c>
      <c r="T97">
        <f t="shared" si="21"/>
        <v>1.27</v>
      </c>
      <c r="U97">
        <f t="shared" si="22"/>
        <v>11.81</v>
      </c>
      <c r="V97">
        <f t="shared" si="23"/>
        <v>11.8</v>
      </c>
      <c r="X97">
        <f t="shared" si="24"/>
        <v>0.23</v>
      </c>
      <c r="Y97">
        <f t="shared" si="25"/>
        <v>0.73</v>
      </c>
      <c r="Z97">
        <f t="shared" si="26"/>
        <v>0.04</v>
      </c>
    </row>
    <row r="98" spans="1:26" x14ac:dyDescent="0.25">
      <c r="A98" s="1" t="s">
        <v>1534</v>
      </c>
      <c r="B98" s="1">
        <v>100</v>
      </c>
      <c r="C98" s="1">
        <v>79</v>
      </c>
      <c r="D98" s="1">
        <v>0.5</v>
      </c>
      <c r="E98" s="1">
        <v>19.3</v>
      </c>
      <c r="F98" s="1">
        <v>0.2</v>
      </c>
      <c r="G98" s="1"/>
      <c r="H98" s="1"/>
      <c r="I98" s="1"/>
      <c r="J98" s="1"/>
      <c r="K98" s="1">
        <v>0</v>
      </c>
      <c r="L98" s="1">
        <v>2017</v>
      </c>
      <c r="M98" s="1" t="str">
        <f t="shared" si="14"/>
        <v>저어육류</v>
      </c>
      <c r="N98">
        <f t="shared" si="15"/>
        <v>81</v>
      </c>
      <c r="O98">
        <f t="shared" si="16"/>
        <v>1.03</v>
      </c>
      <c r="P98">
        <f t="shared" si="17"/>
        <v>99.5</v>
      </c>
      <c r="Q98">
        <f t="shared" si="18"/>
        <v>79</v>
      </c>
      <c r="R98">
        <f t="shared" si="19"/>
        <v>19.5</v>
      </c>
      <c r="S98">
        <f t="shared" si="20"/>
        <v>79</v>
      </c>
      <c r="T98">
        <f t="shared" si="21"/>
        <v>1.58</v>
      </c>
      <c r="U98">
        <f t="shared" si="22"/>
        <v>12.34</v>
      </c>
      <c r="V98">
        <f t="shared" si="23"/>
        <v>12.3</v>
      </c>
      <c r="X98">
        <f t="shared" si="24"/>
        <v>0.03</v>
      </c>
      <c r="Y98">
        <f t="shared" si="25"/>
        <v>0.97</v>
      </c>
      <c r="Z98">
        <f t="shared" si="26"/>
        <v>0.01</v>
      </c>
    </row>
    <row r="99" spans="1:26" x14ac:dyDescent="0.25">
      <c r="A99" s="1" t="s">
        <v>1535</v>
      </c>
      <c r="B99" s="1">
        <v>100</v>
      </c>
      <c r="C99" s="1">
        <v>103</v>
      </c>
      <c r="D99" s="1">
        <v>0.9</v>
      </c>
      <c r="E99" s="1">
        <v>24.1</v>
      </c>
      <c r="F99" s="1">
        <v>0.7</v>
      </c>
      <c r="G99" s="1"/>
      <c r="H99" s="1"/>
      <c r="I99" s="1"/>
      <c r="J99" s="1"/>
      <c r="K99" s="1">
        <v>0</v>
      </c>
      <c r="L99" s="1">
        <v>2017</v>
      </c>
      <c r="M99" s="1" t="str">
        <f t="shared" si="14"/>
        <v>저어육류</v>
      </c>
      <c r="N99">
        <f t="shared" si="15"/>
        <v>106.3</v>
      </c>
      <c r="O99">
        <f t="shared" si="16"/>
        <v>1.03</v>
      </c>
      <c r="P99">
        <f t="shared" si="17"/>
        <v>99.1</v>
      </c>
      <c r="Q99">
        <f t="shared" si="18"/>
        <v>102.7</v>
      </c>
      <c r="R99">
        <f t="shared" si="19"/>
        <v>24.8</v>
      </c>
      <c r="S99">
        <f t="shared" si="20"/>
        <v>102.7</v>
      </c>
      <c r="T99">
        <f t="shared" si="21"/>
        <v>2.0499999999999998</v>
      </c>
      <c r="U99">
        <f t="shared" si="22"/>
        <v>12.1</v>
      </c>
      <c r="V99">
        <f t="shared" si="23"/>
        <v>12.1</v>
      </c>
      <c r="X99">
        <f t="shared" si="24"/>
        <v>0.04</v>
      </c>
      <c r="Y99">
        <f t="shared" si="25"/>
        <v>0.94</v>
      </c>
      <c r="Z99">
        <f t="shared" si="26"/>
        <v>0.03</v>
      </c>
    </row>
    <row r="100" spans="1:26" x14ac:dyDescent="0.25">
      <c r="A100" s="1" t="s">
        <v>1536</v>
      </c>
      <c r="B100" s="1">
        <v>100</v>
      </c>
      <c r="C100" s="1">
        <v>78</v>
      </c>
      <c r="D100" s="1">
        <v>0.1</v>
      </c>
      <c r="E100" s="1">
        <v>19.3</v>
      </c>
      <c r="F100" s="1">
        <v>0.3</v>
      </c>
      <c r="G100" s="1"/>
      <c r="H100" s="1"/>
      <c r="I100" s="1"/>
      <c r="J100" s="1"/>
      <c r="K100" s="1">
        <v>0</v>
      </c>
      <c r="L100" s="1">
        <v>2017</v>
      </c>
      <c r="M100" s="1" t="str">
        <f t="shared" si="14"/>
        <v>저어육류</v>
      </c>
      <c r="N100">
        <f t="shared" si="15"/>
        <v>80.300000000000011</v>
      </c>
      <c r="O100">
        <f t="shared" si="16"/>
        <v>1.03</v>
      </c>
      <c r="P100">
        <f t="shared" si="17"/>
        <v>99.9</v>
      </c>
      <c r="Q100">
        <f t="shared" si="18"/>
        <v>79.900000000000006</v>
      </c>
      <c r="R100">
        <f t="shared" si="19"/>
        <v>19.600000000000001</v>
      </c>
      <c r="S100">
        <f t="shared" si="20"/>
        <v>79.900000000000006</v>
      </c>
      <c r="T100">
        <f t="shared" si="21"/>
        <v>1.6</v>
      </c>
      <c r="U100">
        <f t="shared" si="22"/>
        <v>12.25</v>
      </c>
      <c r="V100">
        <f t="shared" si="23"/>
        <v>12.3</v>
      </c>
      <c r="X100">
        <f t="shared" si="24"/>
        <v>0.01</v>
      </c>
      <c r="Y100">
        <f t="shared" si="25"/>
        <v>0.98</v>
      </c>
      <c r="Z100">
        <f t="shared" si="26"/>
        <v>0.02</v>
      </c>
    </row>
    <row r="101" spans="1:26" x14ac:dyDescent="0.25">
      <c r="A101" s="1" t="s">
        <v>1537</v>
      </c>
      <c r="B101" s="1">
        <v>100</v>
      </c>
      <c r="C101" s="1">
        <v>85</v>
      </c>
      <c r="D101" s="1">
        <v>0.1</v>
      </c>
      <c r="E101" s="1">
        <v>19.5</v>
      </c>
      <c r="F101" s="1">
        <v>1</v>
      </c>
      <c r="G101" s="1"/>
      <c r="H101" s="1"/>
      <c r="I101" s="1"/>
      <c r="J101" s="1"/>
      <c r="K101" s="1">
        <v>0</v>
      </c>
      <c r="L101" s="1">
        <v>2017</v>
      </c>
      <c r="M101" s="1" t="str">
        <f t="shared" si="14"/>
        <v>저어육류</v>
      </c>
      <c r="N101">
        <f t="shared" si="15"/>
        <v>87.4</v>
      </c>
      <c r="O101">
        <f t="shared" si="16"/>
        <v>1.03</v>
      </c>
      <c r="P101">
        <f t="shared" si="17"/>
        <v>99.9</v>
      </c>
      <c r="Q101">
        <f t="shared" si="18"/>
        <v>87</v>
      </c>
      <c r="R101">
        <f t="shared" si="19"/>
        <v>20.5</v>
      </c>
      <c r="S101">
        <f t="shared" si="20"/>
        <v>87</v>
      </c>
      <c r="T101">
        <f t="shared" si="21"/>
        <v>1.74</v>
      </c>
      <c r="U101">
        <f t="shared" si="22"/>
        <v>11.78</v>
      </c>
      <c r="V101">
        <f t="shared" si="23"/>
        <v>11.8</v>
      </c>
      <c r="X101">
        <f t="shared" si="24"/>
        <v>0</v>
      </c>
      <c r="Y101">
        <f t="shared" si="25"/>
        <v>0.95</v>
      </c>
      <c r="Z101">
        <f t="shared" si="26"/>
        <v>0.05</v>
      </c>
    </row>
    <row r="102" spans="1:26" x14ac:dyDescent="0.25">
      <c r="A102" s="1" t="s">
        <v>1538</v>
      </c>
      <c r="B102" s="1">
        <v>100</v>
      </c>
      <c r="C102" s="1">
        <v>58</v>
      </c>
      <c r="D102" s="1">
        <v>1.6</v>
      </c>
      <c r="E102" s="1">
        <v>12.6</v>
      </c>
      <c r="F102" s="1">
        <v>0.3</v>
      </c>
      <c r="G102" s="1"/>
      <c r="H102" s="1"/>
      <c r="I102" s="1"/>
      <c r="J102" s="1"/>
      <c r="K102" s="1">
        <v>0</v>
      </c>
      <c r="L102" s="1">
        <v>2017</v>
      </c>
      <c r="M102" s="1" t="str">
        <f t="shared" si="14"/>
        <v>저어육류</v>
      </c>
      <c r="N102">
        <f t="shared" si="15"/>
        <v>59.5</v>
      </c>
      <c r="O102">
        <f t="shared" si="16"/>
        <v>1.03</v>
      </c>
      <c r="P102">
        <f t="shared" si="17"/>
        <v>98.4</v>
      </c>
      <c r="Q102">
        <f t="shared" si="18"/>
        <v>53.1</v>
      </c>
      <c r="R102">
        <f t="shared" si="19"/>
        <v>12.9</v>
      </c>
      <c r="S102">
        <f t="shared" si="20"/>
        <v>53.1</v>
      </c>
      <c r="T102">
        <f t="shared" si="21"/>
        <v>1.06</v>
      </c>
      <c r="U102">
        <f t="shared" si="22"/>
        <v>12.17</v>
      </c>
      <c r="V102">
        <f t="shared" si="23"/>
        <v>12.2</v>
      </c>
      <c r="X102">
        <f t="shared" si="24"/>
        <v>0.11</v>
      </c>
      <c r="Y102">
        <f t="shared" si="25"/>
        <v>0.87</v>
      </c>
      <c r="Z102">
        <f t="shared" si="26"/>
        <v>0.02</v>
      </c>
    </row>
    <row r="103" spans="1:26" x14ac:dyDescent="0.25">
      <c r="A103" s="1" t="s">
        <v>1539</v>
      </c>
      <c r="B103" s="1">
        <v>100</v>
      </c>
      <c r="C103" s="1">
        <v>90</v>
      </c>
      <c r="D103" s="1">
        <v>0.7</v>
      </c>
      <c r="E103" s="1">
        <v>20.5</v>
      </c>
      <c r="F103" s="1">
        <v>0.8</v>
      </c>
      <c r="G103" s="1"/>
      <c r="H103" s="1"/>
      <c r="I103" s="1"/>
      <c r="J103" s="1"/>
      <c r="K103" s="1">
        <v>0</v>
      </c>
      <c r="L103" s="1">
        <v>2017</v>
      </c>
      <c r="M103" s="1" t="str">
        <f t="shared" si="14"/>
        <v>저어육류</v>
      </c>
      <c r="N103">
        <f t="shared" si="15"/>
        <v>92</v>
      </c>
      <c r="O103">
        <f t="shared" si="16"/>
        <v>1.02</v>
      </c>
      <c r="P103">
        <f t="shared" si="17"/>
        <v>99.3</v>
      </c>
      <c r="Q103">
        <f t="shared" si="18"/>
        <v>89.2</v>
      </c>
      <c r="R103">
        <f t="shared" si="19"/>
        <v>21.3</v>
      </c>
      <c r="S103">
        <f t="shared" si="20"/>
        <v>89.2</v>
      </c>
      <c r="T103">
        <f t="shared" si="21"/>
        <v>1.78</v>
      </c>
      <c r="U103">
        <f t="shared" si="22"/>
        <v>11.97</v>
      </c>
      <c r="V103">
        <f t="shared" si="23"/>
        <v>12</v>
      </c>
      <c r="X103">
        <f t="shared" si="24"/>
        <v>0.03</v>
      </c>
      <c r="Y103">
        <f t="shared" si="25"/>
        <v>0.93</v>
      </c>
      <c r="Z103">
        <f t="shared" si="26"/>
        <v>0.04</v>
      </c>
    </row>
    <row r="104" spans="1:26" x14ac:dyDescent="0.25">
      <c r="A104" s="1" t="s">
        <v>1540</v>
      </c>
      <c r="B104" s="1">
        <v>100</v>
      </c>
      <c r="C104" s="1">
        <v>117</v>
      </c>
      <c r="D104" s="1">
        <v>14.8</v>
      </c>
      <c r="E104" s="1">
        <v>9.6</v>
      </c>
      <c r="F104" s="1">
        <v>1.8</v>
      </c>
      <c r="G104" s="1"/>
      <c r="H104" s="1">
        <v>1687</v>
      </c>
      <c r="I104" s="1"/>
      <c r="J104" s="1"/>
      <c r="K104" s="1">
        <v>0</v>
      </c>
      <c r="L104" s="1">
        <v>2017</v>
      </c>
      <c r="M104" s="1" t="str">
        <f t="shared" si="14"/>
        <v>저어육류</v>
      </c>
      <c r="N104">
        <f t="shared" si="15"/>
        <v>113.8</v>
      </c>
      <c r="O104">
        <f t="shared" si="16"/>
        <v>0.97</v>
      </c>
      <c r="P104">
        <f t="shared" si="17"/>
        <v>85.2</v>
      </c>
      <c r="Q104">
        <f t="shared" si="18"/>
        <v>54.599999999999994</v>
      </c>
      <c r="R104">
        <f t="shared" si="19"/>
        <v>11.4</v>
      </c>
      <c r="S104">
        <f t="shared" si="20"/>
        <v>54.599999999999994</v>
      </c>
      <c r="T104">
        <f t="shared" si="21"/>
        <v>1.0900000000000001</v>
      </c>
      <c r="U104">
        <f t="shared" si="22"/>
        <v>10.46</v>
      </c>
      <c r="V104">
        <f t="shared" si="23"/>
        <v>10.5</v>
      </c>
      <c r="X104">
        <f t="shared" si="24"/>
        <v>0.56000000000000005</v>
      </c>
      <c r="Y104">
        <f t="shared" si="25"/>
        <v>0.37</v>
      </c>
      <c r="Z104">
        <f t="shared" si="26"/>
        <v>7.0000000000000007E-2</v>
      </c>
    </row>
    <row r="105" spans="1:26" x14ac:dyDescent="0.25">
      <c r="A105" s="1" t="s">
        <v>1541</v>
      </c>
      <c r="B105" s="1">
        <v>100</v>
      </c>
      <c r="C105" s="1">
        <v>81</v>
      </c>
      <c r="D105" s="1">
        <v>0.3</v>
      </c>
      <c r="E105" s="1">
        <v>16</v>
      </c>
      <c r="F105" s="1">
        <v>2</v>
      </c>
      <c r="G105" s="1"/>
      <c r="H105" s="1">
        <v>1436</v>
      </c>
      <c r="I105" s="1"/>
      <c r="J105" s="1"/>
      <c r="K105" s="1">
        <v>0</v>
      </c>
      <c r="L105" s="1">
        <v>2017</v>
      </c>
      <c r="M105" s="1" t="str">
        <f t="shared" si="14"/>
        <v>저어육류</v>
      </c>
      <c r="N105">
        <f t="shared" si="15"/>
        <v>83.2</v>
      </c>
      <c r="O105">
        <f t="shared" si="16"/>
        <v>1.03</v>
      </c>
      <c r="P105">
        <f t="shared" si="17"/>
        <v>99.7</v>
      </c>
      <c r="Q105">
        <f t="shared" si="18"/>
        <v>82</v>
      </c>
      <c r="R105">
        <f t="shared" si="19"/>
        <v>18</v>
      </c>
      <c r="S105">
        <f t="shared" si="20"/>
        <v>82</v>
      </c>
      <c r="T105">
        <f t="shared" si="21"/>
        <v>1.64</v>
      </c>
      <c r="U105">
        <f t="shared" si="22"/>
        <v>10.98</v>
      </c>
      <c r="V105">
        <f t="shared" si="23"/>
        <v>11</v>
      </c>
      <c r="X105">
        <f t="shared" si="24"/>
        <v>0.02</v>
      </c>
      <c r="Y105">
        <f t="shared" si="25"/>
        <v>0.87</v>
      </c>
      <c r="Z105">
        <f t="shared" si="26"/>
        <v>0.11</v>
      </c>
    </row>
    <row r="106" spans="1:26" x14ac:dyDescent="0.25">
      <c r="A106" s="1" t="s">
        <v>1542</v>
      </c>
      <c r="B106" s="1">
        <v>100</v>
      </c>
      <c r="C106" s="1">
        <v>73</v>
      </c>
      <c r="D106" s="1">
        <v>1</v>
      </c>
      <c r="E106" s="1">
        <v>13.6</v>
      </c>
      <c r="F106" s="1">
        <v>1.8</v>
      </c>
      <c r="G106" s="1"/>
      <c r="H106" s="1">
        <v>152</v>
      </c>
      <c r="I106" s="1"/>
      <c r="J106" s="1"/>
      <c r="K106" s="1">
        <v>0</v>
      </c>
      <c r="L106" s="1">
        <v>2017</v>
      </c>
      <c r="M106" s="1" t="str">
        <f t="shared" si="14"/>
        <v>저어육류</v>
      </c>
      <c r="N106">
        <f t="shared" si="15"/>
        <v>74.599999999999994</v>
      </c>
      <c r="O106">
        <f t="shared" si="16"/>
        <v>1.02</v>
      </c>
      <c r="P106">
        <f t="shared" si="17"/>
        <v>99</v>
      </c>
      <c r="Q106">
        <f t="shared" si="18"/>
        <v>70.599999999999994</v>
      </c>
      <c r="R106">
        <f t="shared" si="19"/>
        <v>15.4</v>
      </c>
      <c r="S106">
        <f t="shared" si="20"/>
        <v>70.599999999999994</v>
      </c>
      <c r="T106">
        <f t="shared" si="21"/>
        <v>1.41</v>
      </c>
      <c r="U106">
        <f t="shared" si="22"/>
        <v>10.92</v>
      </c>
      <c r="V106">
        <f t="shared" si="23"/>
        <v>10.9</v>
      </c>
      <c r="X106">
        <f t="shared" si="24"/>
        <v>0.06</v>
      </c>
      <c r="Y106">
        <f t="shared" si="25"/>
        <v>0.83</v>
      </c>
      <c r="Z106">
        <f t="shared" si="26"/>
        <v>0.11</v>
      </c>
    </row>
    <row r="107" spans="1:26" x14ac:dyDescent="0.25">
      <c r="A107" s="1" t="s">
        <v>1543</v>
      </c>
      <c r="B107" s="1">
        <v>100</v>
      </c>
      <c r="C107" s="1">
        <v>265</v>
      </c>
      <c r="D107" s="1">
        <v>1.7</v>
      </c>
      <c r="E107" s="1">
        <v>51.3</v>
      </c>
      <c r="F107" s="1">
        <v>6.6</v>
      </c>
      <c r="G107" s="1"/>
      <c r="H107" s="1">
        <v>1060</v>
      </c>
      <c r="I107" s="1"/>
      <c r="J107" s="1"/>
      <c r="K107" s="1">
        <v>0</v>
      </c>
      <c r="L107" s="1">
        <v>2017</v>
      </c>
      <c r="M107" s="1" t="str">
        <f t="shared" si="14"/>
        <v>저어육류</v>
      </c>
      <c r="N107">
        <f t="shared" si="15"/>
        <v>271.39999999999998</v>
      </c>
      <c r="O107">
        <f t="shared" si="16"/>
        <v>1.02</v>
      </c>
      <c r="P107">
        <f t="shared" si="17"/>
        <v>98.3</v>
      </c>
      <c r="Q107">
        <f t="shared" si="18"/>
        <v>264.59999999999997</v>
      </c>
      <c r="R107">
        <f t="shared" si="19"/>
        <v>57.9</v>
      </c>
      <c r="S107">
        <f t="shared" si="20"/>
        <v>264.59999999999997</v>
      </c>
      <c r="T107">
        <f t="shared" si="21"/>
        <v>5.29</v>
      </c>
      <c r="U107">
        <f t="shared" si="22"/>
        <v>10.95</v>
      </c>
      <c r="V107">
        <f t="shared" si="23"/>
        <v>11</v>
      </c>
      <c r="X107">
        <f t="shared" si="24"/>
        <v>0.03</v>
      </c>
      <c r="Y107">
        <f t="shared" si="25"/>
        <v>0.86</v>
      </c>
      <c r="Z107">
        <f t="shared" si="26"/>
        <v>0.11</v>
      </c>
    </row>
    <row r="108" spans="1:26" x14ac:dyDescent="0.25">
      <c r="A108" s="1" t="s">
        <v>1544</v>
      </c>
      <c r="B108" s="1">
        <v>100</v>
      </c>
      <c r="C108" s="1">
        <v>64</v>
      </c>
      <c r="D108" s="1"/>
      <c r="E108" s="1">
        <v>16.399999999999999</v>
      </c>
      <c r="F108" s="1">
        <v>0.1</v>
      </c>
      <c r="G108" s="1"/>
      <c r="H108" s="1"/>
      <c r="I108" s="1"/>
      <c r="J108" s="1"/>
      <c r="K108" s="1">
        <v>0</v>
      </c>
      <c r="L108" s="1">
        <v>2017</v>
      </c>
      <c r="M108" s="1" t="str">
        <f t="shared" si="14"/>
        <v>저어육류</v>
      </c>
      <c r="N108">
        <f t="shared" si="15"/>
        <v>66.5</v>
      </c>
      <c r="O108">
        <f t="shared" si="16"/>
        <v>1.04</v>
      </c>
      <c r="P108">
        <f t="shared" si="17"/>
        <v>100</v>
      </c>
      <c r="Q108">
        <f t="shared" si="18"/>
        <v>66.5</v>
      </c>
      <c r="R108">
        <f t="shared" si="19"/>
        <v>16.5</v>
      </c>
      <c r="S108">
        <f t="shared" si="20"/>
        <v>66.5</v>
      </c>
      <c r="T108">
        <f t="shared" si="21"/>
        <v>1.33</v>
      </c>
      <c r="U108">
        <f t="shared" si="22"/>
        <v>12.41</v>
      </c>
      <c r="V108">
        <f t="shared" si="23"/>
        <v>12.4</v>
      </c>
      <c r="X108">
        <f t="shared" si="24"/>
        <v>0</v>
      </c>
      <c r="Y108">
        <f t="shared" si="25"/>
        <v>0.99</v>
      </c>
      <c r="Z108">
        <f t="shared" si="26"/>
        <v>0.01</v>
      </c>
    </row>
    <row r="109" spans="1:26" x14ac:dyDescent="0.25">
      <c r="A109" s="1" t="s">
        <v>1545</v>
      </c>
      <c r="B109" s="1">
        <v>100</v>
      </c>
      <c r="C109" s="1">
        <v>95</v>
      </c>
      <c r="D109" s="1">
        <v>0.1</v>
      </c>
      <c r="E109" s="1">
        <v>19</v>
      </c>
      <c r="F109" s="1">
        <v>2.2999999999999998</v>
      </c>
      <c r="G109" s="1"/>
      <c r="H109" s="1"/>
      <c r="I109" s="1"/>
      <c r="J109" s="1"/>
      <c r="K109" s="1">
        <v>0</v>
      </c>
      <c r="L109" s="1">
        <v>2017</v>
      </c>
      <c r="M109" s="1" t="str">
        <f t="shared" si="14"/>
        <v>저어육류</v>
      </c>
      <c r="N109">
        <f t="shared" si="15"/>
        <v>97.100000000000009</v>
      </c>
      <c r="O109">
        <f t="shared" si="16"/>
        <v>1.02</v>
      </c>
      <c r="P109">
        <f t="shared" si="17"/>
        <v>99.9</v>
      </c>
      <c r="Q109">
        <f t="shared" si="18"/>
        <v>96.7</v>
      </c>
      <c r="R109">
        <f t="shared" si="19"/>
        <v>21.3</v>
      </c>
      <c r="S109">
        <f t="shared" si="20"/>
        <v>96.7</v>
      </c>
      <c r="T109">
        <f t="shared" si="21"/>
        <v>1.93</v>
      </c>
      <c r="U109">
        <f t="shared" si="22"/>
        <v>11.04</v>
      </c>
      <c r="V109">
        <f t="shared" si="23"/>
        <v>11</v>
      </c>
      <c r="X109">
        <f t="shared" si="24"/>
        <v>0</v>
      </c>
      <c r="Y109">
        <f t="shared" si="25"/>
        <v>0.89</v>
      </c>
      <c r="Z109">
        <f t="shared" si="26"/>
        <v>0.11</v>
      </c>
    </row>
    <row r="110" spans="1:26" x14ac:dyDescent="0.25">
      <c r="A110" s="1" t="s">
        <v>1546</v>
      </c>
      <c r="B110" s="1">
        <v>100</v>
      </c>
      <c r="C110" s="1">
        <v>72</v>
      </c>
      <c r="D110" s="1">
        <v>0.6</v>
      </c>
      <c r="E110" s="1">
        <v>16.5</v>
      </c>
      <c r="F110" s="1">
        <v>0.6</v>
      </c>
      <c r="G110" s="1"/>
      <c r="H110" s="1"/>
      <c r="I110" s="1"/>
      <c r="J110" s="1"/>
      <c r="K110" s="1">
        <v>0</v>
      </c>
      <c r="L110" s="1">
        <v>2017</v>
      </c>
      <c r="M110" s="1" t="str">
        <f t="shared" si="14"/>
        <v>저어육류</v>
      </c>
      <c r="N110">
        <f t="shared" si="15"/>
        <v>73.800000000000011</v>
      </c>
      <c r="O110">
        <f t="shared" si="16"/>
        <v>1.03</v>
      </c>
      <c r="P110">
        <f t="shared" si="17"/>
        <v>99.4</v>
      </c>
      <c r="Q110">
        <f t="shared" si="18"/>
        <v>71.400000000000006</v>
      </c>
      <c r="R110">
        <f t="shared" si="19"/>
        <v>17.100000000000001</v>
      </c>
      <c r="S110">
        <f t="shared" si="20"/>
        <v>71.400000000000006</v>
      </c>
      <c r="T110">
        <f t="shared" si="21"/>
        <v>1.43</v>
      </c>
      <c r="U110">
        <f t="shared" si="22"/>
        <v>11.96</v>
      </c>
      <c r="V110">
        <f t="shared" si="23"/>
        <v>12</v>
      </c>
      <c r="X110">
        <f t="shared" si="24"/>
        <v>0.03</v>
      </c>
      <c r="Y110">
        <f t="shared" si="25"/>
        <v>0.93</v>
      </c>
      <c r="Z110">
        <f t="shared" si="26"/>
        <v>0.03</v>
      </c>
    </row>
    <row r="111" spans="1:26" x14ac:dyDescent="0.25">
      <c r="A111" s="1" t="s">
        <v>1547</v>
      </c>
      <c r="B111" s="1">
        <v>100</v>
      </c>
      <c r="C111" s="1">
        <v>167</v>
      </c>
      <c r="D111" s="1">
        <v>0.2</v>
      </c>
      <c r="E111" s="1">
        <v>20.100000000000001</v>
      </c>
      <c r="F111" s="1">
        <v>9.8000000000000007</v>
      </c>
      <c r="G111" s="1"/>
      <c r="H111" s="1">
        <v>4300</v>
      </c>
      <c r="I111" s="1"/>
      <c r="J111" s="1"/>
      <c r="K111" s="1">
        <v>0</v>
      </c>
      <c r="L111" s="1">
        <v>2017</v>
      </c>
      <c r="M111" s="1" t="str">
        <f t="shared" si="14"/>
        <v>중어육류</v>
      </c>
      <c r="N111">
        <f t="shared" si="15"/>
        <v>169.4</v>
      </c>
      <c r="O111">
        <f t="shared" si="16"/>
        <v>1.01</v>
      </c>
      <c r="P111">
        <f t="shared" si="17"/>
        <v>99.8</v>
      </c>
      <c r="Q111">
        <f t="shared" si="18"/>
        <v>168.60000000000002</v>
      </c>
      <c r="R111">
        <f t="shared" si="19"/>
        <v>29.900000000000002</v>
      </c>
      <c r="S111">
        <f t="shared" si="20"/>
        <v>168.60000000000002</v>
      </c>
      <c r="T111">
        <f t="shared" si="21"/>
        <v>2.25</v>
      </c>
      <c r="U111">
        <f t="shared" si="22"/>
        <v>13.29</v>
      </c>
      <c r="V111">
        <f t="shared" si="23"/>
        <v>13.3</v>
      </c>
      <c r="X111">
        <f t="shared" si="24"/>
        <v>0.01</v>
      </c>
      <c r="Y111">
        <f t="shared" si="25"/>
        <v>0.67</v>
      </c>
      <c r="Z111">
        <f t="shared" si="26"/>
        <v>0.33</v>
      </c>
    </row>
    <row r="112" spans="1:26" x14ac:dyDescent="0.25">
      <c r="A112" s="1" t="s">
        <v>1548</v>
      </c>
      <c r="B112" s="1">
        <v>100</v>
      </c>
      <c r="C112" s="1">
        <v>177</v>
      </c>
      <c r="D112" s="1">
        <v>2.4</v>
      </c>
      <c r="E112" s="1">
        <v>19</v>
      </c>
      <c r="F112" s="1">
        <v>10.3</v>
      </c>
      <c r="G112" s="1"/>
      <c r="H112" s="1">
        <v>500</v>
      </c>
      <c r="I112" s="1"/>
      <c r="J112" s="1"/>
      <c r="K112" s="1">
        <v>0</v>
      </c>
      <c r="L112" s="1">
        <v>2017</v>
      </c>
      <c r="M112" s="1" t="str">
        <f t="shared" si="14"/>
        <v>중어육류</v>
      </c>
      <c r="N112">
        <f t="shared" si="15"/>
        <v>178.3</v>
      </c>
      <c r="O112">
        <f t="shared" si="16"/>
        <v>1.01</v>
      </c>
      <c r="P112">
        <f t="shared" si="17"/>
        <v>97.6</v>
      </c>
      <c r="Q112">
        <f t="shared" si="18"/>
        <v>168.7</v>
      </c>
      <c r="R112">
        <f t="shared" si="19"/>
        <v>29.3</v>
      </c>
      <c r="S112">
        <f t="shared" si="20"/>
        <v>168.7</v>
      </c>
      <c r="T112">
        <f t="shared" si="21"/>
        <v>2.25</v>
      </c>
      <c r="U112">
        <f t="shared" si="22"/>
        <v>13.02</v>
      </c>
      <c r="V112">
        <f t="shared" si="23"/>
        <v>13</v>
      </c>
      <c r="X112">
        <f t="shared" si="24"/>
        <v>0.08</v>
      </c>
      <c r="Y112">
        <f t="shared" si="25"/>
        <v>0.6</v>
      </c>
      <c r="Z112">
        <f t="shared" si="26"/>
        <v>0.32</v>
      </c>
    </row>
    <row r="113" spans="1:26" x14ac:dyDescent="0.25">
      <c r="A113" s="1" t="s">
        <v>1549</v>
      </c>
      <c r="B113" s="1">
        <v>100</v>
      </c>
      <c r="C113" s="1">
        <v>270</v>
      </c>
      <c r="D113" s="1">
        <v>0.2</v>
      </c>
      <c r="E113" s="1">
        <v>23.9</v>
      </c>
      <c r="F113" s="1">
        <v>17.899999999999999</v>
      </c>
      <c r="G113" s="1"/>
      <c r="H113" s="1">
        <v>130</v>
      </c>
      <c r="I113" s="1">
        <v>72</v>
      </c>
      <c r="J113" s="1">
        <v>3</v>
      </c>
      <c r="K113" s="1">
        <v>0</v>
      </c>
      <c r="L113" s="1">
        <v>2017</v>
      </c>
      <c r="M113" s="1" t="str">
        <f t="shared" si="14"/>
        <v>중어육류</v>
      </c>
      <c r="N113">
        <f t="shared" si="15"/>
        <v>257.5</v>
      </c>
      <c r="O113">
        <f t="shared" si="16"/>
        <v>0.95</v>
      </c>
      <c r="P113">
        <f t="shared" si="17"/>
        <v>99.8</v>
      </c>
      <c r="Q113">
        <f t="shared" si="18"/>
        <v>256.7</v>
      </c>
      <c r="R113">
        <f t="shared" si="19"/>
        <v>41.8</v>
      </c>
      <c r="S113">
        <f t="shared" si="20"/>
        <v>256.7</v>
      </c>
      <c r="T113">
        <f t="shared" si="21"/>
        <v>3.42</v>
      </c>
      <c r="U113">
        <f t="shared" si="22"/>
        <v>12.22</v>
      </c>
      <c r="V113">
        <f t="shared" si="23"/>
        <v>12.2</v>
      </c>
      <c r="X113">
        <f t="shared" si="24"/>
        <v>0</v>
      </c>
      <c r="Y113">
        <f t="shared" si="25"/>
        <v>0.56999999999999995</v>
      </c>
      <c r="Z113">
        <f t="shared" si="26"/>
        <v>0.43</v>
      </c>
    </row>
    <row r="114" spans="1:26" x14ac:dyDescent="0.25">
      <c r="A114" s="1" t="s">
        <v>1550</v>
      </c>
      <c r="B114" s="1">
        <v>100</v>
      </c>
      <c r="C114" s="1">
        <v>165</v>
      </c>
      <c r="D114" s="1">
        <v>0</v>
      </c>
      <c r="E114" s="1">
        <v>22.7</v>
      </c>
      <c r="F114" s="1">
        <v>8.6</v>
      </c>
      <c r="G114" s="1"/>
      <c r="H114" s="1"/>
      <c r="I114" s="1"/>
      <c r="J114" s="1"/>
      <c r="K114" s="1">
        <v>0</v>
      </c>
      <c r="L114" s="1">
        <v>2017</v>
      </c>
      <c r="M114" s="1" t="str">
        <f t="shared" si="14"/>
        <v>저어육류</v>
      </c>
      <c r="N114">
        <f t="shared" si="15"/>
        <v>168.2</v>
      </c>
      <c r="O114">
        <f t="shared" si="16"/>
        <v>1.02</v>
      </c>
      <c r="P114">
        <f t="shared" si="17"/>
        <v>100</v>
      </c>
      <c r="Q114">
        <f t="shared" si="18"/>
        <v>168.2</v>
      </c>
      <c r="R114">
        <f t="shared" si="19"/>
        <v>31.299999999999997</v>
      </c>
      <c r="S114">
        <f t="shared" si="20"/>
        <v>168.2</v>
      </c>
      <c r="T114">
        <f t="shared" si="21"/>
        <v>3.36</v>
      </c>
      <c r="U114">
        <f t="shared" si="22"/>
        <v>9.32</v>
      </c>
      <c r="V114">
        <f t="shared" si="23"/>
        <v>9.3000000000000007</v>
      </c>
      <c r="X114">
        <f t="shared" si="24"/>
        <v>0</v>
      </c>
      <c r="Y114">
        <f t="shared" si="25"/>
        <v>0.73</v>
      </c>
      <c r="Z114">
        <f t="shared" si="26"/>
        <v>0.27</v>
      </c>
    </row>
    <row r="115" spans="1:26" x14ac:dyDescent="0.25">
      <c r="A115" s="1" t="s">
        <v>1551</v>
      </c>
      <c r="B115" s="1">
        <v>100</v>
      </c>
      <c r="C115" s="1">
        <v>132</v>
      </c>
      <c r="D115" s="1">
        <v>0.4</v>
      </c>
      <c r="E115" s="1">
        <v>22.7</v>
      </c>
      <c r="F115" s="1">
        <v>4.7</v>
      </c>
      <c r="G115" s="1"/>
      <c r="H115" s="1">
        <v>80</v>
      </c>
      <c r="I115" s="1"/>
      <c r="J115" s="1"/>
      <c r="K115" s="1">
        <v>0</v>
      </c>
      <c r="L115" s="1">
        <v>2017</v>
      </c>
      <c r="M115" s="1" t="str">
        <f t="shared" si="14"/>
        <v>저어육류</v>
      </c>
      <c r="N115">
        <f t="shared" si="15"/>
        <v>134.69999999999999</v>
      </c>
      <c r="O115">
        <f t="shared" si="16"/>
        <v>1.02</v>
      </c>
      <c r="P115">
        <f t="shared" si="17"/>
        <v>99.6</v>
      </c>
      <c r="Q115">
        <f t="shared" si="18"/>
        <v>133.1</v>
      </c>
      <c r="R115">
        <f t="shared" si="19"/>
        <v>27.4</v>
      </c>
      <c r="S115">
        <f t="shared" si="20"/>
        <v>133.1</v>
      </c>
      <c r="T115">
        <f t="shared" si="21"/>
        <v>2.66</v>
      </c>
      <c r="U115">
        <f t="shared" si="22"/>
        <v>10.3</v>
      </c>
      <c r="V115">
        <f t="shared" si="23"/>
        <v>10.3</v>
      </c>
      <c r="X115">
        <f t="shared" si="24"/>
        <v>0.01</v>
      </c>
      <c r="Y115">
        <f t="shared" si="25"/>
        <v>0.82</v>
      </c>
      <c r="Z115">
        <f t="shared" si="26"/>
        <v>0.17</v>
      </c>
    </row>
    <row r="116" spans="1:26" x14ac:dyDescent="0.25">
      <c r="A116" s="1" t="s">
        <v>1552</v>
      </c>
      <c r="B116" s="1">
        <v>100</v>
      </c>
      <c r="C116" s="1">
        <v>71</v>
      </c>
      <c r="D116" s="1">
        <v>0.43</v>
      </c>
      <c r="E116" s="1">
        <v>16.190000000000001</v>
      </c>
      <c r="F116" s="1">
        <v>0.7</v>
      </c>
      <c r="G116" s="1">
        <v>0.41</v>
      </c>
      <c r="H116" s="1">
        <v>418</v>
      </c>
      <c r="I116" s="1">
        <v>30.36</v>
      </c>
      <c r="J116" s="1">
        <v>0.17</v>
      </c>
      <c r="K116" s="1">
        <v>0</v>
      </c>
      <c r="L116" s="1">
        <v>2017</v>
      </c>
      <c r="M116" s="1" t="str">
        <f t="shared" si="14"/>
        <v>저어육류</v>
      </c>
      <c r="N116">
        <f t="shared" si="15"/>
        <v>72.78</v>
      </c>
      <c r="O116">
        <f t="shared" si="16"/>
        <v>1.03</v>
      </c>
      <c r="P116">
        <f t="shared" si="17"/>
        <v>99.57</v>
      </c>
      <c r="Q116">
        <f t="shared" si="18"/>
        <v>71.06</v>
      </c>
      <c r="R116">
        <f t="shared" si="19"/>
        <v>16.89</v>
      </c>
      <c r="S116">
        <f t="shared" si="20"/>
        <v>71.06</v>
      </c>
      <c r="T116">
        <f t="shared" si="21"/>
        <v>1.42</v>
      </c>
      <c r="U116">
        <f t="shared" si="22"/>
        <v>11.89</v>
      </c>
      <c r="V116">
        <f t="shared" si="23"/>
        <v>11.9</v>
      </c>
      <c r="X116">
        <f t="shared" si="24"/>
        <v>0.02</v>
      </c>
      <c r="Y116">
        <f t="shared" si="25"/>
        <v>0.93</v>
      </c>
      <c r="Z116">
        <f t="shared" si="26"/>
        <v>0.04</v>
      </c>
    </row>
    <row r="117" spans="1:26" x14ac:dyDescent="0.25">
      <c r="A117" s="1" t="s">
        <v>1553</v>
      </c>
      <c r="B117" s="1">
        <v>100</v>
      </c>
      <c r="C117" s="1">
        <v>83</v>
      </c>
      <c r="D117" s="1">
        <v>0</v>
      </c>
      <c r="E117" s="1">
        <v>17.88</v>
      </c>
      <c r="F117" s="1">
        <v>0.74</v>
      </c>
      <c r="G117" s="1">
        <v>0</v>
      </c>
      <c r="H117" s="1">
        <v>395</v>
      </c>
      <c r="I117" s="1">
        <v>97</v>
      </c>
      <c r="J117" s="1">
        <v>0.2</v>
      </c>
      <c r="K117" s="1">
        <v>0</v>
      </c>
      <c r="L117" s="1">
        <v>2017</v>
      </c>
      <c r="M117" s="1" t="str">
        <f t="shared" si="14"/>
        <v>저어육류</v>
      </c>
      <c r="N117">
        <f t="shared" si="15"/>
        <v>78.179999999999993</v>
      </c>
      <c r="O117">
        <f t="shared" si="16"/>
        <v>0.94</v>
      </c>
      <c r="P117">
        <f t="shared" si="17"/>
        <v>100</v>
      </c>
      <c r="Q117">
        <f t="shared" si="18"/>
        <v>78.179999999999993</v>
      </c>
      <c r="R117">
        <f t="shared" si="19"/>
        <v>18.619999999999997</v>
      </c>
      <c r="S117">
        <f t="shared" si="20"/>
        <v>78.179999999999993</v>
      </c>
      <c r="T117">
        <f t="shared" si="21"/>
        <v>1.56</v>
      </c>
      <c r="U117">
        <f t="shared" si="22"/>
        <v>11.94</v>
      </c>
      <c r="V117">
        <f t="shared" si="23"/>
        <v>11.9</v>
      </c>
      <c r="X117">
        <f t="shared" si="24"/>
        <v>0</v>
      </c>
      <c r="Y117">
        <f t="shared" si="25"/>
        <v>0.96</v>
      </c>
      <c r="Z117">
        <f t="shared" si="26"/>
        <v>0.04</v>
      </c>
    </row>
    <row r="118" spans="1:26" x14ac:dyDescent="0.25">
      <c r="A118" s="1" t="s">
        <v>1554</v>
      </c>
      <c r="B118" s="1">
        <v>100</v>
      </c>
      <c r="C118" s="1">
        <v>242</v>
      </c>
      <c r="D118" s="1">
        <v>11.47</v>
      </c>
      <c r="E118" s="1">
        <v>21.39</v>
      </c>
      <c r="F118" s="1">
        <v>12.28</v>
      </c>
      <c r="G118" s="1">
        <v>0.8</v>
      </c>
      <c r="H118" s="1">
        <v>344</v>
      </c>
      <c r="I118" s="1">
        <v>138</v>
      </c>
      <c r="J118" s="1">
        <v>2.09</v>
      </c>
      <c r="K118" s="1">
        <v>0</v>
      </c>
      <c r="L118" s="1">
        <v>2017</v>
      </c>
      <c r="M118" s="1" t="str">
        <f t="shared" si="14"/>
        <v>중어육류</v>
      </c>
      <c r="N118">
        <f t="shared" si="15"/>
        <v>241.95999999999998</v>
      </c>
      <c r="O118">
        <f t="shared" si="16"/>
        <v>1</v>
      </c>
      <c r="P118">
        <f t="shared" si="17"/>
        <v>88.53</v>
      </c>
      <c r="Q118">
        <f t="shared" si="18"/>
        <v>196.07999999999998</v>
      </c>
      <c r="R118">
        <f t="shared" si="19"/>
        <v>33.67</v>
      </c>
      <c r="S118">
        <f t="shared" si="20"/>
        <v>196.07999999999998</v>
      </c>
      <c r="T118">
        <f t="shared" si="21"/>
        <v>2.61</v>
      </c>
      <c r="U118">
        <f t="shared" si="22"/>
        <v>12.9</v>
      </c>
      <c r="V118">
        <f t="shared" si="23"/>
        <v>12.9</v>
      </c>
      <c r="X118">
        <f t="shared" si="24"/>
        <v>0.25</v>
      </c>
      <c r="Y118">
        <f t="shared" si="25"/>
        <v>0.47</v>
      </c>
      <c r="Z118">
        <f t="shared" si="26"/>
        <v>0.27</v>
      </c>
    </row>
    <row r="119" spans="1:26" x14ac:dyDescent="0.25">
      <c r="A119" s="1" t="s">
        <v>1555</v>
      </c>
      <c r="B119" s="1">
        <v>100</v>
      </c>
      <c r="C119" s="1">
        <v>234</v>
      </c>
      <c r="D119" s="1">
        <v>25.8</v>
      </c>
      <c r="E119" s="1">
        <v>25.9</v>
      </c>
      <c r="F119" s="1">
        <v>2.6</v>
      </c>
      <c r="G119" s="1"/>
      <c r="H119" s="1"/>
      <c r="I119" s="1"/>
      <c r="J119" s="1"/>
      <c r="K119" s="1">
        <v>0</v>
      </c>
      <c r="L119" s="1">
        <v>2017</v>
      </c>
      <c r="M119" s="1" t="str">
        <f t="shared" si="14"/>
        <v>저어육류</v>
      </c>
      <c r="N119">
        <f t="shared" si="15"/>
        <v>230.20000000000002</v>
      </c>
      <c r="O119">
        <f t="shared" si="16"/>
        <v>0.98</v>
      </c>
      <c r="P119">
        <f t="shared" si="17"/>
        <v>74.2</v>
      </c>
      <c r="Q119">
        <f t="shared" si="18"/>
        <v>127</v>
      </c>
      <c r="R119">
        <f t="shared" si="19"/>
        <v>28.5</v>
      </c>
      <c r="S119">
        <f t="shared" si="20"/>
        <v>127</v>
      </c>
      <c r="T119">
        <f t="shared" si="21"/>
        <v>2.54</v>
      </c>
      <c r="U119">
        <f t="shared" si="22"/>
        <v>11.22</v>
      </c>
      <c r="V119">
        <f t="shared" si="23"/>
        <v>11.2</v>
      </c>
      <c r="X119">
        <f t="shared" si="24"/>
        <v>0.48</v>
      </c>
      <c r="Y119">
        <f t="shared" si="25"/>
        <v>0.48</v>
      </c>
      <c r="Z119">
        <f t="shared" si="26"/>
        <v>0.05</v>
      </c>
    </row>
    <row r="120" spans="1:26" x14ac:dyDescent="0.25">
      <c r="A120" s="1" t="s">
        <v>1556</v>
      </c>
      <c r="B120" s="1">
        <v>3</v>
      </c>
      <c r="C120" s="1">
        <v>4.0199999999999996</v>
      </c>
      <c r="D120" s="1">
        <v>0.46</v>
      </c>
      <c r="E120" s="1">
        <v>0.48</v>
      </c>
      <c r="F120" s="1">
        <v>0.01</v>
      </c>
      <c r="G120" s="1">
        <v>0</v>
      </c>
      <c r="H120" s="1"/>
      <c r="I120" s="1">
        <v>0</v>
      </c>
      <c r="J120" s="1">
        <v>0</v>
      </c>
      <c r="K120" s="1">
        <v>0</v>
      </c>
      <c r="L120" s="1">
        <v>2011</v>
      </c>
      <c r="M120" s="1" t="str">
        <f t="shared" si="14"/>
        <v>저어육류</v>
      </c>
      <c r="N120">
        <f t="shared" si="15"/>
        <v>3.8499999999999996</v>
      </c>
      <c r="O120">
        <f t="shared" si="16"/>
        <v>0.96</v>
      </c>
      <c r="P120">
        <f t="shared" si="17"/>
        <v>2.54</v>
      </c>
      <c r="Q120">
        <f t="shared" si="18"/>
        <v>2.0099999999999998</v>
      </c>
      <c r="R120">
        <f t="shared" si="19"/>
        <v>0.49</v>
      </c>
      <c r="S120">
        <f t="shared" si="20"/>
        <v>2.0099999999999998</v>
      </c>
      <c r="T120">
        <f t="shared" si="21"/>
        <v>0.04</v>
      </c>
      <c r="U120">
        <f t="shared" si="22"/>
        <v>12.25</v>
      </c>
      <c r="V120">
        <f t="shared" si="23"/>
        <v>12.3</v>
      </c>
      <c r="X120">
        <f t="shared" si="24"/>
        <v>0.48</v>
      </c>
      <c r="Y120">
        <f t="shared" si="25"/>
        <v>0.51</v>
      </c>
      <c r="Z120">
        <f t="shared" si="26"/>
        <v>0.01</v>
      </c>
    </row>
    <row r="121" spans="1:26" x14ac:dyDescent="0.25">
      <c r="A121" s="1" t="s">
        <v>1557</v>
      </c>
      <c r="B121" s="1">
        <v>100</v>
      </c>
      <c r="C121" s="1">
        <v>106</v>
      </c>
      <c r="D121" s="1">
        <v>0.6</v>
      </c>
      <c r="E121" s="1">
        <v>22</v>
      </c>
      <c r="F121" s="1">
        <v>2</v>
      </c>
      <c r="G121" s="1"/>
      <c r="H121" s="1"/>
      <c r="I121" s="1"/>
      <c r="J121" s="1"/>
      <c r="K121" s="1">
        <v>0</v>
      </c>
      <c r="L121" s="1">
        <v>2017</v>
      </c>
      <c r="M121" s="1" t="str">
        <f t="shared" si="14"/>
        <v>저어육류</v>
      </c>
      <c r="N121">
        <f t="shared" si="15"/>
        <v>108.4</v>
      </c>
      <c r="O121">
        <f t="shared" si="16"/>
        <v>1.02</v>
      </c>
      <c r="P121">
        <f t="shared" si="17"/>
        <v>99.4</v>
      </c>
      <c r="Q121">
        <f t="shared" si="18"/>
        <v>106</v>
      </c>
      <c r="R121">
        <f t="shared" si="19"/>
        <v>24</v>
      </c>
      <c r="S121">
        <f t="shared" si="20"/>
        <v>106</v>
      </c>
      <c r="T121">
        <f t="shared" si="21"/>
        <v>2.12</v>
      </c>
      <c r="U121">
        <f t="shared" si="22"/>
        <v>11.32</v>
      </c>
      <c r="V121">
        <f t="shared" si="23"/>
        <v>11.3</v>
      </c>
      <c r="X121">
        <f t="shared" si="24"/>
        <v>0.02</v>
      </c>
      <c r="Y121">
        <f t="shared" si="25"/>
        <v>0.89</v>
      </c>
      <c r="Z121">
        <f t="shared" si="26"/>
        <v>0.08</v>
      </c>
    </row>
    <row r="122" spans="1:26" x14ac:dyDescent="0.25">
      <c r="A122" s="1" t="s">
        <v>1558</v>
      </c>
      <c r="B122" s="1">
        <v>100</v>
      </c>
      <c r="C122" s="1">
        <v>106</v>
      </c>
      <c r="D122" s="1">
        <v>0.6</v>
      </c>
      <c r="E122" s="1">
        <v>22</v>
      </c>
      <c r="F122" s="1">
        <v>2</v>
      </c>
      <c r="G122" s="1"/>
      <c r="H122" s="1"/>
      <c r="I122" s="1"/>
      <c r="J122" s="1"/>
      <c r="K122" s="1">
        <v>0</v>
      </c>
      <c r="L122" s="1">
        <v>2017</v>
      </c>
      <c r="M122" s="1" t="str">
        <f t="shared" si="14"/>
        <v>저어육류</v>
      </c>
      <c r="N122">
        <f t="shared" si="15"/>
        <v>108.4</v>
      </c>
      <c r="O122">
        <f t="shared" si="16"/>
        <v>1.02</v>
      </c>
      <c r="P122">
        <f t="shared" si="17"/>
        <v>99.4</v>
      </c>
      <c r="Q122">
        <f t="shared" si="18"/>
        <v>106</v>
      </c>
      <c r="R122">
        <f t="shared" si="19"/>
        <v>24</v>
      </c>
      <c r="S122">
        <f t="shared" si="20"/>
        <v>106</v>
      </c>
      <c r="T122">
        <f t="shared" si="21"/>
        <v>2.12</v>
      </c>
      <c r="U122">
        <f t="shared" si="22"/>
        <v>11.32</v>
      </c>
      <c r="V122">
        <f t="shared" si="23"/>
        <v>11.3</v>
      </c>
      <c r="X122">
        <f t="shared" si="24"/>
        <v>0.02</v>
      </c>
      <c r="Y122">
        <f t="shared" si="25"/>
        <v>0.89</v>
      </c>
      <c r="Z122">
        <f t="shared" si="26"/>
        <v>0.08</v>
      </c>
    </row>
    <row r="123" spans="1:26" x14ac:dyDescent="0.25">
      <c r="A123" s="1" t="s">
        <v>1559</v>
      </c>
      <c r="B123" s="1">
        <v>100</v>
      </c>
      <c r="C123" s="1">
        <v>286</v>
      </c>
      <c r="D123" s="1">
        <v>4.0999999999999996</v>
      </c>
      <c r="E123" s="1">
        <v>55.5</v>
      </c>
      <c r="F123" s="1">
        <v>5.9</v>
      </c>
      <c r="G123" s="1"/>
      <c r="H123" s="1">
        <v>3500</v>
      </c>
      <c r="I123" s="1"/>
      <c r="J123" s="1"/>
      <c r="K123" s="1">
        <v>0</v>
      </c>
      <c r="L123" s="1">
        <v>2017</v>
      </c>
      <c r="M123" s="1" t="str">
        <f t="shared" si="14"/>
        <v>저어육류</v>
      </c>
      <c r="N123">
        <f t="shared" si="15"/>
        <v>291.5</v>
      </c>
      <c r="O123">
        <f t="shared" si="16"/>
        <v>1.02</v>
      </c>
      <c r="P123">
        <f t="shared" si="17"/>
        <v>95.9</v>
      </c>
      <c r="Q123">
        <f t="shared" si="18"/>
        <v>275.10000000000002</v>
      </c>
      <c r="R123">
        <f t="shared" si="19"/>
        <v>61.4</v>
      </c>
      <c r="S123">
        <f t="shared" si="20"/>
        <v>275.10000000000002</v>
      </c>
      <c r="T123">
        <f t="shared" si="21"/>
        <v>5.5</v>
      </c>
      <c r="U123">
        <f t="shared" si="22"/>
        <v>11.16</v>
      </c>
      <c r="V123">
        <f t="shared" si="23"/>
        <v>11.2</v>
      </c>
      <c r="X123">
        <f t="shared" si="24"/>
        <v>0.06</v>
      </c>
      <c r="Y123">
        <f t="shared" si="25"/>
        <v>0.85</v>
      </c>
      <c r="Z123">
        <f t="shared" si="26"/>
        <v>0.09</v>
      </c>
    </row>
    <row r="124" spans="1:26" x14ac:dyDescent="0.25">
      <c r="A124" s="1" t="s">
        <v>1560</v>
      </c>
      <c r="B124" s="1">
        <v>100</v>
      </c>
      <c r="C124" s="1">
        <v>119</v>
      </c>
      <c r="D124" s="1">
        <v>1.52</v>
      </c>
      <c r="E124" s="1">
        <v>22.78</v>
      </c>
      <c r="F124" s="1">
        <v>1.7</v>
      </c>
      <c r="G124" s="1">
        <v>0</v>
      </c>
      <c r="H124" s="1">
        <v>947</v>
      </c>
      <c r="I124" s="1">
        <v>211</v>
      </c>
      <c r="J124" s="1">
        <v>0.52</v>
      </c>
      <c r="K124" s="1">
        <v>0</v>
      </c>
      <c r="L124" s="1">
        <v>2017</v>
      </c>
      <c r="M124" s="1" t="str">
        <f t="shared" si="14"/>
        <v>저어육류</v>
      </c>
      <c r="N124">
        <f t="shared" si="15"/>
        <v>112.5</v>
      </c>
      <c r="O124">
        <f t="shared" si="16"/>
        <v>0.95</v>
      </c>
      <c r="P124">
        <f t="shared" si="17"/>
        <v>98.48</v>
      </c>
      <c r="Q124">
        <f t="shared" si="18"/>
        <v>106.42</v>
      </c>
      <c r="R124">
        <f t="shared" si="19"/>
        <v>24.48</v>
      </c>
      <c r="S124">
        <f t="shared" si="20"/>
        <v>106.42</v>
      </c>
      <c r="T124">
        <f t="shared" si="21"/>
        <v>2.13</v>
      </c>
      <c r="U124">
        <f t="shared" si="22"/>
        <v>11.49</v>
      </c>
      <c r="V124">
        <f t="shared" si="23"/>
        <v>11.5</v>
      </c>
      <c r="X124">
        <f t="shared" si="24"/>
        <v>0.06</v>
      </c>
      <c r="Y124">
        <f t="shared" si="25"/>
        <v>0.88</v>
      </c>
      <c r="Z124">
        <f t="shared" si="26"/>
        <v>7.0000000000000007E-2</v>
      </c>
    </row>
    <row r="125" spans="1:26" x14ac:dyDescent="0.25">
      <c r="A125" s="1" t="s">
        <v>1561</v>
      </c>
      <c r="B125" s="1">
        <v>100</v>
      </c>
      <c r="C125" s="1">
        <v>64</v>
      </c>
      <c r="D125" s="1">
        <v>5</v>
      </c>
      <c r="E125" s="1">
        <v>7.4</v>
      </c>
      <c r="F125" s="1">
        <v>1.5</v>
      </c>
      <c r="G125" s="1"/>
      <c r="H125" s="1"/>
      <c r="I125" s="1"/>
      <c r="J125" s="1"/>
      <c r="K125" s="1">
        <v>0</v>
      </c>
      <c r="L125" s="1">
        <v>2017</v>
      </c>
      <c r="M125" s="1" t="str">
        <f t="shared" si="14"/>
        <v>저어육류</v>
      </c>
      <c r="N125">
        <f t="shared" si="15"/>
        <v>63.1</v>
      </c>
      <c r="O125">
        <f t="shared" si="16"/>
        <v>0.99</v>
      </c>
      <c r="P125">
        <f t="shared" si="17"/>
        <v>95</v>
      </c>
      <c r="Q125">
        <f t="shared" si="18"/>
        <v>43.1</v>
      </c>
      <c r="R125">
        <f t="shared" si="19"/>
        <v>8.9</v>
      </c>
      <c r="S125">
        <f t="shared" si="20"/>
        <v>43.1</v>
      </c>
      <c r="T125">
        <f t="shared" si="21"/>
        <v>0.86</v>
      </c>
      <c r="U125">
        <f t="shared" si="22"/>
        <v>10.35</v>
      </c>
      <c r="V125">
        <f t="shared" si="23"/>
        <v>10.4</v>
      </c>
      <c r="X125">
        <f t="shared" si="24"/>
        <v>0.36</v>
      </c>
      <c r="Y125">
        <f t="shared" si="25"/>
        <v>0.53</v>
      </c>
      <c r="Z125">
        <f t="shared" si="26"/>
        <v>0.11</v>
      </c>
    </row>
    <row r="126" spans="1:26" x14ac:dyDescent="0.25">
      <c r="A126" s="1" t="s">
        <v>1562</v>
      </c>
      <c r="B126" s="1">
        <v>100</v>
      </c>
      <c r="C126" s="1">
        <v>73</v>
      </c>
      <c r="D126" s="1">
        <v>0</v>
      </c>
      <c r="E126" s="1">
        <v>17.3</v>
      </c>
      <c r="F126" s="1">
        <v>0.7</v>
      </c>
      <c r="G126" s="1"/>
      <c r="H126" s="1"/>
      <c r="I126" s="1"/>
      <c r="J126" s="1"/>
      <c r="K126" s="1">
        <v>0</v>
      </c>
      <c r="L126" s="1">
        <v>2017</v>
      </c>
      <c r="M126" s="1" t="str">
        <f t="shared" si="14"/>
        <v>저어육류</v>
      </c>
      <c r="N126">
        <f t="shared" si="15"/>
        <v>75.5</v>
      </c>
      <c r="O126">
        <f t="shared" si="16"/>
        <v>1.03</v>
      </c>
      <c r="P126">
        <f t="shared" si="17"/>
        <v>100</v>
      </c>
      <c r="Q126">
        <f t="shared" si="18"/>
        <v>75.5</v>
      </c>
      <c r="R126">
        <f t="shared" si="19"/>
        <v>18</v>
      </c>
      <c r="S126">
        <f t="shared" si="20"/>
        <v>75.5</v>
      </c>
      <c r="T126">
        <f t="shared" si="21"/>
        <v>1.51</v>
      </c>
      <c r="U126">
        <f t="shared" si="22"/>
        <v>11.92</v>
      </c>
      <c r="V126">
        <f t="shared" si="23"/>
        <v>11.9</v>
      </c>
      <c r="X126">
        <f t="shared" si="24"/>
        <v>0</v>
      </c>
      <c r="Y126">
        <f t="shared" si="25"/>
        <v>0.96</v>
      </c>
      <c r="Z126">
        <f t="shared" si="26"/>
        <v>0.04</v>
      </c>
    </row>
    <row r="127" spans="1:26" x14ac:dyDescent="0.25">
      <c r="A127" s="1" t="s">
        <v>1563</v>
      </c>
      <c r="B127" s="1">
        <v>100</v>
      </c>
      <c r="C127" s="1">
        <v>105</v>
      </c>
      <c r="D127" s="1">
        <v>3.9</v>
      </c>
      <c r="E127" s="1">
        <v>15.9</v>
      </c>
      <c r="F127" s="1">
        <v>3</v>
      </c>
      <c r="G127" s="1"/>
      <c r="H127" s="1">
        <v>217</v>
      </c>
      <c r="I127" s="1"/>
      <c r="J127" s="1"/>
      <c r="K127" s="1">
        <v>0</v>
      </c>
      <c r="L127" s="1">
        <v>2017</v>
      </c>
      <c r="M127" s="1" t="str">
        <f t="shared" si="14"/>
        <v>저어육류</v>
      </c>
      <c r="N127">
        <f t="shared" si="15"/>
        <v>106.2</v>
      </c>
      <c r="O127">
        <f t="shared" si="16"/>
        <v>1.01</v>
      </c>
      <c r="P127">
        <f t="shared" si="17"/>
        <v>96.1</v>
      </c>
      <c r="Q127">
        <f t="shared" si="18"/>
        <v>90.6</v>
      </c>
      <c r="R127">
        <f t="shared" si="19"/>
        <v>18.899999999999999</v>
      </c>
      <c r="S127">
        <f t="shared" si="20"/>
        <v>90.6</v>
      </c>
      <c r="T127">
        <f t="shared" si="21"/>
        <v>1.81</v>
      </c>
      <c r="U127">
        <f t="shared" si="22"/>
        <v>10.44</v>
      </c>
      <c r="V127">
        <f t="shared" si="23"/>
        <v>10.4</v>
      </c>
      <c r="X127">
        <f t="shared" si="24"/>
        <v>0.17</v>
      </c>
      <c r="Y127">
        <f t="shared" si="25"/>
        <v>0.7</v>
      </c>
      <c r="Z127">
        <f t="shared" si="26"/>
        <v>0.13</v>
      </c>
    </row>
    <row r="128" spans="1:26" x14ac:dyDescent="0.25">
      <c r="A128" s="1" t="s">
        <v>1564</v>
      </c>
      <c r="B128" s="1">
        <v>100</v>
      </c>
      <c r="C128" s="1">
        <v>114</v>
      </c>
      <c r="D128" s="1"/>
      <c r="E128" s="1">
        <v>26.4</v>
      </c>
      <c r="F128" s="1">
        <v>1.3</v>
      </c>
      <c r="G128" s="1"/>
      <c r="H128" s="1">
        <v>4</v>
      </c>
      <c r="I128" s="1"/>
      <c r="J128" s="1"/>
      <c r="K128" s="1">
        <v>0</v>
      </c>
      <c r="L128" s="1">
        <v>2017</v>
      </c>
      <c r="M128" s="1" t="str">
        <f t="shared" si="14"/>
        <v>저어육류</v>
      </c>
      <c r="N128">
        <f t="shared" si="15"/>
        <v>117.3</v>
      </c>
      <c r="O128">
        <f t="shared" si="16"/>
        <v>1.03</v>
      </c>
      <c r="P128">
        <f t="shared" si="17"/>
        <v>100</v>
      </c>
      <c r="Q128">
        <f t="shared" si="18"/>
        <v>117.3</v>
      </c>
      <c r="R128">
        <f t="shared" si="19"/>
        <v>27.7</v>
      </c>
      <c r="S128">
        <f t="shared" si="20"/>
        <v>117.3</v>
      </c>
      <c r="T128">
        <f t="shared" si="21"/>
        <v>2.35</v>
      </c>
      <c r="U128">
        <f t="shared" si="22"/>
        <v>11.79</v>
      </c>
      <c r="V128">
        <f t="shared" si="23"/>
        <v>11.8</v>
      </c>
      <c r="X128">
        <f t="shared" si="24"/>
        <v>0</v>
      </c>
      <c r="Y128">
        <f t="shared" si="25"/>
        <v>0.95</v>
      </c>
      <c r="Z128">
        <f t="shared" si="26"/>
        <v>0.05</v>
      </c>
    </row>
    <row r="129" spans="1:26" x14ac:dyDescent="0.25">
      <c r="A129" s="1" t="s">
        <v>1565</v>
      </c>
      <c r="B129" s="1">
        <v>100</v>
      </c>
      <c r="C129" s="1">
        <v>91</v>
      </c>
      <c r="D129" s="1">
        <v>0.1</v>
      </c>
      <c r="E129" s="1">
        <v>22.2</v>
      </c>
      <c r="F129" s="1">
        <v>0.5</v>
      </c>
      <c r="G129" s="1"/>
      <c r="H129" s="1"/>
      <c r="I129" s="1"/>
      <c r="J129" s="1"/>
      <c r="K129" s="1">
        <v>0</v>
      </c>
      <c r="L129" s="1">
        <v>2017</v>
      </c>
      <c r="M129" s="1" t="str">
        <f t="shared" si="14"/>
        <v>저어육류</v>
      </c>
      <c r="N129">
        <f t="shared" si="15"/>
        <v>93.7</v>
      </c>
      <c r="O129">
        <f t="shared" si="16"/>
        <v>1.03</v>
      </c>
      <c r="P129">
        <f t="shared" si="17"/>
        <v>99.9</v>
      </c>
      <c r="Q129">
        <f t="shared" si="18"/>
        <v>93.3</v>
      </c>
      <c r="R129">
        <f t="shared" si="19"/>
        <v>22.7</v>
      </c>
      <c r="S129">
        <f t="shared" si="20"/>
        <v>93.3</v>
      </c>
      <c r="T129">
        <f t="shared" si="21"/>
        <v>1.87</v>
      </c>
      <c r="U129">
        <f t="shared" si="22"/>
        <v>12.14</v>
      </c>
      <c r="V129">
        <f t="shared" si="23"/>
        <v>12.1</v>
      </c>
      <c r="X129">
        <f t="shared" si="24"/>
        <v>0</v>
      </c>
      <c r="Y129">
        <f t="shared" si="25"/>
        <v>0.97</v>
      </c>
      <c r="Z129">
        <f t="shared" si="26"/>
        <v>0.02</v>
      </c>
    </row>
    <row r="130" spans="1:26" x14ac:dyDescent="0.25">
      <c r="A130" s="1" t="s">
        <v>1566</v>
      </c>
      <c r="B130" s="1">
        <v>100</v>
      </c>
      <c r="C130" s="1">
        <v>95</v>
      </c>
      <c r="D130" s="1">
        <v>8.3000000000000007</v>
      </c>
      <c r="E130" s="1">
        <v>10.199999999999999</v>
      </c>
      <c r="F130" s="1">
        <v>2.2000000000000002</v>
      </c>
      <c r="G130" s="1"/>
      <c r="H130" s="1">
        <v>1305</v>
      </c>
      <c r="I130" s="1"/>
      <c r="J130" s="1"/>
      <c r="K130" s="1">
        <v>0</v>
      </c>
      <c r="L130" s="1">
        <v>2017</v>
      </c>
      <c r="M130" s="1" t="str">
        <f t="shared" si="14"/>
        <v>저어육류</v>
      </c>
      <c r="N130">
        <f t="shared" si="15"/>
        <v>93.8</v>
      </c>
      <c r="O130">
        <f t="shared" si="16"/>
        <v>0.99</v>
      </c>
      <c r="P130">
        <f t="shared" si="17"/>
        <v>91.7</v>
      </c>
      <c r="Q130">
        <f t="shared" si="18"/>
        <v>60.599999999999994</v>
      </c>
      <c r="R130">
        <f t="shared" si="19"/>
        <v>12.399999999999999</v>
      </c>
      <c r="S130">
        <f t="shared" si="20"/>
        <v>60.599999999999994</v>
      </c>
      <c r="T130">
        <f t="shared" si="21"/>
        <v>1.21</v>
      </c>
      <c r="U130">
        <f t="shared" si="22"/>
        <v>10.25</v>
      </c>
      <c r="V130">
        <f t="shared" si="23"/>
        <v>10.3</v>
      </c>
      <c r="X130">
        <f t="shared" si="24"/>
        <v>0.4</v>
      </c>
      <c r="Y130">
        <f t="shared" si="25"/>
        <v>0.49</v>
      </c>
      <c r="Z130">
        <f t="shared" si="26"/>
        <v>0.11</v>
      </c>
    </row>
    <row r="131" spans="1:26" x14ac:dyDescent="0.25">
      <c r="A131" s="1" t="s">
        <v>1567</v>
      </c>
      <c r="B131" s="1">
        <v>100</v>
      </c>
      <c r="C131" s="1">
        <v>79</v>
      </c>
      <c r="D131" s="1">
        <v>0.1</v>
      </c>
      <c r="E131" s="1">
        <v>17.5</v>
      </c>
      <c r="F131" s="1">
        <v>1.2</v>
      </c>
      <c r="G131" s="1"/>
      <c r="H131" s="1"/>
      <c r="I131" s="1"/>
      <c r="J131" s="1"/>
      <c r="K131" s="1">
        <v>0</v>
      </c>
      <c r="L131" s="1">
        <v>2017</v>
      </c>
      <c r="M131" s="1" t="str">
        <f t="shared" si="14"/>
        <v>저어육류</v>
      </c>
      <c r="N131">
        <f t="shared" si="15"/>
        <v>81.2</v>
      </c>
      <c r="O131">
        <f t="shared" si="16"/>
        <v>1.03</v>
      </c>
      <c r="P131">
        <f t="shared" si="17"/>
        <v>99.9</v>
      </c>
      <c r="Q131">
        <f t="shared" si="18"/>
        <v>80.8</v>
      </c>
      <c r="R131">
        <f t="shared" si="19"/>
        <v>18.7</v>
      </c>
      <c r="S131">
        <f t="shared" si="20"/>
        <v>80.8</v>
      </c>
      <c r="T131">
        <f t="shared" si="21"/>
        <v>1.62</v>
      </c>
      <c r="U131">
        <f t="shared" si="22"/>
        <v>11.54</v>
      </c>
      <c r="V131">
        <f t="shared" si="23"/>
        <v>11.5</v>
      </c>
      <c r="X131">
        <f t="shared" si="24"/>
        <v>0.01</v>
      </c>
      <c r="Y131">
        <f t="shared" si="25"/>
        <v>0.93</v>
      </c>
      <c r="Z131">
        <f t="shared" si="26"/>
        <v>0.06</v>
      </c>
    </row>
    <row r="132" spans="1:26" x14ac:dyDescent="0.25">
      <c r="A132" s="1" t="s">
        <v>1568</v>
      </c>
      <c r="B132" s="1">
        <v>100</v>
      </c>
      <c r="C132" s="1">
        <v>156</v>
      </c>
      <c r="D132" s="1">
        <v>0</v>
      </c>
      <c r="E132" s="1">
        <v>29.3</v>
      </c>
      <c r="F132" s="1">
        <v>4.7</v>
      </c>
      <c r="G132" s="1"/>
      <c r="H132" s="1"/>
      <c r="I132" s="1"/>
      <c r="J132" s="1"/>
      <c r="K132" s="1">
        <v>0</v>
      </c>
      <c r="L132" s="1">
        <v>2017</v>
      </c>
      <c r="M132" s="1" t="str">
        <f t="shared" ref="M132:M195" si="27">IF(AND((F132/E132)&gt;=0,(F132/E132)&lt;0.4325),"저어육류",IF(AND((F132/E132)&gt;=0.4325,(F132/E132)&lt;0.8375),"중어육류","고어육류"))</f>
        <v>저어육류</v>
      </c>
      <c r="N132">
        <f t="shared" ref="N132:N195" si="28">4*D132+4*E132+9*F132</f>
        <v>159.5</v>
      </c>
      <c r="O132">
        <f t="shared" ref="O132:O195" si="29">ROUND(N132/C132,2)</f>
        <v>1.02</v>
      </c>
      <c r="P132">
        <f t="shared" ref="P132:P195" si="30">B132-D132</f>
        <v>100</v>
      </c>
      <c r="Q132">
        <f t="shared" ref="Q132:Q195" si="31">E132*4+F132*9</f>
        <v>159.5</v>
      </c>
      <c r="R132">
        <f t="shared" ref="R132:R195" si="32">F132+E132</f>
        <v>34</v>
      </c>
      <c r="S132">
        <f t="shared" ref="S132:S195" si="33">Q132</f>
        <v>159.5</v>
      </c>
      <c r="T132">
        <f t="shared" ref="T132:T195" si="34">ROUND(S132/IF(M132="저어육류",50,IF(M132="중어육류",75,100)),2)</f>
        <v>3.19</v>
      </c>
      <c r="U132">
        <f t="shared" ref="U132:U195" si="35">ROUND(R132/T132,2)</f>
        <v>10.66</v>
      </c>
      <c r="V132">
        <f t="shared" ref="V132:V195" si="36">IF(U132&lt;=20,ROUND(U132,1),IF(AND(U132&gt;20,U132&lt;=50),INT((U132+2.5)/5)*5,ROUND(U132,-1)))</f>
        <v>10.7</v>
      </c>
      <c r="X132">
        <f t="shared" ref="X132:X195" si="37">ROUND(D132/($D132+$E132+$F132),2)</f>
        <v>0</v>
      </c>
      <c r="Y132">
        <f t="shared" ref="Y132:Y195" si="38">ROUND(E132/($D132+$E132+$F132),2)</f>
        <v>0.86</v>
      </c>
      <c r="Z132">
        <f t="shared" ref="Z132:Z195" si="39">ROUND(F132/($D132+$E132+$F132),2)</f>
        <v>0.14000000000000001</v>
      </c>
    </row>
    <row r="133" spans="1:26" x14ac:dyDescent="0.25">
      <c r="A133" s="1" t="s">
        <v>1569</v>
      </c>
      <c r="B133" s="1">
        <v>100</v>
      </c>
      <c r="C133" s="1">
        <v>116</v>
      </c>
      <c r="D133" s="1">
        <v>0</v>
      </c>
      <c r="E133" s="1">
        <v>22.36</v>
      </c>
      <c r="F133" s="1">
        <v>3.28</v>
      </c>
      <c r="G133" s="1">
        <v>0</v>
      </c>
      <c r="H133" s="1">
        <v>49</v>
      </c>
      <c r="I133" s="1">
        <v>41.46</v>
      </c>
      <c r="J133" s="1">
        <v>0.45</v>
      </c>
      <c r="K133" s="1">
        <v>0</v>
      </c>
      <c r="L133" s="1">
        <v>2017</v>
      </c>
      <c r="M133" s="1" t="str">
        <f t="shared" si="27"/>
        <v>저어육류</v>
      </c>
      <c r="N133">
        <f t="shared" si="28"/>
        <v>118.96</v>
      </c>
      <c r="O133">
        <f t="shared" si="29"/>
        <v>1.03</v>
      </c>
      <c r="P133">
        <f t="shared" si="30"/>
        <v>100</v>
      </c>
      <c r="Q133">
        <f t="shared" si="31"/>
        <v>118.96</v>
      </c>
      <c r="R133">
        <f t="shared" si="32"/>
        <v>25.64</v>
      </c>
      <c r="S133">
        <f t="shared" si="33"/>
        <v>118.96</v>
      </c>
      <c r="T133">
        <f t="shared" si="34"/>
        <v>2.38</v>
      </c>
      <c r="U133">
        <f t="shared" si="35"/>
        <v>10.77</v>
      </c>
      <c r="V133">
        <f t="shared" si="36"/>
        <v>10.8</v>
      </c>
      <c r="X133">
        <f t="shared" si="37"/>
        <v>0</v>
      </c>
      <c r="Y133">
        <f t="shared" si="38"/>
        <v>0.87</v>
      </c>
      <c r="Z133">
        <f t="shared" si="39"/>
        <v>0.13</v>
      </c>
    </row>
    <row r="134" spans="1:26" x14ac:dyDescent="0.25">
      <c r="A134" s="1" t="s">
        <v>1570</v>
      </c>
      <c r="B134" s="1">
        <v>100</v>
      </c>
      <c r="C134" s="1">
        <v>76</v>
      </c>
      <c r="D134" s="1">
        <v>0.1</v>
      </c>
      <c r="E134" s="1">
        <v>19.2</v>
      </c>
      <c r="F134" s="1">
        <v>0.1</v>
      </c>
      <c r="G134" s="1"/>
      <c r="H134" s="1"/>
      <c r="I134" s="1"/>
      <c r="J134" s="1"/>
      <c r="K134" s="1">
        <v>0</v>
      </c>
      <c r="L134" s="1">
        <v>2017</v>
      </c>
      <c r="M134" s="1" t="str">
        <f t="shared" si="27"/>
        <v>저어육류</v>
      </c>
      <c r="N134">
        <f t="shared" si="28"/>
        <v>78.100000000000009</v>
      </c>
      <c r="O134">
        <f t="shared" si="29"/>
        <v>1.03</v>
      </c>
      <c r="P134">
        <f t="shared" si="30"/>
        <v>99.9</v>
      </c>
      <c r="Q134">
        <f t="shared" si="31"/>
        <v>77.7</v>
      </c>
      <c r="R134">
        <f t="shared" si="32"/>
        <v>19.3</v>
      </c>
      <c r="S134">
        <f t="shared" si="33"/>
        <v>77.7</v>
      </c>
      <c r="T134">
        <f t="shared" si="34"/>
        <v>1.55</v>
      </c>
      <c r="U134">
        <f t="shared" si="35"/>
        <v>12.45</v>
      </c>
      <c r="V134">
        <f t="shared" si="36"/>
        <v>12.5</v>
      </c>
      <c r="X134">
        <f t="shared" si="37"/>
        <v>0.01</v>
      </c>
      <c r="Y134">
        <f t="shared" si="38"/>
        <v>0.99</v>
      </c>
      <c r="Z134">
        <f t="shared" si="39"/>
        <v>0.01</v>
      </c>
    </row>
    <row r="135" spans="1:26" x14ac:dyDescent="0.25">
      <c r="A135" s="1" t="s">
        <v>1571</v>
      </c>
      <c r="B135" s="1">
        <v>100</v>
      </c>
      <c r="C135" s="1">
        <v>89</v>
      </c>
      <c r="D135" s="1">
        <v>0</v>
      </c>
      <c r="E135" s="1">
        <v>21.6</v>
      </c>
      <c r="F135" s="1">
        <v>0.6</v>
      </c>
      <c r="G135" s="1"/>
      <c r="H135" s="1">
        <v>254</v>
      </c>
      <c r="I135" s="1"/>
      <c r="J135" s="1"/>
      <c r="K135" s="1">
        <v>0</v>
      </c>
      <c r="L135" s="1">
        <v>2017</v>
      </c>
      <c r="M135" s="1" t="str">
        <f t="shared" si="27"/>
        <v>저어육류</v>
      </c>
      <c r="N135">
        <f t="shared" si="28"/>
        <v>91.800000000000011</v>
      </c>
      <c r="O135">
        <f t="shared" si="29"/>
        <v>1.03</v>
      </c>
      <c r="P135">
        <f t="shared" si="30"/>
        <v>100</v>
      </c>
      <c r="Q135">
        <f t="shared" si="31"/>
        <v>91.800000000000011</v>
      </c>
      <c r="R135">
        <f t="shared" si="32"/>
        <v>22.200000000000003</v>
      </c>
      <c r="S135">
        <f t="shared" si="33"/>
        <v>91.800000000000011</v>
      </c>
      <c r="T135">
        <f t="shared" si="34"/>
        <v>1.84</v>
      </c>
      <c r="U135">
        <f t="shared" si="35"/>
        <v>12.07</v>
      </c>
      <c r="V135">
        <f t="shared" si="36"/>
        <v>12.1</v>
      </c>
      <c r="X135">
        <f t="shared" si="37"/>
        <v>0</v>
      </c>
      <c r="Y135">
        <f t="shared" si="38"/>
        <v>0.97</v>
      </c>
      <c r="Z135">
        <f t="shared" si="39"/>
        <v>0.03</v>
      </c>
    </row>
    <row r="136" spans="1:26" x14ac:dyDescent="0.25">
      <c r="A136" s="1" t="s">
        <v>1572</v>
      </c>
      <c r="B136" s="1">
        <v>100</v>
      </c>
      <c r="C136" s="1">
        <v>87</v>
      </c>
      <c r="D136" s="1">
        <v>0.2</v>
      </c>
      <c r="E136" s="1">
        <v>17.3</v>
      </c>
      <c r="F136" s="1">
        <v>2.1</v>
      </c>
      <c r="G136" s="1"/>
      <c r="H136" s="1"/>
      <c r="I136" s="1"/>
      <c r="J136" s="1"/>
      <c r="K136" s="1">
        <v>0</v>
      </c>
      <c r="L136" s="1">
        <v>2017</v>
      </c>
      <c r="M136" s="1" t="str">
        <f t="shared" si="27"/>
        <v>저어육류</v>
      </c>
      <c r="N136">
        <f t="shared" si="28"/>
        <v>88.9</v>
      </c>
      <c r="O136">
        <f t="shared" si="29"/>
        <v>1.02</v>
      </c>
      <c r="P136">
        <f t="shared" si="30"/>
        <v>99.8</v>
      </c>
      <c r="Q136">
        <f t="shared" si="31"/>
        <v>88.100000000000009</v>
      </c>
      <c r="R136">
        <f t="shared" si="32"/>
        <v>19.400000000000002</v>
      </c>
      <c r="S136">
        <f t="shared" si="33"/>
        <v>88.100000000000009</v>
      </c>
      <c r="T136">
        <f t="shared" si="34"/>
        <v>1.76</v>
      </c>
      <c r="U136">
        <f t="shared" si="35"/>
        <v>11.02</v>
      </c>
      <c r="V136">
        <f t="shared" si="36"/>
        <v>11</v>
      </c>
      <c r="X136">
        <f t="shared" si="37"/>
        <v>0.01</v>
      </c>
      <c r="Y136">
        <f t="shared" si="38"/>
        <v>0.88</v>
      </c>
      <c r="Z136">
        <f t="shared" si="39"/>
        <v>0.11</v>
      </c>
    </row>
    <row r="137" spans="1:26" x14ac:dyDescent="0.25">
      <c r="A137" s="1" t="s">
        <v>1573</v>
      </c>
      <c r="B137" s="1">
        <v>100</v>
      </c>
      <c r="C137" s="1">
        <v>239</v>
      </c>
      <c r="D137" s="1">
        <v>8.3000000000000007</v>
      </c>
      <c r="E137" s="1">
        <v>7.1</v>
      </c>
      <c r="F137" s="1">
        <v>19.5</v>
      </c>
      <c r="G137" s="1"/>
      <c r="H137" s="1"/>
      <c r="I137" s="1"/>
      <c r="J137" s="1"/>
      <c r="K137" s="1">
        <v>0</v>
      </c>
      <c r="L137" s="1">
        <v>2017</v>
      </c>
      <c r="M137" s="1" t="str">
        <f t="shared" si="27"/>
        <v>고어육류</v>
      </c>
      <c r="N137">
        <f t="shared" si="28"/>
        <v>237.1</v>
      </c>
      <c r="O137">
        <f t="shared" si="29"/>
        <v>0.99</v>
      </c>
      <c r="P137">
        <f t="shared" si="30"/>
        <v>91.7</v>
      </c>
      <c r="Q137">
        <f t="shared" si="31"/>
        <v>203.9</v>
      </c>
      <c r="R137">
        <f t="shared" si="32"/>
        <v>26.6</v>
      </c>
      <c r="S137">
        <f t="shared" si="33"/>
        <v>203.9</v>
      </c>
      <c r="T137">
        <f t="shared" si="34"/>
        <v>2.04</v>
      </c>
      <c r="U137">
        <f t="shared" si="35"/>
        <v>13.04</v>
      </c>
      <c r="V137">
        <f t="shared" si="36"/>
        <v>13</v>
      </c>
      <c r="X137">
        <f t="shared" si="37"/>
        <v>0.24</v>
      </c>
      <c r="Y137">
        <f t="shared" si="38"/>
        <v>0.2</v>
      </c>
      <c r="Z137">
        <f t="shared" si="39"/>
        <v>0.56000000000000005</v>
      </c>
    </row>
    <row r="138" spans="1:26" x14ac:dyDescent="0.25">
      <c r="A138" s="1" t="s">
        <v>1574</v>
      </c>
      <c r="B138" s="1">
        <v>100</v>
      </c>
      <c r="C138" s="1">
        <v>83</v>
      </c>
      <c r="D138" s="1">
        <v>0.8</v>
      </c>
      <c r="E138" s="1">
        <v>17.5</v>
      </c>
      <c r="F138" s="1">
        <v>1.3</v>
      </c>
      <c r="G138" s="1"/>
      <c r="H138" s="1"/>
      <c r="I138" s="1"/>
      <c r="J138" s="1"/>
      <c r="K138" s="1">
        <v>0</v>
      </c>
      <c r="L138" s="1">
        <v>2017</v>
      </c>
      <c r="M138" s="1" t="str">
        <f t="shared" si="27"/>
        <v>저어육류</v>
      </c>
      <c r="N138">
        <f t="shared" si="28"/>
        <v>84.9</v>
      </c>
      <c r="O138">
        <f t="shared" si="29"/>
        <v>1.02</v>
      </c>
      <c r="P138">
        <f t="shared" si="30"/>
        <v>99.2</v>
      </c>
      <c r="Q138">
        <f t="shared" si="31"/>
        <v>81.7</v>
      </c>
      <c r="R138">
        <f t="shared" si="32"/>
        <v>18.8</v>
      </c>
      <c r="S138">
        <f t="shared" si="33"/>
        <v>81.7</v>
      </c>
      <c r="T138">
        <f t="shared" si="34"/>
        <v>1.63</v>
      </c>
      <c r="U138">
        <f t="shared" si="35"/>
        <v>11.53</v>
      </c>
      <c r="V138">
        <f t="shared" si="36"/>
        <v>11.5</v>
      </c>
      <c r="X138">
        <f t="shared" si="37"/>
        <v>0.04</v>
      </c>
      <c r="Y138">
        <f t="shared" si="38"/>
        <v>0.89</v>
      </c>
      <c r="Z138">
        <f t="shared" si="39"/>
        <v>7.0000000000000007E-2</v>
      </c>
    </row>
    <row r="139" spans="1:26" x14ac:dyDescent="0.25">
      <c r="A139" s="1" t="s">
        <v>1575</v>
      </c>
      <c r="B139" s="1">
        <v>100</v>
      </c>
      <c r="C139" s="1">
        <v>69</v>
      </c>
      <c r="D139" s="1">
        <v>3.8</v>
      </c>
      <c r="E139" s="1">
        <v>10.5</v>
      </c>
      <c r="F139" s="1">
        <v>1.4</v>
      </c>
      <c r="G139" s="1"/>
      <c r="H139" s="1">
        <v>81</v>
      </c>
      <c r="I139" s="1"/>
      <c r="J139" s="1"/>
      <c r="K139" s="1">
        <v>0</v>
      </c>
      <c r="L139" s="1">
        <v>2017</v>
      </c>
      <c r="M139" s="1" t="str">
        <f t="shared" si="27"/>
        <v>저어육류</v>
      </c>
      <c r="N139">
        <f t="shared" si="28"/>
        <v>69.8</v>
      </c>
      <c r="O139">
        <f t="shared" si="29"/>
        <v>1.01</v>
      </c>
      <c r="P139">
        <f t="shared" si="30"/>
        <v>96.2</v>
      </c>
      <c r="Q139">
        <f t="shared" si="31"/>
        <v>54.6</v>
      </c>
      <c r="R139">
        <f t="shared" si="32"/>
        <v>11.9</v>
      </c>
      <c r="S139">
        <f t="shared" si="33"/>
        <v>54.6</v>
      </c>
      <c r="T139">
        <f t="shared" si="34"/>
        <v>1.0900000000000001</v>
      </c>
      <c r="U139">
        <f t="shared" si="35"/>
        <v>10.92</v>
      </c>
      <c r="V139">
        <f t="shared" si="36"/>
        <v>10.9</v>
      </c>
      <c r="X139">
        <f t="shared" si="37"/>
        <v>0.24</v>
      </c>
      <c r="Y139">
        <f t="shared" si="38"/>
        <v>0.67</v>
      </c>
      <c r="Z139">
        <f t="shared" si="39"/>
        <v>0.09</v>
      </c>
    </row>
    <row r="140" spans="1:26" x14ac:dyDescent="0.25">
      <c r="A140" s="1" t="s">
        <v>1576</v>
      </c>
      <c r="B140" s="1">
        <v>100</v>
      </c>
      <c r="C140" s="1">
        <v>100</v>
      </c>
      <c r="D140" s="1">
        <v>0</v>
      </c>
      <c r="E140" s="1">
        <v>19.2</v>
      </c>
      <c r="F140" s="1">
        <v>2.8</v>
      </c>
      <c r="G140" s="1"/>
      <c r="H140" s="1"/>
      <c r="I140" s="1"/>
      <c r="J140" s="1"/>
      <c r="K140" s="1">
        <v>0</v>
      </c>
      <c r="L140" s="1">
        <v>2017</v>
      </c>
      <c r="M140" s="1" t="str">
        <f t="shared" si="27"/>
        <v>저어육류</v>
      </c>
      <c r="N140">
        <f t="shared" si="28"/>
        <v>102</v>
      </c>
      <c r="O140">
        <f t="shared" si="29"/>
        <v>1.02</v>
      </c>
      <c r="P140">
        <f t="shared" si="30"/>
        <v>100</v>
      </c>
      <c r="Q140">
        <f t="shared" si="31"/>
        <v>102</v>
      </c>
      <c r="R140">
        <f t="shared" si="32"/>
        <v>22</v>
      </c>
      <c r="S140">
        <f t="shared" si="33"/>
        <v>102</v>
      </c>
      <c r="T140">
        <f t="shared" si="34"/>
        <v>2.04</v>
      </c>
      <c r="U140">
        <f t="shared" si="35"/>
        <v>10.78</v>
      </c>
      <c r="V140">
        <f t="shared" si="36"/>
        <v>10.8</v>
      </c>
      <c r="X140">
        <f t="shared" si="37"/>
        <v>0</v>
      </c>
      <c r="Y140">
        <f t="shared" si="38"/>
        <v>0.87</v>
      </c>
      <c r="Z140">
        <f t="shared" si="39"/>
        <v>0.13</v>
      </c>
    </row>
    <row r="141" spans="1:26" x14ac:dyDescent="0.25">
      <c r="A141" s="1" t="s">
        <v>1577</v>
      </c>
      <c r="B141" s="1">
        <v>100</v>
      </c>
      <c r="C141" s="1">
        <v>124</v>
      </c>
      <c r="D141" s="1">
        <v>0</v>
      </c>
      <c r="E141" s="1">
        <v>23.63</v>
      </c>
      <c r="F141" s="1">
        <v>2.56</v>
      </c>
      <c r="G141" s="1"/>
      <c r="H141" s="1">
        <v>87</v>
      </c>
      <c r="I141" s="1">
        <v>53</v>
      </c>
      <c r="J141" s="1">
        <v>0.65</v>
      </c>
      <c r="K141" s="1">
        <v>0</v>
      </c>
      <c r="L141" s="1">
        <v>2017</v>
      </c>
      <c r="M141" s="1" t="str">
        <f t="shared" si="27"/>
        <v>저어육류</v>
      </c>
      <c r="N141">
        <f t="shared" si="28"/>
        <v>117.56</v>
      </c>
      <c r="O141">
        <f t="shared" si="29"/>
        <v>0.95</v>
      </c>
      <c r="P141">
        <f t="shared" si="30"/>
        <v>100</v>
      </c>
      <c r="Q141">
        <f t="shared" si="31"/>
        <v>117.56</v>
      </c>
      <c r="R141">
        <f t="shared" si="32"/>
        <v>26.189999999999998</v>
      </c>
      <c r="S141">
        <f t="shared" si="33"/>
        <v>117.56</v>
      </c>
      <c r="T141">
        <f t="shared" si="34"/>
        <v>2.35</v>
      </c>
      <c r="U141">
        <f t="shared" si="35"/>
        <v>11.14</v>
      </c>
      <c r="V141">
        <f t="shared" si="36"/>
        <v>11.1</v>
      </c>
      <c r="X141">
        <f t="shared" si="37"/>
        <v>0</v>
      </c>
      <c r="Y141">
        <f t="shared" si="38"/>
        <v>0.9</v>
      </c>
      <c r="Z141">
        <f t="shared" si="39"/>
        <v>0.1</v>
      </c>
    </row>
    <row r="142" spans="1:26" x14ac:dyDescent="0.25">
      <c r="A142" s="1" t="s">
        <v>1578</v>
      </c>
      <c r="B142" s="1">
        <v>100</v>
      </c>
      <c r="C142" s="1">
        <v>88</v>
      </c>
      <c r="D142" s="1">
        <v>0.2</v>
      </c>
      <c r="E142" s="1">
        <v>18.2</v>
      </c>
      <c r="F142" s="1">
        <v>1.9</v>
      </c>
      <c r="G142" s="1"/>
      <c r="H142" s="1">
        <v>108</v>
      </c>
      <c r="I142" s="1"/>
      <c r="J142" s="1"/>
      <c r="K142" s="1">
        <v>0</v>
      </c>
      <c r="L142" s="1">
        <v>2017</v>
      </c>
      <c r="M142" s="1" t="str">
        <f t="shared" si="27"/>
        <v>저어육류</v>
      </c>
      <c r="N142">
        <f t="shared" si="28"/>
        <v>90.699999999999989</v>
      </c>
      <c r="O142">
        <f t="shared" si="29"/>
        <v>1.03</v>
      </c>
      <c r="P142">
        <f t="shared" si="30"/>
        <v>99.8</v>
      </c>
      <c r="Q142">
        <f t="shared" si="31"/>
        <v>89.899999999999991</v>
      </c>
      <c r="R142">
        <f t="shared" si="32"/>
        <v>20.099999999999998</v>
      </c>
      <c r="S142">
        <f t="shared" si="33"/>
        <v>89.899999999999991</v>
      </c>
      <c r="T142">
        <f t="shared" si="34"/>
        <v>1.8</v>
      </c>
      <c r="U142">
        <f t="shared" si="35"/>
        <v>11.17</v>
      </c>
      <c r="V142">
        <f t="shared" si="36"/>
        <v>11.2</v>
      </c>
      <c r="X142">
        <f t="shared" si="37"/>
        <v>0.01</v>
      </c>
      <c r="Y142">
        <f t="shared" si="38"/>
        <v>0.9</v>
      </c>
      <c r="Z142">
        <f t="shared" si="39"/>
        <v>0.09</v>
      </c>
    </row>
    <row r="143" spans="1:26" x14ac:dyDescent="0.25">
      <c r="A143" s="1" t="s">
        <v>1579</v>
      </c>
      <c r="B143" s="1">
        <v>100</v>
      </c>
      <c r="C143" s="1">
        <v>139</v>
      </c>
      <c r="D143" s="1">
        <v>0</v>
      </c>
      <c r="E143" s="1">
        <v>22.4</v>
      </c>
      <c r="F143" s="1">
        <v>5.8</v>
      </c>
      <c r="G143" s="1"/>
      <c r="H143" s="1"/>
      <c r="I143" s="1"/>
      <c r="J143" s="1"/>
      <c r="K143" s="1">
        <v>0</v>
      </c>
      <c r="L143" s="1">
        <v>2017</v>
      </c>
      <c r="M143" s="1" t="str">
        <f t="shared" si="27"/>
        <v>저어육류</v>
      </c>
      <c r="N143">
        <f t="shared" si="28"/>
        <v>141.79999999999998</v>
      </c>
      <c r="O143">
        <f t="shared" si="29"/>
        <v>1.02</v>
      </c>
      <c r="P143">
        <f t="shared" si="30"/>
        <v>100</v>
      </c>
      <c r="Q143">
        <f t="shared" si="31"/>
        <v>141.79999999999998</v>
      </c>
      <c r="R143">
        <f t="shared" si="32"/>
        <v>28.2</v>
      </c>
      <c r="S143">
        <f t="shared" si="33"/>
        <v>141.79999999999998</v>
      </c>
      <c r="T143">
        <f t="shared" si="34"/>
        <v>2.84</v>
      </c>
      <c r="U143">
        <f t="shared" si="35"/>
        <v>9.93</v>
      </c>
      <c r="V143">
        <f t="shared" si="36"/>
        <v>9.9</v>
      </c>
      <c r="X143">
        <f t="shared" si="37"/>
        <v>0</v>
      </c>
      <c r="Y143">
        <f t="shared" si="38"/>
        <v>0.79</v>
      </c>
      <c r="Z143">
        <f t="shared" si="39"/>
        <v>0.21</v>
      </c>
    </row>
    <row r="144" spans="1:26" x14ac:dyDescent="0.25">
      <c r="A144" s="1" t="s">
        <v>1580</v>
      </c>
      <c r="B144" s="1">
        <v>100</v>
      </c>
      <c r="C144" s="1">
        <v>97</v>
      </c>
      <c r="D144" s="1">
        <v>0.8</v>
      </c>
      <c r="E144" s="1">
        <v>17.3</v>
      </c>
      <c r="F144" s="1">
        <v>3</v>
      </c>
      <c r="G144" s="1"/>
      <c r="H144" s="1"/>
      <c r="I144" s="1"/>
      <c r="J144" s="1"/>
      <c r="K144" s="1">
        <v>0</v>
      </c>
      <c r="L144" s="1">
        <v>2017</v>
      </c>
      <c r="M144" s="1" t="str">
        <f t="shared" si="27"/>
        <v>저어육류</v>
      </c>
      <c r="N144">
        <f t="shared" si="28"/>
        <v>99.4</v>
      </c>
      <c r="O144">
        <f t="shared" si="29"/>
        <v>1.02</v>
      </c>
      <c r="P144">
        <f t="shared" si="30"/>
        <v>99.2</v>
      </c>
      <c r="Q144">
        <f t="shared" si="31"/>
        <v>96.2</v>
      </c>
      <c r="R144">
        <f t="shared" si="32"/>
        <v>20.3</v>
      </c>
      <c r="S144">
        <f t="shared" si="33"/>
        <v>96.2</v>
      </c>
      <c r="T144">
        <f t="shared" si="34"/>
        <v>1.92</v>
      </c>
      <c r="U144">
        <f t="shared" si="35"/>
        <v>10.57</v>
      </c>
      <c r="V144">
        <f t="shared" si="36"/>
        <v>10.6</v>
      </c>
      <c r="X144">
        <f t="shared" si="37"/>
        <v>0.04</v>
      </c>
      <c r="Y144">
        <f t="shared" si="38"/>
        <v>0.82</v>
      </c>
      <c r="Z144">
        <f t="shared" si="39"/>
        <v>0.14000000000000001</v>
      </c>
    </row>
    <row r="145" spans="1:26" x14ac:dyDescent="0.25">
      <c r="A145" s="1" t="s">
        <v>1581</v>
      </c>
      <c r="B145" s="1">
        <v>100</v>
      </c>
      <c r="C145" s="1">
        <v>86</v>
      </c>
      <c r="D145" s="1">
        <v>0.3</v>
      </c>
      <c r="E145" s="1">
        <v>19.399999999999999</v>
      </c>
      <c r="F145" s="1">
        <v>1.1000000000000001</v>
      </c>
      <c r="G145" s="1"/>
      <c r="H145" s="1"/>
      <c r="I145" s="1"/>
      <c r="J145" s="1"/>
      <c r="K145" s="1">
        <v>0</v>
      </c>
      <c r="L145" s="1">
        <v>2017</v>
      </c>
      <c r="M145" s="1" t="str">
        <f t="shared" si="27"/>
        <v>저어육류</v>
      </c>
      <c r="N145">
        <f t="shared" si="28"/>
        <v>88.7</v>
      </c>
      <c r="O145">
        <f t="shared" si="29"/>
        <v>1.03</v>
      </c>
      <c r="P145">
        <f t="shared" si="30"/>
        <v>99.7</v>
      </c>
      <c r="Q145">
        <f t="shared" si="31"/>
        <v>87.5</v>
      </c>
      <c r="R145">
        <f t="shared" si="32"/>
        <v>20.5</v>
      </c>
      <c r="S145">
        <f t="shared" si="33"/>
        <v>87.5</v>
      </c>
      <c r="T145">
        <f t="shared" si="34"/>
        <v>1.75</v>
      </c>
      <c r="U145">
        <f t="shared" si="35"/>
        <v>11.71</v>
      </c>
      <c r="V145">
        <f t="shared" si="36"/>
        <v>11.7</v>
      </c>
      <c r="X145">
        <f t="shared" si="37"/>
        <v>0.01</v>
      </c>
      <c r="Y145">
        <f t="shared" si="38"/>
        <v>0.93</v>
      </c>
      <c r="Z145">
        <f t="shared" si="39"/>
        <v>0.05</v>
      </c>
    </row>
    <row r="146" spans="1:26" x14ac:dyDescent="0.25">
      <c r="A146" s="1" t="s">
        <v>1582</v>
      </c>
      <c r="B146" s="1">
        <v>100</v>
      </c>
      <c r="C146" s="1">
        <v>100</v>
      </c>
      <c r="D146" s="1">
        <v>0</v>
      </c>
      <c r="E146" s="1">
        <v>14</v>
      </c>
      <c r="F146" s="1">
        <v>5.0999999999999996</v>
      </c>
      <c r="G146" s="1"/>
      <c r="H146" s="1"/>
      <c r="I146" s="1"/>
      <c r="J146" s="1"/>
      <c r="K146" s="1">
        <v>0</v>
      </c>
      <c r="L146" s="1">
        <v>2017</v>
      </c>
      <c r="M146" s="1" t="str">
        <f t="shared" si="27"/>
        <v>저어육류</v>
      </c>
      <c r="N146">
        <f t="shared" si="28"/>
        <v>101.9</v>
      </c>
      <c r="O146">
        <f t="shared" si="29"/>
        <v>1.02</v>
      </c>
      <c r="P146">
        <f t="shared" si="30"/>
        <v>100</v>
      </c>
      <c r="Q146">
        <f t="shared" si="31"/>
        <v>101.9</v>
      </c>
      <c r="R146">
        <f t="shared" si="32"/>
        <v>19.100000000000001</v>
      </c>
      <c r="S146">
        <f t="shared" si="33"/>
        <v>101.9</v>
      </c>
      <c r="T146">
        <f t="shared" si="34"/>
        <v>2.04</v>
      </c>
      <c r="U146">
        <f t="shared" si="35"/>
        <v>9.36</v>
      </c>
      <c r="V146">
        <f t="shared" si="36"/>
        <v>9.4</v>
      </c>
      <c r="X146">
        <f t="shared" si="37"/>
        <v>0</v>
      </c>
      <c r="Y146">
        <f t="shared" si="38"/>
        <v>0.73</v>
      </c>
      <c r="Z146">
        <f t="shared" si="39"/>
        <v>0.27</v>
      </c>
    </row>
    <row r="147" spans="1:26" x14ac:dyDescent="0.25">
      <c r="A147" s="1" t="s">
        <v>1583</v>
      </c>
      <c r="B147" s="1">
        <v>100</v>
      </c>
      <c r="C147" s="1">
        <v>101</v>
      </c>
      <c r="D147" s="1">
        <v>0.1</v>
      </c>
      <c r="E147" s="1">
        <v>17</v>
      </c>
      <c r="F147" s="1">
        <v>3.9</v>
      </c>
      <c r="G147" s="1"/>
      <c r="H147" s="1"/>
      <c r="I147" s="1"/>
      <c r="J147" s="1"/>
      <c r="K147" s="1">
        <v>0</v>
      </c>
      <c r="L147" s="1">
        <v>2017</v>
      </c>
      <c r="M147" s="1" t="str">
        <f t="shared" si="27"/>
        <v>저어육류</v>
      </c>
      <c r="N147">
        <f t="shared" si="28"/>
        <v>103.5</v>
      </c>
      <c r="O147">
        <f t="shared" si="29"/>
        <v>1.02</v>
      </c>
      <c r="P147">
        <f t="shared" si="30"/>
        <v>99.9</v>
      </c>
      <c r="Q147">
        <f t="shared" si="31"/>
        <v>103.1</v>
      </c>
      <c r="R147">
        <f t="shared" si="32"/>
        <v>20.9</v>
      </c>
      <c r="S147">
        <f t="shared" si="33"/>
        <v>103.1</v>
      </c>
      <c r="T147">
        <f t="shared" si="34"/>
        <v>2.06</v>
      </c>
      <c r="U147">
        <f t="shared" si="35"/>
        <v>10.15</v>
      </c>
      <c r="V147">
        <f t="shared" si="36"/>
        <v>10.199999999999999</v>
      </c>
      <c r="X147">
        <f t="shared" si="37"/>
        <v>0</v>
      </c>
      <c r="Y147">
        <f t="shared" si="38"/>
        <v>0.81</v>
      </c>
      <c r="Z147">
        <f t="shared" si="39"/>
        <v>0.19</v>
      </c>
    </row>
    <row r="148" spans="1:26" x14ac:dyDescent="0.25">
      <c r="A148" s="1" t="s">
        <v>1584</v>
      </c>
      <c r="B148" s="1">
        <v>100</v>
      </c>
      <c r="C148" s="1">
        <v>134</v>
      </c>
      <c r="D148" s="1"/>
      <c r="E148" s="1">
        <v>22.3</v>
      </c>
      <c r="F148" s="1">
        <v>5.3</v>
      </c>
      <c r="G148" s="1"/>
      <c r="H148" s="1"/>
      <c r="I148" s="1"/>
      <c r="J148" s="1"/>
      <c r="K148" s="1">
        <v>0</v>
      </c>
      <c r="L148" s="1">
        <v>2017</v>
      </c>
      <c r="M148" s="1" t="str">
        <f t="shared" si="27"/>
        <v>저어육류</v>
      </c>
      <c r="N148">
        <f t="shared" si="28"/>
        <v>136.9</v>
      </c>
      <c r="O148">
        <f t="shared" si="29"/>
        <v>1.02</v>
      </c>
      <c r="P148">
        <f t="shared" si="30"/>
        <v>100</v>
      </c>
      <c r="Q148">
        <f t="shared" si="31"/>
        <v>136.9</v>
      </c>
      <c r="R148">
        <f t="shared" si="32"/>
        <v>27.6</v>
      </c>
      <c r="S148">
        <f t="shared" si="33"/>
        <v>136.9</v>
      </c>
      <c r="T148">
        <f t="shared" si="34"/>
        <v>2.74</v>
      </c>
      <c r="U148">
        <f t="shared" si="35"/>
        <v>10.07</v>
      </c>
      <c r="V148">
        <f t="shared" si="36"/>
        <v>10.1</v>
      </c>
      <c r="X148">
        <f t="shared" si="37"/>
        <v>0</v>
      </c>
      <c r="Y148">
        <f t="shared" si="38"/>
        <v>0.81</v>
      </c>
      <c r="Z148">
        <f t="shared" si="39"/>
        <v>0.19</v>
      </c>
    </row>
    <row r="149" spans="1:26" x14ac:dyDescent="0.25">
      <c r="A149" s="1" t="s">
        <v>1585</v>
      </c>
      <c r="B149" s="1">
        <v>100</v>
      </c>
      <c r="C149" s="1">
        <v>83</v>
      </c>
      <c r="D149" s="1">
        <v>0.1</v>
      </c>
      <c r="E149" s="1">
        <v>20.100000000000001</v>
      </c>
      <c r="F149" s="1">
        <v>0.5</v>
      </c>
      <c r="G149" s="1"/>
      <c r="H149" s="1"/>
      <c r="I149" s="1"/>
      <c r="J149" s="1"/>
      <c r="K149" s="1">
        <v>0</v>
      </c>
      <c r="L149" s="1">
        <v>2017</v>
      </c>
      <c r="M149" s="1" t="str">
        <f t="shared" si="27"/>
        <v>저어육류</v>
      </c>
      <c r="N149">
        <f t="shared" si="28"/>
        <v>85.300000000000011</v>
      </c>
      <c r="O149">
        <f t="shared" si="29"/>
        <v>1.03</v>
      </c>
      <c r="P149">
        <f t="shared" si="30"/>
        <v>99.9</v>
      </c>
      <c r="Q149">
        <f t="shared" si="31"/>
        <v>84.9</v>
      </c>
      <c r="R149">
        <f t="shared" si="32"/>
        <v>20.6</v>
      </c>
      <c r="S149">
        <f t="shared" si="33"/>
        <v>84.9</v>
      </c>
      <c r="T149">
        <f t="shared" si="34"/>
        <v>1.7</v>
      </c>
      <c r="U149">
        <f t="shared" si="35"/>
        <v>12.12</v>
      </c>
      <c r="V149">
        <f t="shared" si="36"/>
        <v>12.1</v>
      </c>
      <c r="X149">
        <f t="shared" si="37"/>
        <v>0</v>
      </c>
      <c r="Y149">
        <f t="shared" si="38"/>
        <v>0.97</v>
      </c>
      <c r="Z149">
        <f t="shared" si="39"/>
        <v>0.02</v>
      </c>
    </row>
    <row r="150" spans="1:26" x14ac:dyDescent="0.25">
      <c r="A150" s="1" t="s">
        <v>1586</v>
      </c>
      <c r="B150" s="1">
        <v>100</v>
      </c>
      <c r="C150" s="1">
        <v>323</v>
      </c>
      <c r="D150" s="1">
        <v>11.1</v>
      </c>
      <c r="E150" s="1">
        <v>58.6</v>
      </c>
      <c r="F150" s="1">
        <v>5.4</v>
      </c>
      <c r="G150" s="1"/>
      <c r="H150" s="1"/>
      <c r="I150" s="1"/>
      <c r="J150" s="1"/>
      <c r="K150" s="1">
        <v>0</v>
      </c>
      <c r="L150" s="1">
        <v>2017</v>
      </c>
      <c r="M150" s="1" t="str">
        <f t="shared" si="27"/>
        <v>저어육류</v>
      </c>
      <c r="N150">
        <f t="shared" si="28"/>
        <v>327.40000000000003</v>
      </c>
      <c r="O150">
        <f t="shared" si="29"/>
        <v>1.01</v>
      </c>
      <c r="P150">
        <f t="shared" si="30"/>
        <v>88.9</v>
      </c>
      <c r="Q150">
        <f t="shared" si="31"/>
        <v>283</v>
      </c>
      <c r="R150">
        <f t="shared" si="32"/>
        <v>64</v>
      </c>
      <c r="S150">
        <f t="shared" si="33"/>
        <v>283</v>
      </c>
      <c r="T150">
        <f t="shared" si="34"/>
        <v>5.66</v>
      </c>
      <c r="U150">
        <f t="shared" si="35"/>
        <v>11.31</v>
      </c>
      <c r="V150">
        <f t="shared" si="36"/>
        <v>11.3</v>
      </c>
      <c r="X150">
        <f t="shared" si="37"/>
        <v>0.15</v>
      </c>
      <c r="Y150">
        <f t="shared" si="38"/>
        <v>0.78</v>
      </c>
      <c r="Z150">
        <f t="shared" si="39"/>
        <v>7.0000000000000007E-2</v>
      </c>
    </row>
    <row r="151" spans="1:26" x14ac:dyDescent="0.25">
      <c r="A151" s="1" t="s">
        <v>1587</v>
      </c>
      <c r="B151" s="1">
        <v>100</v>
      </c>
      <c r="C151" s="1">
        <v>129</v>
      </c>
      <c r="D151" s="1">
        <v>0.4</v>
      </c>
      <c r="E151" s="1">
        <v>18.5</v>
      </c>
      <c r="F151" s="1">
        <v>6.2</v>
      </c>
      <c r="G151" s="1"/>
      <c r="H151" s="1"/>
      <c r="I151" s="1"/>
      <c r="J151" s="1"/>
      <c r="K151" s="1">
        <v>0</v>
      </c>
      <c r="L151" s="1">
        <v>2017</v>
      </c>
      <c r="M151" s="1" t="str">
        <f t="shared" si="27"/>
        <v>저어육류</v>
      </c>
      <c r="N151">
        <f t="shared" si="28"/>
        <v>131.4</v>
      </c>
      <c r="O151">
        <f t="shared" si="29"/>
        <v>1.02</v>
      </c>
      <c r="P151">
        <f t="shared" si="30"/>
        <v>99.6</v>
      </c>
      <c r="Q151">
        <f t="shared" si="31"/>
        <v>129.80000000000001</v>
      </c>
      <c r="R151">
        <f t="shared" si="32"/>
        <v>24.7</v>
      </c>
      <c r="S151">
        <f t="shared" si="33"/>
        <v>129.80000000000001</v>
      </c>
      <c r="T151">
        <f t="shared" si="34"/>
        <v>2.6</v>
      </c>
      <c r="U151">
        <f t="shared" si="35"/>
        <v>9.5</v>
      </c>
      <c r="V151">
        <f t="shared" si="36"/>
        <v>9.5</v>
      </c>
      <c r="X151">
        <f t="shared" si="37"/>
        <v>0.02</v>
      </c>
      <c r="Y151">
        <f t="shared" si="38"/>
        <v>0.74</v>
      </c>
      <c r="Z151">
        <f t="shared" si="39"/>
        <v>0.25</v>
      </c>
    </row>
    <row r="152" spans="1:26" x14ac:dyDescent="0.25">
      <c r="A152" s="1" t="s">
        <v>1588</v>
      </c>
      <c r="B152" s="1">
        <v>100</v>
      </c>
      <c r="C152" s="1">
        <v>86</v>
      </c>
      <c r="D152" s="1">
        <v>0.3</v>
      </c>
      <c r="E152" s="1">
        <v>18.8</v>
      </c>
      <c r="F152" s="1">
        <v>1.3</v>
      </c>
      <c r="G152" s="1"/>
      <c r="H152" s="1"/>
      <c r="I152" s="1"/>
      <c r="J152" s="1"/>
      <c r="K152" s="1">
        <v>0</v>
      </c>
      <c r="L152" s="1">
        <v>2017</v>
      </c>
      <c r="M152" s="1" t="str">
        <f t="shared" si="27"/>
        <v>저어육류</v>
      </c>
      <c r="N152">
        <f t="shared" si="28"/>
        <v>88.100000000000009</v>
      </c>
      <c r="O152">
        <f t="shared" si="29"/>
        <v>1.02</v>
      </c>
      <c r="P152">
        <f t="shared" si="30"/>
        <v>99.7</v>
      </c>
      <c r="Q152">
        <f t="shared" si="31"/>
        <v>86.9</v>
      </c>
      <c r="R152">
        <f t="shared" si="32"/>
        <v>20.100000000000001</v>
      </c>
      <c r="S152">
        <f t="shared" si="33"/>
        <v>86.9</v>
      </c>
      <c r="T152">
        <f t="shared" si="34"/>
        <v>1.74</v>
      </c>
      <c r="U152">
        <f t="shared" si="35"/>
        <v>11.55</v>
      </c>
      <c r="V152">
        <f t="shared" si="36"/>
        <v>11.6</v>
      </c>
      <c r="X152">
        <f t="shared" si="37"/>
        <v>0.01</v>
      </c>
      <c r="Y152">
        <f t="shared" si="38"/>
        <v>0.92</v>
      </c>
      <c r="Z152">
        <f t="shared" si="39"/>
        <v>0.06</v>
      </c>
    </row>
    <row r="153" spans="1:26" x14ac:dyDescent="0.25">
      <c r="A153" s="1" t="s">
        <v>1589</v>
      </c>
      <c r="B153" s="1">
        <v>100</v>
      </c>
      <c r="C153" s="1">
        <v>92</v>
      </c>
      <c r="D153" s="1">
        <v>0.1</v>
      </c>
      <c r="E153" s="1">
        <v>19.3</v>
      </c>
      <c r="F153" s="1">
        <v>1.9</v>
      </c>
      <c r="G153" s="1"/>
      <c r="H153" s="1">
        <v>102</v>
      </c>
      <c r="I153" s="1"/>
      <c r="J153" s="1"/>
      <c r="K153" s="1">
        <v>0</v>
      </c>
      <c r="L153" s="1">
        <v>2017</v>
      </c>
      <c r="M153" s="1" t="str">
        <f t="shared" si="27"/>
        <v>저어육류</v>
      </c>
      <c r="N153">
        <f t="shared" si="28"/>
        <v>94.7</v>
      </c>
      <c r="O153">
        <f t="shared" si="29"/>
        <v>1.03</v>
      </c>
      <c r="P153">
        <f t="shared" si="30"/>
        <v>99.9</v>
      </c>
      <c r="Q153">
        <f t="shared" si="31"/>
        <v>94.3</v>
      </c>
      <c r="R153">
        <f t="shared" si="32"/>
        <v>21.2</v>
      </c>
      <c r="S153">
        <f t="shared" si="33"/>
        <v>94.3</v>
      </c>
      <c r="T153">
        <f t="shared" si="34"/>
        <v>1.89</v>
      </c>
      <c r="U153">
        <f t="shared" si="35"/>
        <v>11.22</v>
      </c>
      <c r="V153">
        <f t="shared" si="36"/>
        <v>11.2</v>
      </c>
      <c r="X153">
        <f t="shared" si="37"/>
        <v>0</v>
      </c>
      <c r="Y153">
        <f t="shared" si="38"/>
        <v>0.91</v>
      </c>
      <c r="Z153">
        <f t="shared" si="39"/>
        <v>0.09</v>
      </c>
    </row>
    <row r="154" spans="1:26" x14ac:dyDescent="0.25">
      <c r="A154" s="1" t="s">
        <v>1590</v>
      </c>
      <c r="B154" s="1">
        <v>100</v>
      </c>
      <c r="C154" s="1">
        <v>74</v>
      </c>
      <c r="D154" s="1">
        <v>4</v>
      </c>
      <c r="E154" s="1">
        <v>11.9</v>
      </c>
      <c r="F154" s="1">
        <v>1.2</v>
      </c>
      <c r="G154" s="1"/>
      <c r="H154" s="1"/>
      <c r="I154" s="1"/>
      <c r="J154" s="1"/>
      <c r="K154" s="1">
        <v>0</v>
      </c>
      <c r="L154" s="1">
        <v>2017</v>
      </c>
      <c r="M154" s="1" t="str">
        <f t="shared" si="27"/>
        <v>저어육류</v>
      </c>
      <c r="N154">
        <f t="shared" si="28"/>
        <v>74.400000000000006</v>
      </c>
      <c r="O154">
        <f t="shared" si="29"/>
        <v>1.01</v>
      </c>
      <c r="P154">
        <f t="shared" si="30"/>
        <v>96</v>
      </c>
      <c r="Q154">
        <f t="shared" si="31"/>
        <v>58.4</v>
      </c>
      <c r="R154">
        <f t="shared" si="32"/>
        <v>13.1</v>
      </c>
      <c r="S154">
        <f t="shared" si="33"/>
        <v>58.4</v>
      </c>
      <c r="T154">
        <f t="shared" si="34"/>
        <v>1.17</v>
      </c>
      <c r="U154">
        <f t="shared" si="35"/>
        <v>11.2</v>
      </c>
      <c r="V154">
        <f t="shared" si="36"/>
        <v>11.2</v>
      </c>
      <c r="X154">
        <f t="shared" si="37"/>
        <v>0.23</v>
      </c>
      <c r="Y154">
        <f t="shared" si="38"/>
        <v>0.7</v>
      </c>
      <c r="Z154">
        <f t="shared" si="39"/>
        <v>7.0000000000000007E-2</v>
      </c>
    </row>
    <row r="155" spans="1:26" x14ac:dyDescent="0.25">
      <c r="A155" s="1" t="s">
        <v>1591</v>
      </c>
      <c r="B155" s="1">
        <v>100</v>
      </c>
      <c r="C155" s="1">
        <v>113</v>
      </c>
      <c r="D155" s="1">
        <v>0.1</v>
      </c>
      <c r="E155" s="1">
        <v>19.7</v>
      </c>
      <c r="F155" s="1">
        <v>4</v>
      </c>
      <c r="G155" s="1"/>
      <c r="H155" s="1"/>
      <c r="I155" s="1"/>
      <c r="J155" s="1"/>
      <c r="K155" s="1">
        <v>0</v>
      </c>
      <c r="L155" s="1">
        <v>2017</v>
      </c>
      <c r="M155" s="1" t="str">
        <f t="shared" si="27"/>
        <v>저어육류</v>
      </c>
      <c r="N155">
        <f t="shared" si="28"/>
        <v>115.2</v>
      </c>
      <c r="O155">
        <f t="shared" si="29"/>
        <v>1.02</v>
      </c>
      <c r="P155">
        <f t="shared" si="30"/>
        <v>99.9</v>
      </c>
      <c r="Q155">
        <f t="shared" si="31"/>
        <v>114.8</v>
      </c>
      <c r="R155">
        <f t="shared" si="32"/>
        <v>23.7</v>
      </c>
      <c r="S155">
        <f t="shared" si="33"/>
        <v>114.8</v>
      </c>
      <c r="T155">
        <f t="shared" si="34"/>
        <v>2.2999999999999998</v>
      </c>
      <c r="U155">
        <f t="shared" si="35"/>
        <v>10.3</v>
      </c>
      <c r="V155">
        <f t="shared" si="36"/>
        <v>10.3</v>
      </c>
      <c r="X155">
        <f t="shared" si="37"/>
        <v>0</v>
      </c>
      <c r="Y155">
        <f t="shared" si="38"/>
        <v>0.83</v>
      </c>
      <c r="Z155">
        <f t="shared" si="39"/>
        <v>0.17</v>
      </c>
    </row>
    <row r="156" spans="1:26" x14ac:dyDescent="0.25">
      <c r="A156" s="1" t="s">
        <v>1592</v>
      </c>
      <c r="B156" s="1">
        <v>100</v>
      </c>
      <c r="C156" s="1">
        <v>90</v>
      </c>
      <c r="D156" s="1">
        <v>0.7</v>
      </c>
      <c r="E156" s="1">
        <v>19.100000000000001</v>
      </c>
      <c r="F156" s="1">
        <v>1.4</v>
      </c>
      <c r="G156" s="1"/>
      <c r="H156" s="1"/>
      <c r="I156" s="1"/>
      <c r="J156" s="1"/>
      <c r="K156" s="1">
        <v>0</v>
      </c>
      <c r="L156" s="1">
        <v>2017</v>
      </c>
      <c r="M156" s="1" t="str">
        <f t="shared" si="27"/>
        <v>저어육류</v>
      </c>
      <c r="N156">
        <f t="shared" si="28"/>
        <v>91.8</v>
      </c>
      <c r="O156">
        <f t="shared" si="29"/>
        <v>1.02</v>
      </c>
      <c r="P156">
        <f t="shared" si="30"/>
        <v>99.3</v>
      </c>
      <c r="Q156">
        <f t="shared" si="31"/>
        <v>89</v>
      </c>
      <c r="R156">
        <f t="shared" si="32"/>
        <v>20.5</v>
      </c>
      <c r="S156">
        <f t="shared" si="33"/>
        <v>89</v>
      </c>
      <c r="T156">
        <f t="shared" si="34"/>
        <v>1.78</v>
      </c>
      <c r="U156">
        <f t="shared" si="35"/>
        <v>11.52</v>
      </c>
      <c r="V156">
        <f t="shared" si="36"/>
        <v>11.5</v>
      </c>
      <c r="X156">
        <f t="shared" si="37"/>
        <v>0.03</v>
      </c>
      <c r="Y156">
        <f t="shared" si="38"/>
        <v>0.9</v>
      </c>
      <c r="Z156">
        <f t="shared" si="39"/>
        <v>7.0000000000000007E-2</v>
      </c>
    </row>
    <row r="157" spans="1:26" x14ac:dyDescent="0.25">
      <c r="A157" s="1" t="s">
        <v>1593</v>
      </c>
      <c r="B157" s="1">
        <v>100</v>
      </c>
      <c r="C157" s="1">
        <v>56</v>
      </c>
      <c r="D157" s="1">
        <v>0.8</v>
      </c>
      <c r="E157" s="1">
        <v>12.2</v>
      </c>
      <c r="F157" s="1">
        <v>0.6</v>
      </c>
      <c r="G157" s="1"/>
      <c r="H157" s="1"/>
      <c r="I157" s="1"/>
      <c r="J157" s="1"/>
      <c r="K157" s="1">
        <v>0</v>
      </c>
      <c r="L157" s="1">
        <v>2017</v>
      </c>
      <c r="M157" s="1" t="str">
        <f t="shared" si="27"/>
        <v>저어육류</v>
      </c>
      <c r="N157">
        <f t="shared" si="28"/>
        <v>57.4</v>
      </c>
      <c r="O157">
        <f t="shared" si="29"/>
        <v>1.03</v>
      </c>
      <c r="P157">
        <f t="shared" si="30"/>
        <v>99.2</v>
      </c>
      <c r="Q157">
        <f t="shared" si="31"/>
        <v>54.199999999999996</v>
      </c>
      <c r="R157">
        <f t="shared" si="32"/>
        <v>12.799999999999999</v>
      </c>
      <c r="S157">
        <f t="shared" si="33"/>
        <v>54.199999999999996</v>
      </c>
      <c r="T157">
        <f t="shared" si="34"/>
        <v>1.08</v>
      </c>
      <c r="U157">
        <f t="shared" si="35"/>
        <v>11.85</v>
      </c>
      <c r="V157">
        <f t="shared" si="36"/>
        <v>11.9</v>
      </c>
      <c r="X157">
        <f t="shared" si="37"/>
        <v>0.06</v>
      </c>
      <c r="Y157">
        <f t="shared" si="38"/>
        <v>0.9</v>
      </c>
      <c r="Z157">
        <f t="shared" si="39"/>
        <v>0.04</v>
      </c>
    </row>
    <row r="158" spans="1:26" x14ac:dyDescent="0.25">
      <c r="A158" s="1" t="s">
        <v>1594</v>
      </c>
      <c r="B158" s="1">
        <v>100</v>
      </c>
      <c r="C158" s="1">
        <v>68</v>
      </c>
      <c r="D158" s="1">
        <v>0.6</v>
      </c>
      <c r="E158" s="1">
        <v>16.100000000000001</v>
      </c>
      <c r="F158" s="1">
        <v>0.3</v>
      </c>
      <c r="G158" s="1"/>
      <c r="H158" s="1"/>
      <c r="I158" s="1"/>
      <c r="J158" s="1"/>
      <c r="K158" s="1">
        <v>0</v>
      </c>
      <c r="L158" s="1">
        <v>2017</v>
      </c>
      <c r="M158" s="1" t="str">
        <f t="shared" si="27"/>
        <v>저어육류</v>
      </c>
      <c r="N158">
        <f t="shared" si="28"/>
        <v>69.500000000000014</v>
      </c>
      <c r="O158">
        <f t="shared" si="29"/>
        <v>1.02</v>
      </c>
      <c r="P158">
        <f t="shared" si="30"/>
        <v>99.4</v>
      </c>
      <c r="Q158">
        <f t="shared" si="31"/>
        <v>67.100000000000009</v>
      </c>
      <c r="R158">
        <f t="shared" si="32"/>
        <v>16.400000000000002</v>
      </c>
      <c r="S158">
        <f t="shared" si="33"/>
        <v>67.100000000000009</v>
      </c>
      <c r="T158">
        <f t="shared" si="34"/>
        <v>1.34</v>
      </c>
      <c r="U158">
        <f t="shared" si="35"/>
        <v>12.24</v>
      </c>
      <c r="V158">
        <f t="shared" si="36"/>
        <v>12.2</v>
      </c>
      <c r="X158">
        <f t="shared" si="37"/>
        <v>0.04</v>
      </c>
      <c r="Y158">
        <f t="shared" si="38"/>
        <v>0.95</v>
      </c>
      <c r="Z158">
        <f t="shared" si="39"/>
        <v>0.02</v>
      </c>
    </row>
    <row r="159" spans="1:26" x14ac:dyDescent="0.25">
      <c r="A159" s="1" t="s">
        <v>1595</v>
      </c>
      <c r="B159" s="1">
        <v>100</v>
      </c>
      <c r="C159" s="1">
        <v>64</v>
      </c>
      <c r="D159" s="1">
        <v>0.1</v>
      </c>
      <c r="E159" s="1">
        <v>15.2</v>
      </c>
      <c r="F159" s="1">
        <v>0.5</v>
      </c>
      <c r="G159" s="1"/>
      <c r="H159" s="1"/>
      <c r="I159" s="1"/>
      <c r="J159" s="1"/>
      <c r="K159" s="1">
        <v>0</v>
      </c>
      <c r="L159" s="1">
        <v>2017</v>
      </c>
      <c r="M159" s="1" t="str">
        <f t="shared" si="27"/>
        <v>저어육류</v>
      </c>
      <c r="N159">
        <f t="shared" si="28"/>
        <v>65.699999999999989</v>
      </c>
      <c r="O159">
        <f t="shared" si="29"/>
        <v>1.03</v>
      </c>
      <c r="P159">
        <f t="shared" si="30"/>
        <v>99.9</v>
      </c>
      <c r="Q159">
        <f t="shared" si="31"/>
        <v>65.3</v>
      </c>
      <c r="R159">
        <f t="shared" si="32"/>
        <v>15.7</v>
      </c>
      <c r="S159">
        <f t="shared" si="33"/>
        <v>65.3</v>
      </c>
      <c r="T159">
        <f t="shared" si="34"/>
        <v>1.31</v>
      </c>
      <c r="U159">
        <f t="shared" si="35"/>
        <v>11.98</v>
      </c>
      <c r="V159">
        <f t="shared" si="36"/>
        <v>12</v>
      </c>
      <c r="X159">
        <f t="shared" si="37"/>
        <v>0.01</v>
      </c>
      <c r="Y159">
        <f t="shared" si="38"/>
        <v>0.96</v>
      </c>
      <c r="Z159">
        <f t="shared" si="39"/>
        <v>0.03</v>
      </c>
    </row>
    <row r="160" spans="1:26" x14ac:dyDescent="0.25">
      <c r="A160" s="1" t="s">
        <v>1596</v>
      </c>
      <c r="B160" s="1">
        <v>100</v>
      </c>
      <c r="C160" s="1">
        <v>82</v>
      </c>
      <c r="D160" s="1">
        <v>1.3</v>
      </c>
      <c r="E160" s="1">
        <v>17</v>
      </c>
      <c r="F160" s="1">
        <v>1.2</v>
      </c>
      <c r="G160" s="1"/>
      <c r="H160" s="1">
        <v>130</v>
      </c>
      <c r="I160" s="1"/>
      <c r="J160" s="1"/>
      <c r="K160" s="1">
        <v>0</v>
      </c>
      <c r="L160" s="1">
        <v>2017</v>
      </c>
      <c r="M160" s="1" t="str">
        <f t="shared" si="27"/>
        <v>저어육류</v>
      </c>
      <c r="N160">
        <f t="shared" si="28"/>
        <v>84</v>
      </c>
      <c r="O160">
        <f t="shared" si="29"/>
        <v>1.02</v>
      </c>
      <c r="P160">
        <f t="shared" si="30"/>
        <v>98.7</v>
      </c>
      <c r="Q160">
        <f t="shared" si="31"/>
        <v>78.8</v>
      </c>
      <c r="R160">
        <f t="shared" si="32"/>
        <v>18.2</v>
      </c>
      <c r="S160">
        <f t="shared" si="33"/>
        <v>78.8</v>
      </c>
      <c r="T160">
        <f t="shared" si="34"/>
        <v>1.58</v>
      </c>
      <c r="U160">
        <f t="shared" si="35"/>
        <v>11.52</v>
      </c>
      <c r="V160">
        <f t="shared" si="36"/>
        <v>11.5</v>
      </c>
      <c r="X160">
        <f t="shared" si="37"/>
        <v>7.0000000000000007E-2</v>
      </c>
      <c r="Y160">
        <f t="shared" si="38"/>
        <v>0.87</v>
      </c>
      <c r="Z160">
        <f t="shared" si="39"/>
        <v>0.06</v>
      </c>
    </row>
    <row r="161" spans="1:26" x14ac:dyDescent="0.25">
      <c r="A161" s="1" t="s">
        <v>1597</v>
      </c>
      <c r="B161" s="1">
        <v>100</v>
      </c>
      <c r="C161" s="1">
        <v>73</v>
      </c>
      <c r="D161" s="1">
        <v>0.2</v>
      </c>
      <c r="E161" s="1">
        <v>16.3</v>
      </c>
      <c r="F161" s="1">
        <v>0.4</v>
      </c>
      <c r="G161" s="1"/>
      <c r="H161" s="1">
        <v>670</v>
      </c>
      <c r="I161" s="1">
        <v>70</v>
      </c>
      <c r="J161" s="1">
        <v>0.04</v>
      </c>
      <c r="K161" s="1">
        <v>0</v>
      </c>
      <c r="L161" s="1">
        <v>2017</v>
      </c>
      <c r="M161" s="1" t="str">
        <f t="shared" si="27"/>
        <v>저어육류</v>
      </c>
      <c r="N161">
        <f t="shared" si="28"/>
        <v>69.599999999999994</v>
      </c>
      <c r="O161">
        <f t="shared" si="29"/>
        <v>0.95</v>
      </c>
      <c r="P161">
        <f t="shared" si="30"/>
        <v>99.8</v>
      </c>
      <c r="Q161">
        <f t="shared" si="31"/>
        <v>68.8</v>
      </c>
      <c r="R161">
        <f t="shared" si="32"/>
        <v>16.7</v>
      </c>
      <c r="S161">
        <f t="shared" si="33"/>
        <v>68.8</v>
      </c>
      <c r="T161">
        <f t="shared" si="34"/>
        <v>1.38</v>
      </c>
      <c r="U161">
        <f t="shared" si="35"/>
        <v>12.1</v>
      </c>
      <c r="V161">
        <f t="shared" si="36"/>
        <v>12.1</v>
      </c>
      <c r="X161">
        <f t="shared" si="37"/>
        <v>0.01</v>
      </c>
      <c r="Y161">
        <f t="shared" si="38"/>
        <v>0.96</v>
      </c>
      <c r="Z161">
        <f t="shared" si="39"/>
        <v>0.02</v>
      </c>
    </row>
    <row r="162" spans="1:26" x14ac:dyDescent="0.25">
      <c r="A162" s="1" t="s">
        <v>1598</v>
      </c>
      <c r="B162" s="1">
        <v>100</v>
      </c>
      <c r="C162" s="1">
        <v>69</v>
      </c>
      <c r="D162" s="1">
        <v>0.1</v>
      </c>
      <c r="E162" s="1">
        <v>15</v>
      </c>
      <c r="F162" s="1">
        <v>0.6</v>
      </c>
      <c r="G162" s="1"/>
      <c r="H162" s="1">
        <v>240</v>
      </c>
      <c r="I162" s="1">
        <v>61</v>
      </c>
      <c r="J162" s="1">
        <v>0.05</v>
      </c>
      <c r="K162" s="1">
        <v>0</v>
      </c>
      <c r="L162" s="1">
        <v>2017</v>
      </c>
      <c r="M162" s="1" t="str">
        <f t="shared" si="27"/>
        <v>저어육류</v>
      </c>
      <c r="N162">
        <f t="shared" si="28"/>
        <v>65.8</v>
      </c>
      <c r="O162">
        <f t="shared" si="29"/>
        <v>0.95</v>
      </c>
      <c r="P162">
        <f t="shared" si="30"/>
        <v>99.9</v>
      </c>
      <c r="Q162">
        <f t="shared" si="31"/>
        <v>65.400000000000006</v>
      </c>
      <c r="R162">
        <f t="shared" si="32"/>
        <v>15.6</v>
      </c>
      <c r="S162">
        <f t="shared" si="33"/>
        <v>65.400000000000006</v>
      </c>
      <c r="T162">
        <f t="shared" si="34"/>
        <v>1.31</v>
      </c>
      <c r="U162">
        <f t="shared" si="35"/>
        <v>11.91</v>
      </c>
      <c r="V162">
        <f t="shared" si="36"/>
        <v>11.9</v>
      </c>
      <c r="X162">
        <f t="shared" si="37"/>
        <v>0.01</v>
      </c>
      <c r="Y162">
        <f t="shared" si="38"/>
        <v>0.96</v>
      </c>
      <c r="Z162">
        <f t="shared" si="39"/>
        <v>0.04</v>
      </c>
    </row>
    <row r="163" spans="1:26" x14ac:dyDescent="0.25">
      <c r="A163" s="1" t="s">
        <v>1599</v>
      </c>
      <c r="B163" s="1">
        <v>100</v>
      </c>
      <c r="C163" s="1">
        <v>56</v>
      </c>
      <c r="D163" s="1">
        <v>0.1</v>
      </c>
      <c r="E163" s="1">
        <v>8.4</v>
      </c>
      <c r="F163" s="1">
        <v>2.6</v>
      </c>
      <c r="G163" s="1"/>
      <c r="H163" s="1">
        <v>475</v>
      </c>
      <c r="I163" s="1"/>
      <c r="J163" s="1"/>
      <c r="K163" s="1">
        <v>0</v>
      </c>
      <c r="L163" s="1">
        <v>2017</v>
      </c>
      <c r="M163" s="1" t="str">
        <f t="shared" si="27"/>
        <v>저어육류</v>
      </c>
      <c r="N163">
        <f t="shared" si="28"/>
        <v>57.400000000000006</v>
      </c>
      <c r="O163">
        <f t="shared" si="29"/>
        <v>1.03</v>
      </c>
      <c r="P163">
        <f t="shared" si="30"/>
        <v>99.9</v>
      </c>
      <c r="Q163">
        <f t="shared" si="31"/>
        <v>57</v>
      </c>
      <c r="R163">
        <f t="shared" si="32"/>
        <v>11</v>
      </c>
      <c r="S163">
        <f t="shared" si="33"/>
        <v>57</v>
      </c>
      <c r="T163">
        <f t="shared" si="34"/>
        <v>1.1399999999999999</v>
      </c>
      <c r="U163">
        <f t="shared" si="35"/>
        <v>9.65</v>
      </c>
      <c r="V163">
        <f t="shared" si="36"/>
        <v>9.6999999999999993</v>
      </c>
      <c r="X163">
        <f t="shared" si="37"/>
        <v>0.01</v>
      </c>
      <c r="Y163">
        <f t="shared" si="38"/>
        <v>0.76</v>
      </c>
      <c r="Z163">
        <f t="shared" si="39"/>
        <v>0.23</v>
      </c>
    </row>
    <row r="164" spans="1:26" x14ac:dyDescent="0.25">
      <c r="A164" s="1" t="s">
        <v>1600</v>
      </c>
      <c r="B164" s="1">
        <v>100</v>
      </c>
      <c r="C164" s="1">
        <v>290</v>
      </c>
      <c r="D164" s="1">
        <v>2</v>
      </c>
      <c r="E164" s="1">
        <v>66.7</v>
      </c>
      <c r="F164" s="1">
        <v>2.6</v>
      </c>
      <c r="G164" s="1"/>
      <c r="H164" s="1"/>
      <c r="I164" s="1"/>
      <c r="J164" s="1"/>
      <c r="K164" s="1">
        <v>0</v>
      </c>
      <c r="L164" s="1">
        <v>2017</v>
      </c>
      <c r="M164" s="1" t="str">
        <f t="shared" si="27"/>
        <v>저어육류</v>
      </c>
      <c r="N164">
        <f t="shared" si="28"/>
        <v>298.2</v>
      </c>
      <c r="O164">
        <f t="shared" si="29"/>
        <v>1.03</v>
      </c>
      <c r="P164">
        <f t="shared" si="30"/>
        <v>98</v>
      </c>
      <c r="Q164">
        <f t="shared" si="31"/>
        <v>290.2</v>
      </c>
      <c r="R164">
        <f t="shared" si="32"/>
        <v>69.3</v>
      </c>
      <c r="S164">
        <f t="shared" si="33"/>
        <v>290.2</v>
      </c>
      <c r="T164">
        <f t="shared" si="34"/>
        <v>5.8</v>
      </c>
      <c r="U164">
        <f t="shared" si="35"/>
        <v>11.95</v>
      </c>
      <c r="V164">
        <f t="shared" si="36"/>
        <v>12</v>
      </c>
      <c r="X164">
        <f t="shared" si="37"/>
        <v>0.03</v>
      </c>
      <c r="Y164">
        <f t="shared" si="38"/>
        <v>0.94</v>
      </c>
      <c r="Z164">
        <f t="shared" si="39"/>
        <v>0.04</v>
      </c>
    </row>
    <row r="165" spans="1:26" x14ac:dyDescent="0.25">
      <c r="A165" s="1" t="s">
        <v>1601</v>
      </c>
      <c r="B165" s="1">
        <v>100</v>
      </c>
      <c r="C165" s="1">
        <v>288</v>
      </c>
      <c r="D165" s="1">
        <v>1.8</v>
      </c>
      <c r="E165" s="1">
        <v>65.400000000000006</v>
      </c>
      <c r="F165" s="1">
        <v>3</v>
      </c>
      <c r="G165" s="1"/>
      <c r="H165" s="1">
        <v>967</v>
      </c>
      <c r="I165" s="1"/>
      <c r="J165" s="1"/>
      <c r="K165" s="1">
        <v>0</v>
      </c>
      <c r="L165" s="1">
        <v>2017</v>
      </c>
      <c r="M165" s="1" t="str">
        <f t="shared" si="27"/>
        <v>저어육류</v>
      </c>
      <c r="N165">
        <f t="shared" si="28"/>
        <v>295.8</v>
      </c>
      <c r="O165">
        <f t="shared" si="29"/>
        <v>1.03</v>
      </c>
      <c r="P165">
        <f t="shared" si="30"/>
        <v>98.2</v>
      </c>
      <c r="Q165">
        <f t="shared" si="31"/>
        <v>288.60000000000002</v>
      </c>
      <c r="R165">
        <f t="shared" si="32"/>
        <v>68.400000000000006</v>
      </c>
      <c r="S165">
        <f t="shared" si="33"/>
        <v>288.60000000000002</v>
      </c>
      <c r="T165">
        <f t="shared" si="34"/>
        <v>5.77</v>
      </c>
      <c r="U165">
        <f t="shared" si="35"/>
        <v>11.85</v>
      </c>
      <c r="V165">
        <f t="shared" si="36"/>
        <v>11.9</v>
      </c>
      <c r="X165">
        <f t="shared" si="37"/>
        <v>0.03</v>
      </c>
      <c r="Y165">
        <f t="shared" si="38"/>
        <v>0.93</v>
      </c>
      <c r="Z165">
        <f t="shared" si="39"/>
        <v>0.04</v>
      </c>
    </row>
    <row r="166" spans="1:26" x14ac:dyDescent="0.25">
      <c r="A166" s="1" t="s">
        <v>1602</v>
      </c>
      <c r="B166" s="1">
        <v>100</v>
      </c>
      <c r="C166" s="1">
        <v>184</v>
      </c>
      <c r="D166" s="1">
        <v>0</v>
      </c>
      <c r="E166" s="1">
        <v>45.1</v>
      </c>
      <c r="F166" s="1">
        <v>1.1000000000000001</v>
      </c>
      <c r="G166" s="1"/>
      <c r="H166" s="1">
        <v>2792</v>
      </c>
      <c r="I166" s="1"/>
      <c r="J166" s="1"/>
      <c r="K166" s="1">
        <v>0</v>
      </c>
      <c r="L166" s="1">
        <v>2017</v>
      </c>
      <c r="M166" s="1" t="str">
        <f t="shared" si="27"/>
        <v>저어육류</v>
      </c>
      <c r="N166">
        <f t="shared" si="28"/>
        <v>190.3</v>
      </c>
      <c r="O166">
        <f t="shared" si="29"/>
        <v>1.03</v>
      </c>
      <c r="P166">
        <f t="shared" si="30"/>
        <v>100</v>
      </c>
      <c r="Q166">
        <f t="shared" si="31"/>
        <v>190.3</v>
      </c>
      <c r="R166">
        <f t="shared" si="32"/>
        <v>46.2</v>
      </c>
      <c r="S166">
        <f t="shared" si="33"/>
        <v>190.3</v>
      </c>
      <c r="T166">
        <f t="shared" si="34"/>
        <v>3.81</v>
      </c>
      <c r="U166">
        <f t="shared" si="35"/>
        <v>12.13</v>
      </c>
      <c r="V166">
        <f t="shared" si="36"/>
        <v>12.1</v>
      </c>
      <c r="X166">
        <f t="shared" si="37"/>
        <v>0</v>
      </c>
      <c r="Y166">
        <f t="shared" si="38"/>
        <v>0.98</v>
      </c>
      <c r="Z166">
        <f t="shared" si="39"/>
        <v>0.02</v>
      </c>
    </row>
    <row r="167" spans="1:26" x14ac:dyDescent="0.25">
      <c r="A167" s="1" t="s">
        <v>1603</v>
      </c>
      <c r="B167" s="1">
        <v>100</v>
      </c>
      <c r="C167" s="1">
        <v>70</v>
      </c>
      <c r="D167" s="1">
        <v>0.6</v>
      </c>
      <c r="E167" s="1">
        <v>14.4</v>
      </c>
      <c r="F167" s="1">
        <v>1.3</v>
      </c>
      <c r="G167" s="1"/>
      <c r="H167" s="1">
        <v>7439</v>
      </c>
      <c r="I167" s="1"/>
      <c r="J167" s="1"/>
      <c r="K167" s="1">
        <v>0</v>
      </c>
      <c r="L167" s="1">
        <v>2017</v>
      </c>
      <c r="M167" s="1" t="str">
        <f t="shared" si="27"/>
        <v>저어육류</v>
      </c>
      <c r="N167">
        <f t="shared" si="28"/>
        <v>71.7</v>
      </c>
      <c r="O167">
        <f t="shared" si="29"/>
        <v>1.02</v>
      </c>
      <c r="P167">
        <f t="shared" si="30"/>
        <v>99.4</v>
      </c>
      <c r="Q167">
        <f t="shared" si="31"/>
        <v>69.3</v>
      </c>
      <c r="R167">
        <f t="shared" si="32"/>
        <v>15.700000000000001</v>
      </c>
      <c r="S167">
        <f t="shared" si="33"/>
        <v>69.3</v>
      </c>
      <c r="T167">
        <f t="shared" si="34"/>
        <v>1.39</v>
      </c>
      <c r="U167">
        <f t="shared" si="35"/>
        <v>11.29</v>
      </c>
      <c r="V167">
        <f t="shared" si="36"/>
        <v>11.3</v>
      </c>
      <c r="X167">
        <f t="shared" si="37"/>
        <v>0.04</v>
      </c>
      <c r="Y167">
        <f t="shared" si="38"/>
        <v>0.88</v>
      </c>
      <c r="Z167">
        <f t="shared" si="39"/>
        <v>0.08</v>
      </c>
    </row>
    <row r="168" spans="1:26" x14ac:dyDescent="0.25">
      <c r="A168" s="1" t="s">
        <v>1604</v>
      </c>
      <c r="B168" s="1">
        <v>100</v>
      </c>
      <c r="C168" s="1">
        <v>84</v>
      </c>
      <c r="D168" s="1">
        <v>0.1</v>
      </c>
      <c r="E168" s="1">
        <v>20</v>
      </c>
      <c r="F168" s="1">
        <v>0.7</v>
      </c>
      <c r="G168" s="1"/>
      <c r="H168" s="1"/>
      <c r="I168" s="1"/>
      <c r="J168" s="1"/>
      <c r="K168" s="1">
        <v>0</v>
      </c>
      <c r="L168" s="1">
        <v>2017</v>
      </c>
      <c r="M168" s="1" t="str">
        <f t="shared" si="27"/>
        <v>저어육류</v>
      </c>
      <c r="N168">
        <f t="shared" si="28"/>
        <v>86.7</v>
      </c>
      <c r="O168">
        <f t="shared" si="29"/>
        <v>1.03</v>
      </c>
      <c r="P168">
        <f t="shared" si="30"/>
        <v>99.9</v>
      </c>
      <c r="Q168">
        <f t="shared" si="31"/>
        <v>86.3</v>
      </c>
      <c r="R168">
        <f t="shared" si="32"/>
        <v>20.7</v>
      </c>
      <c r="S168">
        <f t="shared" si="33"/>
        <v>86.3</v>
      </c>
      <c r="T168">
        <f t="shared" si="34"/>
        <v>1.73</v>
      </c>
      <c r="U168">
        <f t="shared" si="35"/>
        <v>11.97</v>
      </c>
      <c r="V168">
        <f t="shared" si="36"/>
        <v>12</v>
      </c>
      <c r="X168">
        <f t="shared" si="37"/>
        <v>0</v>
      </c>
      <c r="Y168">
        <f t="shared" si="38"/>
        <v>0.96</v>
      </c>
      <c r="Z168">
        <f t="shared" si="39"/>
        <v>0.03</v>
      </c>
    </row>
    <row r="169" spans="1:26" x14ac:dyDescent="0.25">
      <c r="A169" s="1" t="s">
        <v>1605</v>
      </c>
      <c r="B169" s="1">
        <v>100</v>
      </c>
      <c r="C169" s="1">
        <v>60</v>
      </c>
      <c r="D169" s="1">
        <v>0</v>
      </c>
      <c r="E169" s="1">
        <v>14.7</v>
      </c>
      <c r="F169" s="1">
        <v>0.4</v>
      </c>
      <c r="G169" s="1"/>
      <c r="H169" s="1">
        <v>2562</v>
      </c>
      <c r="I169" s="1"/>
      <c r="J169" s="1"/>
      <c r="K169" s="1">
        <v>0</v>
      </c>
      <c r="L169" s="1">
        <v>2017</v>
      </c>
      <c r="M169" s="1" t="str">
        <f t="shared" si="27"/>
        <v>저어육류</v>
      </c>
      <c r="N169">
        <f t="shared" si="28"/>
        <v>62.4</v>
      </c>
      <c r="O169">
        <f t="shared" si="29"/>
        <v>1.04</v>
      </c>
      <c r="P169">
        <f t="shared" si="30"/>
        <v>100</v>
      </c>
      <c r="Q169">
        <f t="shared" si="31"/>
        <v>62.4</v>
      </c>
      <c r="R169">
        <f t="shared" si="32"/>
        <v>15.1</v>
      </c>
      <c r="S169">
        <f t="shared" si="33"/>
        <v>62.4</v>
      </c>
      <c r="T169">
        <f t="shared" si="34"/>
        <v>1.25</v>
      </c>
      <c r="U169">
        <f t="shared" si="35"/>
        <v>12.08</v>
      </c>
      <c r="V169">
        <f t="shared" si="36"/>
        <v>12.1</v>
      </c>
      <c r="X169">
        <f t="shared" si="37"/>
        <v>0</v>
      </c>
      <c r="Y169">
        <f t="shared" si="38"/>
        <v>0.97</v>
      </c>
      <c r="Z169">
        <f t="shared" si="39"/>
        <v>0.03</v>
      </c>
    </row>
    <row r="170" spans="1:26" x14ac:dyDescent="0.25">
      <c r="A170" s="1" t="s">
        <v>1606</v>
      </c>
      <c r="B170" s="1">
        <v>100</v>
      </c>
      <c r="C170" s="1">
        <v>108</v>
      </c>
      <c r="D170" s="1">
        <v>11.1</v>
      </c>
      <c r="E170" s="1">
        <v>13.7</v>
      </c>
      <c r="F170" s="1">
        <v>0.8</v>
      </c>
      <c r="G170" s="1"/>
      <c r="H170" s="1">
        <v>221</v>
      </c>
      <c r="I170" s="1"/>
      <c r="J170" s="1"/>
      <c r="K170" s="1">
        <v>0</v>
      </c>
      <c r="L170" s="1">
        <v>2017</v>
      </c>
      <c r="M170" s="1" t="str">
        <f t="shared" si="27"/>
        <v>저어육류</v>
      </c>
      <c r="N170">
        <f t="shared" si="28"/>
        <v>106.39999999999999</v>
      </c>
      <c r="O170">
        <f t="shared" si="29"/>
        <v>0.99</v>
      </c>
      <c r="P170">
        <f t="shared" si="30"/>
        <v>88.9</v>
      </c>
      <c r="Q170">
        <f t="shared" si="31"/>
        <v>62</v>
      </c>
      <c r="R170">
        <f t="shared" si="32"/>
        <v>14.5</v>
      </c>
      <c r="S170">
        <f t="shared" si="33"/>
        <v>62</v>
      </c>
      <c r="T170">
        <f t="shared" si="34"/>
        <v>1.24</v>
      </c>
      <c r="U170">
        <f t="shared" si="35"/>
        <v>11.69</v>
      </c>
      <c r="V170">
        <f t="shared" si="36"/>
        <v>11.7</v>
      </c>
      <c r="X170">
        <f t="shared" si="37"/>
        <v>0.43</v>
      </c>
      <c r="Y170">
        <f t="shared" si="38"/>
        <v>0.54</v>
      </c>
      <c r="Z170">
        <f t="shared" si="39"/>
        <v>0.03</v>
      </c>
    </row>
    <row r="171" spans="1:26" x14ac:dyDescent="0.25">
      <c r="A171" s="1" t="s">
        <v>1607</v>
      </c>
      <c r="B171" s="1">
        <v>100</v>
      </c>
      <c r="C171" s="1">
        <v>79</v>
      </c>
      <c r="D171" s="1">
        <v>0.1</v>
      </c>
      <c r="E171" s="1">
        <v>15</v>
      </c>
      <c r="F171" s="1">
        <v>2.2999999999999998</v>
      </c>
      <c r="G171" s="1"/>
      <c r="H171" s="1">
        <v>194</v>
      </c>
      <c r="I171" s="1"/>
      <c r="J171" s="1"/>
      <c r="K171" s="1">
        <v>0</v>
      </c>
      <c r="L171" s="1">
        <v>2017</v>
      </c>
      <c r="M171" s="1" t="str">
        <f t="shared" si="27"/>
        <v>저어육류</v>
      </c>
      <c r="N171">
        <f t="shared" si="28"/>
        <v>81.099999999999994</v>
      </c>
      <c r="O171">
        <f t="shared" si="29"/>
        <v>1.03</v>
      </c>
      <c r="P171">
        <f t="shared" si="30"/>
        <v>99.9</v>
      </c>
      <c r="Q171">
        <f t="shared" si="31"/>
        <v>80.7</v>
      </c>
      <c r="R171">
        <f t="shared" si="32"/>
        <v>17.3</v>
      </c>
      <c r="S171">
        <f t="shared" si="33"/>
        <v>80.7</v>
      </c>
      <c r="T171">
        <f t="shared" si="34"/>
        <v>1.61</v>
      </c>
      <c r="U171">
        <f t="shared" si="35"/>
        <v>10.75</v>
      </c>
      <c r="V171">
        <f t="shared" si="36"/>
        <v>10.8</v>
      </c>
      <c r="X171">
        <f t="shared" si="37"/>
        <v>0.01</v>
      </c>
      <c r="Y171">
        <f t="shared" si="38"/>
        <v>0.86</v>
      </c>
      <c r="Z171">
        <f t="shared" si="39"/>
        <v>0.13</v>
      </c>
    </row>
    <row r="172" spans="1:26" x14ac:dyDescent="0.25">
      <c r="A172" s="1" t="s">
        <v>1608</v>
      </c>
      <c r="B172" s="1">
        <v>100</v>
      </c>
      <c r="C172" s="1">
        <v>109</v>
      </c>
      <c r="D172" s="1">
        <v>0.2</v>
      </c>
      <c r="E172" s="1">
        <v>25.2</v>
      </c>
      <c r="F172" s="1">
        <v>0.2</v>
      </c>
      <c r="G172" s="1"/>
      <c r="H172" s="1">
        <v>140</v>
      </c>
      <c r="I172" s="1">
        <v>100</v>
      </c>
      <c r="J172" s="1">
        <v>0.05</v>
      </c>
      <c r="K172" s="1">
        <v>0</v>
      </c>
      <c r="L172" s="1">
        <v>2017</v>
      </c>
      <c r="M172" s="1" t="str">
        <f t="shared" si="27"/>
        <v>저어육류</v>
      </c>
      <c r="N172">
        <f t="shared" si="28"/>
        <v>103.39999999999999</v>
      </c>
      <c r="O172">
        <f t="shared" si="29"/>
        <v>0.95</v>
      </c>
      <c r="P172">
        <f t="shared" si="30"/>
        <v>99.8</v>
      </c>
      <c r="Q172">
        <f t="shared" si="31"/>
        <v>102.6</v>
      </c>
      <c r="R172">
        <f t="shared" si="32"/>
        <v>25.4</v>
      </c>
      <c r="S172">
        <f t="shared" si="33"/>
        <v>102.6</v>
      </c>
      <c r="T172">
        <f t="shared" si="34"/>
        <v>2.0499999999999998</v>
      </c>
      <c r="U172">
        <f t="shared" si="35"/>
        <v>12.39</v>
      </c>
      <c r="V172">
        <f t="shared" si="36"/>
        <v>12.4</v>
      </c>
      <c r="X172">
        <f t="shared" si="37"/>
        <v>0.01</v>
      </c>
      <c r="Y172">
        <f t="shared" si="38"/>
        <v>0.98</v>
      </c>
      <c r="Z172">
        <f t="shared" si="39"/>
        <v>0.01</v>
      </c>
    </row>
    <row r="173" spans="1:26" x14ac:dyDescent="0.25">
      <c r="A173" s="1" t="s">
        <v>1609</v>
      </c>
      <c r="B173" s="1">
        <v>100</v>
      </c>
      <c r="C173" s="1">
        <v>75</v>
      </c>
      <c r="D173" s="1">
        <v>0.1</v>
      </c>
      <c r="E173" s="1">
        <v>18</v>
      </c>
      <c r="F173" s="1">
        <v>0.5</v>
      </c>
      <c r="G173" s="1"/>
      <c r="H173" s="1">
        <v>162</v>
      </c>
      <c r="I173" s="1"/>
      <c r="J173" s="1"/>
      <c r="K173" s="1">
        <v>0</v>
      </c>
      <c r="L173" s="1">
        <v>2017</v>
      </c>
      <c r="M173" s="1" t="str">
        <f t="shared" si="27"/>
        <v>저어육류</v>
      </c>
      <c r="N173">
        <f t="shared" si="28"/>
        <v>76.900000000000006</v>
      </c>
      <c r="O173">
        <f t="shared" si="29"/>
        <v>1.03</v>
      </c>
      <c r="P173">
        <f t="shared" si="30"/>
        <v>99.9</v>
      </c>
      <c r="Q173">
        <f t="shared" si="31"/>
        <v>76.5</v>
      </c>
      <c r="R173">
        <f t="shared" si="32"/>
        <v>18.5</v>
      </c>
      <c r="S173">
        <f t="shared" si="33"/>
        <v>76.5</v>
      </c>
      <c r="T173">
        <f t="shared" si="34"/>
        <v>1.53</v>
      </c>
      <c r="U173">
        <f t="shared" si="35"/>
        <v>12.09</v>
      </c>
      <c r="V173">
        <f t="shared" si="36"/>
        <v>12.1</v>
      </c>
      <c r="X173">
        <f t="shared" si="37"/>
        <v>0.01</v>
      </c>
      <c r="Y173">
        <f t="shared" si="38"/>
        <v>0.97</v>
      </c>
      <c r="Z173">
        <f t="shared" si="39"/>
        <v>0.03</v>
      </c>
    </row>
    <row r="174" spans="1:26" x14ac:dyDescent="0.25">
      <c r="A174" s="1" t="s">
        <v>1610</v>
      </c>
      <c r="B174" s="1">
        <v>100</v>
      </c>
      <c r="C174" s="1">
        <v>236</v>
      </c>
      <c r="D174" s="1">
        <v>0.3</v>
      </c>
      <c r="E174" s="1">
        <v>56</v>
      </c>
      <c r="F174" s="1">
        <v>2</v>
      </c>
      <c r="G174" s="1"/>
      <c r="H174" s="1">
        <v>500</v>
      </c>
      <c r="I174" s="1"/>
      <c r="J174" s="1"/>
      <c r="K174" s="1">
        <v>0</v>
      </c>
      <c r="L174" s="1">
        <v>2017</v>
      </c>
      <c r="M174" s="1" t="str">
        <f t="shared" si="27"/>
        <v>저어육류</v>
      </c>
      <c r="N174">
        <f t="shared" si="28"/>
        <v>243.2</v>
      </c>
      <c r="O174">
        <f t="shared" si="29"/>
        <v>1.03</v>
      </c>
      <c r="P174">
        <f t="shared" si="30"/>
        <v>99.7</v>
      </c>
      <c r="Q174">
        <f t="shared" si="31"/>
        <v>242</v>
      </c>
      <c r="R174">
        <f t="shared" si="32"/>
        <v>58</v>
      </c>
      <c r="S174">
        <f t="shared" si="33"/>
        <v>242</v>
      </c>
      <c r="T174">
        <f t="shared" si="34"/>
        <v>4.84</v>
      </c>
      <c r="U174">
        <f t="shared" si="35"/>
        <v>11.98</v>
      </c>
      <c r="V174">
        <f t="shared" si="36"/>
        <v>12</v>
      </c>
      <c r="X174">
        <f t="shared" si="37"/>
        <v>0.01</v>
      </c>
      <c r="Y174">
        <f t="shared" si="38"/>
        <v>0.96</v>
      </c>
      <c r="Z174">
        <f t="shared" si="39"/>
        <v>0.03</v>
      </c>
    </row>
    <row r="175" spans="1:26" x14ac:dyDescent="0.25">
      <c r="A175" s="1" t="s">
        <v>1611</v>
      </c>
      <c r="B175" s="1">
        <v>100</v>
      </c>
      <c r="C175" s="1">
        <v>79</v>
      </c>
      <c r="D175" s="1">
        <v>0.3</v>
      </c>
      <c r="E175" s="1">
        <v>19.5</v>
      </c>
      <c r="F175" s="1">
        <v>0.3</v>
      </c>
      <c r="G175" s="1"/>
      <c r="H175" s="1"/>
      <c r="I175" s="1"/>
      <c r="J175" s="1"/>
      <c r="K175" s="1">
        <v>0</v>
      </c>
      <c r="L175" s="1">
        <v>2017</v>
      </c>
      <c r="M175" s="1" t="str">
        <f t="shared" si="27"/>
        <v>저어육류</v>
      </c>
      <c r="N175">
        <f t="shared" si="28"/>
        <v>81.900000000000006</v>
      </c>
      <c r="O175">
        <f t="shared" si="29"/>
        <v>1.04</v>
      </c>
      <c r="P175">
        <f t="shared" si="30"/>
        <v>99.7</v>
      </c>
      <c r="Q175">
        <f t="shared" si="31"/>
        <v>80.7</v>
      </c>
      <c r="R175">
        <f t="shared" si="32"/>
        <v>19.8</v>
      </c>
      <c r="S175">
        <f t="shared" si="33"/>
        <v>80.7</v>
      </c>
      <c r="T175">
        <f t="shared" si="34"/>
        <v>1.61</v>
      </c>
      <c r="U175">
        <f t="shared" si="35"/>
        <v>12.3</v>
      </c>
      <c r="V175">
        <f t="shared" si="36"/>
        <v>12.3</v>
      </c>
      <c r="X175">
        <f t="shared" si="37"/>
        <v>0.01</v>
      </c>
      <c r="Y175">
        <f t="shared" si="38"/>
        <v>0.97</v>
      </c>
      <c r="Z175">
        <f t="shared" si="39"/>
        <v>0.01</v>
      </c>
    </row>
    <row r="176" spans="1:26" x14ac:dyDescent="0.25">
      <c r="A176" s="1" t="s">
        <v>1612</v>
      </c>
      <c r="B176" s="1">
        <v>100</v>
      </c>
      <c r="C176" s="1">
        <v>106</v>
      </c>
      <c r="D176" s="1">
        <v>0.2</v>
      </c>
      <c r="E176" s="1">
        <v>23.4</v>
      </c>
      <c r="F176" s="1">
        <v>1.6</v>
      </c>
      <c r="G176" s="1"/>
      <c r="H176" s="1"/>
      <c r="I176" s="1"/>
      <c r="J176" s="1"/>
      <c r="K176" s="1">
        <v>0</v>
      </c>
      <c r="L176" s="1">
        <v>2017</v>
      </c>
      <c r="M176" s="1" t="str">
        <f t="shared" si="27"/>
        <v>저어육류</v>
      </c>
      <c r="N176">
        <f t="shared" si="28"/>
        <v>108.8</v>
      </c>
      <c r="O176">
        <f t="shared" si="29"/>
        <v>1.03</v>
      </c>
      <c r="P176">
        <f t="shared" si="30"/>
        <v>99.8</v>
      </c>
      <c r="Q176">
        <f t="shared" si="31"/>
        <v>108</v>
      </c>
      <c r="R176">
        <f t="shared" si="32"/>
        <v>25</v>
      </c>
      <c r="S176">
        <f t="shared" si="33"/>
        <v>108</v>
      </c>
      <c r="T176">
        <f t="shared" si="34"/>
        <v>2.16</v>
      </c>
      <c r="U176">
        <f t="shared" si="35"/>
        <v>11.57</v>
      </c>
      <c r="V176">
        <f t="shared" si="36"/>
        <v>11.6</v>
      </c>
      <c r="X176">
        <f t="shared" si="37"/>
        <v>0.01</v>
      </c>
      <c r="Y176">
        <f t="shared" si="38"/>
        <v>0.93</v>
      </c>
      <c r="Z176">
        <f t="shared" si="39"/>
        <v>0.06</v>
      </c>
    </row>
    <row r="177" spans="1:26" x14ac:dyDescent="0.25">
      <c r="A177" s="1" t="s">
        <v>1613</v>
      </c>
      <c r="B177" s="1">
        <v>100</v>
      </c>
      <c r="C177" s="1">
        <v>86</v>
      </c>
      <c r="D177" s="1">
        <v>0.5</v>
      </c>
      <c r="E177" s="1">
        <v>19.5</v>
      </c>
      <c r="F177" s="1">
        <v>0.9</v>
      </c>
      <c r="G177" s="1"/>
      <c r="H177" s="1"/>
      <c r="I177" s="1"/>
      <c r="J177" s="1"/>
      <c r="K177" s="1">
        <v>0</v>
      </c>
      <c r="L177" s="1">
        <v>2017</v>
      </c>
      <c r="M177" s="1" t="str">
        <f t="shared" si="27"/>
        <v>저어육류</v>
      </c>
      <c r="N177">
        <f t="shared" si="28"/>
        <v>88.1</v>
      </c>
      <c r="O177">
        <f t="shared" si="29"/>
        <v>1.02</v>
      </c>
      <c r="P177">
        <f t="shared" si="30"/>
        <v>99.5</v>
      </c>
      <c r="Q177">
        <f t="shared" si="31"/>
        <v>86.1</v>
      </c>
      <c r="R177">
        <f t="shared" si="32"/>
        <v>20.399999999999999</v>
      </c>
      <c r="S177">
        <f t="shared" si="33"/>
        <v>86.1</v>
      </c>
      <c r="T177">
        <f t="shared" si="34"/>
        <v>1.72</v>
      </c>
      <c r="U177">
        <f t="shared" si="35"/>
        <v>11.86</v>
      </c>
      <c r="V177">
        <f t="shared" si="36"/>
        <v>11.9</v>
      </c>
      <c r="X177">
        <f t="shared" si="37"/>
        <v>0.02</v>
      </c>
      <c r="Y177">
        <f t="shared" si="38"/>
        <v>0.93</v>
      </c>
      <c r="Z177">
        <f t="shared" si="39"/>
        <v>0.04</v>
      </c>
    </row>
    <row r="178" spans="1:26" x14ac:dyDescent="0.25">
      <c r="A178" s="1" t="s">
        <v>1614</v>
      </c>
      <c r="B178" s="1">
        <v>100</v>
      </c>
      <c r="C178" s="1">
        <v>89</v>
      </c>
      <c r="D178" s="1">
        <v>0.5</v>
      </c>
      <c r="E178" s="1">
        <v>17.5</v>
      </c>
      <c r="F178" s="1">
        <v>2.1</v>
      </c>
      <c r="G178" s="1"/>
      <c r="H178" s="1"/>
      <c r="I178" s="1"/>
      <c r="J178" s="1"/>
      <c r="K178" s="1">
        <v>0</v>
      </c>
      <c r="L178" s="1">
        <v>2017</v>
      </c>
      <c r="M178" s="1" t="str">
        <f t="shared" si="27"/>
        <v>저어육류</v>
      </c>
      <c r="N178">
        <f t="shared" si="28"/>
        <v>90.9</v>
      </c>
      <c r="O178">
        <f t="shared" si="29"/>
        <v>1.02</v>
      </c>
      <c r="P178">
        <f t="shared" si="30"/>
        <v>99.5</v>
      </c>
      <c r="Q178">
        <f t="shared" si="31"/>
        <v>88.9</v>
      </c>
      <c r="R178">
        <f t="shared" si="32"/>
        <v>19.600000000000001</v>
      </c>
      <c r="S178">
        <f t="shared" si="33"/>
        <v>88.9</v>
      </c>
      <c r="T178">
        <f t="shared" si="34"/>
        <v>1.78</v>
      </c>
      <c r="U178">
        <f t="shared" si="35"/>
        <v>11.01</v>
      </c>
      <c r="V178">
        <f t="shared" si="36"/>
        <v>11</v>
      </c>
      <c r="X178">
        <f t="shared" si="37"/>
        <v>0.02</v>
      </c>
      <c r="Y178">
        <f t="shared" si="38"/>
        <v>0.87</v>
      </c>
      <c r="Z178">
        <f t="shared" si="39"/>
        <v>0.1</v>
      </c>
    </row>
    <row r="179" spans="1:26" x14ac:dyDescent="0.25">
      <c r="A179" s="1" t="s">
        <v>1615</v>
      </c>
      <c r="B179" s="1">
        <v>100</v>
      </c>
      <c r="C179" s="1">
        <v>54</v>
      </c>
      <c r="D179" s="1">
        <v>0.3</v>
      </c>
      <c r="E179" s="1">
        <v>12.2</v>
      </c>
      <c r="F179" s="1">
        <v>0.6</v>
      </c>
      <c r="G179" s="1"/>
      <c r="H179" s="1"/>
      <c r="I179" s="1"/>
      <c r="J179" s="1"/>
      <c r="K179" s="1">
        <v>0</v>
      </c>
      <c r="L179" s="1">
        <v>2017</v>
      </c>
      <c r="M179" s="1" t="str">
        <f t="shared" si="27"/>
        <v>저어육류</v>
      </c>
      <c r="N179">
        <f t="shared" si="28"/>
        <v>55.4</v>
      </c>
      <c r="O179">
        <f t="shared" si="29"/>
        <v>1.03</v>
      </c>
      <c r="P179">
        <f t="shared" si="30"/>
        <v>99.7</v>
      </c>
      <c r="Q179">
        <f t="shared" si="31"/>
        <v>54.199999999999996</v>
      </c>
      <c r="R179">
        <f t="shared" si="32"/>
        <v>12.799999999999999</v>
      </c>
      <c r="S179">
        <f t="shared" si="33"/>
        <v>54.199999999999996</v>
      </c>
      <c r="T179">
        <f t="shared" si="34"/>
        <v>1.08</v>
      </c>
      <c r="U179">
        <f t="shared" si="35"/>
        <v>11.85</v>
      </c>
      <c r="V179">
        <f t="shared" si="36"/>
        <v>11.9</v>
      </c>
      <c r="X179">
        <f t="shared" si="37"/>
        <v>0.02</v>
      </c>
      <c r="Y179">
        <f t="shared" si="38"/>
        <v>0.93</v>
      </c>
      <c r="Z179">
        <f t="shared" si="39"/>
        <v>0.05</v>
      </c>
    </row>
    <row r="180" spans="1:26" x14ac:dyDescent="0.25">
      <c r="A180" s="1" t="s">
        <v>1616</v>
      </c>
      <c r="B180" s="1">
        <v>100</v>
      </c>
      <c r="C180" s="1">
        <v>104</v>
      </c>
      <c r="D180" s="1">
        <v>1.9</v>
      </c>
      <c r="E180" s="1">
        <v>18.8</v>
      </c>
      <c r="F180" s="1">
        <v>2.6</v>
      </c>
      <c r="G180" s="1"/>
      <c r="H180" s="1"/>
      <c r="I180" s="1"/>
      <c r="J180" s="1"/>
      <c r="K180" s="1">
        <v>0</v>
      </c>
      <c r="L180" s="1">
        <v>2017</v>
      </c>
      <c r="M180" s="1" t="str">
        <f t="shared" si="27"/>
        <v>저어육류</v>
      </c>
      <c r="N180">
        <f t="shared" si="28"/>
        <v>106.2</v>
      </c>
      <c r="O180">
        <f t="shared" si="29"/>
        <v>1.02</v>
      </c>
      <c r="P180">
        <f t="shared" si="30"/>
        <v>98.1</v>
      </c>
      <c r="Q180">
        <f t="shared" si="31"/>
        <v>98.600000000000009</v>
      </c>
      <c r="R180">
        <f t="shared" si="32"/>
        <v>21.400000000000002</v>
      </c>
      <c r="S180">
        <f t="shared" si="33"/>
        <v>98.600000000000009</v>
      </c>
      <c r="T180">
        <f t="shared" si="34"/>
        <v>1.97</v>
      </c>
      <c r="U180">
        <f t="shared" si="35"/>
        <v>10.86</v>
      </c>
      <c r="V180">
        <f t="shared" si="36"/>
        <v>10.9</v>
      </c>
      <c r="X180">
        <f t="shared" si="37"/>
        <v>0.08</v>
      </c>
      <c r="Y180">
        <f t="shared" si="38"/>
        <v>0.81</v>
      </c>
      <c r="Z180">
        <f t="shared" si="39"/>
        <v>0.11</v>
      </c>
    </row>
    <row r="181" spans="1:26" x14ac:dyDescent="0.25">
      <c r="A181" s="1" t="s">
        <v>1617</v>
      </c>
      <c r="B181" s="1">
        <v>100</v>
      </c>
      <c r="C181" s="1">
        <v>340</v>
      </c>
      <c r="D181" s="1">
        <v>15.6</v>
      </c>
      <c r="E181" s="1">
        <v>62.4</v>
      </c>
      <c r="F181" s="1">
        <v>3.5</v>
      </c>
      <c r="G181" s="1"/>
      <c r="H181" s="1">
        <v>620</v>
      </c>
      <c r="I181" s="1"/>
      <c r="J181" s="1"/>
      <c r="K181" s="1">
        <v>0</v>
      </c>
      <c r="L181" s="1">
        <v>2017</v>
      </c>
      <c r="M181" s="1" t="str">
        <f t="shared" si="27"/>
        <v>저어육류</v>
      </c>
      <c r="N181">
        <f t="shared" si="28"/>
        <v>343.5</v>
      </c>
      <c r="O181">
        <f t="shared" si="29"/>
        <v>1.01</v>
      </c>
      <c r="P181">
        <f t="shared" si="30"/>
        <v>84.4</v>
      </c>
      <c r="Q181">
        <f t="shared" si="31"/>
        <v>281.10000000000002</v>
      </c>
      <c r="R181">
        <f t="shared" si="32"/>
        <v>65.900000000000006</v>
      </c>
      <c r="S181">
        <f t="shared" si="33"/>
        <v>281.10000000000002</v>
      </c>
      <c r="T181">
        <f t="shared" si="34"/>
        <v>5.62</v>
      </c>
      <c r="U181">
        <f t="shared" si="35"/>
        <v>11.73</v>
      </c>
      <c r="V181">
        <f t="shared" si="36"/>
        <v>11.7</v>
      </c>
      <c r="X181">
        <f t="shared" si="37"/>
        <v>0.19</v>
      </c>
      <c r="Y181">
        <f t="shared" si="38"/>
        <v>0.77</v>
      </c>
      <c r="Z181">
        <f t="shared" si="39"/>
        <v>0.04</v>
      </c>
    </row>
    <row r="182" spans="1:26" x14ac:dyDescent="0.25">
      <c r="A182" s="1" t="s">
        <v>1618</v>
      </c>
      <c r="B182" s="1">
        <v>100</v>
      </c>
      <c r="C182" s="1">
        <v>76</v>
      </c>
      <c r="D182" s="1">
        <v>0.1</v>
      </c>
      <c r="E182" s="1">
        <v>18.100000000000001</v>
      </c>
      <c r="F182" s="1">
        <v>0.6</v>
      </c>
      <c r="G182" s="1"/>
      <c r="H182" s="1">
        <v>120</v>
      </c>
      <c r="I182" s="1"/>
      <c r="J182" s="1"/>
      <c r="K182" s="1">
        <v>0</v>
      </c>
      <c r="L182" s="1">
        <v>2017</v>
      </c>
      <c r="M182" s="1" t="str">
        <f t="shared" si="27"/>
        <v>저어육류</v>
      </c>
      <c r="N182">
        <f t="shared" si="28"/>
        <v>78.200000000000017</v>
      </c>
      <c r="O182">
        <f t="shared" si="29"/>
        <v>1.03</v>
      </c>
      <c r="P182">
        <f t="shared" si="30"/>
        <v>99.9</v>
      </c>
      <c r="Q182">
        <f t="shared" si="31"/>
        <v>77.800000000000011</v>
      </c>
      <c r="R182">
        <f t="shared" si="32"/>
        <v>18.700000000000003</v>
      </c>
      <c r="S182">
        <f t="shared" si="33"/>
        <v>77.800000000000011</v>
      </c>
      <c r="T182">
        <f t="shared" si="34"/>
        <v>1.56</v>
      </c>
      <c r="U182">
        <f t="shared" si="35"/>
        <v>11.99</v>
      </c>
      <c r="V182">
        <f t="shared" si="36"/>
        <v>12</v>
      </c>
      <c r="X182">
        <f t="shared" si="37"/>
        <v>0.01</v>
      </c>
      <c r="Y182">
        <f t="shared" si="38"/>
        <v>0.96</v>
      </c>
      <c r="Z182">
        <f t="shared" si="39"/>
        <v>0.03</v>
      </c>
    </row>
    <row r="183" spans="1:26" x14ac:dyDescent="0.25">
      <c r="A183" s="1" t="s">
        <v>1619</v>
      </c>
      <c r="B183" s="1">
        <v>100</v>
      </c>
      <c r="C183" s="1">
        <v>72</v>
      </c>
      <c r="D183" s="1">
        <v>0.5</v>
      </c>
      <c r="E183" s="1">
        <v>17.600000000000001</v>
      </c>
      <c r="F183" s="1">
        <v>0.2</v>
      </c>
      <c r="G183" s="1"/>
      <c r="H183" s="1"/>
      <c r="I183" s="1"/>
      <c r="J183" s="1"/>
      <c r="K183" s="1">
        <v>0</v>
      </c>
      <c r="L183" s="1">
        <v>2017</v>
      </c>
      <c r="M183" s="1" t="str">
        <f t="shared" si="27"/>
        <v>저어육류</v>
      </c>
      <c r="N183">
        <f t="shared" si="28"/>
        <v>74.2</v>
      </c>
      <c r="O183">
        <f t="shared" si="29"/>
        <v>1.03</v>
      </c>
      <c r="P183">
        <f t="shared" si="30"/>
        <v>99.5</v>
      </c>
      <c r="Q183">
        <f t="shared" si="31"/>
        <v>72.2</v>
      </c>
      <c r="R183">
        <f t="shared" si="32"/>
        <v>17.8</v>
      </c>
      <c r="S183">
        <f t="shared" si="33"/>
        <v>72.2</v>
      </c>
      <c r="T183">
        <f t="shared" si="34"/>
        <v>1.44</v>
      </c>
      <c r="U183">
        <f t="shared" si="35"/>
        <v>12.36</v>
      </c>
      <c r="V183">
        <f t="shared" si="36"/>
        <v>12.4</v>
      </c>
      <c r="X183">
        <f t="shared" si="37"/>
        <v>0.03</v>
      </c>
      <c r="Y183">
        <f t="shared" si="38"/>
        <v>0.96</v>
      </c>
      <c r="Z183">
        <f t="shared" si="39"/>
        <v>0.01</v>
      </c>
    </row>
    <row r="184" spans="1:26" x14ac:dyDescent="0.25">
      <c r="A184" s="1" t="s">
        <v>1620</v>
      </c>
      <c r="B184" s="1">
        <v>100</v>
      </c>
      <c r="C184" s="1">
        <v>88</v>
      </c>
      <c r="D184" s="1">
        <v>0.5</v>
      </c>
      <c r="E184" s="1">
        <v>19.399999999999999</v>
      </c>
      <c r="F184" s="1">
        <v>1.2</v>
      </c>
      <c r="G184" s="1"/>
      <c r="H184" s="1"/>
      <c r="I184" s="1"/>
      <c r="J184" s="1"/>
      <c r="K184" s="1">
        <v>0</v>
      </c>
      <c r="L184" s="1">
        <v>2017</v>
      </c>
      <c r="M184" s="1" t="str">
        <f t="shared" si="27"/>
        <v>저어육류</v>
      </c>
      <c r="N184">
        <f t="shared" si="28"/>
        <v>90.399999999999991</v>
      </c>
      <c r="O184">
        <f t="shared" si="29"/>
        <v>1.03</v>
      </c>
      <c r="P184">
        <f t="shared" si="30"/>
        <v>99.5</v>
      </c>
      <c r="Q184">
        <f t="shared" si="31"/>
        <v>88.399999999999991</v>
      </c>
      <c r="R184">
        <f t="shared" si="32"/>
        <v>20.599999999999998</v>
      </c>
      <c r="S184">
        <f t="shared" si="33"/>
        <v>88.399999999999991</v>
      </c>
      <c r="T184">
        <f t="shared" si="34"/>
        <v>1.77</v>
      </c>
      <c r="U184">
        <f t="shared" si="35"/>
        <v>11.64</v>
      </c>
      <c r="V184">
        <f t="shared" si="36"/>
        <v>11.6</v>
      </c>
      <c r="X184">
        <f t="shared" si="37"/>
        <v>0.02</v>
      </c>
      <c r="Y184">
        <f t="shared" si="38"/>
        <v>0.92</v>
      </c>
      <c r="Z184">
        <f t="shared" si="39"/>
        <v>0.06</v>
      </c>
    </row>
    <row r="185" spans="1:26" x14ac:dyDescent="0.25">
      <c r="A185" s="1" t="s">
        <v>1621</v>
      </c>
      <c r="B185" s="1">
        <v>100</v>
      </c>
      <c r="C185" s="1">
        <v>263</v>
      </c>
      <c r="D185" s="1">
        <v>0.2</v>
      </c>
      <c r="E185" s="1">
        <v>44.8</v>
      </c>
      <c r="F185" s="1">
        <v>9.8000000000000007</v>
      </c>
      <c r="G185" s="1"/>
      <c r="H185" s="1">
        <v>1200</v>
      </c>
      <c r="I185" s="1"/>
      <c r="J185" s="1"/>
      <c r="K185" s="1">
        <v>0</v>
      </c>
      <c r="L185" s="1">
        <v>2017</v>
      </c>
      <c r="M185" s="1" t="str">
        <f t="shared" si="27"/>
        <v>저어육류</v>
      </c>
      <c r="N185">
        <f t="shared" si="28"/>
        <v>268.2</v>
      </c>
      <c r="O185">
        <f t="shared" si="29"/>
        <v>1.02</v>
      </c>
      <c r="P185">
        <f t="shared" si="30"/>
        <v>99.8</v>
      </c>
      <c r="Q185">
        <f t="shared" si="31"/>
        <v>267.39999999999998</v>
      </c>
      <c r="R185">
        <f t="shared" si="32"/>
        <v>54.599999999999994</v>
      </c>
      <c r="S185">
        <f t="shared" si="33"/>
        <v>267.39999999999998</v>
      </c>
      <c r="T185">
        <f t="shared" si="34"/>
        <v>5.35</v>
      </c>
      <c r="U185">
        <f t="shared" si="35"/>
        <v>10.210000000000001</v>
      </c>
      <c r="V185">
        <f t="shared" si="36"/>
        <v>10.199999999999999</v>
      </c>
      <c r="X185">
        <f t="shared" si="37"/>
        <v>0</v>
      </c>
      <c r="Y185">
        <f t="shared" si="38"/>
        <v>0.82</v>
      </c>
      <c r="Z185">
        <f t="shared" si="39"/>
        <v>0.18</v>
      </c>
    </row>
    <row r="186" spans="1:26" x14ac:dyDescent="0.25">
      <c r="A186" s="1" t="s">
        <v>1622</v>
      </c>
      <c r="B186" s="1">
        <v>100</v>
      </c>
      <c r="C186" s="1">
        <v>106</v>
      </c>
      <c r="D186" s="1">
        <v>0.5</v>
      </c>
      <c r="E186" s="1">
        <v>16</v>
      </c>
      <c r="F186" s="1">
        <v>4.5999999999999996</v>
      </c>
      <c r="G186" s="1"/>
      <c r="H186" s="1"/>
      <c r="I186" s="1"/>
      <c r="J186" s="1"/>
      <c r="K186" s="1">
        <v>0</v>
      </c>
      <c r="L186" s="1">
        <v>2017</v>
      </c>
      <c r="M186" s="1" t="str">
        <f t="shared" si="27"/>
        <v>저어육류</v>
      </c>
      <c r="N186">
        <f t="shared" si="28"/>
        <v>107.4</v>
      </c>
      <c r="O186">
        <f t="shared" si="29"/>
        <v>1.01</v>
      </c>
      <c r="P186">
        <f t="shared" si="30"/>
        <v>99.5</v>
      </c>
      <c r="Q186">
        <f t="shared" si="31"/>
        <v>105.4</v>
      </c>
      <c r="R186">
        <f t="shared" si="32"/>
        <v>20.6</v>
      </c>
      <c r="S186">
        <f t="shared" si="33"/>
        <v>105.4</v>
      </c>
      <c r="T186">
        <f t="shared" si="34"/>
        <v>2.11</v>
      </c>
      <c r="U186">
        <f t="shared" si="35"/>
        <v>9.76</v>
      </c>
      <c r="V186">
        <f t="shared" si="36"/>
        <v>9.8000000000000007</v>
      </c>
      <c r="X186">
        <f t="shared" si="37"/>
        <v>0.02</v>
      </c>
      <c r="Y186">
        <f t="shared" si="38"/>
        <v>0.76</v>
      </c>
      <c r="Z186">
        <f t="shared" si="39"/>
        <v>0.22</v>
      </c>
    </row>
    <row r="187" spans="1:26" x14ac:dyDescent="0.25">
      <c r="A187" s="1" t="s">
        <v>1623</v>
      </c>
      <c r="B187" s="1">
        <v>100</v>
      </c>
      <c r="C187" s="1">
        <v>59</v>
      </c>
      <c r="D187" s="1">
        <v>0.9</v>
      </c>
      <c r="E187" s="1">
        <v>7.2</v>
      </c>
      <c r="F187" s="1">
        <v>3</v>
      </c>
      <c r="G187" s="1"/>
      <c r="H187" s="1"/>
      <c r="I187" s="1"/>
      <c r="J187" s="1"/>
      <c r="K187" s="1">
        <v>0</v>
      </c>
      <c r="L187" s="1">
        <v>2017</v>
      </c>
      <c r="M187" s="1" t="str">
        <f t="shared" si="27"/>
        <v>저어육류</v>
      </c>
      <c r="N187">
        <f t="shared" si="28"/>
        <v>59.4</v>
      </c>
      <c r="O187">
        <f t="shared" si="29"/>
        <v>1.01</v>
      </c>
      <c r="P187">
        <f t="shared" si="30"/>
        <v>99.1</v>
      </c>
      <c r="Q187">
        <f t="shared" si="31"/>
        <v>55.8</v>
      </c>
      <c r="R187">
        <f t="shared" si="32"/>
        <v>10.199999999999999</v>
      </c>
      <c r="S187">
        <f t="shared" si="33"/>
        <v>55.8</v>
      </c>
      <c r="T187">
        <f t="shared" si="34"/>
        <v>1.1200000000000001</v>
      </c>
      <c r="U187">
        <f t="shared" si="35"/>
        <v>9.11</v>
      </c>
      <c r="V187">
        <f t="shared" si="36"/>
        <v>9.1</v>
      </c>
      <c r="X187">
        <f t="shared" si="37"/>
        <v>0.08</v>
      </c>
      <c r="Y187">
        <f t="shared" si="38"/>
        <v>0.65</v>
      </c>
      <c r="Z187">
        <f t="shared" si="39"/>
        <v>0.27</v>
      </c>
    </row>
    <row r="188" spans="1:26" x14ac:dyDescent="0.25">
      <c r="A188" s="1" t="s">
        <v>1624</v>
      </c>
      <c r="B188" s="1">
        <v>100</v>
      </c>
      <c r="C188" s="1">
        <v>121</v>
      </c>
      <c r="D188" s="1">
        <v>0</v>
      </c>
      <c r="E188" s="1">
        <v>21.3</v>
      </c>
      <c r="F188" s="1">
        <v>4.3</v>
      </c>
      <c r="G188" s="1"/>
      <c r="H188" s="1"/>
      <c r="I188" s="1"/>
      <c r="J188" s="1"/>
      <c r="K188" s="1">
        <v>0</v>
      </c>
      <c r="L188" s="1">
        <v>2017</v>
      </c>
      <c r="M188" s="1" t="str">
        <f t="shared" si="27"/>
        <v>저어육류</v>
      </c>
      <c r="N188">
        <f t="shared" si="28"/>
        <v>123.9</v>
      </c>
      <c r="O188">
        <f t="shared" si="29"/>
        <v>1.02</v>
      </c>
      <c r="P188">
        <f t="shared" si="30"/>
        <v>100</v>
      </c>
      <c r="Q188">
        <f t="shared" si="31"/>
        <v>123.9</v>
      </c>
      <c r="R188">
        <f t="shared" si="32"/>
        <v>25.6</v>
      </c>
      <c r="S188">
        <f t="shared" si="33"/>
        <v>123.9</v>
      </c>
      <c r="T188">
        <f t="shared" si="34"/>
        <v>2.48</v>
      </c>
      <c r="U188">
        <f t="shared" si="35"/>
        <v>10.32</v>
      </c>
      <c r="V188">
        <f t="shared" si="36"/>
        <v>10.3</v>
      </c>
      <c r="X188">
        <f t="shared" si="37"/>
        <v>0</v>
      </c>
      <c r="Y188">
        <f t="shared" si="38"/>
        <v>0.83</v>
      </c>
      <c r="Z188">
        <f t="shared" si="39"/>
        <v>0.17</v>
      </c>
    </row>
    <row r="189" spans="1:26" x14ac:dyDescent="0.25">
      <c r="A189" s="1" t="s">
        <v>1625</v>
      </c>
      <c r="B189" s="1">
        <v>100</v>
      </c>
      <c r="C189" s="1">
        <v>71</v>
      </c>
      <c r="D189" s="1">
        <v>0.3</v>
      </c>
      <c r="E189" s="1">
        <v>16.899999999999999</v>
      </c>
      <c r="F189" s="1">
        <v>0.5</v>
      </c>
      <c r="G189" s="1"/>
      <c r="H189" s="1"/>
      <c r="I189" s="1"/>
      <c r="J189" s="1"/>
      <c r="K189" s="1">
        <v>0</v>
      </c>
      <c r="L189" s="1">
        <v>2017</v>
      </c>
      <c r="M189" s="1" t="str">
        <f t="shared" si="27"/>
        <v>저어육류</v>
      </c>
      <c r="N189">
        <f t="shared" si="28"/>
        <v>73.3</v>
      </c>
      <c r="O189">
        <f t="shared" si="29"/>
        <v>1.03</v>
      </c>
      <c r="P189">
        <f t="shared" si="30"/>
        <v>99.7</v>
      </c>
      <c r="Q189">
        <f t="shared" si="31"/>
        <v>72.099999999999994</v>
      </c>
      <c r="R189">
        <f t="shared" si="32"/>
        <v>17.399999999999999</v>
      </c>
      <c r="S189">
        <f t="shared" si="33"/>
        <v>72.099999999999994</v>
      </c>
      <c r="T189">
        <f t="shared" si="34"/>
        <v>1.44</v>
      </c>
      <c r="U189">
        <f t="shared" si="35"/>
        <v>12.08</v>
      </c>
      <c r="V189">
        <f t="shared" si="36"/>
        <v>12.1</v>
      </c>
      <c r="X189">
        <f t="shared" si="37"/>
        <v>0.02</v>
      </c>
      <c r="Y189">
        <f t="shared" si="38"/>
        <v>0.95</v>
      </c>
      <c r="Z189">
        <f t="shared" si="39"/>
        <v>0.03</v>
      </c>
    </row>
    <row r="190" spans="1:26" x14ac:dyDescent="0.25">
      <c r="A190" s="1" t="s">
        <v>1626</v>
      </c>
      <c r="B190" s="1">
        <v>100</v>
      </c>
      <c r="C190" s="1">
        <v>89</v>
      </c>
      <c r="D190" s="1">
        <v>0</v>
      </c>
      <c r="E190" s="1">
        <v>20.3</v>
      </c>
      <c r="F190" s="1">
        <v>1.2</v>
      </c>
      <c r="G190" s="1"/>
      <c r="H190" s="1"/>
      <c r="I190" s="1"/>
      <c r="J190" s="1"/>
      <c r="K190" s="1">
        <v>0</v>
      </c>
      <c r="L190" s="1">
        <v>2017</v>
      </c>
      <c r="M190" s="1" t="str">
        <f t="shared" si="27"/>
        <v>저어육류</v>
      </c>
      <c r="N190">
        <f t="shared" si="28"/>
        <v>92</v>
      </c>
      <c r="O190">
        <f t="shared" si="29"/>
        <v>1.03</v>
      </c>
      <c r="P190">
        <f t="shared" si="30"/>
        <v>100</v>
      </c>
      <c r="Q190">
        <f t="shared" si="31"/>
        <v>92</v>
      </c>
      <c r="R190">
        <f t="shared" si="32"/>
        <v>21.5</v>
      </c>
      <c r="S190">
        <f t="shared" si="33"/>
        <v>92</v>
      </c>
      <c r="T190">
        <f t="shared" si="34"/>
        <v>1.84</v>
      </c>
      <c r="U190">
        <f t="shared" si="35"/>
        <v>11.68</v>
      </c>
      <c r="V190">
        <f t="shared" si="36"/>
        <v>11.7</v>
      </c>
      <c r="X190">
        <f t="shared" si="37"/>
        <v>0</v>
      </c>
      <c r="Y190">
        <f t="shared" si="38"/>
        <v>0.94</v>
      </c>
      <c r="Z190">
        <f t="shared" si="39"/>
        <v>0.06</v>
      </c>
    </row>
    <row r="191" spans="1:26" x14ac:dyDescent="0.25">
      <c r="A191" s="1" t="s">
        <v>1627</v>
      </c>
      <c r="B191" s="1">
        <v>100</v>
      </c>
      <c r="C191" s="1">
        <v>89</v>
      </c>
      <c r="D191" s="1">
        <v>0.2</v>
      </c>
      <c r="E191" s="1">
        <v>20.8</v>
      </c>
      <c r="F191" s="1">
        <v>0.9</v>
      </c>
      <c r="G191" s="1"/>
      <c r="H191" s="1"/>
      <c r="I191" s="1"/>
      <c r="J191" s="1"/>
      <c r="K191" s="1">
        <v>0</v>
      </c>
      <c r="L191" s="1">
        <v>2017</v>
      </c>
      <c r="M191" s="1" t="str">
        <f t="shared" si="27"/>
        <v>저어육류</v>
      </c>
      <c r="N191">
        <f t="shared" si="28"/>
        <v>92.1</v>
      </c>
      <c r="O191">
        <f t="shared" si="29"/>
        <v>1.03</v>
      </c>
      <c r="P191">
        <f t="shared" si="30"/>
        <v>99.8</v>
      </c>
      <c r="Q191">
        <f t="shared" si="31"/>
        <v>91.3</v>
      </c>
      <c r="R191">
        <f t="shared" si="32"/>
        <v>21.7</v>
      </c>
      <c r="S191">
        <f t="shared" si="33"/>
        <v>91.3</v>
      </c>
      <c r="T191">
        <f t="shared" si="34"/>
        <v>1.83</v>
      </c>
      <c r="U191">
        <f t="shared" si="35"/>
        <v>11.86</v>
      </c>
      <c r="V191">
        <f t="shared" si="36"/>
        <v>11.9</v>
      </c>
      <c r="X191">
        <f t="shared" si="37"/>
        <v>0.01</v>
      </c>
      <c r="Y191">
        <f t="shared" si="38"/>
        <v>0.95</v>
      </c>
      <c r="Z191">
        <f t="shared" si="39"/>
        <v>0.04</v>
      </c>
    </row>
    <row r="192" spans="1:26" x14ac:dyDescent="0.25">
      <c r="A192" s="1" t="s">
        <v>1628</v>
      </c>
      <c r="B192" s="1">
        <v>100</v>
      </c>
      <c r="C192" s="1">
        <v>83</v>
      </c>
      <c r="D192" s="1">
        <v>0</v>
      </c>
      <c r="E192" s="1">
        <v>20</v>
      </c>
      <c r="F192" s="1">
        <v>0.6</v>
      </c>
      <c r="G192" s="1"/>
      <c r="H192" s="1">
        <v>185</v>
      </c>
      <c r="I192" s="1"/>
      <c r="J192" s="1"/>
      <c r="K192" s="1">
        <v>0</v>
      </c>
      <c r="L192" s="1">
        <v>2017</v>
      </c>
      <c r="M192" s="1" t="str">
        <f t="shared" si="27"/>
        <v>저어육류</v>
      </c>
      <c r="N192">
        <f t="shared" si="28"/>
        <v>85.4</v>
      </c>
      <c r="O192">
        <f t="shared" si="29"/>
        <v>1.03</v>
      </c>
      <c r="P192">
        <f t="shared" si="30"/>
        <v>100</v>
      </c>
      <c r="Q192">
        <f t="shared" si="31"/>
        <v>85.4</v>
      </c>
      <c r="R192">
        <f t="shared" si="32"/>
        <v>20.6</v>
      </c>
      <c r="S192">
        <f t="shared" si="33"/>
        <v>85.4</v>
      </c>
      <c r="T192">
        <f t="shared" si="34"/>
        <v>1.71</v>
      </c>
      <c r="U192">
        <f t="shared" si="35"/>
        <v>12.05</v>
      </c>
      <c r="V192">
        <f t="shared" si="36"/>
        <v>12.1</v>
      </c>
      <c r="X192">
        <f t="shared" si="37"/>
        <v>0</v>
      </c>
      <c r="Y192">
        <f t="shared" si="38"/>
        <v>0.97</v>
      </c>
      <c r="Z192">
        <f t="shared" si="39"/>
        <v>0.03</v>
      </c>
    </row>
    <row r="193" spans="1:26" x14ac:dyDescent="0.25">
      <c r="A193" s="1" t="s">
        <v>1629</v>
      </c>
      <c r="B193" s="1">
        <v>100</v>
      </c>
      <c r="C193" s="1">
        <v>80</v>
      </c>
      <c r="D193" s="1">
        <v>0.4</v>
      </c>
      <c r="E193" s="1">
        <v>17.8</v>
      </c>
      <c r="F193" s="1">
        <v>1</v>
      </c>
      <c r="G193" s="1"/>
      <c r="H193" s="1"/>
      <c r="I193" s="1"/>
      <c r="J193" s="1"/>
      <c r="K193" s="1">
        <v>0</v>
      </c>
      <c r="L193" s="1">
        <v>2017</v>
      </c>
      <c r="M193" s="1" t="str">
        <f t="shared" si="27"/>
        <v>저어육류</v>
      </c>
      <c r="N193">
        <f t="shared" si="28"/>
        <v>81.8</v>
      </c>
      <c r="O193">
        <f t="shared" si="29"/>
        <v>1.02</v>
      </c>
      <c r="P193">
        <f t="shared" si="30"/>
        <v>99.6</v>
      </c>
      <c r="Q193">
        <f t="shared" si="31"/>
        <v>80.2</v>
      </c>
      <c r="R193">
        <f t="shared" si="32"/>
        <v>18.8</v>
      </c>
      <c r="S193">
        <f t="shared" si="33"/>
        <v>80.2</v>
      </c>
      <c r="T193">
        <f t="shared" si="34"/>
        <v>1.6</v>
      </c>
      <c r="U193">
        <f t="shared" si="35"/>
        <v>11.75</v>
      </c>
      <c r="V193">
        <f t="shared" si="36"/>
        <v>11.8</v>
      </c>
      <c r="X193">
        <f t="shared" si="37"/>
        <v>0.02</v>
      </c>
      <c r="Y193">
        <f t="shared" si="38"/>
        <v>0.93</v>
      </c>
      <c r="Z193">
        <f t="shared" si="39"/>
        <v>0.05</v>
      </c>
    </row>
    <row r="194" spans="1:26" x14ac:dyDescent="0.25">
      <c r="A194" s="1" t="s">
        <v>1630</v>
      </c>
      <c r="B194" s="1">
        <v>100</v>
      </c>
      <c r="C194" s="1">
        <v>286</v>
      </c>
      <c r="D194" s="1">
        <v>1.1000000000000001</v>
      </c>
      <c r="E194" s="1">
        <v>17.899999999999999</v>
      </c>
      <c r="F194" s="1">
        <v>23.5</v>
      </c>
      <c r="G194" s="1"/>
      <c r="H194" s="1"/>
      <c r="I194" s="1"/>
      <c r="J194" s="1"/>
      <c r="K194" s="1">
        <v>0</v>
      </c>
      <c r="L194" s="1">
        <v>2017</v>
      </c>
      <c r="M194" s="1" t="str">
        <f t="shared" si="27"/>
        <v>고어육류</v>
      </c>
      <c r="N194">
        <f t="shared" si="28"/>
        <v>287.5</v>
      </c>
      <c r="O194">
        <f t="shared" si="29"/>
        <v>1.01</v>
      </c>
      <c r="P194">
        <f t="shared" si="30"/>
        <v>98.9</v>
      </c>
      <c r="Q194">
        <f t="shared" si="31"/>
        <v>283.10000000000002</v>
      </c>
      <c r="R194">
        <f t="shared" si="32"/>
        <v>41.4</v>
      </c>
      <c r="S194">
        <f t="shared" si="33"/>
        <v>283.10000000000002</v>
      </c>
      <c r="T194">
        <f t="shared" si="34"/>
        <v>2.83</v>
      </c>
      <c r="U194">
        <f t="shared" si="35"/>
        <v>14.63</v>
      </c>
      <c r="V194">
        <f t="shared" si="36"/>
        <v>14.6</v>
      </c>
      <c r="X194">
        <f t="shared" si="37"/>
        <v>0.03</v>
      </c>
      <c r="Y194">
        <f t="shared" si="38"/>
        <v>0.42</v>
      </c>
      <c r="Z194">
        <f t="shared" si="39"/>
        <v>0.55000000000000004</v>
      </c>
    </row>
    <row r="195" spans="1:26" x14ac:dyDescent="0.25">
      <c r="A195" s="1" t="s">
        <v>1631</v>
      </c>
      <c r="B195" s="1">
        <v>100</v>
      </c>
      <c r="C195" s="1">
        <v>311</v>
      </c>
      <c r="D195" s="1">
        <v>0.5</v>
      </c>
      <c r="E195" s="1">
        <v>25</v>
      </c>
      <c r="F195" s="1">
        <v>23.5</v>
      </c>
      <c r="G195" s="1"/>
      <c r="H195" s="1"/>
      <c r="I195" s="1"/>
      <c r="J195" s="1"/>
      <c r="K195" s="1">
        <v>0</v>
      </c>
      <c r="L195" s="1">
        <v>2017</v>
      </c>
      <c r="M195" s="1" t="str">
        <f t="shared" si="27"/>
        <v>고어육류</v>
      </c>
      <c r="N195">
        <f t="shared" si="28"/>
        <v>313.5</v>
      </c>
      <c r="O195">
        <f t="shared" si="29"/>
        <v>1.01</v>
      </c>
      <c r="P195">
        <f t="shared" si="30"/>
        <v>99.5</v>
      </c>
      <c r="Q195">
        <f t="shared" si="31"/>
        <v>311.5</v>
      </c>
      <c r="R195">
        <f t="shared" si="32"/>
        <v>48.5</v>
      </c>
      <c r="S195">
        <f t="shared" si="33"/>
        <v>311.5</v>
      </c>
      <c r="T195">
        <f t="shared" si="34"/>
        <v>3.12</v>
      </c>
      <c r="U195">
        <f t="shared" si="35"/>
        <v>15.54</v>
      </c>
      <c r="V195">
        <f t="shared" si="36"/>
        <v>15.5</v>
      </c>
      <c r="X195">
        <f t="shared" si="37"/>
        <v>0.01</v>
      </c>
      <c r="Y195">
        <f t="shared" si="38"/>
        <v>0.51</v>
      </c>
      <c r="Z195">
        <f t="shared" si="39"/>
        <v>0.48</v>
      </c>
    </row>
    <row r="196" spans="1:26" x14ac:dyDescent="0.25">
      <c r="A196" s="1" t="s">
        <v>1632</v>
      </c>
      <c r="B196" s="1">
        <v>100</v>
      </c>
      <c r="C196" s="1">
        <v>90</v>
      </c>
      <c r="D196" s="1">
        <v>0.4</v>
      </c>
      <c r="E196" s="1">
        <v>19.8</v>
      </c>
      <c r="F196" s="1">
        <v>1.3</v>
      </c>
      <c r="G196" s="1"/>
      <c r="H196" s="1"/>
      <c r="I196" s="1"/>
      <c r="J196" s="1"/>
      <c r="K196" s="1">
        <v>0</v>
      </c>
      <c r="L196" s="1">
        <v>2017</v>
      </c>
      <c r="M196" s="1" t="str">
        <f t="shared" ref="M196:M259" si="40">IF(AND((F196/E196)&gt;=0,(F196/E196)&lt;0.4325),"저어육류",IF(AND((F196/E196)&gt;=0.4325,(F196/E196)&lt;0.8375),"중어육류","고어육류"))</f>
        <v>저어육류</v>
      </c>
      <c r="N196">
        <f t="shared" ref="N196:N259" si="41">4*D196+4*E196+9*F196</f>
        <v>92.5</v>
      </c>
      <c r="O196">
        <f t="shared" ref="O196:O259" si="42">ROUND(N196/C196,2)</f>
        <v>1.03</v>
      </c>
      <c r="P196">
        <f t="shared" ref="P196:P259" si="43">B196-D196</f>
        <v>99.6</v>
      </c>
      <c r="Q196">
        <f t="shared" ref="Q196:Q259" si="44">E196*4+F196*9</f>
        <v>90.9</v>
      </c>
      <c r="R196">
        <f t="shared" ref="R196:R259" si="45">F196+E196</f>
        <v>21.1</v>
      </c>
      <c r="S196">
        <f t="shared" ref="S196:S259" si="46">Q196</f>
        <v>90.9</v>
      </c>
      <c r="T196">
        <f t="shared" ref="T196:T259" si="47">ROUND(S196/IF(M196="저어육류",50,IF(M196="중어육류",75,100)),2)</f>
        <v>1.82</v>
      </c>
      <c r="U196">
        <f t="shared" ref="U196:U259" si="48">ROUND(R196/T196,2)</f>
        <v>11.59</v>
      </c>
      <c r="V196">
        <f t="shared" ref="V196:V259" si="49">IF(U196&lt;=20,ROUND(U196,1),IF(AND(U196&gt;20,U196&lt;=50),INT((U196+2.5)/5)*5,ROUND(U196,-1)))</f>
        <v>11.6</v>
      </c>
      <c r="X196">
        <f t="shared" ref="X196:X259" si="50">ROUND(D196/($D196+$E196+$F196),2)</f>
        <v>0.02</v>
      </c>
      <c r="Y196">
        <f t="shared" ref="Y196:Y259" si="51">ROUND(E196/($D196+$E196+$F196),2)</f>
        <v>0.92</v>
      </c>
      <c r="Z196">
        <f t="shared" ref="Z196:Z259" si="52">ROUND(F196/($D196+$E196+$F196),2)</f>
        <v>0.06</v>
      </c>
    </row>
    <row r="197" spans="1:26" x14ac:dyDescent="0.25">
      <c r="A197" s="1" t="s">
        <v>1633</v>
      </c>
      <c r="B197" s="1">
        <v>100</v>
      </c>
      <c r="C197" s="1">
        <v>113</v>
      </c>
      <c r="D197" s="1">
        <v>0</v>
      </c>
      <c r="E197" s="1">
        <v>20</v>
      </c>
      <c r="F197" s="1">
        <v>3.9</v>
      </c>
      <c r="G197" s="1"/>
      <c r="H197" s="1"/>
      <c r="I197" s="1"/>
      <c r="J197" s="1"/>
      <c r="K197" s="1">
        <v>0</v>
      </c>
      <c r="L197" s="1">
        <v>2017</v>
      </c>
      <c r="M197" s="1" t="str">
        <f t="shared" si="40"/>
        <v>저어육류</v>
      </c>
      <c r="N197">
        <f t="shared" si="41"/>
        <v>115.1</v>
      </c>
      <c r="O197">
        <f t="shared" si="42"/>
        <v>1.02</v>
      </c>
      <c r="P197">
        <f t="shared" si="43"/>
        <v>100</v>
      </c>
      <c r="Q197">
        <f t="shared" si="44"/>
        <v>115.1</v>
      </c>
      <c r="R197">
        <f t="shared" si="45"/>
        <v>23.9</v>
      </c>
      <c r="S197">
        <f t="shared" si="46"/>
        <v>115.1</v>
      </c>
      <c r="T197">
        <f t="shared" si="47"/>
        <v>2.2999999999999998</v>
      </c>
      <c r="U197">
        <f t="shared" si="48"/>
        <v>10.39</v>
      </c>
      <c r="V197">
        <f t="shared" si="49"/>
        <v>10.4</v>
      </c>
      <c r="X197">
        <f t="shared" si="50"/>
        <v>0</v>
      </c>
      <c r="Y197">
        <f t="shared" si="51"/>
        <v>0.84</v>
      </c>
      <c r="Z197">
        <f t="shared" si="52"/>
        <v>0.16</v>
      </c>
    </row>
    <row r="198" spans="1:26" x14ac:dyDescent="0.25">
      <c r="A198" s="1" t="s">
        <v>1634</v>
      </c>
      <c r="B198" s="1">
        <v>100</v>
      </c>
      <c r="C198" s="1">
        <v>74</v>
      </c>
      <c r="D198" s="1">
        <v>0</v>
      </c>
      <c r="E198" s="1">
        <v>16.899999999999999</v>
      </c>
      <c r="F198" s="1">
        <v>1</v>
      </c>
      <c r="G198" s="1"/>
      <c r="H198" s="1"/>
      <c r="I198" s="1"/>
      <c r="J198" s="1"/>
      <c r="K198" s="1">
        <v>0</v>
      </c>
      <c r="L198" s="1">
        <v>2017</v>
      </c>
      <c r="M198" s="1" t="str">
        <f t="shared" si="40"/>
        <v>저어육류</v>
      </c>
      <c r="N198">
        <f t="shared" si="41"/>
        <v>76.599999999999994</v>
      </c>
      <c r="O198">
        <f t="shared" si="42"/>
        <v>1.04</v>
      </c>
      <c r="P198">
        <f t="shared" si="43"/>
        <v>100</v>
      </c>
      <c r="Q198">
        <f t="shared" si="44"/>
        <v>76.599999999999994</v>
      </c>
      <c r="R198">
        <f t="shared" si="45"/>
        <v>17.899999999999999</v>
      </c>
      <c r="S198">
        <f t="shared" si="46"/>
        <v>76.599999999999994</v>
      </c>
      <c r="T198">
        <f t="shared" si="47"/>
        <v>1.53</v>
      </c>
      <c r="U198">
        <f t="shared" si="48"/>
        <v>11.7</v>
      </c>
      <c r="V198">
        <f t="shared" si="49"/>
        <v>11.7</v>
      </c>
      <c r="X198">
        <f t="shared" si="50"/>
        <v>0</v>
      </c>
      <c r="Y198">
        <f t="shared" si="51"/>
        <v>0.94</v>
      </c>
      <c r="Z198">
        <f t="shared" si="52"/>
        <v>0.06</v>
      </c>
    </row>
    <row r="199" spans="1:26" x14ac:dyDescent="0.25">
      <c r="A199" s="1" t="s">
        <v>1635</v>
      </c>
      <c r="B199" s="1">
        <v>100</v>
      </c>
      <c r="C199" s="1">
        <v>140</v>
      </c>
      <c r="D199" s="1">
        <v>0.2</v>
      </c>
      <c r="E199" s="1">
        <v>15.4</v>
      </c>
      <c r="F199" s="1">
        <v>8.8000000000000007</v>
      </c>
      <c r="G199" s="1"/>
      <c r="H199" s="1">
        <v>119</v>
      </c>
      <c r="I199" s="1"/>
      <c r="J199" s="1"/>
      <c r="K199" s="1">
        <v>0</v>
      </c>
      <c r="L199" s="1">
        <v>2017</v>
      </c>
      <c r="M199" s="1" t="str">
        <f t="shared" si="40"/>
        <v>중어육류</v>
      </c>
      <c r="N199">
        <f t="shared" si="41"/>
        <v>141.6</v>
      </c>
      <c r="O199">
        <f t="shared" si="42"/>
        <v>1.01</v>
      </c>
      <c r="P199">
        <f t="shared" si="43"/>
        <v>99.8</v>
      </c>
      <c r="Q199">
        <f t="shared" si="44"/>
        <v>140.80000000000001</v>
      </c>
      <c r="R199">
        <f t="shared" si="45"/>
        <v>24.200000000000003</v>
      </c>
      <c r="S199">
        <f t="shared" si="46"/>
        <v>140.80000000000001</v>
      </c>
      <c r="T199">
        <f t="shared" si="47"/>
        <v>1.88</v>
      </c>
      <c r="U199">
        <f t="shared" si="48"/>
        <v>12.87</v>
      </c>
      <c r="V199">
        <f t="shared" si="49"/>
        <v>12.9</v>
      </c>
      <c r="X199">
        <f t="shared" si="50"/>
        <v>0.01</v>
      </c>
      <c r="Y199">
        <f t="shared" si="51"/>
        <v>0.63</v>
      </c>
      <c r="Z199">
        <f t="shared" si="52"/>
        <v>0.36</v>
      </c>
    </row>
    <row r="200" spans="1:26" x14ac:dyDescent="0.25">
      <c r="A200" s="1" t="s">
        <v>1636</v>
      </c>
      <c r="B200" s="1">
        <v>100</v>
      </c>
      <c r="C200" s="1">
        <v>64</v>
      </c>
      <c r="D200" s="1">
        <v>0.9</v>
      </c>
      <c r="E200" s="1">
        <v>11.8</v>
      </c>
      <c r="F200" s="1">
        <v>1.6</v>
      </c>
      <c r="G200" s="1"/>
      <c r="H200" s="1"/>
      <c r="I200" s="1"/>
      <c r="J200" s="1"/>
      <c r="K200" s="1">
        <v>0</v>
      </c>
      <c r="L200" s="1">
        <v>2017</v>
      </c>
      <c r="M200" s="1" t="str">
        <f t="shared" si="40"/>
        <v>저어육류</v>
      </c>
      <c r="N200">
        <f t="shared" si="41"/>
        <v>65.2</v>
      </c>
      <c r="O200">
        <f t="shared" si="42"/>
        <v>1.02</v>
      </c>
      <c r="P200">
        <f t="shared" si="43"/>
        <v>99.1</v>
      </c>
      <c r="Q200">
        <f t="shared" si="44"/>
        <v>61.6</v>
      </c>
      <c r="R200">
        <f t="shared" si="45"/>
        <v>13.4</v>
      </c>
      <c r="S200">
        <f t="shared" si="46"/>
        <v>61.6</v>
      </c>
      <c r="T200">
        <f t="shared" si="47"/>
        <v>1.23</v>
      </c>
      <c r="U200">
        <f t="shared" si="48"/>
        <v>10.89</v>
      </c>
      <c r="V200">
        <f t="shared" si="49"/>
        <v>10.9</v>
      </c>
      <c r="X200">
        <f t="shared" si="50"/>
        <v>0.06</v>
      </c>
      <c r="Y200">
        <f t="shared" si="51"/>
        <v>0.83</v>
      </c>
      <c r="Z200">
        <f t="shared" si="52"/>
        <v>0.11</v>
      </c>
    </row>
    <row r="201" spans="1:26" x14ac:dyDescent="0.25">
      <c r="A201" s="1" t="s">
        <v>1637</v>
      </c>
      <c r="B201" s="1">
        <v>100</v>
      </c>
      <c r="C201" s="1">
        <v>75</v>
      </c>
      <c r="D201" s="1">
        <v>0.6</v>
      </c>
      <c r="E201" s="1">
        <v>18.5</v>
      </c>
      <c r="F201" s="1">
        <v>0.1</v>
      </c>
      <c r="G201" s="1"/>
      <c r="H201" s="1"/>
      <c r="I201" s="1"/>
      <c r="J201" s="1"/>
      <c r="K201" s="1">
        <v>0</v>
      </c>
      <c r="L201" s="1">
        <v>2017</v>
      </c>
      <c r="M201" s="1" t="str">
        <f t="shared" si="40"/>
        <v>저어육류</v>
      </c>
      <c r="N201">
        <f t="shared" si="41"/>
        <v>77.300000000000011</v>
      </c>
      <c r="O201">
        <f t="shared" si="42"/>
        <v>1.03</v>
      </c>
      <c r="P201">
        <f t="shared" si="43"/>
        <v>99.4</v>
      </c>
      <c r="Q201">
        <f t="shared" si="44"/>
        <v>74.900000000000006</v>
      </c>
      <c r="R201">
        <f t="shared" si="45"/>
        <v>18.600000000000001</v>
      </c>
      <c r="S201">
        <f t="shared" si="46"/>
        <v>74.900000000000006</v>
      </c>
      <c r="T201">
        <f t="shared" si="47"/>
        <v>1.5</v>
      </c>
      <c r="U201">
        <f t="shared" si="48"/>
        <v>12.4</v>
      </c>
      <c r="V201">
        <f t="shared" si="49"/>
        <v>12.4</v>
      </c>
      <c r="X201">
        <f t="shared" si="50"/>
        <v>0.03</v>
      </c>
      <c r="Y201">
        <f t="shared" si="51"/>
        <v>0.96</v>
      </c>
      <c r="Z201">
        <f t="shared" si="52"/>
        <v>0.01</v>
      </c>
    </row>
    <row r="202" spans="1:26" x14ac:dyDescent="0.25">
      <c r="A202" s="1" t="s">
        <v>1638</v>
      </c>
      <c r="B202" s="1">
        <v>100</v>
      </c>
      <c r="C202" s="1">
        <v>85</v>
      </c>
      <c r="D202" s="1">
        <v>5.5</v>
      </c>
      <c r="E202" s="1">
        <v>14.2</v>
      </c>
      <c r="F202" s="1">
        <v>0.7</v>
      </c>
      <c r="G202" s="1"/>
      <c r="H202" s="1"/>
      <c r="I202" s="1"/>
      <c r="J202" s="1"/>
      <c r="K202" s="1">
        <v>0</v>
      </c>
      <c r="L202" s="1">
        <v>2017</v>
      </c>
      <c r="M202" s="1" t="str">
        <f t="shared" si="40"/>
        <v>저어육류</v>
      </c>
      <c r="N202">
        <f t="shared" si="41"/>
        <v>85.1</v>
      </c>
      <c r="O202">
        <f t="shared" si="42"/>
        <v>1</v>
      </c>
      <c r="P202">
        <f t="shared" si="43"/>
        <v>94.5</v>
      </c>
      <c r="Q202">
        <f t="shared" si="44"/>
        <v>63.099999999999994</v>
      </c>
      <c r="R202">
        <f t="shared" si="45"/>
        <v>14.899999999999999</v>
      </c>
      <c r="S202">
        <f t="shared" si="46"/>
        <v>63.099999999999994</v>
      </c>
      <c r="T202">
        <f t="shared" si="47"/>
        <v>1.26</v>
      </c>
      <c r="U202">
        <f t="shared" si="48"/>
        <v>11.83</v>
      </c>
      <c r="V202">
        <f t="shared" si="49"/>
        <v>11.8</v>
      </c>
      <c r="X202">
        <f t="shared" si="50"/>
        <v>0.27</v>
      </c>
      <c r="Y202">
        <f t="shared" si="51"/>
        <v>0.7</v>
      </c>
      <c r="Z202">
        <f t="shared" si="52"/>
        <v>0.03</v>
      </c>
    </row>
    <row r="203" spans="1:26" x14ac:dyDescent="0.25">
      <c r="A203" s="1" t="s">
        <v>1639</v>
      </c>
      <c r="B203" s="1">
        <v>100</v>
      </c>
      <c r="C203" s="1">
        <v>87</v>
      </c>
      <c r="D203" s="1">
        <v>0.3</v>
      </c>
      <c r="E203" s="1">
        <v>21.4</v>
      </c>
      <c r="F203" s="1">
        <v>0.3</v>
      </c>
      <c r="G203" s="1"/>
      <c r="H203" s="1"/>
      <c r="I203" s="1"/>
      <c r="J203" s="1"/>
      <c r="K203" s="1">
        <v>0</v>
      </c>
      <c r="L203" s="1">
        <v>2017</v>
      </c>
      <c r="M203" s="1" t="str">
        <f t="shared" si="40"/>
        <v>저어육류</v>
      </c>
      <c r="N203">
        <f t="shared" si="41"/>
        <v>89.5</v>
      </c>
      <c r="O203">
        <f t="shared" si="42"/>
        <v>1.03</v>
      </c>
      <c r="P203">
        <f t="shared" si="43"/>
        <v>99.7</v>
      </c>
      <c r="Q203">
        <f t="shared" si="44"/>
        <v>88.3</v>
      </c>
      <c r="R203">
        <f t="shared" si="45"/>
        <v>21.7</v>
      </c>
      <c r="S203">
        <f t="shared" si="46"/>
        <v>88.3</v>
      </c>
      <c r="T203">
        <f t="shared" si="47"/>
        <v>1.77</v>
      </c>
      <c r="U203">
        <f t="shared" si="48"/>
        <v>12.26</v>
      </c>
      <c r="V203">
        <f t="shared" si="49"/>
        <v>12.3</v>
      </c>
      <c r="X203">
        <f t="shared" si="50"/>
        <v>0.01</v>
      </c>
      <c r="Y203">
        <f t="shared" si="51"/>
        <v>0.97</v>
      </c>
      <c r="Z203">
        <f t="shared" si="52"/>
        <v>0.01</v>
      </c>
    </row>
    <row r="204" spans="1:26" x14ac:dyDescent="0.25">
      <c r="A204" s="1" t="s">
        <v>1640</v>
      </c>
      <c r="B204" s="1">
        <v>100</v>
      </c>
      <c r="C204" s="1">
        <v>302</v>
      </c>
      <c r="D204" s="1">
        <v>33.799999999999997</v>
      </c>
      <c r="E204" s="1">
        <v>29.4</v>
      </c>
      <c r="F204" s="1">
        <v>5.5</v>
      </c>
      <c r="G204" s="1"/>
      <c r="H204" s="1">
        <v>1700</v>
      </c>
      <c r="I204" s="1">
        <v>360</v>
      </c>
      <c r="J204" s="1">
        <v>0.85</v>
      </c>
      <c r="K204" s="1">
        <v>0</v>
      </c>
      <c r="L204" s="1">
        <v>2017</v>
      </c>
      <c r="M204" s="1" t="str">
        <f t="shared" si="40"/>
        <v>저어육류</v>
      </c>
      <c r="N204">
        <f t="shared" si="41"/>
        <v>302.29999999999995</v>
      </c>
      <c r="O204">
        <f t="shared" si="42"/>
        <v>1</v>
      </c>
      <c r="P204">
        <f t="shared" si="43"/>
        <v>66.2</v>
      </c>
      <c r="Q204">
        <f t="shared" si="44"/>
        <v>167.1</v>
      </c>
      <c r="R204">
        <f t="shared" si="45"/>
        <v>34.9</v>
      </c>
      <c r="S204">
        <f t="shared" si="46"/>
        <v>167.1</v>
      </c>
      <c r="T204">
        <f t="shared" si="47"/>
        <v>3.34</v>
      </c>
      <c r="U204">
        <f t="shared" si="48"/>
        <v>10.45</v>
      </c>
      <c r="V204">
        <f t="shared" si="49"/>
        <v>10.5</v>
      </c>
      <c r="X204">
        <f t="shared" si="50"/>
        <v>0.49</v>
      </c>
      <c r="Y204">
        <f t="shared" si="51"/>
        <v>0.43</v>
      </c>
      <c r="Z204">
        <f t="shared" si="52"/>
        <v>0.08</v>
      </c>
    </row>
    <row r="205" spans="1:26" x14ac:dyDescent="0.25">
      <c r="A205" s="1" t="s">
        <v>1641</v>
      </c>
      <c r="B205" s="1">
        <v>100</v>
      </c>
      <c r="C205" s="1">
        <v>122</v>
      </c>
      <c r="D205" s="1">
        <v>0.2</v>
      </c>
      <c r="E205" s="1">
        <v>15.8</v>
      </c>
      <c r="F205" s="1">
        <v>5.8</v>
      </c>
      <c r="G205" s="1"/>
      <c r="H205" s="1">
        <v>90</v>
      </c>
      <c r="I205" s="1">
        <v>250</v>
      </c>
      <c r="J205" s="1">
        <v>1.01</v>
      </c>
      <c r="K205" s="1">
        <v>0</v>
      </c>
      <c r="L205" s="1">
        <v>2017</v>
      </c>
      <c r="M205" s="1" t="str">
        <f t="shared" si="40"/>
        <v>저어육류</v>
      </c>
      <c r="N205">
        <f t="shared" si="41"/>
        <v>116.19999999999999</v>
      </c>
      <c r="O205">
        <f t="shared" si="42"/>
        <v>0.95</v>
      </c>
      <c r="P205">
        <f t="shared" si="43"/>
        <v>99.8</v>
      </c>
      <c r="Q205">
        <f t="shared" si="44"/>
        <v>115.4</v>
      </c>
      <c r="R205">
        <f t="shared" si="45"/>
        <v>21.6</v>
      </c>
      <c r="S205">
        <f t="shared" si="46"/>
        <v>115.4</v>
      </c>
      <c r="T205">
        <f t="shared" si="47"/>
        <v>2.31</v>
      </c>
      <c r="U205">
        <f t="shared" si="48"/>
        <v>9.35</v>
      </c>
      <c r="V205">
        <f t="shared" si="49"/>
        <v>9.4</v>
      </c>
      <c r="X205">
        <f t="shared" si="50"/>
        <v>0.01</v>
      </c>
      <c r="Y205">
        <f t="shared" si="51"/>
        <v>0.72</v>
      </c>
      <c r="Z205">
        <f t="shared" si="52"/>
        <v>0.27</v>
      </c>
    </row>
    <row r="206" spans="1:26" x14ac:dyDescent="0.25">
      <c r="A206" s="1" t="s">
        <v>1642</v>
      </c>
      <c r="B206" s="1">
        <v>100</v>
      </c>
      <c r="C206" s="1">
        <v>97</v>
      </c>
      <c r="D206" s="1">
        <v>0.2</v>
      </c>
      <c r="E206" s="1">
        <v>15</v>
      </c>
      <c r="F206" s="1">
        <v>4.2</v>
      </c>
      <c r="G206" s="1"/>
      <c r="H206" s="1">
        <v>260</v>
      </c>
      <c r="I206" s="1"/>
      <c r="J206" s="1"/>
      <c r="K206" s="1">
        <v>0</v>
      </c>
      <c r="L206" s="1">
        <v>2017</v>
      </c>
      <c r="M206" s="1" t="str">
        <f t="shared" si="40"/>
        <v>저어육류</v>
      </c>
      <c r="N206">
        <f t="shared" si="41"/>
        <v>98.6</v>
      </c>
      <c r="O206">
        <f t="shared" si="42"/>
        <v>1.02</v>
      </c>
      <c r="P206">
        <f t="shared" si="43"/>
        <v>99.8</v>
      </c>
      <c r="Q206">
        <f t="shared" si="44"/>
        <v>97.800000000000011</v>
      </c>
      <c r="R206">
        <f t="shared" si="45"/>
        <v>19.2</v>
      </c>
      <c r="S206">
        <f t="shared" si="46"/>
        <v>97.800000000000011</v>
      </c>
      <c r="T206">
        <f t="shared" si="47"/>
        <v>1.96</v>
      </c>
      <c r="U206">
        <f t="shared" si="48"/>
        <v>9.8000000000000007</v>
      </c>
      <c r="V206">
        <f t="shared" si="49"/>
        <v>9.8000000000000007</v>
      </c>
      <c r="X206">
        <f t="shared" si="50"/>
        <v>0.01</v>
      </c>
      <c r="Y206">
        <f t="shared" si="51"/>
        <v>0.77</v>
      </c>
      <c r="Z206">
        <f t="shared" si="52"/>
        <v>0.22</v>
      </c>
    </row>
    <row r="207" spans="1:26" x14ac:dyDescent="0.25">
      <c r="A207" s="1" t="s">
        <v>1643</v>
      </c>
      <c r="B207" s="1">
        <v>100</v>
      </c>
      <c r="C207" s="1">
        <v>85</v>
      </c>
      <c r="D207" s="1">
        <v>0</v>
      </c>
      <c r="E207" s="1">
        <v>17.899999999999999</v>
      </c>
      <c r="F207" s="1">
        <v>1.7</v>
      </c>
      <c r="G207" s="1"/>
      <c r="H207" s="1"/>
      <c r="I207" s="1"/>
      <c r="J207" s="1"/>
      <c r="K207" s="1">
        <v>0</v>
      </c>
      <c r="L207" s="1">
        <v>2017</v>
      </c>
      <c r="M207" s="1" t="str">
        <f t="shared" si="40"/>
        <v>저어육류</v>
      </c>
      <c r="N207">
        <f t="shared" si="41"/>
        <v>86.899999999999991</v>
      </c>
      <c r="O207">
        <f t="shared" si="42"/>
        <v>1.02</v>
      </c>
      <c r="P207">
        <f t="shared" si="43"/>
        <v>100</v>
      </c>
      <c r="Q207">
        <f t="shared" si="44"/>
        <v>86.899999999999991</v>
      </c>
      <c r="R207">
        <f t="shared" si="45"/>
        <v>19.599999999999998</v>
      </c>
      <c r="S207">
        <f t="shared" si="46"/>
        <v>86.899999999999991</v>
      </c>
      <c r="T207">
        <f t="shared" si="47"/>
        <v>1.74</v>
      </c>
      <c r="U207">
        <f t="shared" si="48"/>
        <v>11.26</v>
      </c>
      <c r="V207">
        <f t="shared" si="49"/>
        <v>11.3</v>
      </c>
      <c r="X207">
        <f t="shared" si="50"/>
        <v>0</v>
      </c>
      <c r="Y207">
        <f t="shared" si="51"/>
        <v>0.91</v>
      </c>
      <c r="Z207">
        <f t="shared" si="52"/>
        <v>0.09</v>
      </c>
    </row>
    <row r="208" spans="1:26" x14ac:dyDescent="0.25">
      <c r="A208" s="1" t="s">
        <v>1644</v>
      </c>
      <c r="B208" s="1">
        <v>100</v>
      </c>
      <c r="C208" s="1">
        <v>72</v>
      </c>
      <c r="D208" s="1"/>
      <c r="E208" s="1">
        <v>18.5</v>
      </c>
      <c r="F208" s="1">
        <v>0.1</v>
      </c>
      <c r="G208" s="1"/>
      <c r="H208" s="1"/>
      <c r="I208" s="1"/>
      <c r="J208" s="1"/>
      <c r="K208" s="1">
        <v>0</v>
      </c>
      <c r="L208" s="1">
        <v>2017</v>
      </c>
      <c r="M208" s="1" t="str">
        <f t="shared" si="40"/>
        <v>저어육류</v>
      </c>
      <c r="N208">
        <f t="shared" si="41"/>
        <v>74.900000000000006</v>
      </c>
      <c r="O208">
        <f t="shared" si="42"/>
        <v>1.04</v>
      </c>
      <c r="P208">
        <f t="shared" si="43"/>
        <v>100</v>
      </c>
      <c r="Q208">
        <f t="shared" si="44"/>
        <v>74.900000000000006</v>
      </c>
      <c r="R208">
        <f t="shared" si="45"/>
        <v>18.600000000000001</v>
      </c>
      <c r="S208">
        <f t="shared" si="46"/>
        <v>74.900000000000006</v>
      </c>
      <c r="T208">
        <f t="shared" si="47"/>
        <v>1.5</v>
      </c>
      <c r="U208">
        <f t="shared" si="48"/>
        <v>12.4</v>
      </c>
      <c r="V208">
        <f t="shared" si="49"/>
        <v>12.4</v>
      </c>
      <c r="X208">
        <f t="shared" si="50"/>
        <v>0</v>
      </c>
      <c r="Y208">
        <f t="shared" si="51"/>
        <v>0.99</v>
      </c>
      <c r="Z208">
        <f t="shared" si="52"/>
        <v>0.01</v>
      </c>
    </row>
    <row r="209" spans="1:26" x14ac:dyDescent="0.25">
      <c r="A209" s="1" t="s">
        <v>1645</v>
      </c>
      <c r="B209" s="1">
        <v>100</v>
      </c>
      <c r="C209" s="1">
        <v>84</v>
      </c>
      <c r="D209" s="1">
        <v>7.4</v>
      </c>
      <c r="E209" s="1">
        <v>11.2</v>
      </c>
      <c r="F209" s="1">
        <v>1</v>
      </c>
      <c r="G209" s="1"/>
      <c r="H209" s="1"/>
      <c r="I209" s="1"/>
      <c r="J209" s="1"/>
      <c r="K209" s="1">
        <v>0</v>
      </c>
      <c r="L209" s="1">
        <v>2017</v>
      </c>
      <c r="M209" s="1" t="str">
        <f t="shared" si="40"/>
        <v>저어육류</v>
      </c>
      <c r="N209">
        <f t="shared" si="41"/>
        <v>83.4</v>
      </c>
      <c r="O209">
        <f t="shared" si="42"/>
        <v>0.99</v>
      </c>
      <c r="P209">
        <f t="shared" si="43"/>
        <v>92.6</v>
      </c>
      <c r="Q209">
        <f t="shared" si="44"/>
        <v>53.8</v>
      </c>
      <c r="R209">
        <f t="shared" si="45"/>
        <v>12.2</v>
      </c>
      <c r="S209">
        <f t="shared" si="46"/>
        <v>53.8</v>
      </c>
      <c r="T209">
        <f t="shared" si="47"/>
        <v>1.08</v>
      </c>
      <c r="U209">
        <f t="shared" si="48"/>
        <v>11.3</v>
      </c>
      <c r="V209">
        <f t="shared" si="49"/>
        <v>11.3</v>
      </c>
      <c r="X209">
        <f t="shared" si="50"/>
        <v>0.38</v>
      </c>
      <c r="Y209">
        <f t="shared" si="51"/>
        <v>0.56999999999999995</v>
      </c>
      <c r="Z209">
        <f t="shared" si="52"/>
        <v>0.05</v>
      </c>
    </row>
    <row r="210" spans="1:26" x14ac:dyDescent="0.25">
      <c r="A210" s="1" t="s">
        <v>1646</v>
      </c>
      <c r="B210" s="1">
        <v>100</v>
      </c>
      <c r="C210" s="1">
        <v>113</v>
      </c>
      <c r="D210" s="1">
        <v>9.8000000000000007</v>
      </c>
      <c r="E210" s="1">
        <v>16.899999999999999</v>
      </c>
      <c r="F210" s="1">
        <v>0.6</v>
      </c>
      <c r="G210" s="1"/>
      <c r="H210" s="1"/>
      <c r="I210" s="1"/>
      <c r="J210" s="1"/>
      <c r="K210" s="1">
        <v>0</v>
      </c>
      <c r="L210" s="1">
        <v>2017</v>
      </c>
      <c r="M210" s="1" t="str">
        <f t="shared" si="40"/>
        <v>저어육류</v>
      </c>
      <c r="N210">
        <f t="shared" si="41"/>
        <v>112.2</v>
      </c>
      <c r="O210">
        <f t="shared" si="42"/>
        <v>0.99</v>
      </c>
      <c r="P210">
        <f t="shared" si="43"/>
        <v>90.2</v>
      </c>
      <c r="Q210">
        <f t="shared" si="44"/>
        <v>73</v>
      </c>
      <c r="R210">
        <f t="shared" si="45"/>
        <v>17.5</v>
      </c>
      <c r="S210">
        <f t="shared" si="46"/>
        <v>73</v>
      </c>
      <c r="T210">
        <f t="shared" si="47"/>
        <v>1.46</v>
      </c>
      <c r="U210">
        <f t="shared" si="48"/>
        <v>11.99</v>
      </c>
      <c r="V210">
        <f t="shared" si="49"/>
        <v>12</v>
      </c>
      <c r="X210">
        <f t="shared" si="50"/>
        <v>0.36</v>
      </c>
      <c r="Y210">
        <f t="shared" si="51"/>
        <v>0.62</v>
      </c>
      <c r="Z210">
        <f t="shared" si="52"/>
        <v>0.02</v>
      </c>
    </row>
    <row r="211" spans="1:26" x14ac:dyDescent="0.25">
      <c r="A211" s="1" t="s">
        <v>1647</v>
      </c>
      <c r="B211" s="1">
        <v>100</v>
      </c>
      <c r="C211" s="1">
        <v>108</v>
      </c>
      <c r="D211" s="1">
        <v>0</v>
      </c>
      <c r="E211" s="1">
        <v>21.3</v>
      </c>
      <c r="F211" s="1">
        <v>1.9</v>
      </c>
      <c r="G211" s="1"/>
      <c r="H211" s="1">
        <v>50</v>
      </c>
      <c r="I211" s="1">
        <v>55</v>
      </c>
      <c r="J211" s="1">
        <v>0.5</v>
      </c>
      <c r="K211" s="1">
        <v>0</v>
      </c>
      <c r="L211" s="1">
        <v>2017</v>
      </c>
      <c r="M211" s="1" t="str">
        <f t="shared" si="40"/>
        <v>저어육류</v>
      </c>
      <c r="N211">
        <f t="shared" si="41"/>
        <v>102.3</v>
      </c>
      <c r="O211">
        <f t="shared" si="42"/>
        <v>0.95</v>
      </c>
      <c r="P211">
        <f t="shared" si="43"/>
        <v>100</v>
      </c>
      <c r="Q211">
        <f t="shared" si="44"/>
        <v>102.3</v>
      </c>
      <c r="R211">
        <f t="shared" si="45"/>
        <v>23.2</v>
      </c>
      <c r="S211">
        <f t="shared" si="46"/>
        <v>102.3</v>
      </c>
      <c r="T211">
        <f t="shared" si="47"/>
        <v>2.0499999999999998</v>
      </c>
      <c r="U211">
        <f t="shared" si="48"/>
        <v>11.32</v>
      </c>
      <c r="V211">
        <f t="shared" si="49"/>
        <v>11.3</v>
      </c>
      <c r="X211">
        <f t="shared" si="50"/>
        <v>0</v>
      </c>
      <c r="Y211">
        <f t="shared" si="51"/>
        <v>0.92</v>
      </c>
      <c r="Z211">
        <f t="shared" si="52"/>
        <v>0.08</v>
      </c>
    </row>
    <row r="212" spans="1:26" x14ac:dyDescent="0.25">
      <c r="A212" s="1" t="s">
        <v>1648</v>
      </c>
      <c r="B212" s="1">
        <v>100</v>
      </c>
      <c r="C212" s="1">
        <v>54</v>
      </c>
      <c r="D212" s="1">
        <v>2.5</v>
      </c>
      <c r="E212" s="1">
        <v>10.1</v>
      </c>
      <c r="F212" s="1">
        <v>0.5</v>
      </c>
      <c r="G212" s="1"/>
      <c r="H212" s="1"/>
      <c r="I212" s="1"/>
      <c r="J212" s="1"/>
      <c r="K212" s="1">
        <v>0</v>
      </c>
      <c r="L212" s="1">
        <v>2017</v>
      </c>
      <c r="M212" s="1" t="str">
        <f t="shared" si="40"/>
        <v>저어육류</v>
      </c>
      <c r="N212">
        <f t="shared" si="41"/>
        <v>54.9</v>
      </c>
      <c r="O212">
        <f t="shared" si="42"/>
        <v>1.02</v>
      </c>
      <c r="P212">
        <f t="shared" si="43"/>
        <v>97.5</v>
      </c>
      <c r="Q212">
        <f t="shared" si="44"/>
        <v>44.9</v>
      </c>
      <c r="R212">
        <f t="shared" si="45"/>
        <v>10.6</v>
      </c>
      <c r="S212">
        <f t="shared" si="46"/>
        <v>44.9</v>
      </c>
      <c r="T212">
        <f t="shared" si="47"/>
        <v>0.9</v>
      </c>
      <c r="U212">
        <f t="shared" si="48"/>
        <v>11.78</v>
      </c>
      <c r="V212">
        <f t="shared" si="49"/>
        <v>11.8</v>
      </c>
      <c r="X212">
        <f t="shared" si="50"/>
        <v>0.19</v>
      </c>
      <c r="Y212">
        <f t="shared" si="51"/>
        <v>0.77</v>
      </c>
      <c r="Z212">
        <f t="shared" si="52"/>
        <v>0.04</v>
      </c>
    </row>
    <row r="213" spans="1:26" x14ac:dyDescent="0.25">
      <c r="A213" s="1" t="s">
        <v>1649</v>
      </c>
      <c r="B213" s="1">
        <v>100</v>
      </c>
      <c r="C213" s="1">
        <v>73</v>
      </c>
      <c r="D213" s="1">
        <v>3.8</v>
      </c>
      <c r="E213" s="1">
        <v>12.8</v>
      </c>
      <c r="F213" s="1">
        <v>0.8</v>
      </c>
      <c r="G213" s="1"/>
      <c r="H213" s="1"/>
      <c r="I213" s="1"/>
      <c r="J213" s="1"/>
      <c r="K213" s="1">
        <v>0</v>
      </c>
      <c r="L213" s="1">
        <v>2017</v>
      </c>
      <c r="M213" s="1" t="str">
        <f t="shared" si="40"/>
        <v>저어육류</v>
      </c>
      <c r="N213">
        <f t="shared" si="41"/>
        <v>73.600000000000009</v>
      </c>
      <c r="O213">
        <f t="shared" si="42"/>
        <v>1.01</v>
      </c>
      <c r="P213">
        <f t="shared" si="43"/>
        <v>96.2</v>
      </c>
      <c r="Q213">
        <f t="shared" si="44"/>
        <v>58.400000000000006</v>
      </c>
      <c r="R213">
        <f t="shared" si="45"/>
        <v>13.600000000000001</v>
      </c>
      <c r="S213">
        <f t="shared" si="46"/>
        <v>58.400000000000006</v>
      </c>
      <c r="T213">
        <f t="shared" si="47"/>
        <v>1.17</v>
      </c>
      <c r="U213">
        <f t="shared" si="48"/>
        <v>11.62</v>
      </c>
      <c r="V213">
        <f t="shared" si="49"/>
        <v>11.6</v>
      </c>
      <c r="X213">
        <f t="shared" si="50"/>
        <v>0.22</v>
      </c>
      <c r="Y213">
        <f t="shared" si="51"/>
        <v>0.74</v>
      </c>
      <c r="Z213">
        <f t="shared" si="52"/>
        <v>0.05</v>
      </c>
    </row>
    <row r="214" spans="1:26" x14ac:dyDescent="0.25">
      <c r="A214" s="1" t="s">
        <v>1650</v>
      </c>
      <c r="B214" s="1">
        <v>100</v>
      </c>
      <c r="C214" s="1">
        <v>316</v>
      </c>
      <c r="D214" s="1">
        <v>34.299999999999997</v>
      </c>
      <c r="E214" s="1">
        <v>38.700000000000003</v>
      </c>
      <c r="F214" s="1">
        <v>2.2000000000000002</v>
      </c>
      <c r="G214" s="1"/>
      <c r="H214" s="1"/>
      <c r="I214" s="1"/>
      <c r="J214" s="1"/>
      <c r="K214" s="1">
        <v>0</v>
      </c>
      <c r="L214" s="1">
        <v>2017</v>
      </c>
      <c r="M214" s="1" t="str">
        <f t="shared" si="40"/>
        <v>저어육류</v>
      </c>
      <c r="N214">
        <f t="shared" si="41"/>
        <v>311.8</v>
      </c>
      <c r="O214">
        <f t="shared" si="42"/>
        <v>0.99</v>
      </c>
      <c r="P214">
        <f t="shared" si="43"/>
        <v>65.7</v>
      </c>
      <c r="Q214">
        <f t="shared" si="44"/>
        <v>174.60000000000002</v>
      </c>
      <c r="R214">
        <f t="shared" si="45"/>
        <v>40.900000000000006</v>
      </c>
      <c r="S214">
        <f t="shared" si="46"/>
        <v>174.60000000000002</v>
      </c>
      <c r="T214">
        <f t="shared" si="47"/>
        <v>3.49</v>
      </c>
      <c r="U214">
        <f t="shared" si="48"/>
        <v>11.72</v>
      </c>
      <c r="V214">
        <f t="shared" si="49"/>
        <v>11.7</v>
      </c>
      <c r="X214">
        <f t="shared" si="50"/>
        <v>0.46</v>
      </c>
      <c r="Y214">
        <f t="shared" si="51"/>
        <v>0.51</v>
      </c>
      <c r="Z214">
        <f t="shared" si="52"/>
        <v>0.03</v>
      </c>
    </row>
    <row r="215" spans="1:26" x14ac:dyDescent="0.25">
      <c r="A215" s="1" t="s">
        <v>1651</v>
      </c>
      <c r="B215" s="1">
        <v>100</v>
      </c>
      <c r="C215" s="1">
        <v>136</v>
      </c>
      <c r="D215" s="1">
        <v>0</v>
      </c>
      <c r="E215" s="1">
        <v>17.3</v>
      </c>
      <c r="F215" s="1">
        <v>7.62</v>
      </c>
      <c r="G215" s="1">
        <v>0</v>
      </c>
      <c r="H215" s="1">
        <v>169</v>
      </c>
      <c r="I215" s="1">
        <v>6.65</v>
      </c>
      <c r="J215" s="1">
        <v>0.22</v>
      </c>
      <c r="K215" s="1">
        <v>0</v>
      </c>
      <c r="L215" s="1">
        <v>2017</v>
      </c>
      <c r="M215" s="1" t="str">
        <f t="shared" si="40"/>
        <v>중어육류</v>
      </c>
      <c r="N215">
        <f t="shared" si="41"/>
        <v>137.78</v>
      </c>
      <c r="O215">
        <f t="shared" si="42"/>
        <v>1.01</v>
      </c>
      <c r="P215">
        <f t="shared" si="43"/>
        <v>100</v>
      </c>
      <c r="Q215">
        <f t="shared" si="44"/>
        <v>137.78</v>
      </c>
      <c r="R215">
        <f t="shared" si="45"/>
        <v>24.92</v>
      </c>
      <c r="S215">
        <f t="shared" si="46"/>
        <v>137.78</v>
      </c>
      <c r="T215">
        <f t="shared" si="47"/>
        <v>1.84</v>
      </c>
      <c r="U215">
        <f t="shared" si="48"/>
        <v>13.54</v>
      </c>
      <c r="V215">
        <f t="shared" si="49"/>
        <v>13.5</v>
      </c>
      <c r="X215">
        <f t="shared" si="50"/>
        <v>0</v>
      </c>
      <c r="Y215">
        <f t="shared" si="51"/>
        <v>0.69</v>
      </c>
      <c r="Z215">
        <f t="shared" si="52"/>
        <v>0.31</v>
      </c>
    </row>
    <row r="216" spans="1:26" x14ac:dyDescent="0.25">
      <c r="A216" s="1" t="s">
        <v>1652</v>
      </c>
      <c r="B216" s="1">
        <v>15</v>
      </c>
      <c r="C216" s="1">
        <v>52.35</v>
      </c>
      <c r="D216" s="1">
        <v>2.16</v>
      </c>
      <c r="E216" s="1">
        <v>8.69</v>
      </c>
      <c r="F216" s="1">
        <v>0.72</v>
      </c>
      <c r="G216" s="1">
        <v>0</v>
      </c>
      <c r="H216" s="1"/>
      <c r="I216" s="1">
        <v>0</v>
      </c>
      <c r="J216" s="1">
        <v>0</v>
      </c>
      <c r="K216" s="1">
        <v>0</v>
      </c>
      <c r="L216" s="1">
        <v>2011</v>
      </c>
      <c r="M216" s="1" t="str">
        <f t="shared" si="40"/>
        <v>저어육류</v>
      </c>
      <c r="N216">
        <f t="shared" si="41"/>
        <v>49.879999999999995</v>
      </c>
      <c r="O216">
        <f t="shared" si="42"/>
        <v>0.95</v>
      </c>
      <c r="P216">
        <f t="shared" si="43"/>
        <v>12.84</v>
      </c>
      <c r="Q216">
        <f t="shared" si="44"/>
        <v>41.239999999999995</v>
      </c>
      <c r="R216">
        <f t="shared" si="45"/>
        <v>9.41</v>
      </c>
      <c r="S216">
        <f t="shared" si="46"/>
        <v>41.239999999999995</v>
      </c>
      <c r="T216">
        <f t="shared" si="47"/>
        <v>0.82</v>
      </c>
      <c r="U216">
        <f t="shared" si="48"/>
        <v>11.48</v>
      </c>
      <c r="V216">
        <f t="shared" si="49"/>
        <v>11.5</v>
      </c>
      <c r="X216">
        <f t="shared" si="50"/>
        <v>0.19</v>
      </c>
      <c r="Y216">
        <f t="shared" si="51"/>
        <v>0.75</v>
      </c>
      <c r="Z216">
        <f t="shared" si="52"/>
        <v>0.06</v>
      </c>
    </row>
    <row r="217" spans="1:26" x14ac:dyDescent="0.25">
      <c r="A217" s="1" t="s">
        <v>1653</v>
      </c>
      <c r="B217" s="1">
        <v>15</v>
      </c>
      <c r="C217" s="1">
        <v>6.3</v>
      </c>
      <c r="D217" s="1">
        <v>0.19</v>
      </c>
      <c r="E217" s="1">
        <v>1</v>
      </c>
      <c r="F217" s="1">
        <v>0.14000000000000001</v>
      </c>
      <c r="G217" s="1">
        <v>0</v>
      </c>
      <c r="H217" s="1">
        <v>25.5</v>
      </c>
      <c r="I217" s="1">
        <v>0</v>
      </c>
      <c r="J217" s="1">
        <v>0</v>
      </c>
      <c r="K217" s="1">
        <v>0</v>
      </c>
      <c r="L217" s="1">
        <v>2011</v>
      </c>
      <c r="M217" s="1" t="str">
        <f t="shared" si="40"/>
        <v>저어육류</v>
      </c>
      <c r="N217">
        <f t="shared" si="41"/>
        <v>6.02</v>
      </c>
      <c r="O217">
        <f t="shared" si="42"/>
        <v>0.96</v>
      </c>
      <c r="P217">
        <f t="shared" si="43"/>
        <v>14.81</v>
      </c>
      <c r="Q217">
        <f t="shared" si="44"/>
        <v>5.26</v>
      </c>
      <c r="R217">
        <f t="shared" si="45"/>
        <v>1.1400000000000001</v>
      </c>
      <c r="S217">
        <f t="shared" si="46"/>
        <v>5.26</v>
      </c>
      <c r="T217">
        <f t="shared" si="47"/>
        <v>0.11</v>
      </c>
      <c r="U217">
        <f t="shared" si="48"/>
        <v>10.36</v>
      </c>
      <c r="V217">
        <f t="shared" si="49"/>
        <v>10.4</v>
      </c>
      <c r="X217">
        <f t="shared" si="50"/>
        <v>0.14000000000000001</v>
      </c>
      <c r="Y217">
        <f t="shared" si="51"/>
        <v>0.75</v>
      </c>
      <c r="Z217">
        <f t="shared" si="52"/>
        <v>0.11</v>
      </c>
    </row>
    <row r="218" spans="1:26" x14ac:dyDescent="0.25">
      <c r="A218" s="1" t="s">
        <v>1654</v>
      </c>
      <c r="B218" s="1">
        <v>100</v>
      </c>
      <c r="C218" s="1">
        <v>52</v>
      </c>
      <c r="D218" s="1">
        <v>1.3</v>
      </c>
      <c r="E218" s="1">
        <v>9.6999999999999993</v>
      </c>
      <c r="F218" s="1">
        <v>1</v>
      </c>
      <c r="G218" s="1"/>
      <c r="H218" s="1">
        <v>303</v>
      </c>
      <c r="I218" s="1"/>
      <c r="J218" s="1"/>
      <c r="K218" s="1">
        <v>0</v>
      </c>
      <c r="L218" s="1">
        <v>2017</v>
      </c>
      <c r="M218" s="1" t="str">
        <f t="shared" si="40"/>
        <v>저어육류</v>
      </c>
      <c r="N218">
        <f t="shared" si="41"/>
        <v>53</v>
      </c>
      <c r="O218">
        <f t="shared" si="42"/>
        <v>1.02</v>
      </c>
      <c r="P218">
        <f t="shared" si="43"/>
        <v>98.7</v>
      </c>
      <c r="Q218">
        <f t="shared" si="44"/>
        <v>47.8</v>
      </c>
      <c r="R218">
        <f t="shared" si="45"/>
        <v>10.7</v>
      </c>
      <c r="S218">
        <f t="shared" si="46"/>
        <v>47.8</v>
      </c>
      <c r="T218">
        <f t="shared" si="47"/>
        <v>0.96</v>
      </c>
      <c r="U218">
        <f t="shared" si="48"/>
        <v>11.15</v>
      </c>
      <c r="V218">
        <f t="shared" si="49"/>
        <v>11.2</v>
      </c>
      <c r="X218">
        <f t="shared" si="50"/>
        <v>0.11</v>
      </c>
      <c r="Y218">
        <f t="shared" si="51"/>
        <v>0.81</v>
      </c>
      <c r="Z218">
        <f t="shared" si="52"/>
        <v>0.08</v>
      </c>
    </row>
    <row r="219" spans="1:26" x14ac:dyDescent="0.25">
      <c r="A219" s="1" t="s">
        <v>1655</v>
      </c>
      <c r="B219" s="1">
        <v>100</v>
      </c>
      <c r="C219" s="1">
        <v>71</v>
      </c>
      <c r="D219" s="1">
        <v>0.3</v>
      </c>
      <c r="E219" s="1">
        <v>16.399999999999999</v>
      </c>
      <c r="F219" s="1">
        <v>0.7</v>
      </c>
      <c r="G219" s="1"/>
      <c r="H219" s="1"/>
      <c r="I219" s="1"/>
      <c r="J219" s="1"/>
      <c r="K219" s="1">
        <v>0</v>
      </c>
      <c r="L219" s="1">
        <v>2017</v>
      </c>
      <c r="M219" s="1" t="str">
        <f t="shared" si="40"/>
        <v>저어육류</v>
      </c>
      <c r="N219">
        <f t="shared" si="41"/>
        <v>73.099999999999994</v>
      </c>
      <c r="O219">
        <f t="shared" si="42"/>
        <v>1.03</v>
      </c>
      <c r="P219">
        <f t="shared" si="43"/>
        <v>99.7</v>
      </c>
      <c r="Q219">
        <f t="shared" si="44"/>
        <v>71.899999999999991</v>
      </c>
      <c r="R219">
        <f t="shared" si="45"/>
        <v>17.099999999999998</v>
      </c>
      <c r="S219">
        <f t="shared" si="46"/>
        <v>71.899999999999991</v>
      </c>
      <c r="T219">
        <f t="shared" si="47"/>
        <v>1.44</v>
      </c>
      <c r="U219">
        <f t="shared" si="48"/>
        <v>11.88</v>
      </c>
      <c r="V219">
        <f t="shared" si="49"/>
        <v>11.9</v>
      </c>
      <c r="X219">
        <f t="shared" si="50"/>
        <v>0.02</v>
      </c>
      <c r="Y219">
        <f t="shared" si="51"/>
        <v>0.94</v>
      </c>
      <c r="Z219">
        <f t="shared" si="52"/>
        <v>0.04</v>
      </c>
    </row>
    <row r="220" spans="1:26" x14ac:dyDescent="0.25">
      <c r="A220" s="1" t="s">
        <v>1656</v>
      </c>
      <c r="B220" s="1">
        <v>100</v>
      </c>
      <c r="C220" s="1">
        <v>82</v>
      </c>
      <c r="D220" s="1">
        <v>0.2</v>
      </c>
      <c r="E220" s="1">
        <v>18.899999999999999</v>
      </c>
      <c r="F220" s="1">
        <v>0.9</v>
      </c>
      <c r="G220" s="1"/>
      <c r="H220" s="1"/>
      <c r="I220" s="1"/>
      <c r="J220" s="1"/>
      <c r="K220" s="1">
        <v>0</v>
      </c>
      <c r="L220" s="1">
        <v>2017</v>
      </c>
      <c r="M220" s="1" t="str">
        <f t="shared" si="40"/>
        <v>저어육류</v>
      </c>
      <c r="N220">
        <f t="shared" si="41"/>
        <v>84.499999999999986</v>
      </c>
      <c r="O220">
        <f t="shared" si="42"/>
        <v>1.03</v>
      </c>
      <c r="P220">
        <f t="shared" si="43"/>
        <v>99.8</v>
      </c>
      <c r="Q220">
        <f t="shared" si="44"/>
        <v>83.699999999999989</v>
      </c>
      <c r="R220">
        <f t="shared" si="45"/>
        <v>19.799999999999997</v>
      </c>
      <c r="S220">
        <f t="shared" si="46"/>
        <v>83.699999999999989</v>
      </c>
      <c r="T220">
        <f t="shared" si="47"/>
        <v>1.67</v>
      </c>
      <c r="U220">
        <f t="shared" si="48"/>
        <v>11.86</v>
      </c>
      <c r="V220">
        <f t="shared" si="49"/>
        <v>11.9</v>
      </c>
      <c r="X220">
        <f t="shared" si="50"/>
        <v>0.01</v>
      </c>
      <c r="Y220">
        <f t="shared" si="51"/>
        <v>0.95</v>
      </c>
      <c r="Z220">
        <f t="shared" si="52"/>
        <v>0.05</v>
      </c>
    </row>
    <row r="221" spans="1:26" x14ac:dyDescent="0.25">
      <c r="A221" s="1" t="s">
        <v>1657</v>
      </c>
      <c r="B221" s="1">
        <v>30</v>
      </c>
      <c r="C221" s="1">
        <v>25.8</v>
      </c>
      <c r="D221" s="1">
        <v>1.23</v>
      </c>
      <c r="E221" s="1">
        <v>4.47</v>
      </c>
      <c r="F221" s="1">
        <v>0.21</v>
      </c>
      <c r="G221" s="1">
        <v>0</v>
      </c>
      <c r="H221" s="1">
        <v>156.9</v>
      </c>
      <c r="I221" s="1">
        <v>0</v>
      </c>
      <c r="J221" s="1">
        <v>0</v>
      </c>
      <c r="K221" s="1">
        <v>0</v>
      </c>
      <c r="L221" s="1">
        <v>2006</v>
      </c>
      <c r="M221" s="1" t="str">
        <f t="shared" si="40"/>
        <v>저어육류</v>
      </c>
      <c r="N221">
        <f t="shared" si="41"/>
        <v>24.689999999999998</v>
      </c>
      <c r="O221">
        <f t="shared" si="42"/>
        <v>0.96</v>
      </c>
      <c r="P221">
        <f t="shared" si="43"/>
        <v>28.77</v>
      </c>
      <c r="Q221">
        <f t="shared" si="44"/>
        <v>19.77</v>
      </c>
      <c r="R221">
        <f t="shared" si="45"/>
        <v>4.68</v>
      </c>
      <c r="S221">
        <f t="shared" si="46"/>
        <v>19.77</v>
      </c>
      <c r="T221">
        <f t="shared" si="47"/>
        <v>0.4</v>
      </c>
      <c r="U221">
        <f t="shared" si="48"/>
        <v>11.7</v>
      </c>
      <c r="V221">
        <f t="shared" si="49"/>
        <v>11.7</v>
      </c>
      <c r="X221">
        <f t="shared" si="50"/>
        <v>0.21</v>
      </c>
      <c r="Y221">
        <f t="shared" si="51"/>
        <v>0.76</v>
      </c>
      <c r="Z221">
        <f t="shared" si="52"/>
        <v>0.04</v>
      </c>
    </row>
    <row r="222" spans="1:26" x14ac:dyDescent="0.25">
      <c r="A222" s="1" t="s">
        <v>1658</v>
      </c>
      <c r="B222" s="1">
        <v>100</v>
      </c>
      <c r="C222" s="1">
        <v>101</v>
      </c>
      <c r="D222" s="1">
        <v>2.2999999999999998</v>
      </c>
      <c r="E222" s="1">
        <v>22.5</v>
      </c>
      <c r="F222" s="1">
        <v>0.4</v>
      </c>
      <c r="G222" s="1"/>
      <c r="H222" s="1"/>
      <c r="I222" s="1"/>
      <c r="J222" s="1"/>
      <c r="K222" s="1">
        <v>0</v>
      </c>
      <c r="L222" s="1">
        <v>2017</v>
      </c>
      <c r="M222" s="1" t="str">
        <f t="shared" si="40"/>
        <v>저어육류</v>
      </c>
      <c r="N222">
        <f t="shared" si="41"/>
        <v>102.8</v>
      </c>
      <c r="O222">
        <f t="shared" si="42"/>
        <v>1.02</v>
      </c>
      <c r="P222">
        <f t="shared" si="43"/>
        <v>97.7</v>
      </c>
      <c r="Q222">
        <f t="shared" si="44"/>
        <v>93.6</v>
      </c>
      <c r="R222">
        <f t="shared" si="45"/>
        <v>22.9</v>
      </c>
      <c r="S222">
        <f t="shared" si="46"/>
        <v>93.6</v>
      </c>
      <c r="T222">
        <f t="shared" si="47"/>
        <v>1.87</v>
      </c>
      <c r="U222">
        <f t="shared" si="48"/>
        <v>12.25</v>
      </c>
      <c r="V222">
        <f t="shared" si="49"/>
        <v>12.3</v>
      </c>
      <c r="X222">
        <f t="shared" si="50"/>
        <v>0.09</v>
      </c>
      <c r="Y222">
        <f t="shared" si="51"/>
        <v>0.89</v>
      </c>
      <c r="Z222">
        <f t="shared" si="52"/>
        <v>0.02</v>
      </c>
    </row>
    <row r="223" spans="1:26" x14ac:dyDescent="0.25">
      <c r="A223" s="1" t="s">
        <v>1659</v>
      </c>
      <c r="B223" s="1">
        <v>100</v>
      </c>
      <c r="C223" s="1">
        <v>81</v>
      </c>
      <c r="D223" s="1">
        <v>0.4</v>
      </c>
      <c r="E223" s="1">
        <v>19.8</v>
      </c>
      <c r="F223" s="1">
        <v>0.3</v>
      </c>
      <c r="G223" s="1"/>
      <c r="H223" s="1"/>
      <c r="I223" s="1"/>
      <c r="J223" s="1"/>
      <c r="K223" s="1">
        <v>0</v>
      </c>
      <c r="L223" s="1">
        <v>2017</v>
      </c>
      <c r="M223" s="1" t="str">
        <f t="shared" si="40"/>
        <v>저어육류</v>
      </c>
      <c r="N223">
        <f t="shared" si="41"/>
        <v>83.5</v>
      </c>
      <c r="O223">
        <f t="shared" si="42"/>
        <v>1.03</v>
      </c>
      <c r="P223">
        <f t="shared" si="43"/>
        <v>99.6</v>
      </c>
      <c r="Q223">
        <f t="shared" si="44"/>
        <v>81.900000000000006</v>
      </c>
      <c r="R223">
        <f t="shared" si="45"/>
        <v>20.100000000000001</v>
      </c>
      <c r="S223">
        <f t="shared" si="46"/>
        <v>81.900000000000006</v>
      </c>
      <c r="T223">
        <f t="shared" si="47"/>
        <v>1.64</v>
      </c>
      <c r="U223">
        <f t="shared" si="48"/>
        <v>12.26</v>
      </c>
      <c r="V223">
        <f t="shared" si="49"/>
        <v>12.3</v>
      </c>
      <c r="X223">
        <f t="shared" si="50"/>
        <v>0.02</v>
      </c>
      <c r="Y223">
        <f t="shared" si="51"/>
        <v>0.97</v>
      </c>
      <c r="Z223">
        <f t="shared" si="52"/>
        <v>0.01</v>
      </c>
    </row>
    <row r="224" spans="1:26" x14ac:dyDescent="0.25">
      <c r="A224" s="1" t="s">
        <v>1660</v>
      </c>
      <c r="B224" s="1">
        <v>100</v>
      </c>
      <c r="C224" s="1">
        <v>85</v>
      </c>
      <c r="D224" s="1">
        <v>0.1</v>
      </c>
      <c r="E224" s="1">
        <v>20.8</v>
      </c>
      <c r="F224" s="1">
        <v>0.5</v>
      </c>
      <c r="G224" s="1"/>
      <c r="H224" s="1"/>
      <c r="I224" s="1"/>
      <c r="J224" s="1"/>
      <c r="K224" s="1">
        <v>0</v>
      </c>
      <c r="L224" s="1">
        <v>2017</v>
      </c>
      <c r="M224" s="1" t="str">
        <f t="shared" si="40"/>
        <v>저어육류</v>
      </c>
      <c r="N224">
        <f t="shared" si="41"/>
        <v>88.100000000000009</v>
      </c>
      <c r="O224">
        <f t="shared" si="42"/>
        <v>1.04</v>
      </c>
      <c r="P224">
        <f t="shared" si="43"/>
        <v>99.9</v>
      </c>
      <c r="Q224">
        <f t="shared" si="44"/>
        <v>87.7</v>
      </c>
      <c r="R224">
        <f t="shared" si="45"/>
        <v>21.3</v>
      </c>
      <c r="S224">
        <f t="shared" si="46"/>
        <v>87.7</v>
      </c>
      <c r="T224">
        <f t="shared" si="47"/>
        <v>1.75</v>
      </c>
      <c r="U224">
        <f t="shared" si="48"/>
        <v>12.17</v>
      </c>
      <c r="V224">
        <f t="shared" si="49"/>
        <v>12.2</v>
      </c>
      <c r="X224">
        <f t="shared" si="50"/>
        <v>0</v>
      </c>
      <c r="Y224">
        <f t="shared" si="51"/>
        <v>0.97</v>
      </c>
      <c r="Z224">
        <f t="shared" si="52"/>
        <v>0.02</v>
      </c>
    </row>
    <row r="225" spans="1:26" x14ac:dyDescent="0.25">
      <c r="A225" s="1" t="s">
        <v>1661</v>
      </c>
      <c r="B225" s="1">
        <v>100</v>
      </c>
      <c r="C225" s="1">
        <v>121</v>
      </c>
      <c r="D225" s="1">
        <v>0.4</v>
      </c>
      <c r="E225" s="1">
        <v>16.899999999999999</v>
      </c>
      <c r="F225" s="1">
        <v>6</v>
      </c>
      <c r="G225" s="1"/>
      <c r="H225" s="1">
        <v>148</v>
      </c>
      <c r="I225" s="1"/>
      <c r="J225" s="1"/>
      <c r="K225" s="1">
        <v>0</v>
      </c>
      <c r="L225" s="1">
        <v>2017</v>
      </c>
      <c r="M225" s="1" t="str">
        <f t="shared" si="40"/>
        <v>저어육류</v>
      </c>
      <c r="N225">
        <f t="shared" si="41"/>
        <v>123.19999999999999</v>
      </c>
      <c r="O225">
        <f t="shared" si="42"/>
        <v>1.02</v>
      </c>
      <c r="P225">
        <f t="shared" si="43"/>
        <v>99.6</v>
      </c>
      <c r="Q225">
        <f t="shared" si="44"/>
        <v>121.6</v>
      </c>
      <c r="R225">
        <f t="shared" si="45"/>
        <v>22.9</v>
      </c>
      <c r="S225">
        <f t="shared" si="46"/>
        <v>121.6</v>
      </c>
      <c r="T225">
        <f t="shared" si="47"/>
        <v>2.4300000000000002</v>
      </c>
      <c r="U225">
        <f t="shared" si="48"/>
        <v>9.42</v>
      </c>
      <c r="V225">
        <f t="shared" si="49"/>
        <v>9.4</v>
      </c>
      <c r="X225">
        <f t="shared" si="50"/>
        <v>0.02</v>
      </c>
      <c r="Y225">
        <f t="shared" si="51"/>
        <v>0.73</v>
      </c>
      <c r="Z225">
        <f t="shared" si="52"/>
        <v>0.26</v>
      </c>
    </row>
    <row r="226" spans="1:26" x14ac:dyDescent="0.25">
      <c r="A226" s="1" t="s">
        <v>1662</v>
      </c>
      <c r="B226" s="1">
        <v>100</v>
      </c>
      <c r="C226" s="1">
        <v>80</v>
      </c>
      <c r="D226" s="1">
        <v>7.8</v>
      </c>
      <c r="E226" s="1">
        <v>7.3</v>
      </c>
      <c r="F226" s="1">
        <v>2</v>
      </c>
      <c r="G226" s="1"/>
      <c r="H226" s="1"/>
      <c r="I226" s="1"/>
      <c r="J226" s="1"/>
      <c r="K226" s="1">
        <v>0</v>
      </c>
      <c r="L226" s="1">
        <v>2017</v>
      </c>
      <c r="M226" s="1" t="str">
        <f t="shared" si="40"/>
        <v>저어육류</v>
      </c>
      <c r="N226">
        <f t="shared" si="41"/>
        <v>78.400000000000006</v>
      </c>
      <c r="O226">
        <f t="shared" si="42"/>
        <v>0.98</v>
      </c>
      <c r="P226">
        <f t="shared" si="43"/>
        <v>92.2</v>
      </c>
      <c r="Q226">
        <f t="shared" si="44"/>
        <v>47.2</v>
      </c>
      <c r="R226">
        <f t="shared" si="45"/>
        <v>9.3000000000000007</v>
      </c>
      <c r="S226">
        <f t="shared" si="46"/>
        <v>47.2</v>
      </c>
      <c r="T226">
        <f t="shared" si="47"/>
        <v>0.94</v>
      </c>
      <c r="U226">
        <f t="shared" si="48"/>
        <v>9.89</v>
      </c>
      <c r="V226">
        <f t="shared" si="49"/>
        <v>9.9</v>
      </c>
      <c r="X226">
        <f t="shared" si="50"/>
        <v>0.46</v>
      </c>
      <c r="Y226">
        <f t="shared" si="51"/>
        <v>0.43</v>
      </c>
      <c r="Z226">
        <f t="shared" si="52"/>
        <v>0.12</v>
      </c>
    </row>
    <row r="227" spans="1:26" x14ac:dyDescent="0.25">
      <c r="A227" s="1" t="s">
        <v>1663</v>
      </c>
      <c r="B227" s="1">
        <v>100</v>
      </c>
      <c r="C227" s="1">
        <v>107</v>
      </c>
      <c r="D227" s="1">
        <v>0.1</v>
      </c>
      <c r="E227" s="1">
        <v>15.1</v>
      </c>
      <c r="F227" s="1">
        <v>5.3</v>
      </c>
      <c r="G227" s="1"/>
      <c r="H227" s="1">
        <v>46</v>
      </c>
      <c r="I227" s="1"/>
      <c r="J227" s="1"/>
      <c r="K227" s="1">
        <v>0</v>
      </c>
      <c r="L227" s="1">
        <v>2017</v>
      </c>
      <c r="M227" s="1" t="str">
        <f t="shared" si="40"/>
        <v>저어육류</v>
      </c>
      <c r="N227">
        <f t="shared" si="41"/>
        <v>108.5</v>
      </c>
      <c r="O227">
        <f t="shared" si="42"/>
        <v>1.01</v>
      </c>
      <c r="P227">
        <f t="shared" si="43"/>
        <v>99.9</v>
      </c>
      <c r="Q227">
        <f t="shared" si="44"/>
        <v>108.1</v>
      </c>
      <c r="R227">
        <f t="shared" si="45"/>
        <v>20.399999999999999</v>
      </c>
      <c r="S227">
        <f t="shared" si="46"/>
        <v>108.1</v>
      </c>
      <c r="T227">
        <f t="shared" si="47"/>
        <v>2.16</v>
      </c>
      <c r="U227">
        <f t="shared" si="48"/>
        <v>9.44</v>
      </c>
      <c r="V227">
        <f t="shared" si="49"/>
        <v>9.4</v>
      </c>
      <c r="X227">
        <f t="shared" si="50"/>
        <v>0</v>
      </c>
      <c r="Y227">
        <f t="shared" si="51"/>
        <v>0.74</v>
      </c>
      <c r="Z227">
        <f t="shared" si="52"/>
        <v>0.26</v>
      </c>
    </row>
    <row r="228" spans="1:26" x14ac:dyDescent="0.25">
      <c r="A228" s="1" t="s">
        <v>1664</v>
      </c>
      <c r="B228" s="1">
        <v>100</v>
      </c>
      <c r="C228" s="1">
        <v>26</v>
      </c>
      <c r="D228" s="1">
        <v>0.3</v>
      </c>
      <c r="E228" s="1">
        <v>6.5</v>
      </c>
      <c r="F228" s="1">
        <v>0</v>
      </c>
      <c r="G228" s="1"/>
      <c r="H228" s="1">
        <v>5710</v>
      </c>
      <c r="I228" s="1"/>
      <c r="J228" s="1"/>
      <c r="K228" s="1">
        <v>0</v>
      </c>
      <c r="L228" s="1">
        <v>2017</v>
      </c>
      <c r="M228" s="1" t="str">
        <f t="shared" si="40"/>
        <v>저어육류</v>
      </c>
      <c r="N228">
        <f t="shared" si="41"/>
        <v>27.2</v>
      </c>
      <c r="O228">
        <f t="shared" si="42"/>
        <v>1.05</v>
      </c>
      <c r="P228">
        <f t="shared" si="43"/>
        <v>99.7</v>
      </c>
      <c r="Q228">
        <f t="shared" si="44"/>
        <v>26</v>
      </c>
      <c r="R228">
        <f t="shared" si="45"/>
        <v>6.5</v>
      </c>
      <c r="S228">
        <f t="shared" si="46"/>
        <v>26</v>
      </c>
      <c r="T228">
        <f t="shared" si="47"/>
        <v>0.52</v>
      </c>
      <c r="U228">
        <f t="shared" si="48"/>
        <v>12.5</v>
      </c>
      <c r="V228">
        <f t="shared" si="49"/>
        <v>12.5</v>
      </c>
      <c r="X228">
        <f t="shared" si="50"/>
        <v>0.04</v>
      </c>
      <c r="Y228">
        <f t="shared" si="51"/>
        <v>0.96</v>
      </c>
      <c r="Z228">
        <f t="shared" si="52"/>
        <v>0</v>
      </c>
    </row>
    <row r="229" spans="1:26" x14ac:dyDescent="0.25">
      <c r="A229" s="1" t="s">
        <v>1665</v>
      </c>
      <c r="B229" s="1">
        <v>100</v>
      </c>
      <c r="C229" s="1">
        <v>0</v>
      </c>
      <c r="D229" s="1">
        <v>0</v>
      </c>
      <c r="E229" s="1">
        <v>0.1</v>
      </c>
      <c r="F229" s="1">
        <v>0</v>
      </c>
      <c r="G229" s="1"/>
      <c r="H229" s="1">
        <v>19</v>
      </c>
      <c r="I229" s="1"/>
      <c r="J229" s="1"/>
      <c r="K229" s="1">
        <v>0</v>
      </c>
      <c r="L229" s="1">
        <v>2017</v>
      </c>
      <c r="M229" s="1" t="str">
        <f t="shared" si="40"/>
        <v>저어육류</v>
      </c>
      <c r="N229">
        <f t="shared" si="41"/>
        <v>0.4</v>
      </c>
      <c r="O229" t="e">
        <f t="shared" si="42"/>
        <v>#DIV/0!</v>
      </c>
      <c r="P229">
        <f t="shared" si="43"/>
        <v>100</v>
      </c>
      <c r="Q229">
        <f t="shared" si="44"/>
        <v>0.4</v>
      </c>
      <c r="R229">
        <f t="shared" si="45"/>
        <v>0.1</v>
      </c>
      <c r="S229">
        <f t="shared" si="46"/>
        <v>0.4</v>
      </c>
      <c r="T229">
        <f t="shared" si="47"/>
        <v>0.01</v>
      </c>
      <c r="U229">
        <f t="shared" si="48"/>
        <v>10</v>
      </c>
      <c r="V229">
        <f t="shared" si="49"/>
        <v>10</v>
      </c>
      <c r="X229">
        <f t="shared" si="50"/>
        <v>0</v>
      </c>
      <c r="Y229">
        <f t="shared" si="51"/>
        <v>1</v>
      </c>
      <c r="Z229">
        <f t="shared" si="52"/>
        <v>0</v>
      </c>
    </row>
    <row r="230" spans="1:26" x14ac:dyDescent="0.25">
      <c r="A230" s="1" t="s">
        <v>1666</v>
      </c>
      <c r="B230" s="1">
        <v>100</v>
      </c>
      <c r="C230" s="1">
        <v>158</v>
      </c>
      <c r="D230" s="1">
        <v>0.6</v>
      </c>
      <c r="E230" s="1">
        <v>14.1</v>
      </c>
      <c r="F230" s="1">
        <v>11.2</v>
      </c>
      <c r="G230" s="1"/>
      <c r="H230" s="1">
        <v>11826</v>
      </c>
      <c r="I230" s="1"/>
      <c r="J230" s="1"/>
      <c r="K230" s="1">
        <v>0</v>
      </c>
      <c r="L230" s="1">
        <v>2017</v>
      </c>
      <c r="M230" s="1" t="str">
        <f t="shared" si="40"/>
        <v>중어육류</v>
      </c>
      <c r="N230">
        <f t="shared" si="41"/>
        <v>159.6</v>
      </c>
      <c r="O230">
        <f t="shared" si="42"/>
        <v>1.01</v>
      </c>
      <c r="P230">
        <f t="shared" si="43"/>
        <v>99.4</v>
      </c>
      <c r="Q230">
        <f t="shared" si="44"/>
        <v>157.19999999999999</v>
      </c>
      <c r="R230">
        <f t="shared" si="45"/>
        <v>25.299999999999997</v>
      </c>
      <c r="S230">
        <f t="shared" si="46"/>
        <v>157.19999999999999</v>
      </c>
      <c r="T230">
        <f t="shared" si="47"/>
        <v>2.1</v>
      </c>
      <c r="U230">
        <f t="shared" si="48"/>
        <v>12.05</v>
      </c>
      <c r="V230">
        <f t="shared" si="49"/>
        <v>12.1</v>
      </c>
      <c r="X230">
        <f t="shared" si="50"/>
        <v>0.02</v>
      </c>
      <c r="Y230">
        <f t="shared" si="51"/>
        <v>0.54</v>
      </c>
      <c r="Z230">
        <f t="shared" si="52"/>
        <v>0.43</v>
      </c>
    </row>
    <row r="231" spans="1:26" x14ac:dyDescent="0.25">
      <c r="A231" s="1" t="s">
        <v>1667</v>
      </c>
      <c r="B231" s="1">
        <v>100</v>
      </c>
      <c r="C231" s="1">
        <v>169</v>
      </c>
      <c r="D231" s="1">
        <v>0</v>
      </c>
      <c r="E231" s="1">
        <v>9.6999999999999993</v>
      </c>
      <c r="F231" s="1">
        <v>14.6</v>
      </c>
      <c r="G231" s="1"/>
      <c r="H231" s="1"/>
      <c r="I231" s="1"/>
      <c r="J231" s="1"/>
      <c r="K231" s="1">
        <v>0</v>
      </c>
      <c r="L231" s="1">
        <v>2017</v>
      </c>
      <c r="M231" s="1" t="str">
        <f t="shared" si="40"/>
        <v>고어육류</v>
      </c>
      <c r="N231">
        <f t="shared" si="41"/>
        <v>170.2</v>
      </c>
      <c r="O231">
        <f t="shared" si="42"/>
        <v>1.01</v>
      </c>
      <c r="P231">
        <f t="shared" si="43"/>
        <v>100</v>
      </c>
      <c r="Q231">
        <f t="shared" si="44"/>
        <v>170.2</v>
      </c>
      <c r="R231">
        <f t="shared" si="45"/>
        <v>24.299999999999997</v>
      </c>
      <c r="S231">
        <f t="shared" si="46"/>
        <v>170.2</v>
      </c>
      <c r="T231">
        <f t="shared" si="47"/>
        <v>1.7</v>
      </c>
      <c r="U231">
        <f t="shared" si="48"/>
        <v>14.29</v>
      </c>
      <c r="V231">
        <f t="shared" si="49"/>
        <v>14.3</v>
      </c>
      <c r="X231">
        <f t="shared" si="50"/>
        <v>0</v>
      </c>
      <c r="Y231">
        <f t="shared" si="51"/>
        <v>0.4</v>
      </c>
      <c r="Z231">
        <f t="shared" si="52"/>
        <v>0.6</v>
      </c>
    </row>
    <row r="232" spans="1:26" x14ac:dyDescent="0.25">
      <c r="A232" s="1" t="s">
        <v>1668</v>
      </c>
      <c r="B232" s="1">
        <v>100</v>
      </c>
      <c r="C232" s="1">
        <v>279</v>
      </c>
      <c r="D232" s="1">
        <v>0</v>
      </c>
      <c r="E232" s="1">
        <v>59.31</v>
      </c>
      <c r="F232" s="1">
        <v>5.45</v>
      </c>
      <c r="G232" s="1"/>
      <c r="H232" s="1">
        <v>2180</v>
      </c>
      <c r="I232" s="1">
        <v>144.13999999999999</v>
      </c>
      <c r="J232" s="1">
        <v>1.78</v>
      </c>
      <c r="K232" s="1">
        <v>0</v>
      </c>
      <c r="L232" s="1">
        <v>2017</v>
      </c>
      <c r="M232" s="1" t="str">
        <f t="shared" si="40"/>
        <v>저어육류</v>
      </c>
      <c r="N232">
        <f t="shared" si="41"/>
        <v>286.29000000000002</v>
      </c>
      <c r="O232">
        <f t="shared" si="42"/>
        <v>1.03</v>
      </c>
      <c r="P232">
        <f t="shared" si="43"/>
        <v>100</v>
      </c>
      <c r="Q232">
        <f t="shared" si="44"/>
        <v>286.29000000000002</v>
      </c>
      <c r="R232">
        <f t="shared" si="45"/>
        <v>64.760000000000005</v>
      </c>
      <c r="S232">
        <f t="shared" si="46"/>
        <v>286.29000000000002</v>
      </c>
      <c r="T232">
        <f t="shared" si="47"/>
        <v>5.73</v>
      </c>
      <c r="U232">
        <f t="shared" si="48"/>
        <v>11.3</v>
      </c>
      <c r="V232">
        <f t="shared" si="49"/>
        <v>11.3</v>
      </c>
      <c r="X232">
        <f t="shared" si="50"/>
        <v>0</v>
      </c>
      <c r="Y232">
        <f t="shared" si="51"/>
        <v>0.92</v>
      </c>
      <c r="Z232">
        <f t="shared" si="52"/>
        <v>0.08</v>
      </c>
    </row>
    <row r="233" spans="1:26" x14ac:dyDescent="0.25">
      <c r="A233" s="1" t="s">
        <v>1669</v>
      </c>
      <c r="B233" s="1">
        <v>100</v>
      </c>
      <c r="C233" s="1">
        <v>118</v>
      </c>
      <c r="D233" s="1">
        <v>0.3</v>
      </c>
      <c r="E233" s="1">
        <v>17.7</v>
      </c>
      <c r="F233" s="1">
        <v>5.4</v>
      </c>
      <c r="G233" s="1"/>
      <c r="H233" s="1"/>
      <c r="I233" s="1"/>
      <c r="J233" s="1"/>
      <c r="K233" s="1">
        <v>0</v>
      </c>
      <c r="L233" s="1">
        <v>2017</v>
      </c>
      <c r="M233" s="1" t="str">
        <f t="shared" si="40"/>
        <v>저어육류</v>
      </c>
      <c r="N233">
        <f t="shared" si="41"/>
        <v>120.6</v>
      </c>
      <c r="O233">
        <f t="shared" si="42"/>
        <v>1.02</v>
      </c>
      <c r="P233">
        <f t="shared" si="43"/>
        <v>99.7</v>
      </c>
      <c r="Q233">
        <f t="shared" si="44"/>
        <v>119.4</v>
      </c>
      <c r="R233">
        <f t="shared" si="45"/>
        <v>23.1</v>
      </c>
      <c r="S233">
        <f t="shared" si="46"/>
        <v>119.4</v>
      </c>
      <c r="T233">
        <f t="shared" si="47"/>
        <v>2.39</v>
      </c>
      <c r="U233">
        <f t="shared" si="48"/>
        <v>9.67</v>
      </c>
      <c r="V233">
        <f t="shared" si="49"/>
        <v>9.6999999999999993</v>
      </c>
      <c r="X233">
        <f t="shared" si="50"/>
        <v>0.01</v>
      </c>
      <c r="Y233">
        <f t="shared" si="51"/>
        <v>0.76</v>
      </c>
      <c r="Z233">
        <f t="shared" si="52"/>
        <v>0.23</v>
      </c>
    </row>
    <row r="234" spans="1:26" x14ac:dyDescent="0.25">
      <c r="A234" s="1" t="s">
        <v>1670</v>
      </c>
      <c r="B234" s="1">
        <v>100</v>
      </c>
      <c r="C234" s="1">
        <v>209</v>
      </c>
      <c r="D234" s="1">
        <v>0.32</v>
      </c>
      <c r="E234" s="1">
        <v>42.94</v>
      </c>
      <c r="F234" s="1">
        <v>4.59</v>
      </c>
      <c r="G234" s="1">
        <v>0</v>
      </c>
      <c r="H234" s="1">
        <v>2646</v>
      </c>
      <c r="I234" s="1">
        <v>433.88</v>
      </c>
      <c r="J234" s="1">
        <v>1.3</v>
      </c>
      <c r="K234" s="1">
        <v>0</v>
      </c>
      <c r="L234" s="1">
        <v>2017</v>
      </c>
      <c r="M234" s="1" t="str">
        <f t="shared" si="40"/>
        <v>저어육류</v>
      </c>
      <c r="N234">
        <f t="shared" si="41"/>
        <v>214.35</v>
      </c>
      <c r="O234">
        <f t="shared" si="42"/>
        <v>1.03</v>
      </c>
      <c r="P234">
        <f t="shared" si="43"/>
        <v>99.68</v>
      </c>
      <c r="Q234">
        <f t="shared" si="44"/>
        <v>213.07</v>
      </c>
      <c r="R234">
        <f t="shared" si="45"/>
        <v>47.53</v>
      </c>
      <c r="S234">
        <f t="shared" si="46"/>
        <v>213.07</v>
      </c>
      <c r="T234">
        <f t="shared" si="47"/>
        <v>4.26</v>
      </c>
      <c r="U234">
        <f t="shared" si="48"/>
        <v>11.16</v>
      </c>
      <c r="V234">
        <f t="shared" si="49"/>
        <v>11.2</v>
      </c>
      <c r="X234">
        <f t="shared" si="50"/>
        <v>0.01</v>
      </c>
      <c r="Y234">
        <f t="shared" si="51"/>
        <v>0.9</v>
      </c>
      <c r="Z234">
        <f t="shared" si="52"/>
        <v>0.1</v>
      </c>
    </row>
    <row r="235" spans="1:26" x14ac:dyDescent="0.25">
      <c r="A235" s="1" t="s">
        <v>1671</v>
      </c>
      <c r="B235" s="1">
        <v>100</v>
      </c>
      <c r="C235" s="1">
        <v>227</v>
      </c>
      <c r="D235" s="1">
        <v>1.07</v>
      </c>
      <c r="E235" s="1">
        <v>49.69</v>
      </c>
      <c r="F235" s="1">
        <v>3.3</v>
      </c>
      <c r="G235" s="1">
        <v>0</v>
      </c>
      <c r="H235" s="1">
        <v>2377</v>
      </c>
      <c r="I235" s="1">
        <v>497.29</v>
      </c>
      <c r="J235" s="1">
        <v>1.31</v>
      </c>
      <c r="K235" s="1">
        <v>0</v>
      </c>
      <c r="L235" s="1">
        <v>2017</v>
      </c>
      <c r="M235" s="1" t="str">
        <f t="shared" si="40"/>
        <v>저어육류</v>
      </c>
      <c r="N235">
        <f t="shared" si="41"/>
        <v>232.73999999999998</v>
      </c>
      <c r="O235">
        <f t="shared" si="42"/>
        <v>1.03</v>
      </c>
      <c r="P235">
        <f t="shared" si="43"/>
        <v>98.93</v>
      </c>
      <c r="Q235">
        <f t="shared" si="44"/>
        <v>228.45999999999998</v>
      </c>
      <c r="R235">
        <f t="shared" si="45"/>
        <v>52.989999999999995</v>
      </c>
      <c r="S235">
        <f t="shared" si="46"/>
        <v>228.45999999999998</v>
      </c>
      <c r="T235">
        <f t="shared" si="47"/>
        <v>4.57</v>
      </c>
      <c r="U235">
        <f t="shared" si="48"/>
        <v>11.6</v>
      </c>
      <c r="V235">
        <f t="shared" si="49"/>
        <v>11.6</v>
      </c>
      <c r="X235">
        <f t="shared" si="50"/>
        <v>0.02</v>
      </c>
      <c r="Y235">
        <f t="shared" si="51"/>
        <v>0.92</v>
      </c>
      <c r="Z235">
        <f t="shared" si="52"/>
        <v>0.06</v>
      </c>
    </row>
    <row r="236" spans="1:26" x14ac:dyDescent="0.25">
      <c r="A236" s="1" t="s">
        <v>1672</v>
      </c>
      <c r="B236" s="1">
        <v>100</v>
      </c>
      <c r="C236" s="1">
        <v>327</v>
      </c>
      <c r="D236" s="1">
        <v>0.9</v>
      </c>
      <c r="E236" s="1">
        <v>76.099999999999994</v>
      </c>
      <c r="F236" s="1">
        <v>3.2</v>
      </c>
      <c r="G236" s="1"/>
      <c r="H236" s="1">
        <v>625</v>
      </c>
      <c r="I236" s="1"/>
      <c r="J236" s="1"/>
      <c r="K236" s="1">
        <v>0</v>
      </c>
      <c r="L236" s="1">
        <v>2017</v>
      </c>
      <c r="M236" s="1" t="str">
        <f t="shared" si="40"/>
        <v>저어육류</v>
      </c>
      <c r="N236">
        <f t="shared" si="41"/>
        <v>336.8</v>
      </c>
      <c r="O236">
        <f t="shared" si="42"/>
        <v>1.03</v>
      </c>
      <c r="P236">
        <f t="shared" si="43"/>
        <v>99.1</v>
      </c>
      <c r="Q236">
        <f t="shared" si="44"/>
        <v>333.2</v>
      </c>
      <c r="R236">
        <f t="shared" si="45"/>
        <v>79.3</v>
      </c>
      <c r="S236">
        <f t="shared" si="46"/>
        <v>333.2</v>
      </c>
      <c r="T236">
        <f t="shared" si="47"/>
        <v>6.66</v>
      </c>
      <c r="U236">
        <f t="shared" si="48"/>
        <v>11.91</v>
      </c>
      <c r="V236">
        <f t="shared" si="49"/>
        <v>11.9</v>
      </c>
      <c r="X236">
        <f t="shared" si="50"/>
        <v>0.01</v>
      </c>
      <c r="Y236">
        <f t="shared" si="51"/>
        <v>0.95</v>
      </c>
      <c r="Z236">
        <f t="shared" si="52"/>
        <v>0.04</v>
      </c>
    </row>
    <row r="237" spans="1:26" x14ac:dyDescent="0.25">
      <c r="A237" s="1" t="s">
        <v>1673</v>
      </c>
      <c r="B237" s="1">
        <v>100</v>
      </c>
      <c r="C237" s="1">
        <v>66</v>
      </c>
      <c r="D237" s="1">
        <v>0.1</v>
      </c>
      <c r="E237" s="1">
        <v>15.9</v>
      </c>
      <c r="F237" s="1">
        <v>0.5</v>
      </c>
      <c r="G237" s="1"/>
      <c r="H237" s="1">
        <v>210</v>
      </c>
      <c r="I237" s="1"/>
      <c r="J237" s="1"/>
      <c r="K237" s="1">
        <v>0</v>
      </c>
      <c r="L237" s="1">
        <v>2017</v>
      </c>
      <c r="M237" s="1" t="str">
        <f t="shared" si="40"/>
        <v>저어육류</v>
      </c>
      <c r="N237">
        <f t="shared" si="41"/>
        <v>68.5</v>
      </c>
      <c r="O237">
        <f t="shared" si="42"/>
        <v>1.04</v>
      </c>
      <c r="P237">
        <f t="shared" si="43"/>
        <v>99.9</v>
      </c>
      <c r="Q237">
        <f t="shared" si="44"/>
        <v>68.099999999999994</v>
      </c>
      <c r="R237">
        <f t="shared" si="45"/>
        <v>16.399999999999999</v>
      </c>
      <c r="S237">
        <f t="shared" si="46"/>
        <v>68.099999999999994</v>
      </c>
      <c r="T237">
        <f t="shared" si="47"/>
        <v>1.36</v>
      </c>
      <c r="U237">
        <f t="shared" si="48"/>
        <v>12.06</v>
      </c>
      <c r="V237">
        <f t="shared" si="49"/>
        <v>12.1</v>
      </c>
      <c r="X237">
        <f t="shared" si="50"/>
        <v>0.01</v>
      </c>
      <c r="Y237">
        <f t="shared" si="51"/>
        <v>0.96</v>
      </c>
      <c r="Z237">
        <f t="shared" si="52"/>
        <v>0.03</v>
      </c>
    </row>
    <row r="238" spans="1:26" x14ac:dyDescent="0.25">
      <c r="A238" s="1" t="s">
        <v>1674</v>
      </c>
      <c r="B238" s="1">
        <v>100</v>
      </c>
      <c r="C238" s="1">
        <v>118</v>
      </c>
      <c r="D238" s="1">
        <v>2.7</v>
      </c>
      <c r="E238" s="1">
        <v>20.5</v>
      </c>
      <c r="F238" s="1">
        <v>3</v>
      </c>
      <c r="G238" s="1"/>
      <c r="H238" s="1">
        <v>3531</v>
      </c>
      <c r="I238" s="1"/>
      <c r="J238" s="1"/>
      <c r="K238" s="1">
        <v>0</v>
      </c>
      <c r="L238" s="1">
        <v>2017</v>
      </c>
      <c r="M238" s="1" t="str">
        <f t="shared" si="40"/>
        <v>저어육류</v>
      </c>
      <c r="N238">
        <f t="shared" si="41"/>
        <v>119.8</v>
      </c>
      <c r="O238">
        <f t="shared" si="42"/>
        <v>1.02</v>
      </c>
      <c r="P238">
        <f t="shared" si="43"/>
        <v>97.3</v>
      </c>
      <c r="Q238">
        <f t="shared" si="44"/>
        <v>109</v>
      </c>
      <c r="R238">
        <f t="shared" si="45"/>
        <v>23.5</v>
      </c>
      <c r="S238">
        <f t="shared" si="46"/>
        <v>109</v>
      </c>
      <c r="T238">
        <f t="shared" si="47"/>
        <v>2.1800000000000002</v>
      </c>
      <c r="U238">
        <f t="shared" si="48"/>
        <v>10.78</v>
      </c>
      <c r="V238">
        <f t="shared" si="49"/>
        <v>10.8</v>
      </c>
      <c r="X238">
        <f t="shared" si="50"/>
        <v>0.1</v>
      </c>
      <c r="Y238">
        <f t="shared" si="51"/>
        <v>0.78</v>
      </c>
      <c r="Z238">
        <f t="shared" si="52"/>
        <v>0.11</v>
      </c>
    </row>
    <row r="239" spans="1:26" x14ac:dyDescent="0.25">
      <c r="A239" s="1" t="s">
        <v>1675</v>
      </c>
      <c r="B239" s="1">
        <v>100</v>
      </c>
      <c r="C239" s="1">
        <v>267</v>
      </c>
      <c r="D239" s="1">
        <v>0</v>
      </c>
      <c r="E239" s="1">
        <v>61.7</v>
      </c>
      <c r="F239" s="1">
        <v>3.1</v>
      </c>
      <c r="G239" s="1"/>
      <c r="H239" s="1">
        <v>496</v>
      </c>
      <c r="I239" s="1"/>
      <c r="J239" s="1"/>
      <c r="K239" s="1">
        <v>0</v>
      </c>
      <c r="L239" s="1">
        <v>2017</v>
      </c>
      <c r="M239" s="1" t="str">
        <f t="shared" si="40"/>
        <v>저어육류</v>
      </c>
      <c r="N239">
        <f t="shared" si="41"/>
        <v>274.7</v>
      </c>
      <c r="O239">
        <f t="shared" si="42"/>
        <v>1.03</v>
      </c>
      <c r="P239">
        <f t="shared" si="43"/>
        <v>100</v>
      </c>
      <c r="Q239">
        <f t="shared" si="44"/>
        <v>274.7</v>
      </c>
      <c r="R239">
        <f t="shared" si="45"/>
        <v>64.8</v>
      </c>
      <c r="S239">
        <f t="shared" si="46"/>
        <v>274.7</v>
      </c>
      <c r="T239">
        <f t="shared" si="47"/>
        <v>5.49</v>
      </c>
      <c r="U239">
        <f t="shared" si="48"/>
        <v>11.8</v>
      </c>
      <c r="V239">
        <f t="shared" si="49"/>
        <v>11.8</v>
      </c>
      <c r="X239">
        <f t="shared" si="50"/>
        <v>0</v>
      </c>
      <c r="Y239">
        <f t="shared" si="51"/>
        <v>0.95</v>
      </c>
      <c r="Z239">
        <f t="shared" si="52"/>
        <v>0.05</v>
      </c>
    </row>
    <row r="240" spans="1:26" x14ac:dyDescent="0.25">
      <c r="A240" s="1" t="s">
        <v>1676</v>
      </c>
      <c r="B240" s="1">
        <v>100</v>
      </c>
      <c r="C240" s="1">
        <v>308</v>
      </c>
      <c r="D240" s="1">
        <v>29.2</v>
      </c>
      <c r="E240" s="1">
        <v>43.9</v>
      </c>
      <c r="F240" s="1">
        <v>1.5</v>
      </c>
      <c r="G240" s="1"/>
      <c r="H240" s="1"/>
      <c r="I240" s="1"/>
      <c r="J240" s="1"/>
      <c r="K240" s="1">
        <v>0</v>
      </c>
      <c r="L240" s="1">
        <v>2017</v>
      </c>
      <c r="M240" s="1" t="str">
        <f t="shared" si="40"/>
        <v>저어육류</v>
      </c>
      <c r="N240">
        <f t="shared" si="41"/>
        <v>305.89999999999998</v>
      </c>
      <c r="O240">
        <f t="shared" si="42"/>
        <v>0.99</v>
      </c>
      <c r="P240">
        <f t="shared" si="43"/>
        <v>70.8</v>
      </c>
      <c r="Q240">
        <f t="shared" si="44"/>
        <v>189.1</v>
      </c>
      <c r="R240">
        <f t="shared" si="45"/>
        <v>45.4</v>
      </c>
      <c r="S240">
        <f t="shared" si="46"/>
        <v>189.1</v>
      </c>
      <c r="T240">
        <f t="shared" si="47"/>
        <v>3.78</v>
      </c>
      <c r="U240">
        <f t="shared" si="48"/>
        <v>12.01</v>
      </c>
      <c r="V240">
        <f t="shared" si="49"/>
        <v>12</v>
      </c>
      <c r="X240">
        <f t="shared" si="50"/>
        <v>0.39</v>
      </c>
      <c r="Y240">
        <f t="shared" si="51"/>
        <v>0.59</v>
      </c>
      <c r="Z240">
        <f t="shared" si="52"/>
        <v>0.02</v>
      </c>
    </row>
    <row r="241" spans="1:26" x14ac:dyDescent="0.25">
      <c r="A241" s="1" t="s">
        <v>1677</v>
      </c>
      <c r="B241" s="1">
        <v>100</v>
      </c>
      <c r="C241" s="1">
        <v>114</v>
      </c>
      <c r="D241" s="1">
        <v>8.1999999999999993</v>
      </c>
      <c r="E241" s="1">
        <v>12.9</v>
      </c>
      <c r="F241" s="1">
        <v>3.2</v>
      </c>
      <c r="G241" s="1"/>
      <c r="H241" s="1"/>
      <c r="I241" s="1"/>
      <c r="J241" s="1"/>
      <c r="K241" s="1">
        <v>0</v>
      </c>
      <c r="L241" s="1">
        <v>2017</v>
      </c>
      <c r="M241" s="1" t="str">
        <f t="shared" si="40"/>
        <v>저어육류</v>
      </c>
      <c r="N241">
        <f t="shared" si="41"/>
        <v>113.2</v>
      </c>
      <c r="O241">
        <f t="shared" si="42"/>
        <v>0.99</v>
      </c>
      <c r="P241">
        <f t="shared" si="43"/>
        <v>91.8</v>
      </c>
      <c r="Q241">
        <f t="shared" si="44"/>
        <v>80.400000000000006</v>
      </c>
      <c r="R241">
        <f t="shared" si="45"/>
        <v>16.100000000000001</v>
      </c>
      <c r="S241">
        <f t="shared" si="46"/>
        <v>80.400000000000006</v>
      </c>
      <c r="T241">
        <f t="shared" si="47"/>
        <v>1.61</v>
      </c>
      <c r="U241">
        <f t="shared" si="48"/>
        <v>10</v>
      </c>
      <c r="V241">
        <f t="shared" si="49"/>
        <v>10</v>
      </c>
      <c r="X241">
        <f t="shared" si="50"/>
        <v>0.34</v>
      </c>
      <c r="Y241">
        <f t="shared" si="51"/>
        <v>0.53</v>
      </c>
      <c r="Z241">
        <f t="shared" si="52"/>
        <v>0.13</v>
      </c>
    </row>
    <row r="242" spans="1:26" x14ac:dyDescent="0.25">
      <c r="A242" s="1" t="s">
        <v>1678</v>
      </c>
      <c r="B242" s="1">
        <v>100</v>
      </c>
      <c r="C242" s="1">
        <v>100</v>
      </c>
      <c r="D242" s="1">
        <v>0.1</v>
      </c>
      <c r="E242" s="1">
        <v>21.7</v>
      </c>
      <c r="F242" s="1">
        <v>1.7</v>
      </c>
      <c r="G242" s="1"/>
      <c r="H242" s="1">
        <v>208</v>
      </c>
      <c r="I242" s="1"/>
      <c r="J242" s="1"/>
      <c r="K242" s="1">
        <v>0</v>
      </c>
      <c r="L242" s="1">
        <v>2017</v>
      </c>
      <c r="M242" s="1" t="str">
        <f t="shared" si="40"/>
        <v>저어육류</v>
      </c>
      <c r="N242">
        <f t="shared" si="41"/>
        <v>102.5</v>
      </c>
      <c r="O242">
        <f t="shared" si="42"/>
        <v>1.03</v>
      </c>
      <c r="P242">
        <f t="shared" si="43"/>
        <v>99.9</v>
      </c>
      <c r="Q242">
        <f t="shared" si="44"/>
        <v>102.1</v>
      </c>
      <c r="R242">
        <f t="shared" si="45"/>
        <v>23.4</v>
      </c>
      <c r="S242">
        <f t="shared" si="46"/>
        <v>102.1</v>
      </c>
      <c r="T242">
        <f t="shared" si="47"/>
        <v>2.04</v>
      </c>
      <c r="U242">
        <f t="shared" si="48"/>
        <v>11.47</v>
      </c>
      <c r="V242">
        <f t="shared" si="49"/>
        <v>11.5</v>
      </c>
      <c r="X242">
        <f t="shared" si="50"/>
        <v>0</v>
      </c>
      <c r="Y242">
        <f t="shared" si="51"/>
        <v>0.92</v>
      </c>
      <c r="Z242">
        <f t="shared" si="52"/>
        <v>7.0000000000000007E-2</v>
      </c>
    </row>
    <row r="243" spans="1:26" x14ac:dyDescent="0.25">
      <c r="A243" s="1" t="s">
        <v>1679</v>
      </c>
      <c r="B243" s="1">
        <v>100</v>
      </c>
      <c r="C243" s="1">
        <v>102</v>
      </c>
      <c r="D243" s="1">
        <v>0</v>
      </c>
      <c r="E243" s="1">
        <v>25.2</v>
      </c>
      <c r="F243" s="1">
        <v>0.5</v>
      </c>
      <c r="G243" s="1"/>
      <c r="H243" s="1">
        <v>132</v>
      </c>
      <c r="I243" s="1"/>
      <c r="J243" s="1"/>
      <c r="K243" s="1">
        <v>0</v>
      </c>
      <c r="L243" s="1">
        <v>2017</v>
      </c>
      <c r="M243" s="1" t="str">
        <f t="shared" si="40"/>
        <v>저어육류</v>
      </c>
      <c r="N243">
        <f t="shared" si="41"/>
        <v>105.3</v>
      </c>
      <c r="O243">
        <f t="shared" si="42"/>
        <v>1.03</v>
      </c>
      <c r="P243">
        <f t="shared" si="43"/>
        <v>100</v>
      </c>
      <c r="Q243">
        <f t="shared" si="44"/>
        <v>105.3</v>
      </c>
      <c r="R243">
        <f t="shared" si="45"/>
        <v>25.7</v>
      </c>
      <c r="S243">
        <f t="shared" si="46"/>
        <v>105.3</v>
      </c>
      <c r="T243">
        <f t="shared" si="47"/>
        <v>2.11</v>
      </c>
      <c r="U243">
        <f t="shared" si="48"/>
        <v>12.18</v>
      </c>
      <c r="V243">
        <f t="shared" si="49"/>
        <v>12.2</v>
      </c>
      <c r="X243">
        <f t="shared" si="50"/>
        <v>0</v>
      </c>
      <c r="Y243">
        <f t="shared" si="51"/>
        <v>0.98</v>
      </c>
      <c r="Z243">
        <f t="shared" si="52"/>
        <v>0.02</v>
      </c>
    </row>
    <row r="244" spans="1:26" x14ac:dyDescent="0.25">
      <c r="A244" s="1" t="s">
        <v>1680</v>
      </c>
      <c r="B244" s="1">
        <v>100</v>
      </c>
      <c r="C244" s="1">
        <v>342</v>
      </c>
      <c r="D244" s="1">
        <v>0</v>
      </c>
      <c r="E244" s="1">
        <v>82.7</v>
      </c>
      <c r="F244" s="1">
        <v>2.4</v>
      </c>
      <c r="G244" s="1"/>
      <c r="H244" s="1">
        <v>482</v>
      </c>
      <c r="I244" s="1"/>
      <c r="J244" s="1"/>
      <c r="K244" s="1">
        <v>0</v>
      </c>
      <c r="L244" s="1">
        <v>2017</v>
      </c>
      <c r="M244" s="1" t="str">
        <f t="shared" si="40"/>
        <v>저어육류</v>
      </c>
      <c r="N244">
        <f t="shared" si="41"/>
        <v>352.40000000000003</v>
      </c>
      <c r="O244">
        <f t="shared" si="42"/>
        <v>1.03</v>
      </c>
      <c r="P244">
        <f t="shared" si="43"/>
        <v>100</v>
      </c>
      <c r="Q244">
        <f t="shared" si="44"/>
        <v>352.40000000000003</v>
      </c>
      <c r="R244">
        <f t="shared" si="45"/>
        <v>85.100000000000009</v>
      </c>
      <c r="S244">
        <f t="shared" si="46"/>
        <v>352.40000000000003</v>
      </c>
      <c r="T244">
        <f t="shared" si="47"/>
        <v>7.05</v>
      </c>
      <c r="U244">
        <f t="shared" si="48"/>
        <v>12.07</v>
      </c>
      <c r="V244">
        <f t="shared" si="49"/>
        <v>12.1</v>
      </c>
      <c r="X244">
        <f t="shared" si="50"/>
        <v>0</v>
      </c>
      <c r="Y244">
        <f t="shared" si="51"/>
        <v>0.97</v>
      </c>
      <c r="Z244">
        <f t="shared" si="52"/>
        <v>0.03</v>
      </c>
    </row>
    <row r="245" spans="1:26" x14ac:dyDescent="0.25">
      <c r="A245" s="1" t="s">
        <v>1681</v>
      </c>
      <c r="B245" s="1">
        <v>100</v>
      </c>
      <c r="C245" s="1">
        <v>345</v>
      </c>
      <c r="D245" s="1">
        <v>0</v>
      </c>
      <c r="E245" s="1">
        <v>80.3</v>
      </c>
      <c r="F245" s="1">
        <v>3.8</v>
      </c>
      <c r="G245" s="1"/>
      <c r="H245" s="1">
        <v>499</v>
      </c>
      <c r="I245" s="1"/>
      <c r="J245" s="1"/>
      <c r="K245" s="1">
        <v>0</v>
      </c>
      <c r="L245" s="1">
        <v>2017</v>
      </c>
      <c r="M245" s="1" t="str">
        <f t="shared" si="40"/>
        <v>저어육류</v>
      </c>
      <c r="N245">
        <f t="shared" si="41"/>
        <v>355.4</v>
      </c>
      <c r="O245">
        <f t="shared" si="42"/>
        <v>1.03</v>
      </c>
      <c r="P245">
        <f t="shared" si="43"/>
        <v>100</v>
      </c>
      <c r="Q245">
        <f t="shared" si="44"/>
        <v>355.4</v>
      </c>
      <c r="R245">
        <f t="shared" si="45"/>
        <v>84.1</v>
      </c>
      <c r="S245">
        <f t="shared" si="46"/>
        <v>355.4</v>
      </c>
      <c r="T245">
        <f t="shared" si="47"/>
        <v>7.11</v>
      </c>
      <c r="U245">
        <f t="shared" si="48"/>
        <v>11.83</v>
      </c>
      <c r="V245">
        <f t="shared" si="49"/>
        <v>11.8</v>
      </c>
      <c r="X245">
        <f t="shared" si="50"/>
        <v>0</v>
      </c>
      <c r="Y245">
        <f t="shared" si="51"/>
        <v>0.95</v>
      </c>
      <c r="Z245">
        <f t="shared" si="52"/>
        <v>0.05</v>
      </c>
    </row>
    <row r="246" spans="1:26" x14ac:dyDescent="0.25">
      <c r="A246" s="1" t="s">
        <v>1682</v>
      </c>
      <c r="B246" s="1">
        <v>100</v>
      </c>
      <c r="C246" s="1">
        <v>321</v>
      </c>
      <c r="D246" s="1">
        <v>2.8</v>
      </c>
      <c r="E246" s="1">
        <v>79</v>
      </c>
      <c r="F246" s="1">
        <v>0.4</v>
      </c>
      <c r="G246" s="1"/>
      <c r="H246" s="1">
        <v>438</v>
      </c>
      <c r="I246" s="1"/>
      <c r="J246" s="1"/>
      <c r="K246" s="1">
        <v>0</v>
      </c>
      <c r="L246" s="1">
        <v>2017</v>
      </c>
      <c r="M246" s="1" t="str">
        <f t="shared" si="40"/>
        <v>저어육류</v>
      </c>
      <c r="N246">
        <f t="shared" si="41"/>
        <v>330.8</v>
      </c>
      <c r="O246">
        <f t="shared" si="42"/>
        <v>1.03</v>
      </c>
      <c r="P246">
        <f t="shared" si="43"/>
        <v>97.2</v>
      </c>
      <c r="Q246">
        <f t="shared" si="44"/>
        <v>319.60000000000002</v>
      </c>
      <c r="R246">
        <f t="shared" si="45"/>
        <v>79.400000000000006</v>
      </c>
      <c r="S246">
        <f t="shared" si="46"/>
        <v>319.60000000000002</v>
      </c>
      <c r="T246">
        <f t="shared" si="47"/>
        <v>6.39</v>
      </c>
      <c r="U246">
        <f t="shared" si="48"/>
        <v>12.43</v>
      </c>
      <c r="V246">
        <f t="shared" si="49"/>
        <v>12.4</v>
      </c>
      <c r="X246">
        <f t="shared" si="50"/>
        <v>0.03</v>
      </c>
      <c r="Y246">
        <f t="shared" si="51"/>
        <v>0.96</v>
      </c>
      <c r="Z246">
        <f t="shared" si="52"/>
        <v>0</v>
      </c>
    </row>
    <row r="247" spans="1:26" x14ac:dyDescent="0.25">
      <c r="A247" s="1" t="s">
        <v>1683</v>
      </c>
      <c r="B247" s="1">
        <v>100</v>
      </c>
      <c r="C247" s="1">
        <v>111</v>
      </c>
      <c r="D247" s="1">
        <v>0</v>
      </c>
      <c r="E247" s="1">
        <v>23.48</v>
      </c>
      <c r="F247" s="1">
        <v>1.18</v>
      </c>
      <c r="G247" s="1">
        <v>0</v>
      </c>
      <c r="H247" s="1">
        <v>419</v>
      </c>
      <c r="I247" s="1">
        <v>86</v>
      </c>
      <c r="J247" s="1">
        <v>0.16</v>
      </c>
      <c r="K247" s="1">
        <v>0</v>
      </c>
      <c r="L247" s="1">
        <v>2017</v>
      </c>
      <c r="M247" s="1" t="str">
        <f t="shared" si="40"/>
        <v>저어육류</v>
      </c>
      <c r="N247">
        <f t="shared" si="41"/>
        <v>104.54</v>
      </c>
      <c r="O247">
        <f t="shared" si="42"/>
        <v>0.94</v>
      </c>
      <c r="P247">
        <f t="shared" si="43"/>
        <v>100</v>
      </c>
      <c r="Q247">
        <f t="shared" si="44"/>
        <v>104.54</v>
      </c>
      <c r="R247">
        <f t="shared" si="45"/>
        <v>24.66</v>
      </c>
      <c r="S247">
        <f t="shared" si="46"/>
        <v>104.54</v>
      </c>
      <c r="T247">
        <f t="shared" si="47"/>
        <v>2.09</v>
      </c>
      <c r="U247">
        <f t="shared" si="48"/>
        <v>11.8</v>
      </c>
      <c r="V247">
        <f t="shared" si="49"/>
        <v>11.8</v>
      </c>
      <c r="X247">
        <f t="shared" si="50"/>
        <v>0</v>
      </c>
      <c r="Y247">
        <f t="shared" si="51"/>
        <v>0.95</v>
      </c>
      <c r="Z247">
        <f t="shared" si="52"/>
        <v>0.05</v>
      </c>
    </row>
    <row r="248" spans="1:26" x14ac:dyDescent="0.25">
      <c r="A248" s="1" t="s">
        <v>1684</v>
      </c>
      <c r="B248" s="1">
        <v>100</v>
      </c>
      <c r="C248" s="1">
        <v>74</v>
      </c>
      <c r="D248" s="1">
        <v>0</v>
      </c>
      <c r="E248" s="1">
        <v>17.5</v>
      </c>
      <c r="F248" s="1">
        <v>0.7</v>
      </c>
      <c r="G248" s="1"/>
      <c r="H248" s="1">
        <v>132</v>
      </c>
      <c r="I248" s="1"/>
      <c r="J248" s="1"/>
      <c r="K248" s="1">
        <v>0</v>
      </c>
      <c r="L248" s="1">
        <v>2017</v>
      </c>
      <c r="M248" s="1" t="str">
        <f t="shared" si="40"/>
        <v>저어육류</v>
      </c>
      <c r="N248">
        <f t="shared" si="41"/>
        <v>76.3</v>
      </c>
      <c r="O248">
        <f t="shared" si="42"/>
        <v>1.03</v>
      </c>
      <c r="P248">
        <f t="shared" si="43"/>
        <v>100</v>
      </c>
      <c r="Q248">
        <f t="shared" si="44"/>
        <v>76.3</v>
      </c>
      <c r="R248">
        <f t="shared" si="45"/>
        <v>18.2</v>
      </c>
      <c r="S248">
        <f t="shared" si="46"/>
        <v>76.3</v>
      </c>
      <c r="T248">
        <f t="shared" si="47"/>
        <v>1.53</v>
      </c>
      <c r="U248">
        <f t="shared" si="48"/>
        <v>11.9</v>
      </c>
      <c r="V248">
        <f t="shared" si="49"/>
        <v>11.9</v>
      </c>
      <c r="X248">
        <f t="shared" si="50"/>
        <v>0</v>
      </c>
      <c r="Y248">
        <f t="shared" si="51"/>
        <v>0.96</v>
      </c>
      <c r="Z248">
        <f t="shared" si="52"/>
        <v>0.04</v>
      </c>
    </row>
    <row r="249" spans="1:26" x14ac:dyDescent="0.25">
      <c r="A249" s="1" t="s">
        <v>1685</v>
      </c>
      <c r="B249" s="1">
        <v>100</v>
      </c>
      <c r="C249" s="1">
        <v>118</v>
      </c>
      <c r="D249" s="1">
        <v>2.7</v>
      </c>
      <c r="E249" s="1">
        <v>20.5</v>
      </c>
      <c r="F249" s="1">
        <v>3</v>
      </c>
      <c r="G249" s="1"/>
      <c r="H249" s="1"/>
      <c r="I249" s="1"/>
      <c r="J249" s="1"/>
      <c r="K249" s="1">
        <v>0</v>
      </c>
      <c r="L249" s="1">
        <v>2017</v>
      </c>
      <c r="M249" s="1" t="str">
        <f t="shared" si="40"/>
        <v>저어육류</v>
      </c>
      <c r="N249">
        <f t="shared" si="41"/>
        <v>119.8</v>
      </c>
      <c r="O249">
        <f t="shared" si="42"/>
        <v>1.02</v>
      </c>
      <c r="P249">
        <f t="shared" si="43"/>
        <v>97.3</v>
      </c>
      <c r="Q249">
        <f t="shared" si="44"/>
        <v>109</v>
      </c>
      <c r="R249">
        <f t="shared" si="45"/>
        <v>23.5</v>
      </c>
      <c r="S249">
        <f t="shared" si="46"/>
        <v>109</v>
      </c>
      <c r="T249">
        <f t="shared" si="47"/>
        <v>2.1800000000000002</v>
      </c>
      <c r="U249">
        <f t="shared" si="48"/>
        <v>10.78</v>
      </c>
      <c r="V249">
        <f t="shared" si="49"/>
        <v>10.8</v>
      </c>
      <c r="X249">
        <f t="shared" si="50"/>
        <v>0.1</v>
      </c>
      <c r="Y249">
        <f t="shared" si="51"/>
        <v>0.78</v>
      </c>
      <c r="Z249">
        <f t="shared" si="52"/>
        <v>0.11</v>
      </c>
    </row>
    <row r="250" spans="1:26" x14ac:dyDescent="0.25">
      <c r="A250" s="1" t="s">
        <v>1686</v>
      </c>
      <c r="B250" s="1">
        <v>100</v>
      </c>
      <c r="C250" s="1">
        <v>71</v>
      </c>
      <c r="D250" s="1">
        <v>0</v>
      </c>
      <c r="E250" s="1">
        <v>15.7</v>
      </c>
      <c r="F250" s="1">
        <v>1.1000000000000001</v>
      </c>
      <c r="G250" s="1"/>
      <c r="H250" s="1"/>
      <c r="I250" s="1"/>
      <c r="J250" s="1"/>
      <c r="K250" s="1">
        <v>0</v>
      </c>
      <c r="L250" s="1">
        <v>2017</v>
      </c>
      <c r="M250" s="1" t="str">
        <f t="shared" si="40"/>
        <v>저어육류</v>
      </c>
      <c r="N250">
        <f t="shared" si="41"/>
        <v>72.7</v>
      </c>
      <c r="O250">
        <f t="shared" si="42"/>
        <v>1.02</v>
      </c>
      <c r="P250">
        <f t="shared" si="43"/>
        <v>100</v>
      </c>
      <c r="Q250">
        <f t="shared" si="44"/>
        <v>72.7</v>
      </c>
      <c r="R250">
        <f t="shared" si="45"/>
        <v>16.8</v>
      </c>
      <c r="S250">
        <f t="shared" si="46"/>
        <v>72.7</v>
      </c>
      <c r="T250">
        <f t="shared" si="47"/>
        <v>1.45</v>
      </c>
      <c r="U250">
        <f t="shared" si="48"/>
        <v>11.59</v>
      </c>
      <c r="V250">
        <f t="shared" si="49"/>
        <v>11.6</v>
      </c>
      <c r="X250">
        <f t="shared" si="50"/>
        <v>0</v>
      </c>
      <c r="Y250">
        <f t="shared" si="51"/>
        <v>0.93</v>
      </c>
      <c r="Z250">
        <f t="shared" si="52"/>
        <v>7.0000000000000007E-2</v>
      </c>
    </row>
    <row r="251" spans="1:26" x14ac:dyDescent="0.25">
      <c r="A251" s="1" t="s">
        <v>1687</v>
      </c>
      <c r="B251" s="1">
        <v>100</v>
      </c>
      <c r="C251" s="1">
        <v>99</v>
      </c>
      <c r="D251" s="1"/>
      <c r="E251" s="1">
        <v>21.7</v>
      </c>
      <c r="F251" s="1">
        <v>1.7</v>
      </c>
      <c r="G251" s="1"/>
      <c r="H251" s="1"/>
      <c r="I251" s="1"/>
      <c r="J251" s="1"/>
      <c r="K251" s="1">
        <v>0</v>
      </c>
      <c r="L251" s="1">
        <v>2017</v>
      </c>
      <c r="M251" s="1" t="str">
        <f t="shared" si="40"/>
        <v>저어육류</v>
      </c>
      <c r="N251">
        <f t="shared" si="41"/>
        <v>102.1</v>
      </c>
      <c r="O251">
        <f t="shared" si="42"/>
        <v>1.03</v>
      </c>
      <c r="P251">
        <f t="shared" si="43"/>
        <v>100</v>
      </c>
      <c r="Q251">
        <f t="shared" si="44"/>
        <v>102.1</v>
      </c>
      <c r="R251">
        <f t="shared" si="45"/>
        <v>23.4</v>
      </c>
      <c r="S251">
        <f t="shared" si="46"/>
        <v>102.1</v>
      </c>
      <c r="T251">
        <f t="shared" si="47"/>
        <v>2.04</v>
      </c>
      <c r="U251">
        <f t="shared" si="48"/>
        <v>11.47</v>
      </c>
      <c r="V251">
        <f t="shared" si="49"/>
        <v>11.5</v>
      </c>
      <c r="X251">
        <f t="shared" si="50"/>
        <v>0</v>
      </c>
      <c r="Y251">
        <f t="shared" si="51"/>
        <v>0.93</v>
      </c>
      <c r="Z251">
        <f t="shared" si="52"/>
        <v>7.0000000000000007E-2</v>
      </c>
    </row>
    <row r="252" spans="1:26" x14ac:dyDescent="0.25">
      <c r="A252" s="1" t="s">
        <v>1688</v>
      </c>
      <c r="B252" s="1">
        <v>100</v>
      </c>
      <c r="C252" s="1">
        <v>90</v>
      </c>
      <c r="D252" s="1">
        <v>0</v>
      </c>
      <c r="E252" s="1">
        <v>22.2</v>
      </c>
      <c r="F252" s="1">
        <v>0.5</v>
      </c>
      <c r="G252" s="1"/>
      <c r="H252" s="1"/>
      <c r="I252" s="1"/>
      <c r="J252" s="1"/>
      <c r="K252" s="1">
        <v>0</v>
      </c>
      <c r="L252" s="1">
        <v>2017</v>
      </c>
      <c r="M252" s="1" t="str">
        <f t="shared" si="40"/>
        <v>저어육류</v>
      </c>
      <c r="N252">
        <f t="shared" si="41"/>
        <v>93.3</v>
      </c>
      <c r="O252">
        <f t="shared" si="42"/>
        <v>1.04</v>
      </c>
      <c r="P252">
        <f t="shared" si="43"/>
        <v>100</v>
      </c>
      <c r="Q252">
        <f t="shared" si="44"/>
        <v>93.3</v>
      </c>
      <c r="R252">
        <f t="shared" si="45"/>
        <v>22.7</v>
      </c>
      <c r="S252">
        <f t="shared" si="46"/>
        <v>93.3</v>
      </c>
      <c r="T252">
        <f t="shared" si="47"/>
        <v>1.87</v>
      </c>
      <c r="U252">
        <f t="shared" si="48"/>
        <v>12.14</v>
      </c>
      <c r="V252">
        <f t="shared" si="49"/>
        <v>12.1</v>
      </c>
      <c r="X252">
        <f t="shared" si="50"/>
        <v>0</v>
      </c>
      <c r="Y252">
        <f t="shared" si="51"/>
        <v>0.98</v>
      </c>
      <c r="Z252">
        <f t="shared" si="52"/>
        <v>0.02</v>
      </c>
    </row>
    <row r="253" spans="1:26" x14ac:dyDescent="0.25">
      <c r="A253" s="1" t="s">
        <v>1689</v>
      </c>
      <c r="B253" s="1">
        <v>100</v>
      </c>
      <c r="C253" s="1">
        <v>149</v>
      </c>
      <c r="D253" s="1">
        <v>0.5</v>
      </c>
      <c r="E253" s="1">
        <v>24.1</v>
      </c>
      <c r="F253" s="1">
        <v>5.9</v>
      </c>
      <c r="G253" s="1"/>
      <c r="H253" s="1"/>
      <c r="I253" s="1"/>
      <c r="J253" s="1"/>
      <c r="K253" s="1">
        <v>0</v>
      </c>
      <c r="L253" s="1">
        <v>2017</v>
      </c>
      <c r="M253" s="1" t="str">
        <f t="shared" si="40"/>
        <v>저어육류</v>
      </c>
      <c r="N253">
        <f t="shared" si="41"/>
        <v>151.5</v>
      </c>
      <c r="O253">
        <f t="shared" si="42"/>
        <v>1.02</v>
      </c>
      <c r="P253">
        <f t="shared" si="43"/>
        <v>99.5</v>
      </c>
      <c r="Q253">
        <f t="shared" si="44"/>
        <v>149.5</v>
      </c>
      <c r="R253">
        <f t="shared" si="45"/>
        <v>30</v>
      </c>
      <c r="S253">
        <f t="shared" si="46"/>
        <v>149.5</v>
      </c>
      <c r="T253">
        <f t="shared" si="47"/>
        <v>2.99</v>
      </c>
      <c r="U253">
        <f t="shared" si="48"/>
        <v>10.029999999999999</v>
      </c>
      <c r="V253">
        <f t="shared" si="49"/>
        <v>10</v>
      </c>
      <c r="X253">
        <f t="shared" si="50"/>
        <v>0.02</v>
      </c>
      <c r="Y253">
        <f t="shared" si="51"/>
        <v>0.79</v>
      </c>
      <c r="Z253">
        <f t="shared" si="52"/>
        <v>0.19</v>
      </c>
    </row>
    <row r="254" spans="1:26" x14ac:dyDescent="0.25">
      <c r="A254" s="1" t="s">
        <v>1690</v>
      </c>
      <c r="B254" s="1">
        <v>100</v>
      </c>
      <c r="C254" s="1">
        <v>150</v>
      </c>
      <c r="D254" s="1">
        <v>0</v>
      </c>
      <c r="E254" s="1">
        <v>22.92</v>
      </c>
      <c r="F254" s="1">
        <v>5.82</v>
      </c>
      <c r="G254" s="1"/>
      <c r="H254" s="1">
        <v>56</v>
      </c>
      <c r="I254" s="1">
        <v>69</v>
      </c>
      <c r="J254" s="1">
        <v>1.62</v>
      </c>
      <c r="K254" s="1">
        <v>0</v>
      </c>
      <c r="L254" s="1">
        <v>2017</v>
      </c>
      <c r="M254" s="1" t="str">
        <f t="shared" si="40"/>
        <v>저어육류</v>
      </c>
      <c r="N254">
        <f t="shared" si="41"/>
        <v>144.06</v>
      </c>
      <c r="O254">
        <f t="shared" si="42"/>
        <v>0.96</v>
      </c>
      <c r="P254">
        <f t="shared" si="43"/>
        <v>100</v>
      </c>
      <c r="Q254">
        <f t="shared" si="44"/>
        <v>144.06</v>
      </c>
      <c r="R254">
        <f t="shared" si="45"/>
        <v>28.740000000000002</v>
      </c>
      <c r="S254">
        <f t="shared" si="46"/>
        <v>144.06</v>
      </c>
      <c r="T254">
        <f t="shared" si="47"/>
        <v>2.88</v>
      </c>
      <c r="U254">
        <f t="shared" si="48"/>
        <v>9.98</v>
      </c>
      <c r="V254">
        <f t="shared" si="49"/>
        <v>10</v>
      </c>
      <c r="X254">
        <f t="shared" si="50"/>
        <v>0</v>
      </c>
      <c r="Y254">
        <f t="shared" si="51"/>
        <v>0.8</v>
      </c>
      <c r="Z254">
        <f t="shared" si="52"/>
        <v>0.2</v>
      </c>
    </row>
    <row r="255" spans="1:26" x14ac:dyDescent="0.25">
      <c r="A255" s="1" t="s">
        <v>1691</v>
      </c>
      <c r="B255" s="1">
        <v>100</v>
      </c>
      <c r="C255" s="1">
        <v>151</v>
      </c>
      <c r="D255" s="1">
        <v>0.3</v>
      </c>
      <c r="E255" s="1">
        <v>20</v>
      </c>
      <c r="F255" s="1">
        <v>8</v>
      </c>
      <c r="G255" s="1"/>
      <c r="H255" s="1"/>
      <c r="I255" s="1"/>
      <c r="J255" s="1"/>
      <c r="K255" s="1">
        <v>0</v>
      </c>
      <c r="L255" s="1">
        <v>2017</v>
      </c>
      <c r="M255" s="1" t="str">
        <f t="shared" si="40"/>
        <v>저어육류</v>
      </c>
      <c r="N255">
        <f t="shared" si="41"/>
        <v>153.19999999999999</v>
      </c>
      <c r="O255">
        <f t="shared" si="42"/>
        <v>1.01</v>
      </c>
      <c r="P255">
        <f t="shared" si="43"/>
        <v>99.7</v>
      </c>
      <c r="Q255">
        <f t="shared" si="44"/>
        <v>152</v>
      </c>
      <c r="R255">
        <f t="shared" si="45"/>
        <v>28</v>
      </c>
      <c r="S255">
        <f t="shared" si="46"/>
        <v>152</v>
      </c>
      <c r="T255">
        <f t="shared" si="47"/>
        <v>3.04</v>
      </c>
      <c r="U255">
        <f t="shared" si="48"/>
        <v>9.2100000000000009</v>
      </c>
      <c r="V255">
        <f t="shared" si="49"/>
        <v>9.1999999999999993</v>
      </c>
      <c r="X255">
        <f t="shared" si="50"/>
        <v>0.01</v>
      </c>
      <c r="Y255">
        <f t="shared" si="51"/>
        <v>0.71</v>
      </c>
      <c r="Z255">
        <f t="shared" si="52"/>
        <v>0.28000000000000003</v>
      </c>
    </row>
    <row r="256" spans="1:26" x14ac:dyDescent="0.25">
      <c r="A256" s="1" t="s">
        <v>1692</v>
      </c>
      <c r="B256" s="1">
        <v>100</v>
      </c>
      <c r="C256" s="1">
        <v>117</v>
      </c>
      <c r="D256" s="1">
        <v>0.1</v>
      </c>
      <c r="E256" s="1">
        <v>21.1</v>
      </c>
      <c r="F256" s="1">
        <v>3.9</v>
      </c>
      <c r="G256" s="1"/>
      <c r="H256" s="1">
        <v>75</v>
      </c>
      <c r="I256" s="1"/>
      <c r="J256" s="1"/>
      <c r="K256" s="1">
        <v>0</v>
      </c>
      <c r="L256" s="1">
        <v>2017</v>
      </c>
      <c r="M256" s="1" t="str">
        <f t="shared" si="40"/>
        <v>저어육류</v>
      </c>
      <c r="N256">
        <f t="shared" si="41"/>
        <v>119.9</v>
      </c>
      <c r="O256">
        <f t="shared" si="42"/>
        <v>1.02</v>
      </c>
      <c r="P256">
        <f t="shared" si="43"/>
        <v>99.9</v>
      </c>
      <c r="Q256">
        <f t="shared" si="44"/>
        <v>119.5</v>
      </c>
      <c r="R256">
        <f t="shared" si="45"/>
        <v>25</v>
      </c>
      <c r="S256">
        <f t="shared" si="46"/>
        <v>119.5</v>
      </c>
      <c r="T256">
        <f t="shared" si="47"/>
        <v>2.39</v>
      </c>
      <c r="U256">
        <f t="shared" si="48"/>
        <v>10.46</v>
      </c>
      <c r="V256">
        <f t="shared" si="49"/>
        <v>10.5</v>
      </c>
      <c r="X256">
        <f t="shared" si="50"/>
        <v>0</v>
      </c>
      <c r="Y256">
        <f t="shared" si="51"/>
        <v>0.84</v>
      </c>
      <c r="Z256">
        <f t="shared" si="52"/>
        <v>0.16</v>
      </c>
    </row>
    <row r="257" spans="1:26" x14ac:dyDescent="0.25">
      <c r="A257" s="1" t="s">
        <v>1693</v>
      </c>
      <c r="B257" s="1">
        <v>100</v>
      </c>
      <c r="C257" s="1">
        <v>322</v>
      </c>
      <c r="D257" s="1">
        <v>3.6</v>
      </c>
      <c r="E257" s="1">
        <v>72</v>
      </c>
      <c r="F257" s="1">
        <v>3.1</v>
      </c>
      <c r="G257" s="1"/>
      <c r="H257" s="1">
        <v>815</v>
      </c>
      <c r="I257" s="1"/>
      <c r="J257" s="1"/>
      <c r="K257" s="1">
        <v>0</v>
      </c>
      <c r="L257" s="1">
        <v>2017</v>
      </c>
      <c r="M257" s="1" t="str">
        <f t="shared" si="40"/>
        <v>저어육류</v>
      </c>
      <c r="N257">
        <f t="shared" si="41"/>
        <v>330.29999999999995</v>
      </c>
      <c r="O257">
        <f t="shared" si="42"/>
        <v>1.03</v>
      </c>
      <c r="P257">
        <f t="shared" si="43"/>
        <v>96.4</v>
      </c>
      <c r="Q257">
        <f t="shared" si="44"/>
        <v>315.89999999999998</v>
      </c>
      <c r="R257">
        <f t="shared" si="45"/>
        <v>75.099999999999994</v>
      </c>
      <c r="S257">
        <f t="shared" si="46"/>
        <v>315.89999999999998</v>
      </c>
      <c r="T257">
        <f t="shared" si="47"/>
        <v>6.32</v>
      </c>
      <c r="U257">
        <f t="shared" si="48"/>
        <v>11.88</v>
      </c>
      <c r="V257">
        <f t="shared" si="49"/>
        <v>11.9</v>
      </c>
      <c r="X257">
        <f t="shared" si="50"/>
        <v>0.05</v>
      </c>
      <c r="Y257">
        <f t="shared" si="51"/>
        <v>0.91</v>
      </c>
      <c r="Z257">
        <f t="shared" si="52"/>
        <v>0.04</v>
      </c>
    </row>
    <row r="258" spans="1:26" x14ac:dyDescent="0.25">
      <c r="A258" s="1" t="s">
        <v>1694</v>
      </c>
      <c r="B258" s="1">
        <v>100</v>
      </c>
      <c r="C258" s="1">
        <v>99</v>
      </c>
      <c r="D258" s="1">
        <v>0.1</v>
      </c>
      <c r="E258" s="1">
        <v>21.7</v>
      </c>
      <c r="F258" s="1">
        <v>0.7</v>
      </c>
      <c r="G258" s="1"/>
      <c r="H258" s="1">
        <v>230</v>
      </c>
      <c r="I258" s="1">
        <v>150</v>
      </c>
      <c r="J258" s="1">
        <v>0.06</v>
      </c>
      <c r="K258" s="1">
        <v>0</v>
      </c>
      <c r="L258" s="1">
        <v>2017</v>
      </c>
      <c r="M258" s="1" t="str">
        <f t="shared" si="40"/>
        <v>저어육류</v>
      </c>
      <c r="N258">
        <f t="shared" si="41"/>
        <v>93.5</v>
      </c>
      <c r="O258">
        <f t="shared" si="42"/>
        <v>0.94</v>
      </c>
      <c r="P258">
        <f t="shared" si="43"/>
        <v>99.9</v>
      </c>
      <c r="Q258">
        <f t="shared" si="44"/>
        <v>93.1</v>
      </c>
      <c r="R258">
        <f t="shared" si="45"/>
        <v>22.4</v>
      </c>
      <c r="S258">
        <f t="shared" si="46"/>
        <v>93.1</v>
      </c>
      <c r="T258">
        <f t="shared" si="47"/>
        <v>1.86</v>
      </c>
      <c r="U258">
        <f t="shared" si="48"/>
        <v>12.04</v>
      </c>
      <c r="V258">
        <f t="shared" si="49"/>
        <v>12</v>
      </c>
      <c r="X258">
        <f t="shared" si="50"/>
        <v>0</v>
      </c>
      <c r="Y258">
        <f t="shared" si="51"/>
        <v>0.96</v>
      </c>
      <c r="Z258">
        <f t="shared" si="52"/>
        <v>0.03</v>
      </c>
    </row>
    <row r="259" spans="1:26" x14ac:dyDescent="0.25">
      <c r="A259" s="1" t="s">
        <v>1695</v>
      </c>
      <c r="B259" s="1">
        <v>100</v>
      </c>
      <c r="C259" s="1">
        <v>68</v>
      </c>
      <c r="D259" s="1">
        <v>0.2</v>
      </c>
      <c r="E259" s="1">
        <v>15.5</v>
      </c>
      <c r="F259" s="1">
        <v>0.8</v>
      </c>
      <c r="G259" s="1"/>
      <c r="H259" s="1">
        <v>211</v>
      </c>
      <c r="I259" s="1"/>
      <c r="J259" s="1"/>
      <c r="K259" s="1">
        <v>0</v>
      </c>
      <c r="L259" s="1">
        <v>2017</v>
      </c>
      <c r="M259" s="1" t="str">
        <f t="shared" si="40"/>
        <v>저어육류</v>
      </c>
      <c r="N259">
        <f t="shared" si="41"/>
        <v>70</v>
      </c>
      <c r="O259">
        <f t="shared" si="42"/>
        <v>1.03</v>
      </c>
      <c r="P259">
        <f t="shared" si="43"/>
        <v>99.8</v>
      </c>
      <c r="Q259">
        <f t="shared" si="44"/>
        <v>69.2</v>
      </c>
      <c r="R259">
        <f t="shared" si="45"/>
        <v>16.3</v>
      </c>
      <c r="S259">
        <f t="shared" si="46"/>
        <v>69.2</v>
      </c>
      <c r="T259">
        <f t="shared" si="47"/>
        <v>1.38</v>
      </c>
      <c r="U259">
        <f t="shared" si="48"/>
        <v>11.81</v>
      </c>
      <c r="V259">
        <f t="shared" si="49"/>
        <v>11.8</v>
      </c>
      <c r="X259">
        <f t="shared" si="50"/>
        <v>0.01</v>
      </c>
      <c r="Y259">
        <f t="shared" si="51"/>
        <v>0.94</v>
      </c>
      <c r="Z259">
        <f t="shared" si="52"/>
        <v>0.05</v>
      </c>
    </row>
    <row r="260" spans="1:26" x14ac:dyDescent="0.25">
      <c r="A260" s="1" t="s">
        <v>1696</v>
      </c>
      <c r="B260" s="1">
        <v>30</v>
      </c>
      <c r="C260" s="1">
        <v>84.3</v>
      </c>
      <c r="D260" s="1">
        <v>15.06</v>
      </c>
      <c r="E260" s="1">
        <v>4.4400000000000004</v>
      </c>
      <c r="F260" s="1">
        <v>0.39</v>
      </c>
      <c r="G260" s="1">
        <v>0</v>
      </c>
      <c r="H260" s="1">
        <v>1018.2</v>
      </c>
      <c r="I260" s="1">
        <v>0</v>
      </c>
      <c r="J260" s="1">
        <v>0</v>
      </c>
      <c r="K260" s="1">
        <v>0</v>
      </c>
      <c r="L260" s="1">
        <v>2011</v>
      </c>
      <c r="M260" s="1" t="str">
        <f t="shared" ref="M260:M323" si="53">IF(AND((F260/E260)&gt;=0,(F260/E260)&lt;0.4325),"저어육류",IF(AND((F260/E260)&gt;=0.4325,(F260/E260)&lt;0.8375),"중어육류","고어육류"))</f>
        <v>저어육류</v>
      </c>
      <c r="N260">
        <f t="shared" ref="N260:N323" si="54">4*D260+4*E260+9*F260</f>
        <v>81.510000000000005</v>
      </c>
      <c r="O260">
        <f t="shared" ref="O260:O323" si="55">ROUND(N260/C260,2)</f>
        <v>0.97</v>
      </c>
      <c r="P260">
        <f t="shared" ref="P260:P323" si="56">B260-D260</f>
        <v>14.94</v>
      </c>
      <c r="Q260">
        <f t="shared" ref="Q260:Q323" si="57">E260*4+F260*9</f>
        <v>21.270000000000003</v>
      </c>
      <c r="R260">
        <f t="shared" ref="R260:R323" si="58">F260+E260</f>
        <v>4.83</v>
      </c>
      <c r="S260">
        <f t="shared" ref="S260:S323" si="59">Q260</f>
        <v>21.270000000000003</v>
      </c>
      <c r="T260">
        <f t="shared" ref="T260:T323" si="60">ROUND(S260/IF(M260="저어육류",50,IF(M260="중어육류",75,100)),2)</f>
        <v>0.43</v>
      </c>
      <c r="U260">
        <f t="shared" ref="U260:U323" si="61">ROUND(R260/T260,2)</f>
        <v>11.23</v>
      </c>
      <c r="V260">
        <f t="shared" ref="V260:V323" si="62">IF(U260&lt;=20,ROUND(U260,1),IF(AND(U260&gt;20,U260&lt;=50),INT((U260+2.5)/5)*5,ROUND(U260,-1)))</f>
        <v>11.2</v>
      </c>
      <c r="X260">
        <f t="shared" ref="X260:X323" si="63">ROUND(D260/($D260+$E260+$F260),2)</f>
        <v>0.76</v>
      </c>
      <c r="Y260">
        <f t="shared" ref="Y260:Y323" si="64">ROUND(E260/($D260+$E260+$F260),2)</f>
        <v>0.22</v>
      </c>
      <c r="Z260">
        <f t="shared" ref="Z260:Z323" si="65">ROUND(F260/($D260+$E260+$F260),2)</f>
        <v>0.02</v>
      </c>
    </row>
    <row r="261" spans="1:26" x14ac:dyDescent="0.25">
      <c r="A261" s="1" t="s">
        <v>1697</v>
      </c>
      <c r="B261" s="1">
        <v>100</v>
      </c>
      <c r="C261" s="1">
        <v>252</v>
      </c>
      <c r="D261" s="1">
        <v>29</v>
      </c>
      <c r="E261" s="1">
        <v>28.3</v>
      </c>
      <c r="F261" s="1">
        <v>2.1</v>
      </c>
      <c r="G261" s="1"/>
      <c r="H261" s="1"/>
      <c r="I261" s="1"/>
      <c r="J261" s="1"/>
      <c r="K261" s="1">
        <v>0</v>
      </c>
      <c r="L261" s="1">
        <v>2017</v>
      </c>
      <c r="M261" s="1" t="str">
        <f t="shared" si="53"/>
        <v>저어육류</v>
      </c>
      <c r="N261">
        <f t="shared" si="54"/>
        <v>248.1</v>
      </c>
      <c r="O261">
        <f t="shared" si="55"/>
        <v>0.98</v>
      </c>
      <c r="P261">
        <f t="shared" si="56"/>
        <v>71</v>
      </c>
      <c r="Q261">
        <f t="shared" si="57"/>
        <v>132.1</v>
      </c>
      <c r="R261">
        <f t="shared" si="58"/>
        <v>30.400000000000002</v>
      </c>
      <c r="S261">
        <f t="shared" si="59"/>
        <v>132.1</v>
      </c>
      <c r="T261">
        <f t="shared" si="60"/>
        <v>2.64</v>
      </c>
      <c r="U261">
        <f t="shared" si="61"/>
        <v>11.52</v>
      </c>
      <c r="V261">
        <f t="shared" si="62"/>
        <v>11.5</v>
      </c>
      <c r="X261">
        <f t="shared" si="63"/>
        <v>0.49</v>
      </c>
      <c r="Y261">
        <f t="shared" si="64"/>
        <v>0.48</v>
      </c>
      <c r="Z261">
        <f t="shared" si="65"/>
        <v>0.04</v>
      </c>
    </row>
    <row r="262" spans="1:26" x14ac:dyDescent="0.25">
      <c r="A262" s="1" t="s">
        <v>1698</v>
      </c>
      <c r="B262" s="1">
        <v>100</v>
      </c>
      <c r="C262" s="1">
        <v>84</v>
      </c>
      <c r="D262" s="1">
        <v>0.3</v>
      </c>
      <c r="E262" s="1">
        <v>18.7</v>
      </c>
      <c r="F262" s="1">
        <v>1.1000000000000001</v>
      </c>
      <c r="G262" s="1"/>
      <c r="H262" s="1">
        <v>150</v>
      </c>
      <c r="I262" s="1"/>
      <c r="J262" s="1"/>
      <c r="K262" s="1">
        <v>0</v>
      </c>
      <c r="L262" s="1">
        <v>2017</v>
      </c>
      <c r="M262" s="1" t="str">
        <f t="shared" si="53"/>
        <v>저어육류</v>
      </c>
      <c r="N262">
        <f t="shared" si="54"/>
        <v>85.9</v>
      </c>
      <c r="O262">
        <f t="shared" si="55"/>
        <v>1.02</v>
      </c>
      <c r="P262">
        <f t="shared" si="56"/>
        <v>99.7</v>
      </c>
      <c r="Q262">
        <f t="shared" si="57"/>
        <v>84.7</v>
      </c>
      <c r="R262">
        <f t="shared" si="58"/>
        <v>19.8</v>
      </c>
      <c r="S262">
        <f t="shared" si="59"/>
        <v>84.7</v>
      </c>
      <c r="T262">
        <f t="shared" si="60"/>
        <v>1.69</v>
      </c>
      <c r="U262">
        <f t="shared" si="61"/>
        <v>11.72</v>
      </c>
      <c r="V262">
        <f t="shared" si="62"/>
        <v>11.7</v>
      </c>
      <c r="X262">
        <f t="shared" si="63"/>
        <v>0.01</v>
      </c>
      <c r="Y262">
        <f t="shared" si="64"/>
        <v>0.93</v>
      </c>
      <c r="Z262">
        <f t="shared" si="65"/>
        <v>0.05</v>
      </c>
    </row>
    <row r="263" spans="1:26" x14ac:dyDescent="0.25">
      <c r="A263" s="1" t="s">
        <v>1699</v>
      </c>
      <c r="B263" s="1">
        <v>100</v>
      </c>
      <c r="C263" s="1">
        <v>85</v>
      </c>
      <c r="D263" s="1">
        <v>0.5</v>
      </c>
      <c r="E263" s="1">
        <v>19.899999999999999</v>
      </c>
      <c r="F263" s="1">
        <v>0.7</v>
      </c>
      <c r="G263" s="1"/>
      <c r="H263" s="1"/>
      <c r="I263" s="1"/>
      <c r="J263" s="1"/>
      <c r="K263" s="1">
        <v>0</v>
      </c>
      <c r="L263" s="1">
        <v>2017</v>
      </c>
      <c r="M263" s="1" t="str">
        <f t="shared" si="53"/>
        <v>저어육류</v>
      </c>
      <c r="N263">
        <f t="shared" si="54"/>
        <v>87.899999999999991</v>
      </c>
      <c r="O263">
        <f t="shared" si="55"/>
        <v>1.03</v>
      </c>
      <c r="P263">
        <f t="shared" si="56"/>
        <v>99.5</v>
      </c>
      <c r="Q263">
        <f t="shared" si="57"/>
        <v>85.899999999999991</v>
      </c>
      <c r="R263">
        <f t="shared" si="58"/>
        <v>20.599999999999998</v>
      </c>
      <c r="S263">
        <f t="shared" si="59"/>
        <v>85.899999999999991</v>
      </c>
      <c r="T263">
        <f t="shared" si="60"/>
        <v>1.72</v>
      </c>
      <c r="U263">
        <f t="shared" si="61"/>
        <v>11.98</v>
      </c>
      <c r="V263">
        <f t="shared" si="62"/>
        <v>12</v>
      </c>
      <c r="X263">
        <f t="shared" si="63"/>
        <v>0.02</v>
      </c>
      <c r="Y263">
        <f t="shared" si="64"/>
        <v>0.94</v>
      </c>
      <c r="Z263">
        <f t="shared" si="65"/>
        <v>0.03</v>
      </c>
    </row>
    <row r="264" spans="1:26" x14ac:dyDescent="0.25">
      <c r="A264" s="1" t="s">
        <v>1700</v>
      </c>
      <c r="B264" s="1">
        <v>100</v>
      </c>
      <c r="C264" s="1">
        <v>77</v>
      </c>
      <c r="D264" s="1">
        <v>0.6</v>
      </c>
      <c r="E264" s="1">
        <v>18</v>
      </c>
      <c r="F264" s="1">
        <v>0.5</v>
      </c>
      <c r="G264" s="1"/>
      <c r="H264" s="1"/>
      <c r="I264" s="1"/>
      <c r="J264" s="1"/>
      <c r="K264" s="1">
        <v>0</v>
      </c>
      <c r="L264" s="1">
        <v>2017</v>
      </c>
      <c r="M264" s="1" t="str">
        <f t="shared" si="53"/>
        <v>저어육류</v>
      </c>
      <c r="N264">
        <f t="shared" si="54"/>
        <v>78.900000000000006</v>
      </c>
      <c r="O264">
        <f t="shared" si="55"/>
        <v>1.02</v>
      </c>
      <c r="P264">
        <f t="shared" si="56"/>
        <v>99.4</v>
      </c>
      <c r="Q264">
        <f t="shared" si="57"/>
        <v>76.5</v>
      </c>
      <c r="R264">
        <f t="shared" si="58"/>
        <v>18.5</v>
      </c>
      <c r="S264">
        <f t="shared" si="59"/>
        <v>76.5</v>
      </c>
      <c r="T264">
        <f t="shared" si="60"/>
        <v>1.53</v>
      </c>
      <c r="U264">
        <f t="shared" si="61"/>
        <v>12.09</v>
      </c>
      <c r="V264">
        <f t="shared" si="62"/>
        <v>12.1</v>
      </c>
      <c r="X264">
        <f t="shared" si="63"/>
        <v>0.03</v>
      </c>
      <c r="Y264">
        <f t="shared" si="64"/>
        <v>0.94</v>
      </c>
      <c r="Z264">
        <f t="shared" si="65"/>
        <v>0.03</v>
      </c>
    </row>
    <row r="265" spans="1:26" x14ac:dyDescent="0.25">
      <c r="A265" s="1" t="s">
        <v>1701</v>
      </c>
      <c r="B265" s="1">
        <v>100</v>
      </c>
      <c r="C265" s="1">
        <v>83</v>
      </c>
      <c r="D265" s="1">
        <v>3.2</v>
      </c>
      <c r="E265" s="1">
        <v>17.100000000000001</v>
      </c>
      <c r="F265" s="1">
        <v>0.3</v>
      </c>
      <c r="G265" s="1"/>
      <c r="H265" s="1"/>
      <c r="I265" s="1"/>
      <c r="J265" s="1"/>
      <c r="K265" s="1">
        <v>0</v>
      </c>
      <c r="L265" s="1">
        <v>2017</v>
      </c>
      <c r="M265" s="1" t="str">
        <f t="shared" si="53"/>
        <v>저어육류</v>
      </c>
      <c r="N265">
        <f t="shared" si="54"/>
        <v>83.9</v>
      </c>
      <c r="O265">
        <f t="shared" si="55"/>
        <v>1.01</v>
      </c>
      <c r="P265">
        <f t="shared" si="56"/>
        <v>96.8</v>
      </c>
      <c r="Q265">
        <f t="shared" si="57"/>
        <v>71.100000000000009</v>
      </c>
      <c r="R265">
        <f t="shared" si="58"/>
        <v>17.400000000000002</v>
      </c>
      <c r="S265">
        <f t="shared" si="59"/>
        <v>71.100000000000009</v>
      </c>
      <c r="T265">
        <f t="shared" si="60"/>
        <v>1.42</v>
      </c>
      <c r="U265">
        <f t="shared" si="61"/>
        <v>12.25</v>
      </c>
      <c r="V265">
        <f t="shared" si="62"/>
        <v>12.3</v>
      </c>
      <c r="X265">
        <f t="shared" si="63"/>
        <v>0.16</v>
      </c>
      <c r="Y265">
        <f t="shared" si="64"/>
        <v>0.83</v>
      </c>
      <c r="Z265">
        <f t="shared" si="65"/>
        <v>0.01</v>
      </c>
    </row>
    <row r="266" spans="1:26" x14ac:dyDescent="0.25">
      <c r="A266" s="1" t="s">
        <v>1702</v>
      </c>
      <c r="B266" s="1">
        <v>100</v>
      </c>
      <c r="C266" s="1">
        <v>72</v>
      </c>
      <c r="D266" s="1">
        <v>0.1</v>
      </c>
      <c r="E266" s="1">
        <v>16.399999999999999</v>
      </c>
      <c r="F266" s="1">
        <v>0.9</v>
      </c>
      <c r="G266" s="1"/>
      <c r="H266" s="1"/>
      <c r="I266" s="1"/>
      <c r="J266" s="1"/>
      <c r="K266" s="1">
        <v>0</v>
      </c>
      <c r="L266" s="1">
        <v>2017</v>
      </c>
      <c r="M266" s="1" t="str">
        <f t="shared" si="53"/>
        <v>저어육류</v>
      </c>
      <c r="N266">
        <f t="shared" si="54"/>
        <v>74.099999999999994</v>
      </c>
      <c r="O266">
        <f t="shared" si="55"/>
        <v>1.03</v>
      </c>
      <c r="P266">
        <f t="shared" si="56"/>
        <v>99.9</v>
      </c>
      <c r="Q266">
        <f t="shared" si="57"/>
        <v>73.699999999999989</v>
      </c>
      <c r="R266">
        <f t="shared" si="58"/>
        <v>17.299999999999997</v>
      </c>
      <c r="S266">
        <f t="shared" si="59"/>
        <v>73.699999999999989</v>
      </c>
      <c r="T266">
        <f t="shared" si="60"/>
        <v>1.47</v>
      </c>
      <c r="U266">
        <f t="shared" si="61"/>
        <v>11.77</v>
      </c>
      <c r="V266">
        <f t="shared" si="62"/>
        <v>11.8</v>
      </c>
      <c r="X266">
        <f t="shared" si="63"/>
        <v>0.01</v>
      </c>
      <c r="Y266">
        <f t="shared" si="64"/>
        <v>0.94</v>
      </c>
      <c r="Z266">
        <f t="shared" si="65"/>
        <v>0.05</v>
      </c>
    </row>
    <row r="267" spans="1:26" x14ac:dyDescent="0.25">
      <c r="A267" s="1" t="s">
        <v>1703</v>
      </c>
      <c r="B267" s="1">
        <v>100</v>
      </c>
      <c r="C267" s="1">
        <v>157</v>
      </c>
      <c r="D267" s="1">
        <v>0.1</v>
      </c>
      <c r="E267" s="1">
        <v>23.4</v>
      </c>
      <c r="F267" s="1">
        <v>7.3</v>
      </c>
      <c r="G267" s="1"/>
      <c r="H267" s="1"/>
      <c r="I267" s="1"/>
      <c r="J267" s="1"/>
      <c r="K267" s="1">
        <v>0</v>
      </c>
      <c r="L267" s="1">
        <v>2017</v>
      </c>
      <c r="M267" s="1" t="str">
        <f t="shared" si="53"/>
        <v>저어육류</v>
      </c>
      <c r="N267">
        <f t="shared" si="54"/>
        <v>159.69999999999999</v>
      </c>
      <c r="O267">
        <f t="shared" si="55"/>
        <v>1.02</v>
      </c>
      <c r="P267">
        <f t="shared" si="56"/>
        <v>99.9</v>
      </c>
      <c r="Q267">
        <f t="shared" si="57"/>
        <v>159.30000000000001</v>
      </c>
      <c r="R267">
        <f t="shared" si="58"/>
        <v>30.7</v>
      </c>
      <c r="S267">
        <f t="shared" si="59"/>
        <v>159.30000000000001</v>
      </c>
      <c r="T267">
        <f t="shared" si="60"/>
        <v>3.19</v>
      </c>
      <c r="U267">
        <f t="shared" si="61"/>
        <v>9.6199999999999992</v>
      </c>
      <c r="V267">
        <f t="shared" si="62"/>
        <v>9.6</v>
      </c>
      <c r="X267">
        <f t="shared" si="63"/>
        <v>0</v>
      </c>
      <c r="Y267">
        <f t="shared" si="64"/>
        <v>0.76</v>
      </c>
      <c r="Z267">
        <f t="shared" si="65"/>
        <v>0.24</v>
      </c>
    </row>
    <row r="268" spans="1:26" x14ac:dyDescent="0.25">
      <c r="A268" s="1" t="s">
        <v>1704</v>
      </c>
      <c r="B268" s="1">
        <v>100</v>
      </c>
      <c r="C268" s="1">
        <v>83</v>
      </c>
      <c r="D268" s="1">
        <v>0</v>
      </c>
      <c r="E268" s="1">
        <v>17.100000000000001</v>
      </c>
      <c r="F268" s="1">
        <v>1.2</v>
      </c>
      <c r="G268" s="1"/>
      <c r="H268" s="1">
        <v>100</v>
      </c>
      <c r="I268" s="1">
        <v>220</v>
      </c>
      <c r="J268" s="1">
        <v>0.15</v>
      </c>
      <c r="K268" s="1">
        <v>0</v>
      </c>
      <c r="L268" s="1">
        <v>2017</v>
      </c>
      <c r="M268" s="1" t="str">
        <f t="shared" si="53"/>
        <v>저어육류</v>
      </c>
      <c r="N268">
        <f t="shared" si="54"/>
        <v>79.2</v>
      </c>
      <c r="O268">
        <f t="shared" si="55"/>
        <v>0.95</v>
      </c>
      <c r="P268">
        <f t="shared" si="56"/>
        <v>100</v>
      </c>
      <c r="Q268">
        <f t="shared" si="57"/>
        <v>79.2</v>
      </c>
      <c r="R268">
        <f t="shared" si="58"/>
        <v>18.3</v>
      </c>
      <c r="S268">
        <f t="shared" si="59"/>
        <v>79.2</v>
      </c>
      <c r="T268">
        <f t="shared" si="60"/>
        <v>1.58</v>
      </c>
      <c r="U268">
        <f t="shared" si="61"/>
        <v>11.58</v>
      </c>
      <c r="V268">
        <f t="shared" si="62"/>
        <v>11.6</v>
      </c>
      <c r="X268">
        <f t="shared" si="63"/>
        <v>0</v>
      </c>
      <c r="Y268">
        <f t="shared" si="64"/>
        <v>0.93</v>
      </c>
      <c r="Z268">
        <f t="shared" si="65"/>
        <v>7.0000000000000007E-2</v>
      </c>
    </row>
    <row r="269" spans="1:26" x14ac:dyDescent="0.25">
      <c r="A269" s="1" t="s">
        <v>1705</v>
      </c>
      <c r="B269" s="1">
        <v>100</v>
      </c>
      <c r="C269" s="1">
        <v>89</v>
      </c>
      <c r="D269" s="1">
        <v>0.2</v>
      </c>
      <c r="E269" s="1">
        <v>16.2</v>
      </c>
      <c r="F269" s="1">
        <v>2.8</v>
      </c>
      <c r="G269" s="1"/>
      <c r="H269" s="1">
        <v>85</v>
      </c>
      <c r="I269" s="1"/>
      <c r="J269" s="1"/>
      <c r="K269" s="1">
        <v>0</v>
      </c>
      <c r="L269" s="1">
        <v>2017</v>
      </c>
      <c r="M269" s="1" t="str">
        <f t="shared" si="53"/>
        <v>저어육류</v>
      </c>
      <c r="N269">
        <f t="shared" si="54"/>
        <v>90.8</v>
      </c>
      <c r="O269">
        <f t="shared" si="55"/>
        <v>1.02</v>
      </c>
      <c r="P269">
        <f t="shared" si="56"/>
        <v>99.8</v>
      </c>
      <c r="Q269">
        <f t="shared" si="57"/>
        <v>90</v>
      </c>
      <c r="R269">
        <f t="shared" si="58"/>
        <v>19</v>
      </c>
      <c r="S269">
        <f t="shared" si="59"/>
        <v>90</v>
      </c>
      <c r="T269">
        <f t="shared" si="60"/>
        <v>1.8</v>
      </c>
      <c r="U269">
        <f t="shared" si="61"/>
        <v>10.56</v>
      </c>
      <c r="V269">
        <f t="shared" si="62"/>
        <v>10.6</v>
      </c>
      <c r="X269">
        <f t="shared" si="63"/>
        <v>0.01</v>
      </c>
      <c r="Y269">
        <f t="shared" si="64"/>
        <v>0.84</v>
      </c>
      <c r="Z269">
        <f t="shared" si="65"/>
        <v>0.15</v>
      </c>
    </row>
    <row r="270" spans="1:26" x14ac:dyDescent="0.25">
      <c r="A270" s="1" t="s">
        <v>1706</v>
      </c>
      <c r="B270" s="1">
        <v>100</v>
      </c>
      <c r="C270" s="1">
        <v>45</v>
      </c>
      <c r="D270" s="1">
        <v>4.0999999999999996</v>
      </c>
      <c r="E270" s="1">
        <v>4.3</v>
      </c>
      <c r="F270" s="1">
        <v>1.2</v>
      </c>
      <c r="G270" s="1"/>
      <c r="H270" s="1"/>
      <c r="I270" s="1"/>
      <c r="J270" s="1"/>
      <c r="K270" s="1">
        <v>0</v>
      </c>
      <c r="L270" s="1">
        <v>2017</v>
      </c>
      <c r="M270" s="1" t="str">
        <f t="shared" si="53"/>
        <v>저어육류</v>
      </c>
      <c r="N270">
        <f t="shared" si="54"/>
        <v>44.399999999999991</v>
      </c>
      <c r="O270">
        <f t="shared" si="55"/>
        <v>0.99</v>
      </c>
      <c r="P270">
        <f t="shared" si="56"/>
        <v>95.9</v>
      </c>
      <c r="Q270">
        <f t="shared" si="57"/>
        <v>28</v>
      </c>
      <c r="R270">
        <f t="shared" si="58"/>
        <v>5.5</v>
      </c>
      <c r="S270">
        <f t="shared" si="59"/>
        <v>28</v>
      </c>
      <c r="T270">
        <f t="shared" si="60"/>
        <v>0.56000000000000005</v>
      </c>
      <c r="U270">
        <f t="shared" si="61"/>
        <v>9.82</v>
      </c>
      <c r="V270">
        <f t="shared" si="62"/>
        <v>9.8000000000000007</v>
      </c>
      <c r="X270">
        <f t="shared" si="63"/>
        <v>0.43</v>
      </c>
      <c r="Y270">
        <f t="shared" si="64"/>
        <v>0.45</v>
      </c>
      <c r="Z270">
        <f t="shared" si="65"/>
        <v>0.13</v>
      </c>
    </row>
    <row r="271" spans="1:26" x14ac:dyDescent="0.25">
      <c r="A271" s="1" t="s">
        <v>1707</v>
      </c>
      <c r="B271" s="1">
        <v>100</v>
      </c>
      <c r="C271" s="1">
        <v>80</v>
      </c>
      <c r="D271" s="1">
        <v>2</v>
      </c>
      <c r="E271" s="1">
        <v>14.8</v>
      </c>
      <c r="F271" s="1">
        <v>1.6</v>
      </c>
      <c r="G271" s="1"/>
      <c r="H271" s="1"/>
      <c r="I271" s="1"/>
      <c r="J271" s="1"/>
      <c r="K271" s="1">
        <v>0</v>
      </c>
      <c r="L271" s="1">
        <v>2017</v>
      </c>
      <c r="M271" s="1" t="str">
        <f t="shared" si="53"/>
        <v>저어육류</v>
      </c>
      <c r="N271">
        <f t="shared" si="54"/>
        <v>81.600000000000009</v>
      </c>
      <c r="O271">
        <f t="shared" si="55"/>
        <v>1.02</v>
      </c>
      <c r="P271">
        <f t="shared" si="56"/>
        <v>98</v>
      </c>
      <c r="Q271">
        <f t="shared" si="57"/>
        <v>73.600000000000009</v>
      </c>
      <c r="R271">
        <f t="shared" si="58"/>
        <v>16.400000000000002</v>
      </c>
      <c r="S271">
        <f t="shared" si="59"/>
        <v>73.600000000000009</v>
      </c>
      <c r="T271">
        <f t="shared" si="60"/>
        <v>1.47</v>
      </c>
      <c r="U271">
        <f t="shared" si="61"/>
        <v>11.16</v>
      </c>
      <c r="V271">
        <f t="shared" si="62"/>
        <v>11.2</v>
      </c>
      <c r="X271">
        <f t="shared" si="63"/>
        <v>0.11</v>
      </c>
      <c r="Y271">
        <f t="shared" si="64"/>
        <v>0.8</v>
      </c>
      <c r="Z271">
        <f t="shared" si="65"/>
        <v>0.09</v>
      </c>
    </row>
    <row r="272" spans="1:26" x14ac:dyDescent="0.25">
      <c r="A272" s="1" t="s">
        <v>1708</v>
      </c>
      <c r="B272" s="1">
        <v>100</v>
      </c>
      <c r="C272" s="1">
        <v>88</v>
      </c>
      <c r="D272" s="1">
        <v>0.1</v>
      </c>
      <c r="E272" s="1">
        <v>20.3</v>
      </c>
      <c r="F272" s="1">
        <v>1</v>
      </c>
      <c r="G272" s="1"/>
      <c r="H272" s="1"/>
      <c r="I272" s="1"/>
      <c r="J272" s="1"/>
      <c r="K272" s="1">
        <v>0</v>
      </c>
      <c r="L272" s="1">
        <v>2017</v>
      </c>
      <c r="M272" s="1" t="str">
        <f t="shared" si="53"/>
        <v>저어육류</v>
      </c>
      <c r="N272">
        <f t="shared" si="54"/>
        <v>90.600000000000009</v>
      </c>
      <c r="O272">
        <f t="shared" si="55"/>
        <v>1.03</v>
      </c>
      <c r="P272">
        <f t="shared" si="56"/>
        <v>99.9</v>
      </c>
      <c r="Q272">
        <f t="shared" si="57"/>
        <v>90.2</v>
      </c>
      <c r="R272">
        <f t="shared" si="58"/>
        <v>21.3</v>
      </c>
      <c r="S272">
        <f t="shared" si="59"/>
        <v>90.2</v>
      </c>
      <c r="T272">
        <f t="shared" si="60"/>
        <v>1.8</v>
      </c>
      <c r="U272">
        <f t="shared" si="61"/>
        <v>11.83</v>
      </c>
      <c r="V272">
        <f t="shared" si="62"/>
        <v>11.8</v>
      </c>
      <c r="X272">
        <f t="shared" si="63"/>
        <v>0</v>
      </c>
      <c r="Y272">
        <f t="shared" si="64"/>
        <v>0.95</v>
      </c>
      <c r="Z272">
        <f t="shared" si="65"/>
        <v>0.05</v>
      </c>
    </row>
    <row r="273" spans="1:26" x14ac:dyDescent="0.25">
      <c r="A273" s="1" t="s">
        <v>1709</v>
      </c>
      <c r="B273" s="1">
        <v>100</v>
      </c>
      <c r="C273" s="1">
        <v>279</v>
      </c>
      <c r="D273" s="1">
        <v>0</v>
      </c>
      <c r="E273" s="1">
        <v>35.1</v>
      </c>
      <c r="F273" s="1">
        <v>15.9</v>
      </c>
      <c r="G273" s="1"/>
      <c r="H273" s="1">
        <v>711</v>
      </c>
      <c r="I273" s="1"/>
      <c r="J273" s="1"/>
      <c r="K273" s="1">
        <v>0</v>
      </c>
      <c r="L273" s="1">
        <v>2017</v>
      </c>
      <c r="M273" s="1" t="str">
        <f t="shared" si="53"/>
        <v>중어육류</v>
      </c>
      <c r="N273">
        <f t="shared" si="54"/>
        <v>283.5</v>
      </c>
      <c r="O273">
        <f t="shared" si="55"/>
        <v>1.02</v>
      </c>
      <c r="P273">
        <f t="shared" si="56"/>
        <v>100</v>
      </c>
      <c r="Q273">
        <f t="shared" si="57"/>
        <v>283.5</v>
      </c>
      <c r="R273">
        <f t="shared" si="58"/>
        <v>51</v>
      </c>
      <c r="S273">
        <f t="shared" si="59"/>
        <v>283.5</v>
      </c>
      <c r="T273">
        <f t="shared" si="60"/>
        <v>3.78</v>
      </c>
      <c r="U273">
        <f t="shared" si="61"/>
        <v>13.49</v>
      </c>
      <c r="V273">
        <f t="shared" si="62"/>
        <v>13.5</v>
      </c>
      <c r="X273">
        <f t="shared" si="63"/>
        <v>0</v>
      </c>
      <c r="Y273">
        <f t="shared" si="64"/>
        <v>0.69</v>
      </c>
      <c r="Z273">
        <f t="shared" si="65"/>
        <v>0.31</v>
      </c>
    </row>
    <row r="274" spans="1:26" x14ac:dyDescent="0.25">
      <c r="A274" s="1" t="s">
        <v>1710</v>
      </c>
      <c r="B274" s="1">
        <v>100</v>
      </c>
      <c r="C274" s="1">
        <v>318</v>
      </c>
      <c r="D274" s="1">
        <v>35.200000000000003</v>
      </c>
      <c r="E274" s="1">
        <v>39.799999999999997</v>
      </c>
      <c r="F274" s="1">
        <v>1.5</v>
      </c>
      <c r="G274" s="1"/>
      <c r="H274" s="1"/>
      <c r="I274" s="1"/>
      <c r="J274" s="1"/>
      <c r="K274" s="1">
        <v>0</v>
      </c>
      <c r="L274" s="1">
        <v>2017</v>
      </c>
      <c r="M274" s="1" t="str">
        <f t="shared" si="53"/>
        <v>저어육류</v>
      </c>
      <c r="N274">
        <f t="shared" si="54"/>
        <v>313.5</v>
      </c>
      <c r="O274">
        <f t="shared" si="55"/>
        <v>0.99</v>
      </c>
      <c r="P274">
        <f t="shared" si="56"/>
        <v>64.8</v>
      </c>
      <c r="Q274">
        <f t="shared" si="57"/>
        <v>172.7</v>
      </c>
      <c r="R274">
        <f t="shared" si="58"/>
        <v>41.3</v>
      </c>
      <c r="S274">
        <f t="shared" si="59"/>
        <v>172.7</v>
      </c>
      <c r="T274">
        <f t="shared" si="60"/>
        <v>3.45</v>
      </c>
      <c r="U274">
        <f t="shared" si="61"/>
        <v>11.97</v>
      </c>
      <c r="V274">
        <f t="shared" si="62"/>
        <v>12</v>
      </c>
      <c r="X274">
        <f t="shared" si="63"/>
        <v>0.46</v>
      </c>
      <c r="Y274">
        <f t="shared" si="64"/>
        <v>0.52</v>
      </c>
      <c r="Z274">
        <f t="shared" si="65"/>
        <v>0.02</v>
      </c>
    </row>
    <row r="275" spans="1:26" x14ac:dyDescent="0.25">
      <c r="A275" s="1" t="s">
        <v>1711</v>
      </c>
      <c r="B275" s="1">
        <v>100</v>
      </c>
      <c r="C275" s="1">
        <v>221</v>
      </c>
      <c r="D275" s="1">
        <v>7.54</v>
      </c>
      <c r="E275" s="1">
        <v>18.2</v>
      </c>
      <c r="F275" s="1">
        <v>12.67</v>
      </c>
      <c r="G275" s="1"/>
      <c r="H275" s="1">
        <v>348</v>
      </c>
      <c r="I275" s="1">
        <v>84</v>
      </c>
      <c r="J275" s="1">
        <v>3.48</v>
      </c>
      <c r="K275" s="1">
        <v>0</v>
      </c>
      <c r="L275" s="1">
        <v>2017</v>
      </c>
      <c r="M275" s="1" t="str">
        <f t="shared" si="53"/>
        <v>중어육류</v>
      </c>
      <c r="N275">
        <f t="shared" si="54"/>
        <v>216.99</v>
      </c>
      <c r="O275">
        <f t="shared" si="55"/>
        <v>0.98</v>
      </c>
      <c r="P275">
        <f t="shared" si="56"/>
        <v>92.46</v>
      </c>
      <c r="Q275">
        <f t="shared" si="57"/>
        <v>186.82999999999998</v>
      </c>
      <c r="R275">
        <f t="shared" si="58"/>
        <v>30.869999999999997</v>
      </c>
      <c r="S275">
        <f t="shared" si="59"/>
        <v>186.82999999999998</v>
      </c>
      <c r="T275">
        <f t="shared" si="60"/>
        <v>2.4900000000000002</v>
      </c>
      <c r="U275">
        <f t="shared" si="61"/>
        <v>12.4</v>
      </c>
      <c r="V275">
        <f t="shared" si="62"/>
        <v>12.4</v>
      </c>
      <c r="X275">
        <f t="shared" si="63"/>
        <v>0.2</v>
      </c>
      <c r="Y275">
        <f t="shared" si="64"/>
        <v>0.47</v>
      </c>
      <c r="Z275">
        <f t="shared" si="65"/>
        <v>0.33</v>
      </c>
    </row>
    <row r="276" spans="1:26" x14ac:dyDescent="0.25">
      <c r="A276" s="1" t="s">
        <v>1712</v>
      </c>
      <c r="B276" s="1">
        <v>100</v>
      </c>
      <c r="C276" s="1">
        <v>106</v>
      </c>
      <c r="D276" s="1">
        <v>0</v>
      </c>
      <c r="E276" s="1">
        <v>23.4</v>
      </c>
      <c r="F276" s="1">
        <v>0.8</v>
      </c>
      <c r="G276" s="1"/>
      <c r="H276" s="1">
        <v>140</v>
      </c>
      <c r="I276" s="1">
        <v>85</v>
      </c>
      <c r="J276" s="1">
        <v>0.18</v>
      </c>
      <c r="K276" s="1">
        <v>0</v>
      </c>
      <c r="L276" s="1">
        <v>2017</v>
      </c>
      <c r="M276" s="1" t="str">
        <f t="shared" si="53"/>
        <v>저어육류</v>
      </c>
      <c r="N276">
        <f t="shared" si="54"/>
        <v>100.8</v>
      </c>
      <c r="O276">
        <f t="shared" si="55"/>
        <v>0.95</v>
      </c>
      <c r="P276">
        <f t="shared" si="56"/>
        <v>100</v>
      </c>
      <c r="Q276">
        <f t="shared" si="57"/>
        <v>100.8</v>
      </c>
      <c r="R276">
        <f t="shared" si="58"/>
        <v>24.2</v>
      </c>
      <c r="S276">
        <f t="shared" si="59"/>
        <v>100.8</v>
      </c>
      <c r="T276">
        <f t="shared" si="60"/>
        <v>2.02</v>
      </c>
      <c r="U276">
        <f t="shared" si="61"/>
        <v>11.98</v>
      </c>
      <c r="V276">
        <f t="shared" si="62"/>
        <v>12</v>
      </c>
      <c r="X276">
        <f t="shared" si="63"/>
        <v>0</v>
      </c>
      <c r="Y276">
        <f t="shared" si="64"/>
        <v>0.97</v>
      </c>
      <c r="Z276">
        <f t="shared" si="65"/>
        <v>0.03</v>
      </c>
    </row>
    <row r="277" spans="1:26" x14ac:dyDescent="0.25">
      <c r="A277" s="1" t="s">
        <v>1713</v>
      </c>
      <c r="B277" s="1">
        <v>15</v>
      </c>
      <c r="C277" s="1">
        <v>49.05</v>
      </c>
      <c r="D277" s="1">
        <v>5.28</v>
      </c>
      <c r="E277" s="1">
        <v>5.97</v>
      </c>
      <c r="F277" s="1">
        <v>0.22</v>
      </c>
      <c r="G277" s="1">
        <v>0</v>
      </c>
      <c r="H277" s="1"/>
      <c r="I277" s="1">
        <v>0</v>
      </c>
      <c r="J277" s="1">
        <v>0</v>
      </c>
      <c r="K277" s="1">
        <v>0</v>
      </c>
      <c r="L277" s="1">
        <v>2011</v>
      </c>
      <c r="M277" s="1" t="str">
        <f t="shared" si="53"/>
        <v>저어육류</v>
      </c>
      <c r="N277">
        <f t="shared" si="54"/>
        <v>46.98</v>
      </c>
      <c r="O277">
        <f t="shared" si="55"/>
        <v>0.96</v>
      </c>
      <c r="P277">
        <f t="shared" si="56"/>
        <v>9.7199999999999989</v>
      </c>
      <c r="Q277">
        <f t="shared" si="57"/>
        <v>25.86</v>
      </c>
      <c r="R277">
        <f t="shared" si="58"/>
        <v>6.1899999999999995</v>
      </c>
      <c r="S277">
        <f t="shared" si="59"/>
        <v>25.86</v>
      </c>
      <c r="T277">
        <f t="shared" si="60"/>
        <v>0.52</v>
      </c>
      <c r="U277">
        <f t="shared" si="61"/>
        <v>11.9</v>
      </c>
      <c r="V277">
        <f t="shared" si="62"/>
        <v>11.9</v>
      </c>
      <c r="X277">
        <f t="shared" si="63"/>
        <v>0.46</v>
      </c>
      <c r="Y277">
        <f t="shared" si="64"/>
        <v>0.52</v>
      </c>
      <c r="Z277">
        <f t="shared" si="65"/>
        <v>0.02</v>
      </c>
    </row>
    <row r="278" spans="1:26" x14ac:dyDescent="0.25">
      <c r="A278" s="1" t="s">
        <v>1714</v>
      </c>
      <c r="B278" s="1">
        <v>100</v>
      </c>
      <c r="C278" s="1">
        <v>79</v>
      </c>
      <c r="D278" s="1">
        <v>0.5</v>
      </c>
      <c r="E278" s="1">
        <v>18</v>
      </c>
      <c r="F278" s="1">
        <v>0.8</v>
      </c>
      <c r="G278" s="1"/>
      <c r="H278" s="1"/>
      <c r="I278" s="1"/>
      <c r="J278" s="1"/>
      <c r="K278" s="1">
        <v>0</v>
      </c>
      <c r="L278" s="1">
        <v>2017</v>
      </c>
      <c r="M278" s="1" t="str">
        <f t="shared" si="53"/>
        <v>저어육류</v>
      </c>
      <c r="N278">
        <f t="shared" si="54"/>
        <v>81.2</v>
      </c>
      <c r="O278">
        <f t="shared" si="55"/>
        <v>1.03</v>
      </c>
      <c r="P278">
        <f t="shared" si="56"/>
        <v>99.5</v>
      </c>
      <c r="Q278">
        <f t="shared" si="57"/>
        <v>79.2</v>
      </c>
      <c r="R278">
        <f t="shared" si="58"/>
        <v>18.8</v>
      </c>
      <c r="S278">
        <f t="shared" si="59"/>
        <v>79.2</v>
      </c>
      <c r="T278">
        <f t="shared" si="60"/>
        <v>1.58</v>
      </c>
      <c r="U278">
        <f t="shared" si="61"/>
        <v>11.9</v>
      </c>
      <c r="V278">
        <f t="shared" si="62"/>
        <v>11.9</v>
      </c>
      <c r="X278">
        <f t="shared" si="63"/>
        <v>0.03</v>
      </c>
      <c r="Y278">
        <f t="shared" si="64"/>
        <v>0.93</v>
      </c>
      <c r="Z278">
        <f t="shared" si="65"/>
        <v>0.04</v>
      </c>
    </row>
    <row r="279" spans="1:26" x14ac:dyDescent="0.25">
      <c r="A279" s="1" t="s">
        <v>1715</v>
      </c>
      <c r="B279" s="1">
        <v>100</v>
      </c>
      <c r="C279" s="1">
        <v>81</v>
      </c>
      <c r="D279" s="1">
        <v>0</v>
      </c>
      <c r="E279" s="1">
        <v>15.2</v>
      </c>
      <c r="F279" s="1">
        <v>2.5</v>
      </c>
      <c r="G279" s="1"/>
      <c r="H279" s="1"/>
      <c r="I279" s="1"/>
      <c r="J279" s="1"/>
      <c r="K279" s="1">
        <v>0</v>
      </c>
      <c r="L279" s="1">
        <v>2017</v>
      </c>
      <c r="M279" s="1" t="str">
        <f t="shared" si="53"/>
        <v>저어육류</v>
      </c>
      <c r="N279">
        <f t="shared" si="54"/>
        <v>83.3</v>
      </c>
      <c r="O279">
        <f t="shared" si="55"/>
        <v>1.03</v>
      </c>
      <c r="P279">
        <f t="shared" si="56"/>
        <v>100</v>
      </c>
      <c r="Q279">
        <f t="shared" si="57"/>
        <v>83.3</v>
      </c>
      <c r="R279">
        <f t="shared" si="58"/>
        <v>17.7</v>
      </c>
      <c r="S279">
        <f t="shared" si="59"/>
        <v>83.3</v>
      </c>
      <c r="T279">
        <f t="shared" si="60"/>
        <v>1.67</v>
      </c>
      <c r="U279">
        <f t="shared" si="61"/>
        <v>10.6</v>
      </c>
      <c r="V279">
        <f t="shared" si="62"/>
        <v>10.6</v>
      </c>
      <c r="X279">
        <f t="shared" si="63"/>
        <v>0</v>
      </c>
      <c r="Y279">
        <f t="shared" si="64"/>
        <v>0.86</v>
      </c>
      <c r="Z279">
        <f t="shared" si="65"/>
        <v>0.14000000000000001</v>
      </c>
    </row>
    <row r="280" spans="1:26" x14ac:dyDescent="0.25">
      <c r="A280" s="1" t="s">
        <v>1716</v>
      </c>
      <c r="B280" s="1">
        <v>100</v>
      </c>
      <c r="C280" s="1">
        <v>99</v>
      </c>
      <c r="D280" s="1">
        <v>3.2</v>
      </c>
      <c r="E280" s="1">
        <v>16.5</v>
      </c>
      <c r="F280" s="1">
        <v>2.4</v>
      </c>
      <c r="G280" s="1"/>
      <c r="H280" s="1"/>
      <c r="I280" s="1"/>
      <c r="J280" s="1"/>
      <c r="K280" s="1">
        <v>0</v>
      </c>
      <c r="L280" s="1">
        <v>2017</v>
      </c>
      <c r="M280" s="1" t="str">
        <f t="shared" si="53"/>
        <v>저어육류</v>
      </c>
      <c r="N280">
        <f t="shared" si="54"/>
        <v>100.39999999999999</v>
      </c>
      <c r="O280">
        <f t="shared" si="55"/>
        <v>1.01</v>
      </c>
      <c r="P280">
        <f t="shared" si="56"/>
        <v>96.8</v>
      </c>
      <c r="Q280">
        <f t="shared" si="57"/>
        <v>87.6</v>
      </c>
      <c r="R280">
        <f t="shared" si="58"/>
        <v>18.899999999999999</v>
      </c>
      <c r="S280">
        <f t="shared" si="59"/>
        <v>87.6</v>
      </c>
      <c r="T280">
        <f t="shared" si="60"/>
        <v>1.75</v>
      </c>
      <c r="U280">
        <f t="shared" si="61"/>
        <v>10.8</v>
      </c>
      <c r="V280">
        <f t="shared" si="62"/>
        <v>10.8</v>
      </c>
      <c r="X280">
        <f t="shared" si="63"/>
        <v>0.14000000000000001</v>
      </c>
      <c r="Y280">
        <f t="shared" si="64"/>
        <v>0.75</v>
      </c>
      <c r="Z280">
        <f t="shared" si="65"/>
        <v>0.11</v>
      </c>
    </row>
    <row r="281" spans="1:26" x14ac:dyDescent="0.25">
      <c r="A281" s="1" t="s">
        <v>1717</v>
      </c>
      <c r="B281" s="1">
        <v>100</v>
      </c>
      <c r="C281" s="1">
        <v>74</v>
      </c>
      <c r="D281" s="1">
        <v>0.1</v>
      </c>
      <c r="E281" s="1">
        <v>17.3</v>
      </c>
      <c r="F281" s="1">
        <v>0.7</v>
      </c>
      <c r="G281" s="1"/>
      <c r="H281" s="1"/>
      <c r="I281" s="1"/>
      <c r="J281" s="1"/>
      <c r="K281" s="1">
        <v>0</v>
      </c>
      <c r="L281" s="1">
        <v>2017</v>
      </c>
      <c r="M281" s="1" t="str">
        <f t="shared" si="53"/>
        <v>저어육류</v>
      </c>
      <c r="N281">
        <f t="shared" si="54"/>
        <v>75.900000000000006</v>
      </c>
      <c r="O281">
        <f t="shared" si="55"/>
        <v>1.03</v>
      </c>
      <c r="P281">
        <f t="shared" si="56"/>
        <v>99.9</v>
      </c>
      <c r="Q281">
        <f t="shared" si="57"/>
        <v>75.5</v>
      </c>
      <c r="R281">
        <f t="shared" si="58"/>
        <v>18</v>
      </c>
      <c r="S281">
        <f t="shared" si="59"/>
        <v>75.5</v>
      </c>
      <c r="T281">
        <f t="shared" si="60"/>
        <v>1.51</v>
      </c>
      <c r="U281">
        <f t="shared" si="61"/>
        <v>11.92</v>
      </c>
      <c r="V281">
        <f t="shared" si="62"/>
        <v>11.9</v>
      </c>
      <c r="X281">
        <f t="shared" si="63"/>
        <v>0.01</v>
      </c>
      <c r="Y281">
        <f t="shared" si="64"/>
        <v>0.96</v>
      </c>
      <c r="Z281">
        <f t="shared" si="65"/>
        <v>0.04</v>
      </c>
    </row>
    <row r="282" spans="1:26" x14ac:dyDescent="0.25">
      <c r="A282" s="1" t="s">
        <v>1718</v>
      </c>
      <c r="B282" s="1">
        <v>100</v>
      </c>
      <c r="C282" s="1">
        <v>140</v>
      </c>
      <c r="D282" s="1">
        <v>0.2</v>
      </c>
      <c r="E282" s="1">
        <v>15.4</v>
      </c>
      <c r="F282" s="1">
        <v>8.8000000000000007</v>
      </c>
      <c r="G282" s="1"/>
      <c r="H282" s="1">
        <v>119</v>
      </c>
      <c r="I282" s="1"/>
      <c r="J282" s="1"/>
      <c r="K282" s="1">
        <v>0</v>
      </c>
      <c r="L282" s="1">
        <v>2017</v>
      </c>
      <c r="M282" s="1" t="str">
        <f t="shared" si="53"/>
        <v>중어육류</v>
      </c>
      <c r="N282">
        <f t="shared" si="54"/>
        <v>141.6</v>
      </c>
      <c r="O282">
        <f t="shared" si="55"/>
        <v>1.01</v>
      </c>
      <c r="P282">
        <f t="shared" si="56"/>
        <v>99.8</v>
      </c>
      <c r="Q282">
        <f t="shared" si="57"/>
        <v>140.80000000000001</v>
      </c>
      <c r="R282">
        <f t="shared" si="58"/>
        <v>24.200000000000003</v>
      </c>
      <c r="S282">
        <f t="shared" si="59"/>
        <v>140.80000000000001</v>
      </c>
      <c r="T282">
        <f t="shared" si="60"/>
        <v>1.88</v>
      </c>
      <c r="U282">
        <f t="shared" si="61"/>
        <v>12.87</v>
      </c>
      <c r="V282">
        <f t="shared" si="62"/>
        <v>12.9</v>
      </c>
      <c r="X282">
        <f t="shared" si="63"/>
        <v>0.01</v>
      </c>
      <c r="Y282">
        <f t="shared" si="64"/>
        <v>0.63</v>
      </c>
      <c r="Z282">
        <f t="shared" si="65"/>
        <v>0.36</v>
      </c>
    </row>
    <row r="283" spans="1:26" x14ac:dyDescent="0.25">
      <c r="A283" s="1" t="s">
        <v>1719</v>
      </c>
      <c r="B283" s="1">
        <v>100</v>
      </c>
      <c r="C283" s="1">
        <v>124</v>
      </c>
      <c r="D283" s="1">
        <v>0</v>
      </c>
      <c r="E283" s="1">
        <v>22.6</v>
      </c>
      <c r="F283" s="1">
        <v>3.1</v>
      </c>
      <c r="G283" s="1"/>
      <c r="H283" s="1">
        <v>77</v>
      </c>
      <c r="I283" s="1">
        <v>90</v>
      </c>
      <c r="J283" s="1">
        <v>0.57999999999999996</v>
      </c>
      <c r="K283" s="1">
        <v>0</v>
      </c>
      <c r="L283" s="1">
        <v>2017</v>
      </c>
      <c r="M283" s="1" t="str">
        <f t="shared" si="53"/>
        <v>저어육류</v>
      </c>
      <c r="N283">
        <f t="shared" si="54"/>
        <v>118.30000000000001</v>
      </c>
      <c r="O283">
        <f t="shared" si="55"/>
        <v>0.95</v>
      </c>
      <c r="P283">
        <f t="shared" si="56"/>
        <v>100</v>
      </c>
      <c r="Q283">
        <f t="shared" si="57"/>
        <v>118.30000000000001</v>
      </c>
      <c r="R283">
        <f t="shared" si="58"/>
        <v>25.700000000000003</v>
      </c>
      <c r="S283">
        <f t="shared" si="59"/>
        <v>118.30000000000001</v>
      </c>
      <c r="T283">
        <f t="shared" si="60"/>
        <v>2.37</v>
      </c>
      <c r="U283">
        <f t="shared" si="61"/>
        <v>10.84</v>
      </c>
      <c r="V283">
        <f t="shared" si="62"/>
        <v>10.8</v>
      </c>
      <c r="X283">
        <f t="shared" si="63"/>
        <v>0</v>
      </c>
      <c r="Y283">
        <f t="shared" si="64"/>
        <v>0.88</v>
      </c>
      <c r="Z283">
        <f t="shared" si="65"/>
        <v>0.12</v>
      </c>
    </row>
    <row r="284" spans="1:26" x14ac:dyDescent="0.25">
      <c r="A284" s="1" t="s">
        <v>1720</v>
      </c>
      <c r="B284" s="1">
        <v>15</v>
      </c>
      <c r="C284" s="1">
        <v>57.9</v>
      </c>
      <c r="D284" s="1">
        <v>0</v>
      </c>
      <c r="E284" s="1">
        <v>9.35</v>
      </c>
      <c r="F284" s="1">
        <v>1.97</v>
      </c>
      <c r="G284" s="1">
        <v>0</v>
      </c>
      <c r="H284" s="1"/>
      <c r="I284" s="1">
        <v>0</v>
      </c>
      <c r="J284" s="1">
        <v>0</v>
      </c>
      <c r="K284" s="1">
        <v>0</v>
      </c>
      <c r="L284" s="1">
        <v>2011</v>
      </c>
      <c r="M284" s="1" t="str">
        <f t="shared" si="53"/>
        <v>저어육류</v>
      </c>
      <c r="N284">
        <f t="shared" si="54"/>
        <v>55.129999999999995</v>
      </c>
      <c r="O284">
        <f t="shared" si="55"/>
        <v>0.95</v>
      </c>
      <c r="P284">
        <f t="shared" si="56"/>
        <v>15</v>
      </c>
      <c r="Q284">
        <f t="shared" si="57"/>
        <v>55.129999999999995</v>
      </c>
      <c r="R284">
        <f t="shared" si="58"/>
        <v>11.32</v>
      </c>
      <c r="S284">
        <f t="shared" si="59"/>
        <v>55.129999999999995</v>
      </c>
      <c r="T284">
        <f t="shared" si="60"/>
        <v>1.1000000000000001</v>
      </c>
      <c r="U284">
        <f t="shared" si="61"/>
        <v>10.29</v>
      </c>
      <c r="V284">
        <f t="shared" si="62"/>
        <v>10.3</v>
      </c>
      <c r="X284">
        <f t="shared" si="63"/>
        <v>0</v>
      </c>
      <c r="Y284">
        <f t="shared" si="64"/>
        <v>0.83</v>
      </c>
      <c r="Z284">
        <f t="shared" si="65"/>
        <v>0.17</v>
      </c>
    </row>
    <row r="285" spans="1:26" x14ac:dyDescent="0.25">
      <c r="A285" s="1" t="s">
        <v>1721</v>
      </c>
      <c r="B285" s="1">
        <v>100</v>
      </c>
      <c r="C285" s="1">
        <v>85</v>
      </c>
      <c r="D285" s="1">
        <v>0.1</v>
      </c>
      <c r="E285" s="1">
        <v>17.399999999999999</v>
      </c>
      <c r="F285" s="1">
        <v>1.9</v>
      </c>
      <c r="G285" s="1"/>
      <c r="H285" s="1"/>
      <c r="I285" s="1"/>
      <c r="J285" s="1"/>
      <c r="K285" s="1">
        <v>0</v>
      </c>
      <c r="L285" s="1">
        <v>2017</v>
      </c>
      <c r="M285" s="1" t="str">
        <f t="shared" si="53"/>
        <v>저어육류</v>
      </c>
      <c r="N285">
        <f t="shared" si="54"/>
        <v>87.1</v>
      </c>
      <c r="O285">
        <f t="shared" si="55"/>
        <v>1.02</v>
      </c>
      <c r="P285">
        <f t="shared" si="56"/>
        <v>99.9</v>
      </c>
      <c r="Q285">
        <f t="shared" si="57"/>
        <v>86.699999999999989</v>
      </c>
      <c r="R285">
        <f t="shared" si="58"/>
        <v>19.299999999999997</v>
      </c>
      <c r="S285">
        <f t="shared" si="59"/>
        <v>86.699999999999989</v>
      </c>
      <c r="T285">
        <f t="shared" si="60"/>
        <v>1.73</v>
      </c>
      <c r="U285">
        <f t="shared" si="61"/>
        <v>11.16</v>
      </c>
      <c r="V285">
        <f t="shared" si="62"/>
        <v>11.2</v>
      </c>
      <c r="X285">
        <f t="shared" si="63"/>
        <v>0.01</v>
      </c>
      <c r="Y285">
        <f t="shared" si="64"/>
        <v>0.9</v>
      </c>
      <c r="Z285">
        <f t="shared" si="65"/>
        <v>0.1</v>
      </c>
    </row>
    <row r="286" spans="1:26" x14ac:dyDescent="0.25">
      <c r="A286" s="1" t="s">
        <v>1722</v>
      </c>
      <c r="B286" s="1">
        <v>100</v>
      </c>
      <c r="C286" s="1">
        <v>119</v>
      </c>
      <c r="D286" s="1">
        <v>3</v>
      </c>
      <c r="E286" s="1">
        <v>15.5</v>
      </c>
      <c r="F286" s="1">
        <v>5.0999999999999996</v>
      </c>
      <c r="G286" s="1"/>
      <c r="H286" s="1">
        <v>124</v>
      </c>
      <c r="I286" s="1"/>
      <c r="J286" s="1"/>
      <c r="K286" s="1">
        <v>0</v>
      </c>
      <c r="L286" s="1">
        <v>2017</v>
      </c>
      <c r="M286" s="1" t="str">
        <f t="shared" si="53"/>
        <v>저어육류</v>
      </c>
      <c r="N286">
        <f t="shared" si="54"/>
        <v>119.9</v>
      </c>
      <c r="O286">
        <f t="shared" si="55"/>
        <v>1.01</v>
      </c>
      <c r="P286">
        <f t="shared" si="56"/>
        <v>97</v>
      </c>
      <c r="Q286">
        <f t="shared" si="57"/>
        <v>107.9</v>
      </c>
      <c r="R286">
        <f t="shared" si="58"/>
        <v>20.6</v>
      </c>
      <c r="S286">
        <f t="shared" si="59"/>
        <v>107.9</v>
      </c>
      <c r="T286">
        <f t="shared" si="60"/>
        <v>2.16</v>
      </c>
      <c r="U286">
        <f t="shared" si="61"/>
        <v>9.5399999999999991</v>
      </c>
      <c r="V286">
        <f t="shared" si="62"/>
        <v>9.5</v>
      </c>
      <c r="X286">
        <f t="shared" si="63"/>
        <v>0.13</v>
      </c>
      <c r="Y286">
        <f t="shared" si="64"/>
        <v>0.66</v>
      </c>
      <c r="Z286">
        <f t="shared" si="65"/>
        <v>0.22</v>
      </c>
    </row>
    <row r="287" spans="1:26" x14ac:dyDescent="0.25">
      <c r="A287" s="1" t="s">
        <v>1723</v>
      </c>
      <c r="B287" s="1">
        <v>100</v>
      </c>
      <c r="C287" s="1">
        <v>82</v>
      </c>
      <c r="D287" s="1">
        <v>0</v>
      </c>
      <c r="E287" s="1">
        <v>16.77</v>
      </c>
      <c r="F287" s="1">
        <v>1.2</v>
      </c>
      <c r="G287" s="1">
        <v>0</v>
      </c>
      <c r="H287" s="1">
        <v>97</v>
      </c>
      <c r="I287" s="1">
        <v>133</v>
      </c>
      <c r="J287" s="1">
        <v>0.18</v>
      </c>
      <c r="K287" s="1">
        <v>0</v>
      </c>
      <c r="L287" s="1">
        <v>2017</v>
      </c>
      <c r="M287" s="1" t="str">
        <f t="shared" si="53"/>
        <v>저어육류</v>
      </c>
      <c r="N287">
        <f t="shared" si="54"/>
        <v>77.88</v>
      </c>
      <c r="O287">
        <f t="shared" si="55"/>
        <v>0.95</v>
      </c>
      <c r="P287">
        <f t="shared" si="56"/>
        <v>100</v>
      </c>
      <c r="Q287">
        <f t="shared" si="57"/>
        <v>77.88</v>
      </c>
      <c r="R287">
        <f t="shared" si="58"/>
        <v>17.97</v>
      </c>
      <c r="S287">
        <f t="shared" si="59"/>
        <v>77.88</v>
      </c>
      <c r="T287">
        <f t="shared" si="60"/>
        <v>1.56</v>
      </c>
      <c r="U287">
        <f t="shared" si="61"/>
        <v>11.52</v>
      </c>
      <c r="V287">
        <f t="shared" si="62"/>
        <v>11.5</v>
      </c>
      <c r="X287">
        <f t="shared" si="63"/>
        <v>0</v>
      </c>
      <c r="Y287">
        <f t="shared" si="64"/>
        <v>0.93</v>
      </c>
      <c r="Z287">
        <f t="shared" si="65"/>
        <v>7.0000000000000007E-2</v>
      </c>
    </row>
    <row r="288" spans="1:26" x14ac:dyDescent="0.25">
      <c r="A288" s="1" t="s">
        <v>1724</v>
      </c>
      <c r="B288" s="1">
        <v>100</v>
      </c>
      <c r="C288" s="1">
        <v>239</v>
      </c>
      <c r="D288" s="1">
        <v>29.1</v>
      </c>
      <c r="E288" s="1">
        <v>24.8</v>
      </c>
      <c r="F288" s="1">
        <v>2.1</v>
      </c>
      <c r="G288" s="1"/>
      <c r="H288" s="1"/>
      <c r="I288" s="1"/>
      <c r="J288" s="1"/>
      <c r="K288" s="1">
        <v>0</v>
      </c>
      <c r="L288" s="1">
        <v>2017</v>
      </c>
      <c r="M288" s="1" t="str">
        <f t="shared" si="53"/>
        <v>저어육류</v>
      </c>
      <c r="N288">
        <f t="shared" si="54"/>
        <v>234.50000000000003</v>
      </c>
      <c r="O288">
        <f t="shared" si="55"/>
        <v>0.98</v>
      </c>
      <c r="P288">
        <f t="shared" si="56"/>
        <v>70.900000000000006</v>
      </c>
      <c r="Q288">
        <f t="shared" si="57"/>
        <v>118.10000000000001</v>
      </c>
      <c r="R288">
        <f t="shared" si="58"/>
        <v>26.900000000000002</v>
      </c>
      <c r="S288">
        <f t="shared" si="59"/>
        <v>118.10000000000001</v>
      </c>
      <c r="T288">
        <f t="shared" si="60"/>
        <v>2.36</v>
      </c>
      <c r="U288">
        <f t="shared" si="61"/>
        <v>11.4</v>
      </c>
      <c r="V288">
        <f t="shared" si="62"/>
        <v>11.4</v>
      </c>
      <c r="X288">
        <f t="shared" si="63"/>
        <v>0.52</v>
      </c>
      <c r="Y288">
        <f t="shared" si="64"/>
        <v>0.44</v>
      </c>
      <c r="Z288">
        <f t="shared" si="65"/>
        <v>0.04</v>
      </c>
    </row>
    <row r="289" spans="1:26" x14ac:dyDescent="0.25">
      <c r="A289" s="1" t="s">
        <v>1725</v>
      </c>
      <c r="B289" s="1">
        <v>100</v>
      </c>
      <c r="C289" s="1">
        <v>48</v>
      </c>
      <c r="D289" s="1">
        <v>1.5</v>
      </c>
      <c r="E289" s="1">
        <v>8.5</v>
      </c>
      <c r="F289" s="1">
        <v>1</v>
      </c>
      <c r="G289" s="1"/>
      <c r="H289" s="1"/>
      <c r="I289" s="1"/>
      <c r="J289" s="1"/>
      <c r="K289" s="1">
        <v>0</v>
      </c>
      <c r="L289" s="1">
        <v>2017</v>
      </c>
      <c r="M289" s="1" t="str">
        <f t="shared" si="53"/>
        <v>저어육류</v>
      </c>
      <c r="N289">
        <f t="shared" si="54"/>
        <v>49</v>
      </c>
      <c r="O289">
        <f t="shared" si="55"/>
        <v>1.02</v>
      </c>
      <c r="P289">
        <f t="shared" si="56"/>
        <v>98.5</v>
      </c>
      <c r="Q289">
        <f t="shared" si="57"/>
        <v>43</v>
      </c>
      <c r="R289">
        <f t="shared" si="58"/>
        <v>9.5</v>
      </c>
      <c r="S289">
        <f t="shared" si="59"/>
        <v>43</v>
      </c>
      <c r="T289">
        <f t="shared" si="60"/>
        <v>0.86</v>
      </c>
      <c r="U289">
        <f t="shared" si="61"/>
        <v>11.05</v>
      </c>
      <c r="V289">
        <f t="shared" si="62"/>
        <v>11.1</v>
      </c>
      <c r="X289">
        <f t="shared" si="63"/>
        <v>0.14000000000000001</v>
      </c>
      <c r="Y289">
        <f t="shared" si="64"/>
        <v>0.77</v>
      </c>
      <c r="Z289">
        <f t="shared" si="65"/>
        <v>0.09</v>
      </c>
    </row>
    <row r="290" spans="1:26" x14ac:dyDescent="0.25">
      <c r="A290" s="1" t="s">
        <v>1726</v>
      </c>
      <c r="B290" s="1">
        <v>100</v>
      </c>
      <c r="C290" s="1">
        <v>89</v>
      </c>
      <c r="D290" s="1">
        <v>2.1</v>
      </c>
      <c r="E290" s="1">
        <v>15.2</v>
      </c>
      <c r="F290" s="1">
        <v>2.4</v>
      </c>
      <c r="G290" s="1"/>
      <c r="H290" s="1"/>
      <c r="I290" s="1"/>
      <c r="J290" s="1"/>
      <c r="K290" s="1">
        <v>0</v>
      </c>
      <c r="L290" s="1">
        <v>2017</v>
      </c>
      <c r="M290" s="1" t="str">
        <f t="shared" si="53"/>
        <v>저어육류</v>
      </c>
      <c r="N290">
        <f t="shared" si="54"/>
        <v>90.8</v>
      </c>
      <c r="O290">
        <f t="shared" si="55"/>
        <v>1.02</v>
      </c>
      <c r="P290">
        <f t="shared" si="56"/>
        <v>97.9</v>
      </c>
      <c r="Q290">
        <f t="shared" si="57"/>
        <v>82.399999999999991</v>
      </c>
      <c r="R290">
        <f t="shared" si="58"/>
        <v>17.599999999999998</v>
      </c>
      <c r="S290">
        <f t="shared" si="59"/>
        <v>82.399999999999991</v>
      </c>
      <c r="T290">
        <f t="shared" si="60"/>
        <v>1.65</v>
      </c>
      <c r="U290">
        <f t="shared" si="61"/>
        <v>10.67</v>
      </c>
      <c r="V290">
        <f t="shared" si="62"/>
        <v>10.7</v>
      </c>
      <c r="X290">
        <f t="shared" si="63"/>
        <v>0.11</v>
      </c>
      <c r="Y290">
        <f t="shared" si="64"/>
        <v>0.77</v>
      </c>
      <c r="Z290">
        <f t="shared" si="65"/>
        <v>0.12</v>
      </c>
    </row>
    <row r="291" spans="1:26" x14ac:dyDescent="0.25">
      <c r="A291" s="1" t="s">
        <v>1727</v>
      </c>
      <c r="B291" s="1">
        <v>100</v>
      </c>
      <c r="C291" s="1">
        <v>320</v>
      </c>
      <c r="D291" s="1">
        <v>0</v>
      </c>
      <c r="E291" s="1">
        <v>74</v>
      </c>
      <c r="F291" s="1">
        <v>3.7</v>
      </c>
      <c r="G291" s="1"/>
      <c r="H291" s="1"/>
      <c r="I291" s="1"/>
      <c r="J291" s="1"/>
      <c r="K291" s="1">
        <v>0</v>
      </c>
      <c r="L291" s="1">
        <v>2017</v>
      </c>
      <c r="M291" s="1" t="str">
        <f t="shared" si="53"/>
        <v>저어육류</v>
      </c>
      <c r="N291">
        <f t="shared" si="54"/>
        <v>329.3</v>
      </c>
      <c r="O291">
        <f t="shared" si="55"/>
        <v>1.03</v>
      </c>
      <c r="P291">
        <f t="shared" si="56"/>
        <v>100</v>
      </c>
      <c r="Q291">
        <f t="shared" si="57"/>
        <v>329.3</v>
      </c>
      <c r="R291">
        <f t="shared" si="58"/>
        <v>77.7</v>
      </c>
      <c r="S291">
        <f t="shared" si="59"/>
        <v>329.3</v>
      </c>
      <c r="T291">
        <f t="shared" si="60"/>
        <v>6.59</v>
      </c>
      <c r="U291">
        <f t="shared" si="61"/>
        <v>11.79</v>
      </c>
      <c r="V291">
        <f t="shared" si="62"/>
        <v>11.8</v>
      </c>
      <c r="X291">
        <f t="shared" si="63"/>
        <v>0</v>
      </c>
      <c r="Y291">
        <f t="shared" si="64"/>
        <v>0.95</v>
      </c>
      <c r="Z291">
        <f t="shared" si="65"/>
        <v>0.05</v>
      </c>
    </row>
    <row r="292" spans="1:26" x14ac:dyDescent="0.25">
      <c r="A292" s="1" t="s">
        <v>1728</v>
      </c>
      <c r="B292" s="1">
        <v>100</v>
      </c>
      <c r="C292" s="1">
        <v>70</v>
      </c>
      <c r="D292" s="1">
        <v>3.2</v>
      </c>
      <c r="E292" s="1">
        <v>12.27</v>
      </c>
      <c r="F292" s="1">
        <v>0.93</v>
      </c>
      <c r="G292" s="1">
        <v>0.75</v>
      </c>
      <c r="H292" s="1">
        <v>383</v>
      </c>
      <c r="I292" s="1">
        <v>11.05</v>
      </c>
      <c r="J292" s="1">
        <v>0.23</v>
      </c>
      <c r="K292" s="1">
        <v>0</v>
      </c>
      <c r="L292" s="1">
        <v>2017</v>
      </c>
      <c r="M292" s="1" t="str">
        <f t="shared" si="53"/>
        <v>저어육류</v>
      </c>
      <c r="N292">
        <f t="shared" si="54"/>
        <v>70.25</v>
      </c>
      <c r="O292">
        <f t="shared" si="55"/>
        <v>1</v>
      </c>
      <c r="P292">
        <f t="shared" si="56"/>
        <v>96.8</v>
      </c>
      <c r="Q292">
        <f t="shared" si="57"/>
        <v>57.45</v>
      </c>
      <c r="R292">
        <f t="shared" si="58"/>
        <v>13.2</v>
      </c>
      <c r="S292">
        <f t="shared" si="59"/>
        <v>57.45</v>
      </c>
      <c r="T292">
        <f t="shared" si="60"/>
        <v>1.1499999999999999</v>
      </c>
      <c r="U292">
        <f t="shared" si="61"/>
        <v>11.48</v>
      </c>
      <c r="V292">
        <f t="shared" si="62"/>
        <v>11.5</v>
      </c>
      <c r="X292">
        <f t="shared" si="63"/>
        <v>0.2</v>
      </c>
      <c r="Y292">
        <f t="shared" si="64"/>
        <v>0.75</v>
      </c>
      <c r="Z292">
        <f t="shared" si="65"/>
        <v>0.06</v>
      </c>
    </row>
    <row r="293" spans="1:26" x14ac:dyDescent="0.25">
      <c r="A293" s="1" t="s">
        <v>1729</v>
      </c>
      <c r="B293" s="1">
        <v>100</v>
      </c>
      <c r="C293" s="1">
        <v>123</v>
      </c>
      <c r="D293" s="1">
        <v>0.9</v>
      </c>
      <c r="E293" s="1">
        <v>25.6</v>
      </c>
      <c r="F293" s="1">
        <v>2.2000000000000002</v>
      </c>
      <c r="G293" s="1"/>
      <c r="H293" s="1">
        <v>837</v>
      </c>
      <c r="I293" s="1"/>
      <c r="J293" s="1"/>
      <c r="K293" s="1">
        <v>0</v>
      </c>
      <c r="L293" s="1">
        <v>2017</v>
      </c>
      <c r="M293" s="1" t="str">
        <f t="shared" si="53"/>
        <v>저어육류</v>
      </c>
      <c r="N293">
        <f t="shared" si="54"/>
        <v>125.8</v>
      </c>
      <c r="O293">
        <f t="shared" si="55"/>
        <v>1.02</v>
      </c>
      <c r="P293">
        <f t="shared" si="56"/>
        <v>99.1</v>
      </c>
      <c r="Q293">
        <f t="shared" si="57"/>
        <v>122.2</v>
      </c>
      <c r="R293">
        <f t="shared" si="58"/>
        <v>27.8</v>
      </c>
      <c r="S293">
        <f t="shared" si="59"/>
        <v>122.2</v>
      </c>
      <c r="T293">
        <f t="shared" si="60"/>
        <v>2.44</v>
      </c>
      <c r="U293">
        <f t="shared" si="61"/>
        <v>11.39</v>
      </c>
      <c r="V293">
        <f t="shared" si="62"/>
        <v>11.4</v>
      </c>
      <c r="X293">
        <f t="shared" si="63"/>
        <v>0.03</v>
      </c>
      <c r="Y293">
        <f t="shared" si="64"/>
        <v>0.89</v>
      </c>
      <c r="Z293">
        <f t="shared" si="65"/>
        <v>0.08</v>
      </c>
    </row>
    <row r="294" spans="1:26" x14ac:dyDescent="0.25">
      <c r="A294" s="1" t="s">
        <v>1730</v>
      </c>
      <c r="B294" s="1">
        <v>100</v>
      </c>
      <c r="C294" s="1">
        <v>96</v>
      </c>
      <c r="D294" s="1">
        <v>0.1</v>
      </c>
      <c r="E294" s="1">
        <v>21.4</v>
      </c>
      <c r="F294" s="1">
        <v>1.4</v>
      </c>
      <c r="G294" s="1"/>
      <c r="H294" s="1">
        <v>1394</v>
      </c>
      <c r="I294" s="1"/>
      <c r="J294" s="1"/>
      <c r="K294" s="1">
        <v>0</v>
      </c>
      <c r="L294" s="1">
        <v>2017</v>
      </c>
      <c r="M294" s="1" t="str">
        <f t="shared" si="53"/>
        <v>저어육류</v>
      </c>
      <c r="N294">
        <f t="shared" si="54"/>
        <v>98.6</v>
      </c>
      <c r="O294">
        <f t="shared" si="55"/>
        <v>1.03</v>
      </c>
      <c r="P294">
        <f t="shared" si="56"/>
        <v>99.9</v>
      </c>
      <c r="Q294">
        <f t="shared" si="57"/>
        <v>98.199999999999989</v>
      </c>
      <c r="R294">
        <f t="shared" si="58"/>
        <v>22.799999999999997</v>
      </c>
      <c r="S294">
        <f t="shared" si="59"/>
        <v>98.199999999999989</v>
      </c>
      <c r="T294">
        <f t="shared" si="60"/>
        <v>1.96</v>
      </c>
      <c r="U294">
        <f t="shared" si="61"/>
        <v>11.63</v>
      </c>
      <c r="V294">
        <f t="shared" si="62"/>
        <v>11.6</v>
      </c>
      <c r="X294">
        <f t="shared" si="63"/>
        <v>0</v>
      </c>
      <c r="Y294">
        <f t="shared" si="64"/>
        <v>0.93</v>
      </c>
      <c r="Z294">
        <f t="shared" si="65"/>
        <v>0.06</v>
      </c>
    </row>
    <row r="295" spans="1:26" x14ac:dyDescent="0.25">
      <c r="A295" s="1" t="s">
        <v>1731</v>
      </c>
      <c r="B295" s="1">
        <v>100</v>
      </c>
      <c r="C295" s="1">
        <v>83</v>
      </c>
      <c r="D295" s="1">
        <v>0.6</v>
      </c>
      <c r="E295" s="1">
        <v>19.2</v>
      </c>
      <c r="F295" s="1">
        <v>0.7</v>
      </c>
      <c r="G295" s="1"/>
      <c r="H295" s="1"/>
      <c r="I295" s="1"/>
      <c r="J295" s="1"/>
      <c r="K295" s="1">
        <v>0</v>
      </c>
      <c r="L295" s="1">
        <v>2017</v>
      </c>
      <c r="M295" s="1" t="str">
        <f t="shared" si="53"/>
        <v>저어육류</v>
      </c>
      <c r="N295">
        <f t="shared" si="54"/>
        <v>85.5</v>
      </c>
      <c r="O295">
        <f t="shared" si="55"/>
        <v>1.03</v>
      </c>
      <c r="P295">
        <f t="shared" si="56"/>
        <v>99.4</v>
      </c>
      <c r="Q295">
        <f t="shared" si="57"/>
        <v>83.1</v>
      </c>
      <c r="R295">
        <f t="shared" si="58"/>
        <v>19.899999999999999</v>
      </c>
      <c r="S295">
        <f t="shared" si="59"/>
        <v>83.1</v>
      </c>
      <c r="T295">
        <f t="shared" si="60"/>
        <v>1.66</v>
      </c>
      <c r="U295">
        <f t="shared" si="61"/>
        <v>11.99</v>
      </c>
      <c r="V295">
        <f t="shared" si="62"/>
        <v>12</v>
      </c>
      <c r="X295">
        <f t="shared" si="63"/>
        <v>0.03</v>
      </c>
      <c r="Y295">
        <f t="shared" si="64"/>
        <v>0.94</v>
      </c>
      <c r="Z295">
        <f t="shared" si="65"/>
        <v>0.03</v>
      </c>
    </row>
    <row r="296" spans="1:26" x14ac:dyDescent="0.25">
      <c r="A296" s="1" t="s">
        <v>1732</v>
      </c>
      <c r="B296" s="1">
        <v>100</v>
      </c>
      <c r="C296" s="1">
        <v>65</v>
      </c>
      <c r="D296" s="1">
        <v>0.8</v>
      </c>
      <c r="E296" s="1">
        <v>12.3</v>
      </c>
      <c r="F296" s="1">
        <v>1.6</v>
      </c>
      <c r="G296" s="1"/>
      <c r="H296" s="1">
        <v>130</v>
      </c>
      <c r="I296" s="1"/>
      <c r="J296" s="1"/>
      <c r="K296" s="1">
        <v>0</v>
      </c>
      <c r="L296" s="1">
        <v>2017</v>
      </c>
      <c r="M296" s="1" t="str">
        <f t="shared" si="53"/>
        <v>저어육류</v>
      </c>
      <c r="N296">
        <f t="shared" si="54"/>
        <v>66.800000000000011</v>
      </c>
      <c r="O296">
        <f t="shared" si="55"/>
        <v>1.03</v>
      </c>
      <c r="P296">
        <f t="shared" si="56"/>
        <v>99.2</v>
      </c>
      <c r="Q296">
        <f t="shared" si="57"/>
        <v>63.6</v>
      </c>
      <c r="R296">
        <f t="shared" si="58"/>
        <v>13.9</v>
      </c>
      <c r="S296">
        <f t="shared" si="59"/>
        <v>63.6</v>
      </c>
      <c r="T296">
        <f t="shared" si="60"/>
        <v>1.27</v>
      </c>
      <c r="U296">
        <f t="shared" si="61"/>
        <v>10.94</v>
      </c>
      <c r="V296">
        <f t="shared" si="62"/>
        <v>10.9</v>
      </c>
      <c r="X296">
        <f t="shared" si="63"/>
        <v>0.05</v>
      </c>
      <c r="Y296">
        <f t="shared" si="64"/>
        <v>0.84</v>
      </c>
      <c r="Z296">
        <f t="shared" si="65"/>
        <v>0.11</v>
      </c>
    </row>
    <row r="297" spans="1:26" x14ac:dyDescent="0.25">
      <c r="A297" s="1" t="s">
        <v>1733</v>
      </c>
      <c r="B297" s="1">
        <v>100</v>
      </c>
      <c r="C297" s="1">
        <v>62</v>
      </c>
      <c r="D297" s="1">
        <v>0.9</v>
      </c>
      <c r="E297" s="1">
        <v>11.9</v>
      </c>
      <c r="F297" s="1">
        <v>1.3</v>
      </c>
      <c r="G297" s="1"/>
      <c r="H297" s="1">
        <v>134</v>
      </c>
      <c r="I297" s="1"/>
      <c r="J297" s="1"/>
      <c r="K297" s="1">
        <v>0</v>
      </c>
      <c r="L297" s="1">
        <v>2017</v>
      </c>
      <c r="M297" s="1" t="str">
        <f t="shared" si="53"/>
        <v>저어육류</v>
      </c>
      <c r="N297">
        <f t="shared" si="54"/>
        <v>62.900000000000006</v>
      </c>
      <c r="O297">
        <f t="shared" si="55"/>
        <v>1.01</v>
      </c>
      <c r="P297">
        <f t="shared" si="56"/>
        <v>99.1</v>
      </c>
      <c r="Q297">
        <f t="shared" si="57"/>
        <v>59.300000000000004</v>
      </c>
      <c r="R297">
        <f t="shared" si="58"/>
        <v>13.200000000000001</v>
      </c>
      <c r="S297">
        <f t="shared" si="59"/>
        <v>59.300000000000004</v>
      </c>
      <c r="T297">
        <f t="shared" si="60"/>
        <v>1.19</v>
      </c>
      <c r="U297">
        <f t="shared" si="61"/>
        <v>11.09</v>
      </c>
      <c r="V297">
        <f t="shared" si="62"/>
        <v>11.1</v>
      </c>
      <c r="X297">
        <f t="shared" si="63"/>
        <v>0.06</v>
      </c>
      <c r="Y297">
        <f t="shared" si="64"/>
        <v>0.84</v>
      </c>
      <c r="Z297">
        <f t="shared" si="65"/>
        <v>0.09</v>
      </c>
    </row>
    <row r="298" spans="1:26" x14ac:dyDescent="0.25">
      <c r="A298" s="1" t="s">
        <v>1734</v>
      </c>
      <c r="B298" s="1">
        <v>100</v>
      </c>
      <c r="C298" s="1">
        <v>309</v>
      </c>
      <c r="D298" s="1">
        <v>0.5</v>
      </c>
      <c r="E298" s="1">
        <v>27.2</v>
      </c>
      <c r="F298" s="1">
        <v>22.4</v>
      </c>
      <c r="G298" s="1"/>
      <c r="H298" s="1"/>
      <c r="I298" s="1"/>
      <c r="J298" s="1"/>
      <c r="K298" s="1">
        <v>0</v>
      </c>
      <c r="L298" s="1">
        <v>2017</v>
      </c>
      <c r="M298" s="1" t="str">
        <f t="shared" si="53"/>
        <v>중어육류</v>
      </c>
      <c r="N298">
        <f t="shared" si="54"/>
        <v>312.39999999999998</v>
      </c>
      <c r="O298">
        <f t="shared" si="55"/>
        <v>1.01</v>
      </c>
      <c r="P298">
        <f t="shared" si="56"/>
        <v>99.5</v>
      </c>
      <c r="Q298">
        <f t="shared" si="57"/>
        <v>310.39999999999998</v>
      </c>
      <c r="R298">
        <f t="shared" si="58"/>
        <v>49.599999999999994</v>
      </c>
      <c r="S298">
        <f t="shared" si="59"/>
        <v>310.39999999999998</v>
      </c>
      <c r="T298">
        <f t="shared" si="60"/>
        <v>4.1399999999999997</v>
      </c>
      <c r="U298">
        <f t="shared" si="61"/>
        <v>11.98</v>
      </c>
      <c r="V298">
        <f t="shared" si="62"/>
        <v>12</v>
      </c>
      <c r="X298">
        <f t="shared" si="63"/>
        <v>0.01</v>
      </c>
      <c r="Y298">
        <f t="shared" si="64"/>
        <v>0.54</v>
      </c>
      <c r="Z298">
        <f t="shared" si="65"/>
        <v>0.45</v>
      </c>
    </row>
    <row r="299" spans="1:26" x14ac:dyDescent="0.25">
      <c r="A299" s="1" t="s">
        <v>1735</v>
      </c>
      <c r="B299" s="1">
        <v>100</v>
      </c>
      <c r="C299" s="1">
        <v>304</v>
      </c>
      <c r="D299" s="1">
        <v>0.3</v>
      </c>
      <c r="E299" s="1">
        <v>26.2</v>
      </c>
      <c r="F299" s="1">
        <v>20.399999999999999</v>
      </c>
      <c r="G299" s="1"/>
      <c r="H299" s="1">
        <v>40</v>
      </c>
      <c r="I299" s="1">
        <v>89</v>
      </c>
      <c r="J299" s="1">
        <v>4.87</v>
      </c>
      <c r="K299" s="1">
        <v>0</v>
      </c>
      <c r="L299" s="1">
        <v>2017</v>
      </c>
      <c r="M299" s="1" t="str">
        <f t="shared" si="53"/>
        <v>중어육류</v>
      </c>
      <c r="N299">
        <f t="shared" si="54"/>
        <v>289.60000000000002</v>
      </c>
      <c r="O299">
        <f t="shared" si="55"/>
        <v>0.95</v>
      </c>
      <c r="P299">
        <f t="shared" si="56"/>
        <v>99.7</v>
      </c>
      <c r="Q299">
        <f t="shared" si="57"/>
        <v>288.39999999999998</v>
      </c>
      <c r="R299">
        <f t="shared" si="58"/>
        <v>46.599999999999994</v>
      </c>
      <c r="S299">
        <f t="shared" si="59"/>
        <v>288.39999999999998</v>
      </c>
      <c r="T299">
        <f t="shared" si="60"/>
        <v>3.85</v>
      </c>
      <c r="U299">
        <f t="shared" si="61"/>
        <v>12.1</v>
      </c>
      <c r="V299">
        <f t="shared" si="62"/>
        <v>12.1</v>
      </c>
      <c r="X299">
        <f t="shared" si="63"/>
        <v>0.01</v>
      </c>
      <c r="Y299">
        <f t="shared" si="64"/>
        <v>0.56000000000000005</v>
      </c>
      <c r="Z299">
        <f t="shared" si="65"/>
        <v>0.43</v>
      </c>
    </row>
    <row r="300" spans="1:26" x14ac:dyDescent="0.25">
      <c r="A300" s="1" t="s">
        <v>1736</v>
      </c>
      <c r="B300" s="1">
        <v>100</v>
      </c>
      <c r="C300" s="1">
        <v>80</v>
      </c>
      <c r="D300" s="1">
        <v>0.4</v>
      </c>
      <c r="E300" s="1">
        <v>18.399999999999999</v>
      </c>
      <c r="F300" s="1">
        <v>0.8</v>
      </c>
      <c r="G300" s="1"/>
      <c r="H300" s="1">
        <v>32</v>
      </c>
      <c r="I300" s="1"/>
      <c r="J300" s="1"/>
      <c r="K300" s="1">
        <v>0</v>
      </c>
      <c r="L300" s="1">
        <v>2017</v>
      </c>
      <c r="M300" s="1" t="str">
        <f t="shared" si="53"/>
        <v>저어육류</v>
      </c>
      <c r="N300">
        <f t="shared" si="54"/>
        <v>82.399999999999991</v>
      </c>
      <c r="O300">
        <f t="shared" si="55"/>
        <v>1.03</v>
      </c>
      <c r="P300">
        <f t="shared" si="56"/>
        <v>99.6</v>
      </c>
      <c r="Q300">
        <f t="shared" si="57"/>
        <v>80.8</v>
      </c>
      <c r="R300">
        <f t="shared" si="58"/>
        <v>19.2</v>
      </c>
      <c r="S300">
        <f t="shared" si="59"/>
        <v>80.8</v>
      </c>
      <c r="T300">
        <f t="shared" si="60"/>
        <v>1.62</v>
      </c>
      <c r="U300">
        <f t="shared" si="61"/>
        <v>11.85</v>
      </c>
      <c r="V300">
        <f t="shared" si="62"/>
        <v>11.9</v>
      </c>
      <c r="X300">
        <f t="shared" si="63"/>
        <v>0.02</v>
      </c>
      <c r="Y300">
        <f t="shared" si="64"/>
        <v>0.94</v>
      </c>
      <c r="Z300">
        <f t="shared" si="65"/>
        <v>0.04</v>
      </c>
    </row>
    <row r="301" spans="1:26" x14ac:dyDescent="0.25">
      <c r="A301" s="1" t="s">
        <v>1737</v>
      </c>
      <c r="B301" s="1">
        <v>100</v>
      </c>
      <c r="C301" s="1">
        <v>155</v>
      </c>
      <c r="D301" s="1">
        <v>0.3</v>
      </c>
      <c r="E301" s="1">
        <v>21</v>
      </c>
      <c r="F301" s="1">
        <v>8</v>
      </c>
      <c r="G301" s="1"/>
      <c r="H301" s="1">
        <v>37</v>
      </c>
      <c r="I301" s="1"/>
      <c r="J301" s="1"/>
      <c r="K301" s="1">
        <v>0</v>
      </c>
      <c r="L301" s="1">
        <v>2017</v>
      </c>
      <c r="M301" s="1" t="str">
        <f t="shared" si="53"/>
        <v>저어육류</v>
      </c>
      <c r="N301">
        <f t="shared" si="54"/>
        <v>157.19999999999999</v>
      </c>
      <c r="O301">
        <f t="shared" si="55"/>
        <v>1.01</v>
      </c>
      <c r="P301">
        <f t="shared" si="56"/>
        <v>99.7</v>
      </c>
      <c r="Q301">
        <f t="shared" si="57"/>
        <v>156</v>
      </c>
      <c r="R301">
        <f t="shared" si="58"/>
        <v>29</v>
      </c>
      <c r="S301">
        <f t="shared" si="59"/>
        <v>156</v>
      </c>
      <c r="T301">
        <f t="shared" si="60"/>
        <v>3.12</v>
      </c>
      <c r="U301">
        <f t="shared" si="61"/>
        <v>9.2899999999999991</v>
      </c>
      <c r="V301">
        <f t="shared" si="62"/>
        <v>9.3000000000000007</v>
      </c>
      <c r="X301">
        <f t="shared" si="63"/>
        <v>0.01</v>
      </c>
      <c r="Y301">
        <f t="shared" si="64"/>
        <v>0.72</v>
      </c>
      <c r="Z301">
        <f t="shared" si="65"/>
        <v>0.27</v>
      </c>
    </row>
    <row r="302" spans="1:26" x14ac:dyDescent="0.25">
      <c r="A302" s="1" t="s">
        <v>1738</v>
      </c>
      <c r="B302" s="1">
        <v>100</v>
      </c>
      <c r="C302" s="1">
        <v>94</v>
      </c>
      <c r="D302" s="1">
        <v>0.4</v>
      </c>
      <c r="E302" s="1">
        <v>21</v>
      </c>
      <c r="F302" s="1">
        <v>1.2</v>
      </c>
      <c r="G302" s="1"/>
      <c r="H302" s="1"/>
      <c r="I302" s="1"/>
      <c r="J302" s="1"/>
      <c r="K302" s="1">
        <v>0</v>
      </c>
      <c r="L302" s="1">
        <v>2017</v>
      </c>
      <c r="M302" s="1" t="str">
        <f t="shared" si="53"/>
        <v>저어육류</v>
      </c>
      <c r="N302">
        <f t="shared" si="54"/>
        <v>96.399999999999991</v>
      </c>
      <c r="O302">
        <f t="shared" si="55"/>
        <v>1.03</v>
      </c>
      <c r="P302">
        <f t="shared" si="56"/>
        <v>99.6</v>
      </c>
      <c r="Q302">
        <f t="shared" si="57"/>
        <v>94.8</v>
      </c>
      <c r="R302">
        <f t="shared" si="58"/>
        <v>22.2</v>
      </c>
      <c r="S302">
        <f t="shared" si="59"/>
        <v>94.8</v>
      </c>
      <c r="T302">
        <f t="shared" si="60"/>
        <v>1.9</v>
      </c>
      <c r="U302">
        <f t="shared" si="61"/>
        <v>11.68</v>
      </c>
      <c r="V302">
        <f t="shared" si="62"/>
        <v>11.7</v>
      </c>
      <c r="X302">
        <f t="shared" si="63"/>
        <v>0.02</v>
      </c>
      <c r="Y302">
        <f t="shared" si="64"/>
        <v>0.93</v>
      </c>
      <c r="Z302">
        <f t="shared" si="65"/>
        <v>0.05</v>
      </c>
    </row>
    <row r="303" spans="1:26" x14ac:dyDescent="0.25">
      <c r="A303" s="1" t="s">
        <v>1739</v>
      </c>
      <c r="B303" s="1">
        <v>100</v>
      </c>
      <c r="C303" s="1">
        <v>82</v>
      </c>
      <c r="D303" s="1">
        <v>0.3</v>
      </c>
      <c r="E303" s="1">
        <v>19</v>
      </c>
      <c r="F303" s="1">
        <v>0.8</v>
      </c>
      <c r="G303" s="1"/>
      <c r="H303" s="1"/>
      <c r="I303" s="1"/>
      <c r="J303" s="1"/>
      <c r="K303" s="1">
        <v>0</v>
      </c>
      <c r="L303" s="1">
        <v>2017</v>
      </c>
      <c r="M303" s="1" t="str">
        <f t="shared" si="53"/>
        <v>저어육류</v>
      </c>
      <c r="N303">
        <f t="shared" si="54"/>
        <v>84.4</v>
      </c>
      <c r="O303">
        <f t="shared" si="55"/>
        <v>1.03</v>
      </c>
      <c r="P303">
        <f t="shared" si="56"/>
        <v>99.7</v>
      </c>
      <c r="Q303">
        <f t="shared" si="57"/>
        <v>83.2</v>
      </c>
      <c r="R303">
        <f t="shared" si="58"/>
        <v>19.8</v>
      </c>
      <c r="S303">
        <f t="shared" si="59"/>
        <v>83.2</v>
      </c>
      <c r="T303">
        <f t="shared" si="60"/>
        <v>1.66</v>
      </c>
      <c r="U303">
        <f t="shared" si="61"/>
        <v>11.93</v>
      </c>
      <c r="V303">
        <f t="shared" si="62"/>
        <v>11.9</v>
      </c>
      <c r="X303">
        <f t="shared" si="63"/>
        <v>0.01</v>
      </c>
      <c r="Y303">
        <f t="shared" si="64"/>
        <v>0.95</v>
      </c>
      <c r="Z303">
        <f t="shared" si="65"/>
        <v>0.04</v>
      </c>
    </row>
    <row r="304" spans="1:26" x14ac:dyDescent="0.25">
      <c r="A304" s="1" t="s">
        <v>1740</v>
      </c>
      <c r="B304" s="1">
        <v>100</v>
      </c>
      <c r="C304" s="1">
        <v>123</v>
      </c>
      <c r="D304" s="1">
        <v>10.9</v>
      </c>
      <c r="E304" s="1">
        <v>19.600000000000001</v>
      </c>
      <c r="F304" s="1">
        <v>0.1</v>
      </c>
      <c r="G304" s="1"/>
      <c r="H304" s="1">
        <v>2100</v>
      </c>
      <c r="I304" s="1"/>
      <c r="J304" s="1"/>
      <c r="K304" s="1">
        <v>0</v>
      </c>
      <c r="L304" s="1">
        <v>2017</v>
      </c>
      <c r="M304" s="1" t="str">
        <f t="shared" si="53"/>
        <v>저어육류</v>
      </c>
      <c r="N304">
        <f t="shared" si="54"/>
        <v>122.9</v>
      </c>
      <c r="O304">
        <f t="shared" si="55"/>
        <v>1</v>
      </c>
      <c r="P304">
        <f t="shared" si="56"/>
        <v>89.1</v>
      </c>
      <c r="Q304">
        <f t="shared" si="57"/>
        <v>79.300000000000011</v>
      </c>
      <c r="R304">
        <f t="shared" si="58"/>
        <v>19.700000000000003</v>
      </c>
      <c r="S304">
        <f t="shared" si="59"/>
        <v>79.300000000000011</v>
      </c>
      <c r="T304">
        <f t="shared" si="60"/>
        <v>1.59</v>
      </c>
      <c r="U304">
        <f t="shared" si="61"/>
        <v>12.39</v>
      </c>
      <c r="V304">
        <f t="shared" si="62"/>
        <v>12.4</v>
      </c>
      <c r="X304">
        <f t="shared" si="63"/>
        <v>0.36</v>
      </c>
      <c r="Y304">
        <f t="shared" si="64"/>
        <v>0.64</v>
      </c>
      <c r="Z304">
        <f t="shared" si="65"/>
        <v>0</v>
      </c>
    </row>
    <row r="305" spans="1:26" x14ac:dyDescent="0.25">
      <c r="A305" s="1" t="s">
        <v>1741</v>
      </c>
      <c r="B305" s="1">
        <v>100</v>
      </c>
      <c r="C305" s="1">
        <v>77</v>
      </c>
      <c r="D305" s="1">
        <v>2.8</v>
      </c>
      <c r="E305" s="1">
        <v>13.3</v>
      </c>
      <c r="F305" s="1">
        <v>1</v>
      </c>
      <c r="G305" s="1"/>
      <c r="H305" s="1">
        <v>770</v>
      </c>
      <c r="I305" s="1">
        <v>65</v>
      </c>
      <c r="J305" s="1">
        <v>0.13</v>
      </c>
      <c r="K305" s="1">
        <v>0</v>
      </c>
      <c r="L305" s="1">
        <v>2017</v>
      </c>
      <c r="M305" s="1" t="str">
        <f t="shared" si="53"/>
        <v>저어육류</v>
      </c>
      <c r="N305">
        <f t="shared" si="54"/>
        <v>73.400000000000006</v>
      </c>
      <c r="O305">
        <f t="shared" si="55"/>
        <v>0.95</v>
      </c>
      <c r="P305">
        <f t="shared" si="56"/>
        <v>97.2</v>
      </c>
      <c r="Q305">
        <f t="shared" si="57"/>
        <v>62.2</v>
      </c>
      <c r="R305">
        <f t="shared" si="58"/>
        <v>14.3</v>
      </c>
      <c r="S305">
        <f t="shared" si="59"/>
        <v>62.2</v>
      </c>
      <c r="T305">
        <f t="shared" si="60"/>
        <v>1.24</v>
      </c>
      <c r="U305">
        <f t="shared" si="61"/>
        <v>11.53</v>
      </c>
      <c r="V305">
        <f t="shared" si="62"/>
        <v>11.5</v>
      </c>
      <c r="X305">
        <f t="shared" si="63"/>
        <v>0.16</v>
      </c>
      <c r="Y305">
        <f t="shared" si="64"/>
        <v>0.78</v>
      </c>
      <c r="Z305">
        <f t="shared" si="65"/>
        <v>0.06</v>
      </c>
    </row>
    <row r="306" spans="1:26" x14ac:dyDescent="0.25">
      <c r="A306" s="1" t="s">
        <v>1742</v>
      </c>
      <c r="B306" s="1">
        <v>100</v>
      </c>
      <c r="C306" s="1">
        <v>89</v>
      </c>
      <c r="D306" s="1">
        <v>2.9</v>
      </c>
      <c r="E306" s="1">
        <v>14.9</v>
      </c>
      <c r="F306" s="1">
        <v>1.5</v>
      </c>
      <c r="G306" s="1"/>
      <c r="H306" s="1">
        <v>490</v>
      </c>
      <c r="I306" s="1">
        <v>79</v>
      </c>
      <c r="J306" s="1">
        <v>0.19</v>
      </c>
      <c r="K306" s="1">
        <v>0</v>
      </c>
      <c r="L306" s="1">
        <v>2017</v>
      </c>
      <c r="M306" s="1" t="str">
        <f t="shared" si="53"/>
        <v>저어육류</v>
      </c>
      <c r="N306">
        <f t="shared" si="54"/>
        <v>84.7</v>
      </c>
      <c r="O306">
        <f t="shared" si="55"/>
        <v>0.95</v>
      </c>
      <c r="P306">
        <f t="shared" si="56"/>
        <v>97.1</v>
      </c>
      <c r="Q306">
        <f t="shared" si="57"/>
        <v>73.099999999999994</v>
      </c>
      <c r="R306">
        <f t="shared" si="58"/>
        <v>16.399999999999999</v>
      </c>
      <c r="S306">
        <f t="shared" si="59"/>
        <v>73.099999999999994</v>
      </c>
      <c r="T306">
        <f t="shared" si="60"/>
        <v>1.46</v>
      </c>
      <c r="U306">
        <f t="shared" si="61"/>
        <v>11.23</v>
      </c>
      <c r="V306">
        <f t="shared" si="62"/>
        <v>11.2</v>
      </c>
      <c r="X306">
        <f t="shared" si="63"/>
        <v>0.15</v>
      </c>
      <c r="Y306">
        <f t="shared" si="64"/>
        <v>0.77</v>
      </c>
      <c r="Z306">
        <f t="shared" si="65"/>
        <v>0.08</v>
      </c>
    </row>
    <row r="307" spans="1:26" x14ac:dyDescent="0.25">
      <c r="A307" s="1" t="s">
        <v>1743</v>
      </c>
      <c r="B307" s="1">
        <v>100</v>
      </c>
      <c r="C307" s="1">
        <v>70</v>
      </c>
      <c r="D307" s="1">
        <v>3.6</v>
      </c>
      <c r="E307" s="1">
        <v>11.7</v>
      </c>
      <c r="F307" s="1">
        <v>1</v>
      </c>
      <c r="G307" s="1"/>
      <c r="H307" s="1"/>
      <c r="I307" s="1"/>
      <c r="J307" s="1"/>
      <c r="K307" s="1">
        <v>0</v>
      </c>
      <c r="L307" s="1">
        <v>2017</v>
      </c>
      <c r="M307" s="1" t="str">
        <f t="shared" si="53"/>
        <v>저어육류</v>
      </c>
      <c r="N307">
        <f t="shared" si="54"/>
        <v>70.199999999999989</v>
      </c>
      <c r="O307">
        <f t="shared" si="55"/>
        <v>1</v>
      </c>
      <c r="P307">
        <f t="shared" si="56"/>
        <v>96.4</v>
      </c>
      <c r="Q307">
        <f t="shared" si="57"/>
        <v>55.8</v>
      </c>
      <c r="R307">
        <f t="shared" si="58"/>
        <v>12.7</v>
      </c>
      <c r="S307">
        <f t="shared" si="59"/>
        <v>55.8</v>
      </c>
      <c r="T307">
        <f t="shared" si="60"/>
        <v>1.1200000000000001</v>
      </c>
      <c r="U307">
        <f t="shared" si="61"/>
        <v>11.34</v>
      </c>
      <c r="V307">
        <f t="shared" si="62"/>
        <v>11.3</v>
      </c>
      <c r="X307">
        <f t="shared" si="63"/>
        <v>0.22</v>
      </c>
      <c r="Y307">
        <f t="shared" si="64"/>
        <v>0.72</v>
      </c>
      <c r="Z307">
        <f t="shared" si="65"/>
        <v>0.06</v>
      </c>
    </row>
    <row r="308" spans="1:26" x14ac:dyDescent="0.25">
      <c r="A308" s="1" t="s">
        <v>1744</v>
      </c>
      <c r="B308" s="1">
        <v>100</v>
      </c>
      <c r="C308" s="1">
        <v>350</v>
      </c>
      <c r="D308" s="1">
        <v>16.399999999999999</v>
      </c>
      <c r="E308" s="1">
        <v>58.6</v>
      </c>
      <c r="F308" s="1">
        <v>3.7</v>
      </c>
      <c r="G308" s="1">
        <v>0</v>
      </c>
      <c r="H308" s="1"/>
      <c r="I308" s="1">
        <v>0</v>
      </c>
      <c r="J308" s="1">
        <v>0</v>
      </c>
      <c r="K308" s="1">
        <v>0</v>
      </c>
      <c r="L308" s="1">
        <v>2001</v>
      </c>
      <c r="M308" s="1" t="str">
        <f t="shared" si="53"/>
        <v>저어육류</v>
      </c>
      <c r="N308">
        <f t="shared" si="54"/>
        <v>333.3</v>
      </c>
      <c r="O308">
        <f t="shared" si="55"/>
        <v>0.95</v>
      </c>
      <c r="P308">
        <f t="shared" si="56"/>
        <v>83.6</v>
      </c>
      <c r="Q308">
        <f t="shared" si="57"/>
        <v>267.7</v>
      </c>
      <c r="R308">
        <f t="shared" si="58"/>
        <v>62.300000000000004</v>
      </c>
      <c r="S308">
        <f t="shared" si="59"/>
        <v>267.7</v>
      </c>
      <c r="T308">
        <f t="shared" si="60"/>
        <v>5.35</v>
      </c>
      <c r="U308">
        <f t="shared" si="61"/>
        <v>11.64</v>
      </c>
      <c r="V308">
        <f t="shared" si="62"/>
        <v>11.6</v>
      </c>
      <c r="X308">
        <f t="shared" si="63"/>
        <v>0.21</v>
      </c>
      <c r="Y308">
        <f t="shared" si="64"/>
        <v>0.74</v>
      </c>
      <c r="Z308">
        <f t="shared" si="65"/>
        <v>0.05</v>
      </c>
    </row>
    <row r="309" spans="1:26" x14ac:dyDescent="0.25">
      <c r="A309" s="1" t="s">
        <v>1745</v>
      </c>
      <c r="B309" s="1">
        <v>100</v>
      </c>
      <c r="C309" s="1">
        <v>392</v>
      </c>
      <c r="D309" s="1">
        <v>33.799999999999997</v>
      </c>
      <c r="E309" s="1">
        <v>11.2</v>
      </c>
      <c r="F309" s="1">
        <v>23</v>
      </c>
      <c r="G309" s="1">
        <v>0</v>
      </c>
      <c r="H309" s="1">
        <v>725</v>
      </c>
      <c r="I309" s="1">
        <v>0</v>
      </c>
      <c r="J309" s="1">
        <v>0</v>
      </c>
      <c r="K309" s="1">
        <v>0</v>
      </c>
      <c r="L309" s="1">
        <v>2006</v>
      </c>
      <c r="M309" s="1" t="str">
        <f t="shared" si="53"/>
        <v>고어육류</v>
      </c>
      <c r="N309">
        <f t="shared" si="54"/>
        <v>387</v>
      </c>
      <c r="O309">
        <f t="shared" si="55"/>
        <v>0.99</v>
      </c>
      <c r="P309">
        <f t="shared" si="56"/>
        <v>66.2</v>
      </c>
      <c r="Q309">
        <f t="shared" si="57"/>
        <v>251.8</v>
      </c>
      <c r="R309">
        <f t="shared" si="58"/>
        <v>34.200000000000003</v>
      </c>
      <c r="S309">
        <f t="shared" si="59"/>
        <v>251.8</v>
      </c>
      <c r="T309">
        <f t="shared" si="60"/>
        <v>2.52</v>
      </c>
      <c r="U309">
        <f t="shared" si="61"/>
        <v>13.57</v>
      </c>
      <c r="V309">
        <f t="shared" si="62"/>
        <v>13.6</v>
      </c>
      <c r="X309">
        <f t="shared" si="63"/>
        <v>0.5</v>
      </c>
      <c r="Y309">
        <f t="shared" si="64"/>
        <v>0.16</v>
      </c>
      <c r="Z309">
        <f t="shared" si="65"/>
        <v>0.34</v>
      </c>
    </row>
    <row r="310" spans="1:26" x14ac:dyDescent="0.25">
      <c r="A310" s="1" t="s">
        <v>1746</v>
      </c>
      <c r="B310" s="1">
        <v>100</v>
      </c>
      <c r="C310" s="1">
        <v>108</v>
      </c>
      <c r="D310" s="1">
        <v>0</v>
      </c>
      <c r="E310" s="1">
        <v>16.399999999999999</v>
      </c>
      <c r="F310" s="1">
        <v>4.9000000000000004</v>
      </c>
      <c r="G310" s="1"/>
      <c r="H310" s="1"/>
      <c r="I310" s="1"/>
      <c r="J310" s="1"/>
      <c r="K310" s="1">
        <v>0</v>
      </c>
      <c r="L310" s="1">
        <v>2017</v>
      </c>
      <c r="M310" s="1" t="str">
        <f t="shared" si="53"/>
        <v>저어육류</v>
      </c>
      <c r="N310">
        <f t="shared" si="54"/>
        <v>109.69999999999999</v>
      </c>
      <c r="O310">
        <f t="shared" si="55"/>
        <v>1.02</v>
      </c>
      <c r="P310">
        <f t="shared" si="56"/>
        <v>100</v>
      </c>
      <c r="Q310">
        <f t="shared" si="57"/>
        <v>109.69999999999999</v>
      </c>
      <c r="R310">
        <f t="shared" si="58"/>
        <v>21.299999999999997</v>
      </c>
      <c r="S310">
        <f t="shared" si="59"/>
        <v>109.69999999999999</v>
      </c>
      <c r="T310">
        <f t="shared" si="60"/>
        <v>2.19</v>
      </c>
      <c r="U310">
        <f t="shared" si="61"/>
        <v>9.73</v>
      </c>
      <c r="V310">
        <f t="shared" si="62"/>
        <v>9.6999999999999993</v>
      </c>
      <c r="X310">
        <f t="shared" si="63"/>
        <v>0</v>
      </c>
      <c r="Y310">
        <f t="shared" si="64"/>
        <v>0.77</v>
      </c>
      <c r="Z310">
        <f t="shared" si="65"/>
        <v>0.23</v>
      </c>
    </row>
    <row r="311" spans="1:26" x14ac:dyDescent="0.25">
      <c r="A311" s="1" t="s">
        <v>1747</v>
      </c>
      <c r="B311" s="1">
        <v>100</v>
      </c>
      <c r="C311" s="1">
        <v>213</v>
      </c>
      <c r="D311" s="1">
        <v>0.2</v>
      </c>
      <c r="E311" s="1">
        <v>16.3</v>
      </c>
      <c r="F311" s="1">
        <v>16.5</v>
      </c>
      <c r="G311" s="1"/>
      <c r="H311" s="1"/>
      <c r="I311" s="1"/>
      <c r="J311" s="1"/>
      <c r="K311" s="1">
        <v>0</v>
      </c>
      <c r="L311" s="1">
        <v>2017</v>
      </c>
      <c r="M311" s="1" t="str">
        <f t="shared" si="53"/>
        <v>고어육류</v>
      </c>
      <c r="N311">
        <f t="shared" si="54"/>
        <v>214.5</v>
      </c>
      <c r="O311">
        <f t="shared" si="55"/>
        <v>1.01</v>
      </c>
      <c r="P311">
        <f t="shared" si="56"/>
        <v>99.8</v>
      </c>
      <c r="Q311">
        <f t="shared" si="57"/>
        <v>213.7</v>
      </c>
      <c r="R311">
        <f t="shared" si="58"/>
        <v>32.799999999999997</v>
      </c>
      <c r="S311">
        <f t="shared" si="59"/>
        <v>213.7</v>
      </c>
      <c r="T311">
        <f t="shared" si="60"/>
        <v>2.14</v>
      </c>
      <c r="U311">
        <f t="shared" si="61"/>
        <v>15.33</v>
      </c>
      <c r="V311">
        <f t="shared" si="62"/>
        <v>15.3</v>
      </c>
      <c r="X311">
        <f t="shared" si="63"/>
        <v>0.01</v>
      </c>
      <c r="Y311">
        <f t="shared" si="64"/>
        <v>0.49</v>
      </c>
      <c r="Z311">
        <f t="shared" si="65"/>
        <v>0.5</v>
      </c>
    </row>
    <row r="312" spans="1:26" x14ac:dyDescent="0.25">
      <c r="A312" s="1" t="s">
        <v>1748</v>
      </c>
      <c r="B312" s="1">
        <v>100</v>
      </c>
      <c r="C312" s="1">
        <v>282</v>
      </c>
      <c r="D312" s="1">
        <v>0.5</v>
      </c>
      <c r="E312" s="1">
        <v>48.2</v>
      </c>
      <c r="F312" s="1">
        <v>10.3</v>
      </c>
      <c r="G312" s="1"/>
      <c r="H312" s="1"/>
      <c r="I312" s="1"/>
      <c r="J312" s="1"/>
      <c r="K312" s="1">
        <v>0</v>
      </c>
      <c r="L312" s="1">
        <v>2017</v>
      </c>
      <c r="M312" s="1" t="str">
        <f t="shared" si="53"/>
        <v>저어육류</v>
      </c>
      <c r="N312">
        <f t="shared" si="54"/>
        <v>287.5</v>
      </c>
      <c r="O312">
        <f t="shared" si="55"/>
        <v>1.02</v>
      </c>
      <c r="P312">
        <f t="shared" si="56"/>
        <v>99.5</v>
      </c>
      <c r="Q312">
        <f t="shared" si="57"/>
        <v>285.5</v>
      </c>
      <c r="R312">
        <f t="shared" si="58"/>
        <v>58.5</v>
      </c>
      <c r="S312">
        <f t="shared" si="59"/>
        <v>285.5</v>
      </c>
      <c r="T312">
        <f t="shared" si="60"/>
        <v>5.71</v>
      </c>
      <c r="U312">
        <f t="shared" si="61"/>
        <v>10.25</v>
      </c>
      <c r="V312">
        <f t="shared" si="62"/>
        <v>10.3</v>
      </c>
      <c r="X312">
        <f t="shared" si="63"/>
        <v>0.01</v>
      </c>
      <c r="Y312">
        <f t="shared" si="64"/>
        <v>0.82</v>
      </c>
      <c r="Z312">
        <f t="shared" si="65"/>
        <v>0.17</v>
      </c>
    </row>
    <row r="313" spans="1:26" x14ac:dyDescent="0.25">
      <c r="A313" s="1" t="s">
        <v>1749</v>
      </c>
      <c r="B313" s="1">
        <v>100</v>
      </c>
      <c r="C313" s="1">
        <v>199</v>
      </c>
      <c r="D313" s="1">
        <v>22.3</v>
      </c>
      <c r="E313" s="1">
        <v>12.2</v>
      </c>
      <c r="F313" s="1">
        <v>6.3</v>
      </c>
      <c r="G313" s="1"/>
      <c r="H313" s="1"/>
      <c r="I313" s="1"/>
      <c r="J313" s="1"/>
      <c r="K313" s="1">
        <v>0</v>
      </c>
      <c r="L313" s="1">
        <v>2017</v>
      </c>
      <c r="M313" s="1" t="str">
        <f t="shared" si="53"/>
        <v>중어육류</v>
      </c>
      <c r="N313">
        <f t="shared" si="54"/>
        <v>194.7</v>
      </c>
      <c r="O313">
        <f t="shared" si="55"/>
        <v>0.98</v>
      </c>
      <c r="P313">
        <f t="shared" si="56"/>
        <v>77.7</v>
      </c>
      <c r="Q313">
        <f t="shared" si="57"/>
        <v>105.5</v>
      </c>
      <c r="R313">
        <f t="shared" si="58"/>
        <v>18.5</v>
      </c>
      <c r="S313">
        <f t="shared" si="59"/>
        <v>105.5</v>
      </c>
      <c r="T313">
        <f t="shared" si="60"/>
        <v>1.41</v>
      </c>
      <c r="U313">
        <f t="shared" si="61"/>
        <v>13.12</v>
      </c>
      <c r="V313">
        <f t="shared" si="62"/>
        <v>13.1</v>
      </c>
      <c r="X313">
        <f t="shared" si="63"/>
        <v>0.55000000000000004</v>
      </c>
      <c r="Y313">
        <f t="shared" si="64"/>
        <v>0.3</v>
      </c>
      <c r="Z313">
        <f t="shared" si="65"/>
        <v>0.15</v>
      </c>
    </row>
    <row r="314" spans="1:26" x14ac:dyDescent="0.25">
      <c r="A314" s="1" t="s">
        <v>1750</v>
      </c>
      <c r="B314" s="1">
        <v>100</v>
      </c>
      <c r="C314" s="1">
        <v>236</v>
      </c>
      <c r="D314" s="1">
        <v>0</v>
      </c>
      <c r="E314" s="1">
        <v>23.65</v>
      </c>
      <c r="F314" s="1">
        <v>14.95</v>
      </c>
      <c r="G314" s="1"/>
      <c r="H314" s="1">
        <v>65</v>
      </c>
      <c r="I314" s="1">
        <v>161</v>
      </c>
      <c r="J314" s="1">
        <v>3.02</v>
      </c>
      <c r="K314" s="1">
        <v>0</v>
      </c>
      <c r="L314" s="1">
        <v>2017</v>
      </c>
      <c r="M314" s="1" t="str">
        <f t="shared" si="53"/>
        <v>중어육류</v>
      </c>
      <c r="N314">
        <f t="shared" si="54"/>
        <v>229.14999999999998</v>
      </c>
      <c r="O314">
        <f t="shared" si="55"/>
        <v>0.97</v>
      </c>
      <c r="P314">
        <f t="shared" si="56"/>
        <v>100</v>
      </c>
      <c r="Q314">
        <f t="shared" si="57"/>
        <v>229.14999999999998</v>
      </c>
      <c r="R314">
        <f t="shared" si="58"/>
        <v>38.599999999999994</v>
      </c>
      <c r="S314">
        <f t="shared" si="59"/>
        <v>229.14999999999998</v>
      </c>
      <c r="T314">
        <f t="shared" si="60"/>
        <v>3.06</v>
      </c>
      <c r="U314">
        <f t="shared" si="61"/>
        <v>12.61</v>
      </c>
      <c r="V314">
        <f t="shared" si="62"/>
        <v>12.6</v>
      </c>
      <c r="X314">
        <f t="shared" si="63"/>
        <v>0</v>
      </c>
      <c r="Y314">
        <f t="shared" si="64"/>
        <v>0.61</v>
      </c>
      <c r="Z314">
        <f t="shared" si="65"/>
        <v>0.39</v>
      </c>
    </row>
    <row r="315" spans="1:26" x14ac:dyDescent="0.25">
      <c r="A315" s="1" t="s">
        <v>1751</v>
      </c>
      <c r="B315" s="1">
        <v>100</v>
      </c>
      <c r="C315" s="1">
        <v>211</v>
      </c>
      <c r="D315" s="1">
        <v>0.3</v>
      </c>
      <c r="E315" s="1">
        <v>14.4</v>
      </c>
      <c r="F315" s="1">
        <v>17.100000000000001</v>
      </c>
      <c r="G315" s="1"/>
      <c r="H315" s="1">
        <v>65</v>
      </c>
      <c r="I315" s="1"/>
      <c r="J315" s="1"/>
      <c r="K315" s="1">
        <v>0</v>
      </c>
      <c r="L315" s="1">
        <v>2017</v>
      </c>
      <c r="M315" s="1" t="str">
        <f t="shared" si="53"/>
        <v>고어육류</v>
      </c>
      <c r="N315">
        <f t="shared" si="54"/>
        <v>212.70000000000002</v>
      </c>
      <c r="O315">
        <f t="shared" si="55"/>
        <v>1.01</v>
      </c>
      <c r="P315">
        <f t="shared" si="56"/>
        <v>99.7</v>
      </c>
      <c r="Q315">
        <f t="shared" si="57"/>
        <v>211.5</v>
      </c>
      <c r="R315">
        <f t="shared" si="58"/>
        <v>31.5</v>
      </c>
      <c r="S315">
        <f t="shared" si="59"/>
        <v>211.5</v>
      </c>
      <c r="T315">
        <f t="shared" si="60"/>
        <v>2.12</v>
      </c>
      <c r="U315">
        <f t="shared" si="61"/>
        <v>14.86</v>
      </c>
      <c r="V315">
        <f t="shared" si="62"/>
        <v>14.9</v>
      </c>
      <c r="X315">
        <f t="shared" si="63"/>
        <v>0.01</v>
      </c>
      <c r="Y315">
        <f t="shared" si="64"/>
        <v>0.45</v>
      </c>
      <c r="Z315">
        <f t="shared" si="65"/>
        <v>0.54</v>
      </c>
    </row>
    <row r="316" spans="1:26" x14ac:dyDescent="0.25">
      <c r="A316" s="1" t="s">
        <v>1752</v>
      </c>
      <c r="B316" s="1">
        <v>100</v>
      </c>
      <c r="C316" s="1">
        <v>338</v>
      </c>
      <c r="D316" s="1">
        <v>1.2</v>
      </c>
      <c r="E316" s="1">
        <v>60.4</v>
      </c>
      <c r="F316" s="1">
        <v>11</v>
      </c>
      <c r="G316" s="1"/>
      <c r="H316" s="1">
        <v>680</v>
      </c>
      <c r="I316" s="1"/>
      <c r="J316" s="1"/>
      <c r="K316" s="1">
        <v>0</v>
      </c>
      <c r="L316" s="1">
        <v>2017</v>
      </c>
      <c r="M316" s="1" t="str">
        <f t="shared" si="53"/>
        <v>저어육류</v>
      </c>
      <c r="N316">
        <f t="shared" si="54"/>
        <v>345.4</v>
      </c>
      <c r="O316">
        <f t="shared" si="55"/>
        <v>1.02</v>
      </c>
      <c r="P316">
        <f t="shared" si="56"/>
        <v>98.8</v>
      </c>
      <c r="Q316">
        <f t="shared" si="57"/>
        <v>340.6</v>
      </c>
      <c r="R316">
        <f t="shared" si="58"/>
        <v>71.400000000000006</v>
      </c>
      <c r="S316">
        <f t="shared" si="59"/>
        <v>340.6</v>
      </c>
      <c r="T316">
        <f t="shared" si="60"/>
        <v>6.81</v>
      </c>
      <c r="U316">
        <f t="shared" si="61"/>
        <v>10.48</v>
      </c>
      <c r="V316">
        <f t="shared" si="62"/>
        <v>10.5</v>
      </c>
      <c r="X316">
        <f t="shared" si="63"/>
        <v>0.02</v>
      </c>
      <c r="Y316">
        <f t="shared" si="64"/>
        <v>0.83</v>
      </c>
      <c r="Z316">
        <f t="shared" si="65"/>
        <v>0.15</v>
      </c>
    </row>
    <row r="317" spans="1:26" x14ac:dyDescent="0.25">
      <c r="A317" s="1" t="s">
        <v>1753</v>
      </c>
      <c r="B317" s="1">
        <v>100</v>
      </c>
      <c r="C317" s="1">
        <v>288</v>
      </c>
      <c r="D317" s="1">
        <v>0</v>
      </c>
      <c r="E317" s="1">
        <v>56.1</v>
      </c>
      <c r="F317" s="1">
        <v>7.9</v>
      </c>
      <c r="G317" s="1"/>
      <c r="H317" s="1"/>
      <c r="I317" s="1"/>
      <c r="J317" s="1"/>
      <c r="K317" s="1">
        <v>0</v>
      </c>
      <c r="L317" s="1">
        <v>2017</v>
      </c>
      <c r="M317" s="1" t="str">
        <f t="shared" si="53"/>
        <v>저어육류</v>
      </c>
      <c r="N317">
        <f t="shared" si="54"/>
        <v>295.5</v>
      </c>
      <c r="O317">
        <f t="shared" si="55"/>
        <v>1.03</v>
      </c>
      <c r="P317">
        <f t="shared" si="56"/>
        <v>100</v>
      </c>
      <c r="Q317">
        <f t="shared" si="57"/>
        <v>295.5</v>
      </c>
      <c r="R317">
        <f t="shared" si="58"/>
        <v>64</v>
      </c>
      <c r="S317">
        <f t="shared" si="59"/>
        <v>295.5</v>
      </c>
      <c r="T317">
        <f t="shared" si="60"/>
        <v>5.91</v>
      </c>
      <c r="U317">
        <f t="shared" si="61"/>
        <v>10.83</v>
      </c>
      <c r="V317">
        <f t="shared" si="62"/>
        <v>10.8</v>
      </c>
      <c r="X317">
        <f t="shared" si="63"/>
        <v>0</v>
      </c>
      <c r="Y317">
        <f t="shared" si="64"/>
        <v>0.88</v>
      </c>
      <c r="Z317">
        <f t="shared" si="65"/>
        <v>0.12</v>
      </c>
    </row>
    <row r="318" spans="1:26" x14ac:dyDescent="0.25">
      <c r="A318" s="1" t="s">
        <v>1754</v>
      </c>
      <c r="B318" s="1">
        <v>100</v>
      </c>
      <c r="C318" s="1">
        <v>63</v>
      </c>
      <c r="D318" s="1">
        <v>0.3</v>
      </c>
      <c r="E318" s="1">
        <v>13.3</v>
      </c>
      <c r="F318" s="1">
        <v>1.1000000000000001</v>
      </c>
      <c r="G318" s="1"/>
      <c r="H318" s="1">
        <v>170</v>
      </c>
      <c r="I318" s="1"/>
      <c r="J318" s="1"/>
      <c r="K318" s="1">
        <v>0</v>
      </c>
      <c r="L318" s="1">
        <v>2017</v>
      </c>
      <c r="M318" s="1" t="str">
        <f t="shared" si="53"/>
        <v>저어육류</v>
      </c>
      <c r="N318">
        <f t="shared" si="54"/>
        <v>64.300000000000011</v>
      </c>
      <c r="O318">
        <f t="shared" si="55"/>
        <v>1.02</v>
      </c>
      <c r="P318">
        <f t="shared" si="56"/>
        <v>99.7</v>
      </c>
      <c r="Q318">
        <f t="shared" si="57"/>
        <v>63.1</v>
      </c>
      <c r="R318">
        <f t="shared" si="58"/>
        <v>14.4</v>
      </c>
      <c r="S318">
        <f t="shared" si="59"/>
        <v>63.1</v>
      </c>
      <c r="T318">
        <f t="shared" si="60"/>
        <v>1.26</v>
      </c>
      <c r="U318">
        <f t="shared" si="61"/>
        <v>11.43</v>
      </c>
      <c r="V318">
        <f t="shared" si="62"/>
        <v>11.4</v>
      </c>
      <c r="X318">
        <f t="shared" si="63"/>
        <v>0.02</v>
      </c>
      <c r="Y318">
        <f t="shared" si="64"/>
        <v>0.9</v>
      </c>
      <c r="Z318">
        <f t="shared" si="65"/>
        <v>7.0000000000000007E-2</v>
      </c>
    </row>
    <row r="319" spans="1:26" x14ac:dyDescent="0.25">
      <c r="A319" s="1" t="s">
        <v>1755</v>
      </c>
      <c r="B319" s="1">
        <v>100</v>
      </c>
      <c r="C319" s="1">
        <v>76</v>
      </c>
      <c r="D319" s="1">
        <v>0.8</v>
      </c>
      <c r="E319" s="1">
        <v>18.2</v>
      </c>
      <c r="F319" s="1">
        <v>0.2</v>
      </c>
      <c r="G319" s="1"/>
      <c r="H319" s="1"/>
      <c r="I319" s="1"/>
      <c r="J319" s="1"/>
      <c r="K319" s="1">
        <v>0</v>
      </c>
      <c r="L319" s="1">
        <v>2017</v>
      </c>
      <c r="M319" s="1" t="str">
        <f t="shared" si="53"/>
        <v>저어육류</v>
      </c>
      <c r="N319">
        <f t="shared" si="54"/>
        <v>77.8</v>
      </c>
      <c r="O319">
        <f t="shared" si="55"/>
        <v>1.02</v>
      </c>
      <c r="P319">
        <f t="shared" si="56"/>
        <v>99.2</v>
      </c>
      <c r="Q319">
        <f t="shared" si="57"/>
        <v>74.599999999999994</v>
      </c>
      <c r="R319">
        <f t="shared" si="58"/>
        <v>18.399999999999999</v>
      </c>
      <c r="S319">
        <f t="shared" si="59"/>
        <v>74.599999999999994</v>
      </c>
      <c r="T319">
        <f t="shared" si="60"/>
        <v>1.49</v>
      </c>
      <c r="U319">
        <f t="shared" si="61"/>
        <v>12.35</v>
      </c>
      <c r="V319">
        <f t="shared" si="62"/>
        <v>12.4</v>
      </c>
      <c r="X319">
        <f t="shared" si="63"/>
        <v>0.04</v>
      </c>
      <c r="Y319">
        <f t="shared" si="64"/>
        <v>0.95</v>
      </c>
      <c r="Z319">
        <f t="shared" si="65"/>
        <v>0.01</v>
      </c>
    </row>
    <row r="320" spans="1:26" x14ac:dyDescent="0.25">
      <c r="A320" s="1" t="s">
        <v>1756</v>
      </c>
      <c r="B320" s="1">
        <v>100</v>
      </c>
      <c r="C320" s="1">
        <v>87</v>
      </c>
      <c r="D320" s="1">
        <v>0.4</v>
      </c>
      <c r="E320" s="1">
        <v>19.5</v>
      </c>
      <c r="F320" s="1">
        <v>1.1000000000000001</v>
      </c>
      <c r="G320" s="1"/>
      <c r="H320" s="1"/>
      <c r="I320" s="1"/>
      <c r="J320" s="1"/>
      <c r="K320" s="1">
        <v>0</v>
      </c>
      <c r="L320" s="1">
        <v>2017</v>
      </c>
      <c r="M320" s="1" t="str">
        <f t="shared" si="53"/>
        <v>저어육류</v>
      </c>
      <c r="N320">
        <f t="shared" si="54"/>
        <v>89.5</v>
      </c>
      <c r="O320">
        <f t="shared" si="55"/>
        <v>1.03</v>
      </c>
      <c r="P320">
        <f t="shared" si="56"/>
        <v>99.6</v>
      </c>
      <c r="Q320">
        <f t="shared" si="57"/>
        <v>87.9</v>
      </c>
      <c r="R320">
        <f t="shared" si="58"/>
        <v>20.6</v>
      </c>
      <c r="S320">
        <f t="shared" si="59"/>
        <v>87.9</v>
      </c>
      <c r="T320">
        <f t="shared" si="60"/>
        <v>1.76</v>
      </c>
      <c r="U320">
        <f t="shared" si="61"/>
        <v>11.7</v>
      </c>
      <c r="V320">
        <f t="shared" si="62"/>
        <v>11.7</v>
      </c>
      <c r="X320">
        <f t="shared" si="63"/>
        <v>0.02</v>
      </c>
      <c r="Y320">
        <f t="shared" si="64"/>
        <v>0.93</v>
      </c>
      <c r="Z320">
        <f t="shared" si="65"/>
        <v>0.05</v>
      </c>
    </row>
    <row r="321" spans="1:26" x14ac:dyDescent="0.25">
      <c r="A321" s="1" t="s">
        <v>1757</v>
      </c>
      <c r="B321" s="1">
        <v>100</v>
      </c>
      <c r="C321" s="1">
        <v>97</v>
      </c>
      <c r="D321" s="1"/>
      <c r="E321" s="1">
        <v>20.7</v>
      </c>
      <c r="F321" s="1">
        <v>1.9</v>
      </c>
      <c r="G321" s="1"/>
      <c r="H321" s="1"/>
      <c r="I321" s="1"/>
      <c r="J321" s="1"/>
      <c r="K321" s="1">
        <v>0</v>
      </c>
      <c r="L321" s="1">
        <v>2017</v>
      </c>
      <c r="M321" s="1" t="str">
        <f t="shared" si="53"/>
        <v>저어육류</v>
      </c>
      <c r="N321">
        <f t="shared" si="54"/>
        <v>99.899999999999991</v>
      </c>
      <c r="O321">
        <f t="shared" si="55"/>
        <v>1.03</v>
      </c>
      <c r="P321">
        <f t="shared" si="56"/>
        <v>100</v>
      </c>
      <c r="Q321">
        <f t="shared" si="57"/>
        <v>99.899999999999991</v>
      </c>
      <c r="R321">
        <f t="shared" si="58"/>
        <v>22.599999999999998</v>
      </c>
      <c r="S321">
        <f t="shared" si="59"/>
        <v>99.899999999999991</v>
      </c>
      <c r="T321">
        <f t="shared" si="60"/>
        <v>2</v>
      </c>
      <c r="U321">
        <f t="shared" si="61"/>
        <v>11.3</v>
      </c>
      <c r="V321">
        <f t="shared" si="62"/>
        <v>11.3</v>
      </c>
      <c r="X321">
        <f t="shared" si="63"/>
        <v>0</v>
      </c>
      <c r="Y321">
        <f t="shared" si="64"/>
        <v>0.92</v>
      </c>
      <c r="Z321">
        <f t="shared" si="65"/>
        <v>0.08</v>
      </c>
    </row>
    <row r="322" spans="1:26" x14ac:dyDescent="0.25">
      <c r="A322" s="1" t="s">
        <v>1758</v>
      </c>
      <c r="B322" s="1">
        <v>100</v>
      </c>
      <c r="C322" s="1">
        <v>79</v>
      </c>
      <c r="D322" s="1">
        <v>0</v>
      </c>
      <c r="E322" s="1">
        <v>19.5</v>
      </c>
      <c r="F322" s="1">
        <v>0.4</v>
      </c>
      <c r="G322" s="1"/>
      <c r="H322" s="1"/>
      <c r="I322" s="1"/>
      <c r="J322" s="1"/>
      <c r="K322" s="1">
        <v>0</v>
      </c>
      <c r="L322" s="1">
        <v>2017</v>
      </c>
      <c r="M322" s="1" t="str">
        <f t="shared" si="53"/>
        <v>저어육류</v>
      </c>
      <c r="N322">
        <f t="shared" si="54"/>
        <v>81.599999999999994</v>
      </c>
      <c r="O322">
        <f t="shared" si="55"/>
        <v>1.03</v>
      </c>
      <c r="P322">
        <f t="shared" si="56"/>
        <v>100</v>
      </c>
      <c r="Q322">
        <f t="shared" si="57"/>
        <v>81.599999999999994</v>
      </c>
      <c r="R322">
        <f t="shared" si="58"/>
        <v>19.899999999999999</v>
      </c>
      <c r="S322">
        <f t="shared" si="59"/>
        <v>81.599999999999994</v>
      </c>
      <c r="T322">
        <f t="shared" si="60"/>
        <v>1.63</v>
      </c>
      <c r="U322">
        <f t="shared" si="61"/>
        <v>12.21</v>
      </c>
      <c r="V322">
        <f t="shared" si="62"/>
        <v>12.2</v>
      </c>
      <c r="X322">
        <f t="shared" si="63"/>
        <v>0</v>
      </c>
      <c r="Y322">
        <f t="shared" si="64"/>
        <v>0.98</v>
      </c>
      <c r="Z322">
        <f t="shared" si="65"/>
        <v>0.02</v>
      </c>
    </row>
    <row r="323" spans="1:26" x14ac:dyDescent="0.25">
      <c r="A323" s="1" t="s">
        <v>1759</v>
      </c>
      <c r="B323" s="1">
        <v>100</v>
      </c>
      <c r="C323" s="1">
        <v>74</v>
      </c>
      <c r="D323" s="1">
        <v>0.1</v>
      </c>
      <c r="E323" s="1">
        <v>18.2</v>
      </c>
      <c r="F323" s="1">
        <v>0.4</v>
      </c>
      <c r="G323" s="1"/>
      <c r="H323" s="1"/>
      <c r="I323" s="1"/>
      <c r="J323" s="1"/>
      <c r="K323" s="1">
        <v>0</v>
      </c>
      <c r="L323" s="1">
        <v>2017</v>
      </c>
      <c r="M323" s="1" t="str">
        <f t="shared" si="53"/>
        <v>저어육류</v>
      </c>
      <c r="N323">
        <f t="shared" si="54"/>
        <v>76.8</v>
      </c>
      <c r="O323">
        <f t="shared" si="55"/>
        <v>1.04</v>
      </c>
      <c r="P323">
        <f t="shared" si="56"/>
        <v>99.9</v>
      </c>
      <c r="Q323">
        <f t="shared" si="57"/>
        <v>76.399999999999991</v>
      </c>
      <c r="R323">
        <f t="shared" si="58"/>
        <v>18.599999999999998</v>
      </c>
      <c r="S323">
        <f t="shared" si="59"/>
        <v>76.399999999999991</v>
      </c>
      <c r="T323">
        <f t="shared" si="60"/>
        <v>1.53</v>
      </c>
      <c r="U323">
        <f t="shared" si="61"/>
        <v>12.16</v>
      </c>
      <c r="V323">
        <f t="shared" si="62"/>
        <v>12.2</v>
      </c>
      <c r="X323">
        <f t="shared" si="63"/>
        <v>0.01</v>
      </c>
      <c r="Y323">
        <f t="shared" si="64"/>
        <v>0.97</v>
      </c>
      <c r="Z323">
        <f t="shared" si="65"/>
        <v>0.02</v>
      </c>
    </row>
    <row r="324" spans="1:26" x14ac:dyDescent="0.25">
      <c r="A324" s="1" t="s">
        <v>1760</v>
      </c>
      <c r="B324" s="1">
        <v>100</v>
      </c>
      <c r="C324" s="1">
        <v>115</v>
      </c>
      <c r="D324" s="1">
        <v>0.3</v>
      </c>
      <c r="E324" s="1">
        <v>17</v>
      </c>
      <c r="F324" s="1">
        <v>5.3</v>
      </c>
      <c r="G324" s="1"/>
      <c r="H324" s="1">
        <v>160</v>
      </c>
      <c r="I324" s="1"/>
      <c r="J324" s="1"/>
      <c r="K324" s="1">
        <v>0</v>
      </c>
      <c r="L324" s="1">
        <v>2017</v>
      </c>
      <c r="M324" s="1" t="str">
        <f t="shared" ref="M324:M387" si="66">IF(AND((F324/E324)&gt;=0,(F324/E324)&lt;0.4325),"저어육류",IF(AND((F324/E324)&gt;=0.4325,(F324/E324)&lt;0.8375),"중어육류","고어육류"))</f>
        <v>저어육류</v>
      </c>
      <c r="N324">
        <f t="shared" ref="N324:N387" si="67">4*D324+4*E324+9*F324</f>
        <v>116.9</v>
      </c>
      <c r="O324">
        <f t="shared" ref="O324:O387" si="68">ROUND(N324/C324,2)</f>
        <v>1.02</v>
      </c>
      <c r="P324">
        <f t="shared" ref="P324:P387" si="69">B324-D324</f>
        <v>99.7</v>
      </c>
      <c r="Q324">
        <f t="shared" ref="Q324:Q387" si="70">E324*4+F324*9</f>
        <v>115.69999999999999</v>
      </c>
      <c r="R324">
        <f t="shared" ref="R324:R387" si="71">F324+E324</f>
        <v>22.3</v>
      </c>
      <c r="S324">
        <f t="shared" ref="S324:S387" si="72">Q324</f>
        <v>115.69999999999999</v>
      </c>
      <c r="T324">
        <f t="shared" ref="T324:T387" si="73">ROUND(S324/IF(M324="저어육류",50,IF(M324="중어육류",75,100)),2)</f>
        <v>2.31</v>
      </c>
      <c r="U324">
        <f t="shared" ref="U324:U387" si="74">ROUND(R324/T324,2)</f>
        <v>9.65</v>
      </c>
      <c r="V324">
        <f t="shared" ref="V324:V387" si="75">IF(U324&lt;=20,ROUND(U324,1),IF(AND(U324&gt;20,U324&lt;=50),INT((U324+2.5)/5)*5,ROUND(U324,-1)))</f>
        <v>9.6999999999999993</v>
      </c>
      <c r="X324">
        <f t="shared" ref="X324:X387" si="76">ROUND(D324/($D324+$E324+$F324),2)</f>
        <v>0.01</v>
      </c>
      <c r="Y324">
        <f t="shared" ref="Y324:Y387" si="77">ROUND(E324/($D324+$E324+$F324),2)</f>
        <v>0.75</v>
      </c>
      <c r="Z324">
        <f t="shared" ref="Z324:Z387" si="78">ROUND(F324/($D324+$E324+$F324),2)</f>
        <v>0.23</v>
      </c>
    </row>
    <row r="325" spans="1:26" x14ac:dyDescent="0.25">
      <c r="A325" s="1" t="s">
        <v>1761</v>
      </c>
      <c r="B325" s="1">
        <v>100</v>
      </c>
      <c r="C325" s="1">
        <v>91</v>
      </c>
      <c r="D325" s="1">
        <v>0</v>
      </c>
      <c r="E325" s="1">
        <v>20.2</v>
      </c>
      <c r="F325" s="1">
        <v>1.4</v>
      </c>
      <c r="G325" s="1"/>
      <c r="H325" s="1"/>
      <c r="I325" s="1"/>
      <c r="J325" s="1"/>
      <c r="K325" s="1">
        <v>0</v>
      </c>
      <c r="L325" s="1">
        <v>2017</v>
      </c>
      <c r="M325" s="1" t="str">
        <f t="shared" si="66"/>
        <v>저어육류</v>
      </c>
      <c r="N325">
        <f t="shared" si="67"/>
        <v>93.399999999999991</v>
      </c>
      <c r="O325">
        <f t="shared" si="68"/>
        <v>1.03</v>
      </c>
      <c r="P325">
        <f t="shared" si="69"/>
        <v>100</v>
      </c>
      <c r="Q325">
        <f t="shared" si="70"/>
        <v>93.399999999999991</v>
      </c>
      <c r="R325">
        <f t="shared" si="71"/>
        <v>21.599999999999998</v>
      </c>
      <c r="S325">
        <f t="shared" si="72"/>
        <v>93.399999999999991</v>
      </c>
      <c r="T325">
        <f t="shared" si="73"/>
        <v>1.87</v>
      </c>
      <c r="U325">
        <f t="shared" si="74"/>
        <v>11.55</v>
      </c>
      <c r="V325">
        <f t="shared" si="75"/>
        <v>11.6</v>
      </c>
      <c r="X325">
        <f t="shared" si="76"/>
        <v>0</v>
      </c>
      <c r="Y325">
        <f t="shared" si="77"/>
        <v>0.94</v>
      </c>
      <c r="Z325">
        <f t="shared" si="78"/>
        <v>0.06</v>
      </c>
    </row>
    <row r="326" spans="1:26" x14ac:dyDescent="0.25">
      <c r="A326" s="1" t="s">
        <v>1762</v>
      </c>
      <c r="B326" s="1">
        <v>100</v>
      </c>
      <c r="C326" s="1">
        <v>95</v>
      </c>
      <c r="D326" s="1">
        <v>0.3</v>
      </c>
      <c r="E326" s="1">
        <v>23.5</v>
      </c>
      <c r="F326" s="1">
        <v>0.3</v>
      </c>
      <c r="G326" s="1"/>
      <c r="H326" s="1"/>
      <c r="I326" s="1"/>
      <c r="J326" s="1"/>
      <c r="K326" s="1">
        <v>0</v>
      </c>
      <c r="L326" s="1">
        <v>2017</v>
      </c>
      <c r="M326" s="1" t="str">
        <f t="shared" si="66"/>
        <v>저어육류</v>
      </c>
      <c r="N326">
        <f t="shared" si="67"/>
        <v>97.9</v>
      </c>
      <c r="O326">
        <f t="shared" si="68"/>
        <v>1.03</v>
      </c>
      <c r="P326">
        <f t="shared" si="69"/>
        <v>99.7</v>
      </c>
      <c r="Q326">
        <f t="shared" si="70"/>
        <v>96.7</v>
      </c>
      <c r="R326">
        <f t="shared" si="71"/>
        <v>23.8</v>
      </c>
      <c r="S326">
        <f t="shared" si="72"/>
        <v>96.7</v>
      </c>
      <c r="T326">
        <f t="shared" si="73"/>
        <v>1.93</v>
      </c>
      <c r="U326">
        <f t="shared" si="74"/>
        <v>12.33</v>
      </c>
      <c r="V326">
        <f t="shared" si="75"/>
        <v>12.3</v>
      </c>
      <c r="X326">
        <f t="shared" si="76"/>
        <v>0.01</v>
      </c>
      <c r="Y326">
        <f t="shared" si="77"/>
        <v>0.98</v>
      </c>
      <c r="Z326">
        <f t="shared" si="78"/>
        <v>0.01</v>
      </c>
    </row>
    <row r="327" spans="1:26" x14ac:dyDescent="0.25">
      <c r="A327" s="1" t="s">
        <v>1763</v>
      </c>
      <c r="B327" s="1">
        <v>100</v>
      </c>
      <c r="C327" s="1">
        <v>84</v>
      </c>
      <c r="D327" s="1">
        <v>0</v>
      </c>
      <c r="E327" s="1">
        <v>19.3</v>
      </c>
      <c r="F327" s="1">
        <v>1</v>
      </c>
      <c r="G327" s="1"/>
      <c r="H327" s="1"/>
      <c r="I327" s="1"/>
      <c r="J327" s="1"/>
      <c r="K327" s="1">
        <v>0</v>
      </c>
      <c r="L327" s="1">
        <v>2017</v>
      </c>
      <c r="M327" s="1" t="str">
        <f t="shared" si="66"/>
        <v>저어육류</v>
      </c>
      <c r="N327">
        <f t="shared" si="67"/>
        <v>86.2</v>
      </c>
      <c r="O327">
        <f t="shared" si="68"/>
        <v>1.03</v>
      </c>
      <c r="P327">
        <f t="shared" si="69"/>
        <v>100</v>
      </c>
      <c r="Q327">
        <f t="shared" si="70"/>
        <v>86.2</v>
      </c>
      <c r="R327">
        <f t="shared" si="71"/>
        <v>20.3</v>
      </c>
      <c r="S327">
        <f t="shared" si="72"/>
        <v>86.2</v>
      </c>
      <c r="T327">
        <f t="shared" si="73"/>
        <v>1.72</v>
      </c>
      <c r="U327">
        <f t="shared" si="74"/>
        <v>11.8</v>
      </c>
      <c r="V327">
        <f t="shared" si="75"/>
        <v>11.8</v>
      </c>
      <c r="X327">
        <f t="shared" si="76"/>
        <v>0</v>
      </c>
      <c r="Y327">
        <f t="shared" si="77"/>
        <v>0.95</v>
      </c>
      <c r="Z327">
        <f t="shared" si="78"/>
        <v>0.05</v>
      </c>
    </row>
    <row r="328" spans="1:26" x14ac:dyDescent="0.25">
      <c r="A328" s="1" t="s">
        <v>1764</v>
      </c>
      <c r="B328" s="1">
        <v>100</v>
      </c>
      <c r="C328" s="1">
        <v>120</v>
      </c>
      <c r="D328" s="1">
        <v>0</v>
      </c>
      <c r="E328" s="1">
        <v>19.2</v>
      </c>
      <c r="F328" s="1">
        <v>5.0999999999999996</v>
      </c>
      <c r="G328" s="1"/>
      <c r="H328" s="1"/>
      <c r="I328" s="1"/>
      <c r="J328" s="1"/>
      <c r="K328" s="1">
        <v>0</v>
      </c>
      <c r="L328" s="1">
        <v>2017</v>
      </c>
      <c r="M328" s="1" t="str">
        <f t="shared" si="66"/>
        <v>저어육류</v>
      </c>
      <c r="N328">
        <f t="shared" si="67"/>
        <v>122.69999999999999</v>
      </c>
      <c r="O328">
        <f t="shared" si="68"/>
        <v>1.02</v>
      </c>
      <c r="P328">
        <f t="shared" si="69"/>
        <v>100</v>
      </c>
      <c r="Q328">
        <f t="shared" si="70"/>
        <v>122.69999999999999</v>
      </c>
      <c r="R328">
        <f t="shared" si="71"/>
        <v>24.299999999999997</v>
      </c>
      <c r="S328">
        <f t="shared" si="72"/>
        <v>122.69999999999999</v>
      </c>
      <c r="T328">
        <f t="shared" si="73"/>
        <v>2.4500000000000002</v>
      </c>
      <c r="U328">
        <f t="shared" si="74"/>
        <v>9.92</v>
      </c>
      <c r="V328">
        <f t="shared" si="75"/>
        <v>9.9</v>
      </c>
      <c r="X328">
        <f t="shared" si="76"/>
        <v>0</v>
      </c>
      <c r="Y328">
        <f t="shared" si="77"/>
        <v>0.79</v>
      </c>
      <c r="Z328">
        <f t="shared" si="78"/>
        <v>0.21</v>
      </c>
    </row>
    <row r="329" spans="1:26" x14ac:dyDescent="0.25">
      <c r="A329" s="1" t="s">
        <v>1765</v>
      </c>
      <c r="B329" s="1">
        <v>100</v>
      </c>
      <c r="C329" s="1">
        <v>122</v>
      </c>
      <c r="D329" s="1">
        <v>0.3</v>
      </c>
      <c r="E329" s="1">
        <v>16.399999999999999</v>
      </c>
      <c r="F329" s="1">
        <v>6.3</v>
      </c>
      <c r="G329" s="1"/>
      <c r="H329" s="1">
        <v>158</v>
      </c>
      <c r="I329" s="1"/>
      <c r="J329" s="1"/>
      <c r="K329" s="1">
        <v>0</v>
      </c>
      <c r="L329" s="1">
        <v>2017</v>
      </c>
      <c r="M329" s="1" t="str">
        <f t="shared" si="66"/>
        <v>저어육류</v>
      </c>
      <c r="N329">
        <f t="shared" si="67"/>
        <v>123.5</v>
      </c>
      <c r="O329">
        <f t="shared" si="68"/>
        <v>1.01</v>
      </c>
      <c r="P329">
        <f t="shared" si="69"/>
        <v>99.7</v>
      </c>
      <c r="Q329">
        <f t="shared" si="70"/>
        <v>122.29999999999998</v>
      </c>
      <c r="R329">
        <f t="shared" si="71"/>
        <v>22.7</v>
      </c>
      <c r="S329">
        <f t="shared" si="72"/>
        <v>122.29999999999998</v>
      </c>
      <c r="T329">
        <f t="shared" si="73"/>
        <v>2.4500000000000002</v>
      </c>
      <c r="U329">
        <f t="shared" si="74"/>
        <v>9.27</v>
      </c>
      <c r="V329">
        <f t="shared" si="75"/>
        <v>9.3000000000000007</v>
      </c>
      <c r="X329">
        <f t="shared" si="76"/>
        <v>0.01</v>
      </c>
      <c r="Y329">
        <f t="shared" si="77"/>
        <v>0.71</v>
      </c>
      <c r="Z329">
        <f t="shared" si="78"/>
        <v>0.27</v>
      </c>
    </row>
    <row r="330" spans="1:26" x14ac:dyDescent="0.25">
      <c r="A330" s="1" t="s">
        <v>1766</v>
      </c>
      <c r="B330" s="1">
        <v>100</v>
      </c>
      <c r="C330" s="1">
        <v>111</v>
      </c>
      <c r="D330" s="1">
        <v>0.3</v>
      </c>
      <c r="E330" s="1">
        <v>19.3</v>
      </c>
      <c r="F330" s="1">
        <v>3.9</v>
      </c>
      <c r="G330" s="1"/>
      <c r="H330" s="1"/>
      <c r="I330" s="1"/>
      <c r="J330" s="1"/>
      <c r="K330" s="1">
        <v>0</v>
      </c>
      <c r="L330" s="1">
        <v>2017</v>
      </c>
      <c r="M330" s="1" t="str">
        <f t="shared" si="66"/>
        <v>저어육류</v>
      </c>
      <c r="N330">
        <f t="shared" si="67"/>
        <v>113.5</v>
      </c>
      <c r="O330">
        <f t="shared" si="68"/>
        <v>1.02</v>
      </c>
      <c r="P330">
        <f t="shared" si="69"/>
        <v>99.7</v>
      </c>
      <c r="Q330">
        <f t="shared" si="70"/>
        <v>112.30000000000001</v>
      </c>
      <c r="R330">
        <f t="shared" si="71"/>
        <v>23.2</v>
      </c>
      <c r="S330">
        <f t="shared" si="72"/>
        <v>112.30000000000001</v>
      </c>
      <c r="T330">
        <f t="shared" si="73"/>
        <v>2.25</v>
      </c>
      <c r="U330">
        <f t="shared" si="74"/>
        <v>10.31</v>
      </c>
      <c r="V330">
        <f t="shared" si="75"/>
        <v>10.3</v>
      </c>
      <c r="X330">
        <f t="shared" si="76"/>
        <v>0.01</v>
      </c>
      <c r="Y330">
        <f t="shared" si="77"/>
        <v>0.82</v>
      </c>
      <c r="Z330">
        <f t="shared" si="78"/>
        <v>0.17</v>
      </c>
    </row>
    <row r="331" spans="1:26" x14ac:dyDescent="0.25">
      <c r="A331" s="1" t="s">
        <v>1767</v>
      </c>
      <c r="B331" s="1">
        <v>100</v>
      </c>
      <c r="C331" s="1">
        <v>143</v>
      </c>
      <c r="D331" s="1">
        <v>7.3</v>
      </c>
      <c r="E331" s="1">
        <v>18.3</v>
      </c>
      <c r="F331" s="1">
        <v>4.5</v>
      </c>
      <c r="G331" s="1"/>
      <c r="H331" s="1"/>
      <c r="I331" s="1"/>
      <c r="J331" s="1"/>
      <c r="K331" s="1">
        <v>0</v>
      </c>
      <c r="L331" s="1">
        <v>2017</v>
      </c>
      <c r="M331" s="1" t="str">
        <f t="shared" si="66"/>
        <v>저어육류</v>
      </c>
      <c r="N331">
        <f t="shared" si="67"/>
        <v>142.9</v>
      </c>
      <c r="O331">
        <f t="shared" si="68"/>
        <v>1</v>
      </c>
      <c r="P331">
        <f t="shared" si="69"/>
        <v>92.7</v>
      </c>
      <c r="Q331">
        <f t="shared" si="70"/>
        <v>113.7</v>
      </c>
      <c r="R331">
        <f t="shared" si="71"/>
        <v>22.8</v>
      </c>
      <c r="S331">
        <f t="shared" si="72"/>
        <v>113.7</v>
      </c>
      <c r="T331">
        <f t="shared" si="73"/>
        <v>2.27</v>
      </c>
      <c r="U331">
        <f t="shared" si="74"/>
        <v>10.039999999999999</v>
      </c>
      <c r="V331">
        <f t="shared" si="75"/>
        <v>10</v>
      </c>
      <c r="X331">
        <f t="shared" si="76"/>
        <v>0.24</v>
      </c>
      <c r="Y331">
        <f t="shared" si="77"/>
        <v>0.61</v>
      </c>
      <c r="Z331">
        <f t="shared" si="78"/>
        <v>0.15</v>
      </c>
    </row>
    <row r="332" spans="1:26" x14ac:dyDescent="0.25">
      <c r="A332" s="1" t="s">
        <v>1768</v>
      </c>
      <c r="B332" s="1">
        <v>100</v>
      </c>
      <c r="C332" s="1">
        <v>173</v>
      </c>
      <c r="D332" s="1">
        <v>7.6</v>
      </c>
      <c r="E332" s="1">
        <v>16.100000000000001</v>
      </c>
      <c r="F332" s="1">
        <v>8.6999999999999993</v>
      </c>
      <c r="G332" s="1"/>
      <c r="H332" s="1"/>
      <c r="I332" s="1"/>
      <c r="J332" s="1"/>
      <c r="K332" s="1">
        <v>0</v>
      </c>
      <c r="L332" s="1">
        <v>2017</v>
      </c>
      <c r="M332" s="1" t="str">
        <f t="shared" si="66"/>
        <v>중어육류</v>
      </c>
      <c r="N332">
        <f t="shared" si="67"/>
        <v>173.10000000000002</v>
      </c>
      <c r="O332">
        <f t="shared" si="68"/>
        <v>1</v>
      </c>
      <c r="P332">
        <f t="shared" si="69"/>
        <v>92.4</v>
      </c>
      <c r="Q332">
        <f t="shared" si="70"/>
        <v>142.69999999999999</v>
      </c>
      <c r="R332">
        <f t="shared" si="71"/>
        <v>24.8</v>
      </c>
      <c r="S332">
        <f t="shared" si="72"/>
        <v>142.69999999999999</v>
      </c>
      <c r="T332">
        <f t="shared" si="73"/>
        <v>1.9</v>
      </c>
      <c r="U332">
        <f t="shared" si="74"/>
        <v>13.05</v>
      </c>
      <c r="V332">
        <f t="shared" si="75"/>
        <v>13.1</v>
      </c>
      <c r="X332">
        <f t="shared" si="76"/>
        <v>0.23</v>
      </c>
      <c r="Y332">
        <f t="shared" si="77"/>
        <v>0.5</v>
      </c>
      <c r="Z332">
        <f t="shared" si="78"/>
        <v>0.27</v>
      </c>
    </row>
    <row r="333" spans="1:26" x14ac:dyDescent="0.25">
      <c r="A333" s="1" t="s">
        <v>1769</v>
      </c>
      <c r="B333" s="1">
        <v>100</v>
      </c>
      <c r="C333" s="1">
        <v>173</v>
      </c>
      <c r="D333" s="1">
        <v>7.6</v>
      </c>
      <c r="E333" s="1">
        <v>16.100000000000001</v>
      </c>
      <c r="F333" s="1">
        <v>8.6999999999999993</v>
      </c>
      <c r="G333" s="1"/>
      <c r="H333" s="1"/>
      <c r="I333" s="1"/>
      <c r="J333" s="1"/>
      <c r="K333" s="1">
        <v>0</v>
      </c>
      <c r="L333" s="1">
        <v>2017</v>
      </c>
      <c r="M333" s="1" t="str">
        <f t="shared" si="66"/>
        <v>중어육류</v>
      </c>
      <c r="N333">
        <f t="shared" si="67"/>
        <v>173.10000000000002</v>
      </c>
      <c r="O333">
        <f t="shared" si="68"/>
        <v>1</v>
      </c>
      <c r="P333">
        <f t="shared" si="69"/>
        <v>92.4</v>
      </c>
      <c r="Q333">
        <f t="shared" si="70"/>
        <v>142.69999999999999</v>
      </c>
      <c r="R333">
        <f t="shared" si="71"/>
        <v>24.8</v>
      </c>
      <c r="S333">
        <f t="shared" si="72"/>
        <v>142.69999999999999</v>
      </c>
      <c r="T333">
        <f t="shared" si="73"/>
        <v>1.9</v>
      </c>
      <c r="U333">
        <f t="shared" si="74"/>
        <v>13.05</v>
      </c>
      <c r="V333">
        <f t="shared" si="75"/>
        <v>13.1</v>
      </c>
      <c r="X333">
        <f t="shared" si="76"/>
        <v>0.23</v>
      </c>
      <c r="Y333">
        <f t="shared" si="77"/>
        <v>0.5</v>
      </c>
      <c r="Z333">
        <f t="shared" si="78"/>
        <v>0.27</v>
      </c>
    </row>
    <row r="334" spans="1:26" x14ac:dyDescent="0.25">
      <c r="A334" s="1" t="s">
        <v>1770</v>
      </c>
      <c r="B334" s="1">
        <v>100</v>
      </c>
      <c r="C334" s="1">
        <v>91</v>
      </c>
      <c r="D334" s="1">
        <v>0.3</v>
      </c>
      <c r="E334" s="1">
        <v>19.600000000000001</v>
      </c>
      <c r="F334" s="1">
        <v>1.5</v>
      </c>
      <c r="G334" s="1"/>
      <c r="H334" s="1">
        <v>161</v>
      </c>
      <c r="I334" s="1"/>
      <c r="J334" s="1"/>
      <c r="K334" s="1">
        <v>0</v>
      </c>
      <c r="L334" s="1">
        <v>2017</v>
      </c>
      <c r="M334" s="1" t="str">
        <f t="shared" si="66"/>
        <v>저어육류</v>
      </c>
      <c r="N334">
        <f t="shared" si="67"/>
        <v>93.100000000000009</v>
      </c>
      <c r="O334">
        <f t="shared" si="68"/>
        <v>1.02</v>
      </c>
      <c r="P334">
        <f t="shared" si="69"/>
        <v>99.7</v>
      </c>
      <c r="Q334">
        <f t="shared" si="70"/>
        <v>91.9</v>
      </c>
      <c r="R334">
        <f t="shared" si="71"/>
        <v>21.1</v>
      </c>
      <c r="S334">
        <f t="shared" si="72"/>
        <v>91.9</v>
      </c>
      <c r="T334">
        <f t="shared" si="73"/>
        <v>1.84</v>
      </c>
      <c r="U334">
        <f t="shared" si="74"/>
        <v>11.47</v>
      </c>
      <c r="V334">
        <f t="shared" si="75"/>
        <v>11.5</v>
      </c>
      <c r="X334">
        <f t="shared" si="76"/>
        <v>0.01</v>
      </c>
      <c r="Y334">
        <f t="shared" si="77"/>
        <v>0.92</v>
      </c>
      <c r="Z334">
        <f t="shared" si="78"/>
        <v>7.0000000000000007E-2</v>
      </c>
    </row>
    <row r="335" spans="1:26" x14ac:dyDescent="0.25">
      <c r="A335" s="1" t="s">
        <v>1771</v>
      </c>
      <c r="B335" s="1">
        <v>100</v>
      </c>
      <c r="C335" s="1">
        <v>85</v>
      </c>
      <c r="D335" s="1">
        <v>0</v>
      </c>
      <c r="E335" s="1">
        <v>19.5</v>
      </c>
      <c r="F335" s="1">
        <v>1.1000000000000001</v>
      </c>
      <c r="G335" s="1"/>
      <c r="H335" s="1">
        <v>140</v>
      </c>
      <c r="I335" s="1"/>
      <c r="J335" s="1"/>
      <c r="K335" s="1">
        <v>0</v>
      </c>
      <c r="L335" s="1">
        <v>2017</v>
      </c>
      <c r="M335" s="1" t="str">
        <f t="shared" si="66"/>
        <v>저어육류</v>
      </c>
      <c r="N335">
        <f t="shared" si="67"/>
        <v>87.9</v>
      </c>
      <c r="O335">
        <f t="shared" si="68"/>
        <v>1.03</v>
      </c>
      <c r="P335">
        <f t="shared" si="69"/>
        <v>100</v>
      </c>
      <c r="Q335">
        <f t="shared" si="70"/>
        <v>87.9</v>
      </c>
      <c r="R335">
        <f t="shared" si="71"/>
        <v>20.6</v>
      </c>
      <c r="S335">
        <f t="shared" si="72"/>
        <v>87.9</v>
      </c>
      <c r="T335">
        <f t="shared" si="73"/>
        <v>1.76</v>
      </c>
      <c r="U335">
        <f t="shared" si="74"/>
        <v>11.7</v>
      </c>
      <c r="V335">
        <f t="shared" si="75"/>
        <v>11.7</v>
      </c>
      <c r="X335">
        <f t="shared" si="76"/>
        <v>0</v>
      </c>
      <c r="Y335">
        <f t="shared" si="77"/>
        <v>0.95</v>
      </c>
      <c r="Z335">
        <f t="shared" si="78"/>
        <v>0.05</v>
      </c>
    </row>
    <row r="336" spans="1:26" x14ac:dyDescent="0.25">
      <c r="A336" s="1" t="s">
        <v>1772</v>
      </c>
      <c r="B336" s="1">
        <v>100</v>
      </c>
      <c r="C336" s="1">
        <v>124</v>
      </c>
      <c r="D336" s="1">
        <v>0</v>
      </c>
      <c r="E336" s="1">
        <v>28.2</v>
      </c>
      <c r="F336" s="1">
        <v>0.5</v>
      </c>
      <c r="G336" s="1"/>
      <c r="H336" s="1">
        <v>200</v>
      </c>
      <c r="I336" s="1">
        <v>240</v>
      </c>
      <c r="J336" s="1">
        <v>0.06</v>
      </c>
      <c r="K336" s="1">
        <v>0</v>
      </c>
      <c r="L336" s="1">
        <v>2017</v>
      </c>
      <c r="M336" s="1" t="str">
        <f t="shared" si="66"/>
        <v>저어육류</v>
      </c>
      <c r="N336">
        <f t="shared" si="67"/>
        <v>117.3</v>
      </c>
      <c r="O336">
        <f t="shared" si="68"/>
        <v>0.95</v>
      </c>
      <c r="P336">
        <f t="shared" si="69"/>
        <v>100</v>
      </c>
      <c r="Q336">
        <f t="shared" si="70"/>
        <v>117.3</v>
      </c>
      <c r="R336">
        <f t="shared" si="71"/>
        <v>28.7</v>
      </c>
      <c r="S336">
        <f t="shared" si="72"/>
        <v>117.3</v>
      </c>
      <c r="T336">
        <f t="shared" si="73"/>
        <v>2.35</v>
      </c>
      <c r="U336">
        <f t="shared" si="74"/>
        <v>12.21</v>
      </c>
      <c r="V336">
        <f t="shared" si="75"/>
        <v>12.2</v>
      </c>
      <c r="X336">
        <f t="shared" si="76"/>
        <v>0</v>
      </c>
      <c r="Y336">
        <f t="shared" si="77"/>
        <v>0.98</v>
      </c>
      <c r="Z336">
        <f t="shared" si="78"/>
        <v>0.02</v>
      </c>
    </row>
    <row r="337" spans="1:26" x14ac:dyDescent="0.25">
      <c r="A337" s="1" t="s">
        <v>1773</v>
      </c>
      <c r="B337" s="1">
        <v>100</v>
      </c>
      <c r="C337" s="1">
        <v>65</v>
      </c>
      <c r="D337" s="1">
        <v>0.1</v>
      </c>
      <c r="E337" s="1">
        <v>15.1</v>
      </c>
      <c r="F337" s="1">
        <v>0.7</v>
      </c>
      <c r="G337" s="1"/>
      <c r="H337" s="1">
        <v>140</v>
      </c>
      <c r="I337" s="1"/>
      <c r="J337" s="1"/>
      <c r="K337" s="1">
        <v>0</v>
      </c>
      <c r="L337" s="1">
        <v>2017</v>
      </c>
      <c r="M337" s="1" t="str">
        <f t="shared" si="66"/>
        <v>저어육류</v>
      </c>
      <c r="N337">
        <f t="shared" si="67"/>
        <v>67.099999999999994</v>
      </c>
      <c r="O337">
        <f t="shared" si="68"/>
        <v>1.03</v>
      </c>
      <c r="P337">
        <f t="shared" si="69"/>
        <v>99.9</v>
      </c>
      <c r="Q337">
        <f t="shared" si="70"/>
        <v>66.7</v>
      </c>
      <c r="R337">
        <f t="shared" si="71"/>
        <v>15.799999999999999</v>
      </c>
      <c r="S337">
        <f t="shared" si="72"/>
        <v>66.7</v>
      </c>
      <c r="T337">
        <f t="shared" si="73"/>
        <v>1.33</v>
      </c>
      <c r="U337">
        <f t="shared" si="74"/>
        <v>11.88</v>
      </c>
      <c r="V337">
        <f t="shared" si="75"/>
        <v>11.9</v>
      </c>
      <c r="X337">
        <f t="shared" si="76"/>
        <v>0.01</v>
      </c>
      <c r="Y337">
        <f t="shared" si="77"/>
        <v>0.95</v>
      </c>
      <c r="Z337">
        <f t="shared" si="78"/>
        <v>0.04</v>
      </c>
    </row>
    <row r="338" spans="1:26" x14ac:dyDescent="0.25">
      <c r="A338" s="1" t="s">
        <v>1774</v>
      </c>
      <c r="B338" s="1">
        <v>30</v>
      </c>
      <c r="C338" s="1">
        <v>29.7</v>
      </c>
      <c r="D338" s="1">
        <v>1.98</v>
      </c>
      <c r="E338" s="1">
        <v>4.8899999999999997</v>
      </c>
      <c r="F338" s="1">
        <v>0.24</v>
      </c>
      <c r="G338" s="1">
        <v>0</v>
      </c>
      <c r="H338" s="1">
        <v>207</v>
      </c>
      <c r="I338" s="1">
        <v>0</v>
      </c>
      <c r="J338" s="1">
        <v>0</v>
      </c>
      <c r="K338" s="1">
        <v>0</v>
      </c>
      <c r="L338" s="1">
        <v>2011</v>
      </c>
      <c r="M338" s="1" t="str">
        <f t="shared" si="66"/>
        <v>저어육류</v>
      </c>
      <c r="N338">
        <f t="shared" si="67"/>
        <v>29.639999999999997</v>
      </c>
      <c r="O338">
        <f t="shared" si="68"/>
        <v>1</v>
      </c>
      <c r="P338">
        <f t="shared" si="69"/>
        <v>28.02</v>
      </c>
      <c r="Q338">
        <f t="shared" si="70"/>
        <v>21.72</v>
      </c>
      <c r="R338">
        <f t="shared" si="71"/>
        <v>5.13</v>
      </c>
      <c r="S338">
        <f t="shared" si="72"/>
        <v>21.72</v>
      </c>
      <c r="T338">
        <f t="shared" si="73"/>
        <v>0.43</v>
      </c>
      <c r="U338">
        <f t="shared" si="74"/>
        <v>11.93</v>
      </c>
      <c r="V338">
        <f t="shared" si="75"/>
        <v>11.9</v>
      </c>
      <c r="X338">
        <f t="shared" si="76"/>
        <v>0.28000000000000003</v>
      </c>
      <c r="Y338">
        <f t="shared" si="77"/>
        <v>0.69</v>
      </c>
      <c r="Z338">
        <f t="shared" si="78"/>
        <v>0.03</v>
      </c>
    </row>
    <row r="339" spans="1:26" x14ac:dyDescent="0.25">
      <c r="A339" s="1" t="s">
        <v>1775</v>
      </c>
      <c r="B339" s="1">
        <v>100</v>
      </c>
      <c r="C339" s="1">
        <v>99</v>
      </c>
      <c r="D339" s="1">
        <v>1</v>
      </c>
      <c r="E339" s="1">
        <v>21.8</v>
      </c>
      <c r="F339" s="1">
        <v>0.3</v>
      </c>
      <c r="G339" s="1">
        <v>0</v>
      </c>
      <c r="H339" s="1">
        <v>450</v>
      </c>
      <c r="I339" s="1">
        <v>0</v>
      </c>
      <c r="J339" s="1">
        <v>0</v>
      </c>
      <c r="K339" s="1">
        <v>0</v>
      </c>
      <c r="L339" s="1">
        <v>2011</v>
      </c>
      <c r="M339" s="1" t="str">
        <f t="shared" si="66"/>
        <v>저어육류</v>
      </c>
      <c r="N339">
        <f t="shared" si="67"/>
        <v>93.9</v>
      </c>
      <c r="O339">
        <f t="shared" si="68"/>
        <v>0.95</v>
      </c>
      <c r="P339">
        <f t="shared" si="69"/>
        <v>99</v>
      </c>
      <c r="Q339">
        <f t="shared" si="70"/>
        <v>89.9</v>
      </c>
      <c r="R339">
        <f t="shared" si="71"/>
        <v>22.1</v>
      </c>
      <c r="S339">
        <f t="shared" si="72"/>
        <v>89.9</v>
      </c>
      <c r="T339">
        <f t="shared" si="73"/>
        <v>1.8</v>
      </c>
      <c r="U339">
        <f t="shared" si="74"/>
        <v>12.28</v>
      </c>
      <c r="V339">
        <f t="shared" si="75"/>
        <v>12.3</v>
      </c>
      <c r="X339">
        <f t="shared" si="76"/>
        <v>0.04</v>
      </c>
      <c r="Y339">
        <f t="shared" si="77"/>
        <v>0.94</v>
      </c>
      <c r="Z339">
        <f t="shared" si="78"/>
        <v>0.01</v>
      </c>
    </row>
    <row r="340" spans="1:26" x14ac:dyDescent="0.25">
      <c r="A340" s="1" t="s">
        <v>1776</v>
      </c>
      <c r="B340" s="1">
        <v>100</v>
      </c>
      <c r="C340" s="1">
        <v>100</v>
      </c>
      <c r="D340" s="1">
        <v>5.3</v>
      </c>
      <c r="E340" s="1">
        <v>18.399999999999999</v>
      </c>
      <c r="F340" s="1">
        <v>0.7</v>
      </c>
      <c r="G340" s="1"/>
      <c r="H340" s="1">
        <v>446</v>
      </c>
      <c r="I340" s="1"/>
      <c r="J340" s="1"/>
      <c r="K340" s="1">
        <v>0</v>
      </c>
      <c r="L340" s="1">
        <v>2017</v>
      </c>
      <c r="M340" s="1" t="str">
        <f t="shared" si="66"/>
        <v>저어육류</v>
      </c>
      <c r="N340">
        <f t="shared" si="67"/>
        <v>101.1</v>
      </c>
      <c r="O340">
        <f t="shared" si="68"/>
        <v>1.01</v>
      </c>
      <c r="P340">
        <f t="shared" si="69"/>
        <v>94.7</v>
      </c>
      <c r="Q340">
        <f t="shared" si="70"/>
        <v>79.899999999999991</v>
      </c>
      <c r="R340">
        <f t="shared" si="71"/>
        <v>19.099999999999998</v>
      </c>
      <c r="S340">
        <f t="shared" si="72"/>
        <v>79.899999999999991</v>
      </c>
      <c r="T340">
        <f t="shared" si="73"/>
        <v>1.6</v>
      </c>
      <c r="U340">
        <f t="shared" si="74"/>
        <v>11.94</v>
      </c>
      <c r="V340">
        <f t="shared" si="75"/>
        <v>11.9</v>
      </c>
      <c r="X340">
        <f t="shared" si="76"/>
        <v>0.22</v>
      </c>
      <c r="Y340">
        <f t="shared" si="77"/>
        <v>0.75</v>
      </c>
      <c r="Z340">
        <f t="shared" si="78"/>
        <v>0.03</v>
      </c>
    </row>
    <row r="341" spans="1:26" x14ac:dyDescent="0.25">
      <c r="A341" s="1" t="s">
        <v>1777</v>
      </c>
      <c r="B341" s="1">
        <v>100</v>
      </c>
      <c r="C341" s="1">
        <v>87</v>
      </c>
      <c r="D341" s="1">
        <v>2.6</v>
      </c>
      <c r="E341" s="1">
        <v>14.6</v>
      </c>
      <c r="F341" s="1">
        <v>2.2000000000000002</v>
      </c>
      <c r="G341" s="1"/>
      <c r="H341" s="1"/>
      <c r="I341" s="1"/>
      <c r="J341" s="1"/>
      <c r="K341" s="1">
        <v>0</v>
      </c>
      <c r="L341" s="1">
        <v>2017</v>
      </c>
      <c r="M341" s="1" t="str">
        <f t="shared" si="66"/>
        <v>저어육류</v>
      </c>
      <c r="N341">
        <f t="shared" si="67"/>
        <v>88.6</v>
      </c>
      <c r="O341">
        <f t="shared" si="68"/>
        <v>1.02</v>
      </c>
      <c r="P341">
        <f t="shared" si="69"/>
        <v>97.4</v>
      </c>
      <c r="Q341">
        <f t="shared" si="70"/>
        <v>78.2</v>
      </c>
      <c r="R341">
        <f t="shared" si="71"/>
        <v>16.8</v>
      </c>
      <c r="S341">
        <f t="shared" si="72"/>
        <v>78.2</v>
      </c>
      <c r="T341">
        <f t="shared" si="73"/>
        <v>1.56</v>
      </c>
      <c r="U341">
        <f t="shared" si="74"/>
        <v>10.77</v>
      </c>
      <c r="V341">
        <f t="shared" si="75"/>
        <v>10.8</v>
      </c>
      <c r="X341">
        <f t="shared" si="76"/>
        <v>0.13</v>
      </c>
      <c r="Y341">
        <f t="shared" si="77"/>
        <v>0.75</v>
      </c>
      <c r="Z341">
        <f t="shared" si="78"/>
        <v>0.11</v>
      </c>
    </row>
    <row r="342" spans="1:26" x14ac:dyDescent="0.25">
      <c r="A342" s="1" t="s">
        <v>1778</v>
      </c>
      <c r="B342" s="1">
        <v>100</v>
      </c>
      <c r="C342" s="1">
        <v>120</v>
      </c>
      <c r="D342" s="1">
        <v>0</v>
      </c>
      <c r="E342" s="1">
        <v>18.7</v>
      </c>
      <c r="F342" s="1">
        <v>5.3</v>
      </c>
      <c r="G342" s="1"/>
      <c r="H342" s="1"/>
      <c r="I342" s="1"/>
      <c r="J342" s="1"/>
      <c r="K342" s="1">
        <v>0</v>
      </c>
      <c r="L342" s="1">
        <v>2017</v>
      </c>
      <c r="M342" s="1" t="str">
        <f t="shared" si="66"/>
        <v>저어육류</v>
      </c>
      <c r="N342">
        <f t="shared" si="67"/>
        <v>122.5</v>
      </c>
      <c r="O342">
        <f t="shared" si="68"/>
        <v>1.02</v>
      </c>
      <c r="P342">
        <f t="shared" si="69"/>
        <v>100</v>
      </c>
      <c r="Q342">
        <f t="shared" si="70"/>
        <v>122.5</v>
      </c>
      <c r="R342">
        <f t="shared" si="71"/>
        <v>24</v>
      </c>
      <c r="S342">
        <f t="shared" si="72"/>
        <v>122.5</v>
      </c>
      <c r="T342">
        <f t="shared" si="73"/>
        <v>2.4500000000000002</v>
      </c>
      <c r="U342">
        <f t="shared" si="74"/>
        <v>9.8000000000000007</v>
      </c>
      <c r="V342">
        <f t="shared" si="75"/>
        <v>9.8000000000000007</v>
      </c>
      <c r="X342">
        <f t="shared" si="76"/>
        <v>0</v>
      </c>
      <c r="Y342">
        <f t="shared" si="77"/>
        <v>0.78</v>
      </c>
      <c r="Z342">
        <f t="shared" si="78"/>
        <v>0.22</v>
      </c>
    </row>
    <row r="343" spans="1:26" x14ac:dyDescent="0.25">
      <c r="A343" s="1" t="s">
        <v>1779</v>
      </c>
      <c r="B343" s="1">
        <v>100</v>
      </c>
      <c r="C343" s="1">
        <v>109</v>
      </c>
      <c r="D343" s="1">
        <v>0</v>
      </c>
      <c r="E343" s="1">
        <v>22.23</v>
      </c>
      <c r="F343" s="1">
        <v>1.62</v>
      </c>
      <c r="G343" s="1">
        <v>0</v>
      </c>
      <c r="H343" s="1">
        <v>89</v>
      </c>
      <c r="I343" s="1">
        <v>61</v>
      </c>
      <c r="J343" s="1">
        <v>0.42</v>
      </c>
      <c r="K343" s="1">
        <v>0</v>
      </c>
      <c r="L343" s="1">
        <v>2017</v>
      </c>
      <c r="M343" s="1" t="str">
        <f t="shared" si="66"/>
        <v>저어육류</v>
      </c>
      <c r="N343">
        <f t="shared" si="67"/>
        <v>103.5</v>
      </c>
      <c r="O343">
        <f t="shared" si="68"/>
        <v>0.95</v>
      </c>
      <c r="P343">
        <f t="shared" si="69"/>
        <v>100</v>
      </c>
      <c r="Q343">
        <f t="shared" si="70"/>
        <v>103.5</v>
      </c>
      <c r="R343">
        <f t="shared" si="71"/>
        <v>23.85</v>
      </c>
      <c r="S343">
        <f t="shared" si="72"/>
        <v>103.5</v>
      </c>
      <c r="T343">
        <f t="shared" si="73"/>
        <v>2.0699999999999998</v>
      </c>
      <c r="U343">
        <f t="shared" si="74"/>
        <v>11.52</v>
      </c>
      <c r="V343">
        <f t="shared" si="75"/>
        <v>11.5</v>
      </c>
      <c r="X343">
        <f t="shared" si="76"/>
        <v>0</v>
      </c>
      <c r="Y343">
        <f t="shared" si="77"/>
        <v>0.93</v>
      </c>
      <c r="Z343">
        <f t="shared" si="78"/>
        <v>7.0000000000000007E-2</v>
      </c>
    </row>
    <row r="344" spans="1:26" x14ac:dyDescent="0.25">
      <c r="A344" s="1" t="s">
        <v>1780</v>
      </c>
      <c r="B344" s="1">
        <v>100</v>
      </c>
      <c r="C344" s="1">
        <v>86</v>
      </c>
      <c r="D344" s="1">
        <v>0.6</v>
      </c>
      <c r="E344" s="1">
        <v>19.3</v>
      </c>
      <c r="F344" s="1">
        <v>1</v>
      </c>
      <c r="G344" s="1"/>
      <c r="H344" s="1"/>
      <c r="I344" s="1"/>
      <c r="J344" s="1"/>
      <c r="K344" s="1">
        <v>0</v>
      </c>
      <c r="L344" s="1">
        <v>2017</v>
      </c>
      <c r="M344" s="1" t="str">
        <f t="shared" si="66"/>
        <v>저어육류</v>
      </c>
      <c r="N344">
        <f t="shared" si="67"/>
        <v>88.600000000000009</v>
      </c>
      <c r="O344">
        <f t="shared" si="68"/>
        <v>1.03</v>
      </c>
      <c r="P344">
        <f t="shared" si="69"/>
        <v>99.4</v>
      </c>
      <c r="Q344">
        <f t="shared" si="70"/>
        <v>86.2</v>
      </c>
      <c r="R344">
        <f t="shared" si="71"/>
        <v>20.3</v>
      </c>
      <c r="S344">
        <f t="shared" si="72"/>
        <v>86.2</v>
      </c>
      <c r="T344">
        <f t="shared" si="73"/>
        <v>1.72</v>
      </c>
      <c r="U344">
        <f t="shared" si="74"/>
        <v>11.8</v>
      </c>
      <c r="V344">
        <f t="shared" si="75"/>
        <v>11.8</v>
      </c>
      <c r="X344">
        <f t="shared" si="76"/>
        <v>0.03</v>
      </c>
      <c r="Y344">
        <f t="shared" si="77"/>
        <v>0.92</v>
      </c>
      <c r="Z344">
        <f t="shared" si="78"/>
        <v>0.05</v>
      </c>
    </row>
    <row r="345" spans="1:26" x14ac:dyDescent="0.25">
      <c r="A345" s="1" t="s">
        <v>1781</v>
      </c>
      <c r="B345" s="1">
        <v>100</v>
      </c>
      <c r="C345" s="1">
        <v>116</v>
      </c>
      <c r="D345" s="1">
        <v>0.7</v>
      </c>
      <c r="E345" s="1">
        <v>18.600000000000001</v>
      </c>
      <c r="F345" s="1">
        <v>4.5999999999999996</v>
      </c>
      <c r="G345" s="1"/>
      <c r="H345" s="1"/>
      <c r="I345" s="1"/>
      <c r="J345" s="1"/>
      <c r="K345" s="1">
        <v>0</v>
      </c>
      <c r="L345" s="1">
        <v>2017</v>
      </c>
      <c r="M345" s="1" t="str">
        <f t="shared" si="66"/>
        <v>저어육류</v>
      </c>
      <c r="N345">
        <f t="shared" si="67"/>
        <v>118.6</v>
      </c>
      <c r="O345">
        <f t="shared" si="68"/>
        <v>1.02</v>
      </c>
      <c r="P345">
        <f t="shared" si="69"/>
        <v>99.3</v>
      </c>
      <c r="Q345">
        <f t="shared" si="70"/>
        <v>115.80000000000001</v>
      </c>
      <c r="R345">
        <f t="shared" si="71"/>
        <v>23.200000000000003</v>
      </c>
      <c r="S345">
        <f t="shared" si="72"/>
        <v>115.80000000000001</v>
      </c>
      <c r="T345">
        <f t="shared" si="73"/>
        <v>2.3199999999999998</v>
      </c>
      <c r="U345">
        <f t="shared" si="74"/>
        <v>10</v>
      </c>
      <c r="V345">
        <f t="shared" si="75"/>
        <v>10</v>
      </c>
      <c r="X345">
        <f t="shared" si="76"/>
        <v>0.03</v>
      </c>
      <c r="Y345">
        <f t="shared" si="77"/>
        <v>0.78</v>
      </c>
      <c r="Z345">
        <f t="shared" si="78"/>
        <v>0.19</v>
      </c>
    </row>
    <row r="346" spans="1:26" x14ac:dyDescent="0.25">
      <c r="A346" s="1" t="s">
        <v>1782</v>
      </c>
      <c r="B346" s="1">
        <v>100</v>
      </c>
      <c r="C346" s="1">
        <v>97</v>
      </c>
      <c r="D346" s="1">
        <v>0</v>
      </c>
      <c r="E346" s="1">
        <v>17.2</v>
      </c>
      <c r="F346" s="1">
        <v>3.4</v>
      </c>
      <c r="G346" s="1"/>
      <c r="H346" s="1"/>
      <c r="I346" s="1"/>
      <c r="J346" s="1"/>
      <c r="K346" s="1">
        <v>0</v>
      </c>
      <c r="L346" s="1">
        <v>2017</v>
      </c>
      <c r="M346" s="1" t="str">
        <f t="shared" si="66"/>
        <v>저어육류</v>
      </c>
      <c r="N346">
        <f t="shared" si="67"/>
        <v>99.399999999999991</v>
      </c>
      <c r="O346">
        <f t="shared" si="68"/>
        <v>1.02</v>
      </c>
      <c r="P346">
        <f t="shared" si="69"/>
        <v>100</v>
      </c>
      <c r="Q346">
        <f t="shared" si="70"/>
        <v>99.399999999999991</v>
      </c>
      <c r="R346">
        <f t="shared" si="71"/>
        <v>20.599999999999998</v>
      </c>
      <c r="S346">
        <f t="shared" si="72"/>
        <v>99.399999999999991</v>
      </c>
      <c r="T346">
        <f t="shared" si="73"/>
        <v>1.99</v>
      </c>
      <c r="U346">
        <f t="shared" si="74"/>
        <v>10.35</v>
      </c>
      <c r="V346">
        <f t="shared" si="75"/>
        <v>10.4</v>
      </c>
      <c r="X346">
        <f t="shared" si="76"/>
        <v>0</v>
      </c>
      <c r="Y346">
        <f t="shared" si="77"/>
        <v>0.83</v>
      </c>
      <c r="Z346">
        <f t="shared" si="78"/>
        <v>0.17</v>
      </c>
    </row>
    <row r="347" spans="1:26" x14ac:dyDescent="0.25">
      <c r="A347" s="1" t="s">
        <v>1783</v>
      </c>
      <c r="B347" s="1">
        <v>100</v>
      </c>
      <c r="C347" s="1">
        <v>100</v>
      </c>
      <c r="D347" s="1">
        <v>0.1</v>
      </c>
      <c r="E347" s="1">
        <v>22.3</v>
      </c>
      <c r="F347" s="1">
        <v>1.5</v>
      </c>
      <c r="G347" s="1"/>
      <c r="H347" s="1"/>
      <c r="I347" s="1"/>
      <c r="J347" s="1"/>
      <c r="K347" s="1">
        <v>0</v>
      </c>
      <c r="L347" s="1">
        <v>2017</v>
      </c>
      <c r="M347" s="1" t="str">
        <f t="shared" si="66"/>
        <v>저어육류</v>
      </c>
      <c r="N347">
        <f t="shared" si="67"/>
        <v>103.10000000000001</v>
      </c>
      <c r="O347">
        <f t="shared" si="68"/>
        <v>1.03</v>
      </c>
      <c r="P347">
        <f t="shared" si="69"/>
        <v>99.9</v>
      </c>
      <c r="Q347">
        <f t="shared" si="70"/>
        <v>102.7</v>
      </c>
      <c r="R347">
        <f t="shared" si="71"/>
        <v>23.8</v>
      </c>
      <c r="S347">
        <f t="shared" si="72"/>
        <v>102.7</v>
      </c>
      <c r="T347">
        <f t="shared" si="73"/>
        <v>2.0499999999999998</v>
      </c>
      <c r="U347">
        <f t="shared" si="74"/>
        <v>11.61</v>
      </c>
      <c r="V347">
        <f t="shared" si="75"/>
        <v>11.6</v>
      </c>
      <c r="X347">
        <f t="shared" si="76"/>
        <v>0</v>
      </c>
      <c r="Y347">
        <f t="shared" si="77"/>
        <v>0.93</v>
      </c>
      <c r="Z347">
        <f t="shared" si="78"/>
        <v>0.06</v>
      </c>
    </row>
    <row r="348" spans="1:26" x14ac:dyDescent="0.25">
      <c r="A348" s="1" t="s">
        <v>1784</v>
      </c>
      <c r="B348" s="1">
        <v>100</v>
      </c>
      <c r="C348" s="1">
        <v>60</v>
      </c>
      <c r="D348" s="1">
        <v>0</v>
      </c>
      <c r="E348" s="1">
        <v>13.7</v>
      </c>
      <c r="F348" s="1">
        <v>0.8</v>
      </c>
      <c r="G348" s="1"/>
      <c r="H348" s="1">
        <v>362</v>
      </c>
      <c r="I348" s="1"/>
      <c r="J348" s="1"/>
      <c r="K348" s="1">
        <v>0</v>
      </c>
      <c r="L348" s="1">
        <v>2017</v>
      </c>
      <c r="M348" s="1" t="str">
        <f t="shared" si="66"/>
        <v>저어육류</v>
      </c>
      <c r="N348">
        <f t="shared" si="67"/>
        <v>62</v>
      </c>
      <c r="O348">
        <f t="shared" si="68"/>
        <v>1.03</v>
      </c>
      <c r="P348">
        <f t="shared" si="69"/>
        <v>100</v>
      </c>
      <c r="Q348">
        <f t="shared" si="70"/>
        <v>62</v>
      </c>
      <c r="R348">
        <f t="shared" si="71"/>
        <v>14.5</v>
      </c>
      <c r="S348">
        <f t="shared" si="72"/>
        <v>62</v>
      </c>
      <c r="T348">
        <f t="shared" si="73"/>
        <v>1.24</v>
      </c>
      <c r="U348">
        <f t="shared" si="74"/>
        <v>11.69</v>
      </c>
      <c r="V348">
        <f t="shared" si="75"/>
        <v>11.7</v>
      </c>
      <c r="X348">
        <f t="shared" si="76"/>
        <v>0</v>
      </c>
      <c r="Y348">
        <f t="shared" si="77"/>
        <v>0.94</v>
      </c>
      <c r="Z348">
        <f t="shared" si="78"/>
        <v>0.06</v>
      </c>
    </row>
    <row r="349" spans="1:26" x14ac:dyDescent="0.25">
      <c r="A349" s="1" t="s">
        <v>1785</v>
      </c>
      <c r="B349" s="1">
        <v>100</v>
      </c>
      <c r="C349" s="1">
        <v>58</v>
      </c>
      <c r="D349" s="1">
        <v>1</v>
      </c>
      <c r="E349" s="1">
        <v>12</v>
      </c>
      <c r="F349" s="1">
        <v>0.8</v>
      </c>
      <c r="G349" s="1"/>
      <c r="H349" s="1"/>
      <c r="I349" s="1"/>
      <c r="J349" s="1"/>
      <c r="K349" s="1">
        <v>0</v>
      </c>
      <c r="L349" s="1">
        <v>2017</v>
      </c>
      <c r="M349" s="1" t="str">
        <f t="shared" si="66"/>
        <v>저어육류</v>
      </c>
      <c r="N349">
        <f t="shared" si="67"/>
        <v>59.2</v>
      </c>
      <c r="O349">
        <f t="shared" si="68"/>
        <v>1.02</v>
      </c>
      <c r="P349">
        <f t="shared" si="69"/>
        <v>99</v>
      </c>
      <c r="Q349">
        <f t="shared" si="70"/>
        <v>55.2</v>
      </c>
      <c r="R349">
        <f t="shared" si="71"/>
        <v>12.8</v>
      </c>
      <c r="S349">
        <f t="shared" si="72"/>
        <v>55.2</v>
      </c>
      <c r="T349">
        <f t="shared" si="73"/>
        <v>1.1000000000000001</v>
      </c>
      <c r="U349">
        <f t="shared" si="74"/>
        <v>11.64</v>
      </c>
      <c r="V349">
        <f t="shared" si="75"/>
        <v>11.6</v>
      </c>
      <c r="X349">
        <f t="shared" si="76"/>
        <v>7.0000000000000007E-2</v>
      </c>
      <c r="Y349">
        <f t="shared" si="77"/>
        <v>0.87</v>
      </c>
      <c r="Z349">
        <f t="shared" si="78"/>
        <v>0.06</v>
      </c>
    </row>
    <row r="350" spans="1:26" x14ac:dyDescent="0.25">
      <c r="A350" s="1" t="s">
        <v>1786</v>
      </c>
      <c r="B350" s="1">
        <v>100</v>
      </c>
      <c r="C350" s="1">
        <v>260</v>
      </c>
      <c r="D350" s="1">
        <v>22.9</v>
      </c>
      <c r="E350" s="1">
        <v>27</v>
      </c>
      <c r="F350" s="1">
        <v>6.7</v>
      </c>
      <c r="G350" s="1"/>
      <c r="H350" s="1">
        <v>1200</v>
      </c>
      <c r="I350" s="1">
        <v>390</v>
      </c>
      <c r="J350" s="1">
        <v>1.02</v>
      </c>
      <c r="K350" s="1">
        <v>0</v>
      </c>
      <c r="L350" s="1">
        <v>2017</v>
      </c>
      <c r="M350" s="1" t="str">
        <f t="shared" si="66"/>
        <v>저어육류</v>
      </c>
      <c r="N350">
        <f t="shared" si="67"/>
        <v>259.89999999999998</v>
      </c>
      <c r="O350">
        <f t="shared" si="68"/>
        <v>1</v>
      </c>
      <c r="P350">
        <f t="shared" si="69"/>
        <v>77.099999999999994</v>
      </c>
      <c r="Q350">
        <f t="shared" si="70"/>
        <v>168.3</v>
      </c>
      <c r="R350">
        <f t="shared" si="71"/>
        <v>33.700000000000003</v>
      </c>
      <c r="S350">
        <f t="shared" si="72"/>
        <v>168.3</v>
      </c>
      <c r="T350">
        <f t="shared" si="73"/>
        <v>3.37</v>
      </c>
      <c r="U350">
        <f t="shared" si="74"/>
        <v>10</v>
      </c>
      <c r="V350">
        <f t="shared" si="75"/>
        <v>10</v>
      </c>
      <c r="X350">
        <f t="shared" si="76"/>
        <v>0.4</v>
      </c>
      <c r="Y350">
        <f t="shared" si="77"/>
        <v>0.48</v>
      </c>
      <c r="Z350">
        <f t="shared" si="78"/>
        <v>0.12</v>
      </c>
    </row>
    <row r="351" spans="1:26" x14ac:dyDescent="0.25">
      <c r="A351" s="1" t="s">
        <v>1787</v>
      </c>
      <c r="B351" s="1">
        <v>100</v>
      </c>
      <c r="C351" s="1">
        <v>325</v>
      </c>
      <c r="D351" s="1">
        <v>21.3</v>
      </c>
      <c r="E351" s="1">
        <v>43.1</v>
      </c>
      <c r="F351" s="1">
        <v>7.5</v>
      </c>
      <c r="G351" s="1"/>
      <c r="H351" s="1">
        <v>1500</v>
      </c>
      <c r="I351" s="1">
        <v>930</v>
      </c>
      <c r="J351" s="1">
        <v>1.1499999999999999</v>
      </c>
      <c r="K351" s="1">
        <v>0</v>
      </c>
      <c r="L351" s="1">
        <v>2017</v>
      </c>
      <c r="M351" s="1" t="str">
        <f t="shared" si="66"/>
        <v>저어육류</v>
      </c>
      <c r="N351">
        <f t="shared" si="67"/>
        <v>325.10000000000002</v>
      </c>
      <c r="O351">
        <f t="shared" si="68"/>
        <v>1</v>
      </c>
      <c r="P351">
        <f t="shared" si="69"/>
        <v>78.7</v>
      </c>
      <c r="Q351">
        <f t="shared" si="70"/>
        <v>239.9</v>
      </c>
      <c r="R351">
        <f t="shared" si="71"/>
        <v>50.6</v>
      </c>
      <c r="S351">
        <f t="shared" si="72"/>
        <v>239.9</v>
      </c>
      <c r="T351">
        <f t="shared" si="73"/>
        <v>4.8</v>
      </c>
      <c r="U351">
        <f t="shared" si="74"/>
        <v>10.54</v>
      </c>
      <c r="V351">
        <f t="shared" si="75"/>
        <v>10.5</v>
      </c>
      <c r="X351">
        <f t="shared" si="76"/>
        <v>0.3</v>
      </c>
      <c r="Y351">
        <f t="shared" si="77"/>
        <v>0.6</v>
      </c>
      <c r="Z351">
        <f t="shared" si="78"/>
        <v>0.1</v>
      </c>
    </row>
    <row r="352" spans="1:26" x14ac:dyDescent="0.25">
      <c r="A352" s="1" t="s">
        <v>1788</v>
      </c>
      <c r="B352" s="1">
        <v>100</v>
      </c>
      <c r="C352" s="1">
        <v>104</v>
      </c>
      <c r="D352" s="1">
        <v>0.4</v>
      </c>
      <c r="E352" s="1">
        <v>17.7</v>
      </c>
      <c r="F352" s="1">
        <v>2.9</v>
      </c>
      <c r="G352" s="1"/>
      <c r="H352" s="1">
        <v>240</v>
      </c>
      <c r="I352" s="1">
        <v>380</v>
      </c>
      <c r="J352" s="1">
        <v>0.36</v>
      </c>
      <c r="K352" s="1">
        <v>0</v>
      </c>
      <c r="L352" s="1">
        <v>2017</v>
      </c>
      <c r="M352" s="1" t="str">
        <f t="shared" si="66"/>
        <v>저어육류</v>
      </c>
      <c r="N352">
        <f t="shared" si="67"/>
        <v>98.499999999999986</v>
      </c>
      <c r="O352">
        <f t="shared" si="68"/>
        <v>0.95</v>
      </c>
      <c r="P352">
        <f t="shared" si="69"/>
        <v>99.6</v>
      </c>
      <c r="Q352">
        <f t="shared" si="70"/>
        <v>96.899999999999991</v>
      </c>
      <c r="R352">
        <f t="shared" si="71"/>
        <v>20.599999999999998</v>
      </c>
      <c r="S352">
        <f t="shared" si="72"/>
        <v>96.899999999999991</v>
      </c>
      <c r="T352">
        <f t="shared" si="73"/>
        <v>1.94</v>
      </c>
      <c r="U352">
        <f t="shared" si="74"/>
        <v>10.62</v>
      </c>
      <c r="V352">
        <f t="shared" si="75"/>
        <v>10.6</v>
      </c>
      <c r="X352">
        <f t="shared" si="76"/>
        <v>0.02</v>
      </c>
      <c r="Y352">
        <f t="shared" si="77"/>
        <v>0.84</v>
      </c>
      <c r="Z352">
        <f t="shared" si="78"/>
        <v>0.14000000000000001</v>
      </c>
    </row>
    <row r="353" spans="1:26" x14ac:dyDescent="0.25">
      <c r="A353" s="1" t="s">
        <v>1789</v>
      </c>
      <c r="B353" s="1">
        <v>100</v>
      </c>
      <c r="C353" s="1">
        <v>85</v>
      </c>
      <c r="D353" s="1">
        <v>0.6</v>
      </c>
      <c r="E353" s="1">
        <v>14.4</v>
      </c>
      <c r="F353" s="1">
        <v>3</v>
      </c>
      <c r="G353" s="1"/>
      <c r="H353" s="1">
        <v>170</v>
      </c>
      <c r="I353" s="1"/>
      <c r="J353" s="1"/>
      <c r="K353" s="1">
        <v>0</v>
      </c>
      <c r="L353" s="1">
        <v>2017</v>
      </c>
      <c r="M353" s="1" t="str">
        <f t="shared" si="66"/>
        <v>저어육류</v>
      </c>
      <c r="N353">
        <f t="shared" si="67"/>
        <v>87</v>
      </c>
      <c r="O353">
        <f t="shared" si="68"/>
        <v>1.02</v>
      </c>
      <c r="P353">
        <f t="shared" si="69"/>
        <v>99.4</v>
      </c>
      <c r="Q353">
        <f t="shared" si="70"/>
        <v>84.6</v>
      </c>
      <c r="R353">
        <f t="shared" si="71"/>
        <v>17.399999999999999</v>
      </c>
      <c r="S353">
        <f t="shared" si="72"/>
        <v>84.6</v>
      </c>
      <c r="T353">
        <f t="shared" si="73"/>
        <v>1.69</v>
      </c>
      <c r="U353">
        <f t="shared" si="74"/>
        <v>10.3</v>
      </c>
      <c r="V353">
        <f t="shared" si="75"/>
        <v>10.3</v>
      </c>
      <c r="X353">
        <f t="shared" si="76"/>
        <v>0.03</v>
      </c>
      <c r="Y353">
        <f t="shared" si="77"/>
        <v>0.8</v>
      </c>
      <c r="Z353">
        <f t="shared" si="78"/>
        <v>0.17</v>
      </c>
    </row>
    <row r="354" spans="1:26" x14ac:dyDescent="0.25">
      <c r="A354" s="1" t="s">
        <v>1790</v>
      </c>
      <c r="B354" s="1">
        <v>100</v>
      </c>
      <c r="C354" s="1">
        <v>116</v>
      </c>
      <c r="D354" s="1">
        <v>0.7</v>
      </c>
      <c r="E354" s="1">
        <v>18.600000000000001</v>
      </c>
      <c r="F354" s="1">
        <v>4.5999999999999996</v>
      </c>
      <c r="G354" s="1"/>
      <c r="H354" s="1"/>
      <c r="I354" s="1"/>
      <c r="J354" s="1"/>
      <c r="K354" s="1">
        <v>0</v>
      </c>
      <c r="L354" s="1">
        <v>2017</v>
      </c>
      <c r="M354" s="1" t="str">
        <f t="shared" si="66"/>
        <v>저어육류</v>
      </c>
      <c r="N354">
        <f t="shared" si="67"/>
        <v>118.6</v>
      </c>
      <c r="O354">
        <f t="shared" si="68"/>
        <v>1.02</v>
      </c>
      <c r="P354">
        <f t="shared" si="69"/>
        <v>99.3</v>
      </c>
      <c r="Q354">
        <f t="shared" si="70"/>
        <v>115.80000000000001</v>
      </c>
      <c r="R354">
        <f t="shared" si="71"/>
        <v>23.200000000000003</v>
      </c>
      <c r="S354">
        <f t="shared" si="72"/>
        <v>115.80000000000001</v>
      </c>
      <c r="T354">
        <f t="shared" si="73"/>
        <v>2.3199999999999998</v>
      </c>
      <c r="U354">
        <f t="shared" si="74"/>
        <v>10</v>
      </c>
      <c r="V354">
        <f t="shared" si="75"/>
        <v>10</v>
      </c>
      <c r="X354">
        <f t="shared" si="76"/>
        <v>0.03</v>
      </c>
      <c r="Y354">
        <f t="shared" si="77"/>
        <v>0.78</v>
      </c>
      <c r="Z354">
        <f t="shared" si="78"/>
        <v>0.19</v>
      </c>
    </row>
    <row r="355" spans="1:26" x14ac:dyDescent="0.25">
      <c r="A355" s="1" t="s">
        <v>1791</v>
      </c>
      <c r="B355" s="1">
        <v>100</v>
      </c>
      <c r="C355" s="1">
        <v>92</v>
      </c>
      <c r="D355" s="1">
        <v>0.1</v>
      </c>
      <c r="E355" s="1">
        <v>21</v>
      </c>
      <c r="F355" s="1">
        <v>1.1000000000000001</v>
      </c>
      <c r="G355" s="1"/>
      <c r="H355" s="1"/>
      <c r="I355" s="1"/>
      <c r="J355" s="1"/>
      <c r="K355" s="1">
        <v>0</v>
      </c>
      <c r="L355" s="1">
        <v>2017</v>
      </c>
      <c r="M355" s="1" t="str">
        <f t="shared" si="66"/>
        <v>저어육류</v>
      </c>
      <c r="N355">
        <f t="shared" si="67"/>
        <v>94.300000000000011</v>
      </c>
      <c r="O355">
        <f t="shared" si="68"/>
        <v>1.03</v>
      </c>
      <c r="P355">
        <f t="shared" si="69"/>
        <v>99.9</v>
      </c>
      <c r="Q355">
        <f t="shared" si="70"/>
        <v>93.9</v>
      </c>
      <c r="R355">
        <f t="shared" si="71"/>
        <v>22.1</v>
      </c>
      <c r="S355">
        <f t="shared" si="72"/>
        <v>93.9</v>
      </c>
      <c r="T355">
        <f t="shared" si="73"/>
        <v>1.88</v>
      </c>
      <c r="U355">
        <f t="shared" si="74"/>
        <v>11.76</v>
      </c>
      <c r="V355">
        <f t="shared" si="75"/>
        <v>11.8</v>
      </c>
      <c r="X355">
        <f t="shared" si="76"/>
        <v>0</v>
      </c>
      <c r="Y355">
        <f t="shared" si="77"/>
        <v>0.95</v>
      </c>
      <c r="Z355">
        <f t="shared" si="78"/>
        <v>0.05</v>
      </c>
    </row>
    <row r="356" spans="1:26" x14ac:dyDescent="0.25">
      <c r="A356" s="1" t="s">
        <v>1792</v>
      </c>
      <c r="B356" s="1">
        <v>100</v>
      </c>
      <c r="C356" s="1">
        <v>45</v>
      </c>
      <c r="D356" s="1">
        <v>0.3</v>
      </c>
      <c r="E356" s="1">
        <v>10.5</v>
      </c>
      <c r="F356" s="1">
        <v>0.3</v>
      </c>
      <c r="G356" s="1"/>
      <c r="H356" s="1"/>
      <c r="I356" s="1"/>
      <c r="J356" s="1"/>
      <c r="K356" s="1">
        <v>0</v>
      </c>
      <c r="L356" s="1">
        <v>2017</v>
      </c>
      <c r="M356" s="1" t="str">
        <f t="shared" si="66"/>
        <v>저어육류</v>
      </c>
      <c r="N356">
        <f t="shared" si="67"/>
        <v>45.900000000000006</v>
      </c>
      <c r="O356">
        <f t="shared" si="68"/>
        <v>1.02</v>
      </c>
      <c r="P356">
        <f t="shared" si="69"/>
        <v>99.7</v>
      </c>
      <c r="Q356">
        <f t="shared" si="70"/>
        <v>44.7</v>
      </c>
      <c r="R356">
        <f t="shared" si="71"/>
        <v>10.8</v>
      </c>
      <c r="S356">
        <f t="shared" si="72"/>
        <v>44.7</v>
      </c>
      <c r="T356">
        <f t="shared" si="73"/>
        <v>0.89</v>
      </c>
      <c r="U356">
        <f t="shared" si="74"/>
        <v>12.13</v>
      </c>
      <c r="V356">
        <f t="shared" si="75"/>
        <v>12.1</v>
      </c>
      <c r="X356">
        <f t="shared" si="76"/>
        <v>0.03</v>
      </c>
      <c r="Y356">
        <f t="shared" si="77"/>
        <v>0.95</v>
      </c>
      <c r="Z356">
        <f t="shared" si="78"/>
        <v>0.03</v>
      </c>
    </row>
    <row r="357" spans="1:26" x14ac:dyDescent="0.25">
      <c r="A357" s="1" t="s">
        <v>1793</v>
      </c>
      <c r="B357" s="1">
        <v>100</v>
      </c>
      <c r="C357" s="1">
        <v>89</v>
      </c>
      <c r="D357" s="1">
        <v>2.5</v>
      </c>
      <c r="E357" s="1">
        <v>16.100000000000001</v>
      </c>
      <c r="F357" s="1">
        <v>1.8</v>
      </c>
      <c r="G357" s="1"/>
      <c r="H357" s="1"/>
      <c r="I357" s="1"/>
      <c r="J357" s="1"/>
      <c r="K357" s="1">
        <v>0</v>
      </c>
      <c r="L357" s="1">
        <v>2017</v>
      </c>
      <c r="M357" s="1" t="str">
        <f t="shared" si="66"/>
        <v>저어육류</v>
      </c>
      <c r="N357">
        <f t="shared" si="67"/>
        <v>90.600000000000009</v>
      </c>
      <c r="O357">
        <f t="shared" si="68"/>
        <v>1.02</v>
      </c>
      <c r="P357">
        <f t="shared" si="69"/>
        <v>97.5</v>
      </c>
      <c r="Q357">
        <f t="shared" si="70"/>
        <v>80.600000000000009</v>
      </c>
      <c r="R357">
        <f t="shared" si="71"/>
        <v>17.900000000000002</v>
      </c>
      <c r="S357">
        <f t="shared" si="72"/>
        <v>80.600000000000009</v>
      </c>
      <c r="T357">
        <f t="shared" si="73"/>
        <v>1.61</v>
      </c>
      <c r="U357">
        <f t="shared" si="74"/>
        <v>11.12</v>
      </c>
      <c r="V357">
        <f t="shared" si="75"/>
        <v>11.1</v>
      </c>
      <c r="X357">
        <f t="shared" si="76"/>
        <v>0.12</v>
      </c>
      <c r="Y357">
        <f t="shared" si="77"/>
        <v>0.79</v>
      </c>
      <c r="Z357">
        <f t="shared" si="78"/>
        <v>0.09</v>
      </c>
    </row>
    <row r="358" spans="1:26" x14ac:dyDescent="0.25">
      <c r="A358" s="1" t="s">
        <v>1794</v>
      </c>
      <c r="B358" s="1">
        <v>100</v>
      </c>
      <c r="C358" s="1">
        <v>75</v>
      </c>
      <c r="D358" s="1">
        <v>3.7</v>
      </c>
      <c r="E358" s="1">
        <v>9.1999999999999993</v>
      </c>
      <c r="F358" s="1">
        <v>2.6</v>
      </c>
      <c r="G358" s="1"/>
      <c r="H358" s="1"/>
      <c r="I358" s="1"/>
      <c r="J358" s="1"/>
      <c r="K358" s="1">
        <v>0</v>
      </c>
      <c r="L358" s="1">
        <v>2017</v>
      </c>
      <c r="M358" s="1" t="str">
        <f t="shared" si="66"/>
        <v>저어육류</v>
      </c>
      <c r="N358">
        <f t="shared" si="67"/>
        <v>75</v>
      </c>
      <c r="O358">
        <f t="shared" si="68"/>
        <v>1</v>
      </c>
      <c r="P358">
        <f t="shared" si="69"/>
        <v>96.3</v>
      </c>
      <c r="Q358">
        <f t="shared" si="70"/>
        <v>60.2</v>
      </c>
      <c r="R358">
        <f t="shared" si="71"/>
        <v>11.799999999999999</v>
      </c>
      <c r="S358">
        <f t="shared" si="72"/>
        <v>60.2</v>
      </c>
      <c r="T358">
        <f t="shared" si="73"/>
        <v>1.2</v>
      </c>
      <c r="U358">
        <f t="shared" si="74"/>
        <v>9.83</v>
      </c>
      <c r="V358">
        <f t="shared" si="75"/>
        <v>9.8000000000000007</v>
      </c>
      <c r="X358">
        <f t="shared" si="76"/>
        <v>0.24</v>
      </c>
      <c r="Y358">
        <f t="shared" si="77"/>
        <v>0.59</v>
      </c>
      <c r="Z358">
        <f t="shared" si="78"/>
        <v>0.17</v>
      </c>
    </row>
    <row r="359" spans="1:26" x14ac:dyDescent="0.25">
      <c r="A359" s="1" t="s">
        <v>1795</v>
      </c>
      <c r="B359" s="1">
        <v>100</v>
      </c>
      <c r="C359" s="1">
        <v>77</v>
      </c>
      <c r="D359" s="1">
        <v>0</v>
      </c>
      <c r="E359" s="1">
        <v>18.2</v>
      </c>
      <c r="F359" s="1">
        <v>0.7</v>
      </c>
      <c r="G359" s="1"/>
      <c r="H359" s="1"/>
      <c r="I359" s="1"/>
      <c r="J359" s="1"/>
      <c r="K359" s="1">
        <v>0</v>
      </c>
      <c r="L359" s="1">
        <v>2017</v>
      </c>
      <c r="M359" s="1" t="str">
        <f t="shared" si="66"/>
        <v>저어육류</v>
      </c>
      <c r="N359">
        <f t="shared" si="67"/>
        <v>79.099999999999994</v>
      </c>
      <c r="O359">
        <f t="shared" si="68"/>
        <v>1.03</v>
      </c>
      <c r="P359">
        <f t="shared" si="69"/>
        <v>100</v>
      </c>
      <c r="Q359">
        <f t="shared" si="70"/>
        <v>79.099999999999994</v>
      </c>
      <c r="R359">
        <f t="shared" si="71"/>
        <v>18.899999999999999</v>
      </c>
      <c r="S359">
        <f t="shared" si="72"/>
        <v>79.099999999999994</v>
      </c>
      <c r="T359">
        <f t="shared" si="73"/>
        <v>1.58</v>
      </c>
      <c r="U359">
        <f t="shared" si="74"/>
        <v>11.96</v>
      </c>
      <c r="V359">
        <f t="shared" si="75"/>
        <v>12</v>
      </c>
      <c r="X359">
        <f t="shared" si="76"/>
        <v>0</v>
      </c>
      <c r="Y359">
        <f t="shared" si="77"/>
        <v>0.96</v>
      </c>
      <c r="Z359">
        <f t="shared" si="78"/>
        <v>0.04</v>
      </c>
    </row>
    <row r="360" spans="1:26" x14ac:dyDescent="0.25">
      <c r="A360" s="1" t="s">
        <v>1796</v>
      </c>
      <c r="B360" s="1">
        <v>100</v>
      </c>
      <c r="C360" s="1">
        <v>171</v>
      </c>
      <c r="D360" s="1">
        <v>14.4</v>
      </c>
      <c r="E360" s="1">
        <v>18</v>
      </c>
      <c r="F360" s="1">
        <v>4.4000000000000004</v>
      </c>
      <c r="G360" s="1"/>
      <c r="H360" s="1">
        <v>78</v>
      </c>
      <c r="I360" s="1"/>
      <c r="J360" s="1"/>
      <c r="K360" s="1">
        <v>0</v>
      </c>
      <c r="L360" s="1">
        <v>2017</v>
      </c>
      <c r="M360" s="1" t="str">
        <f t="shared" si="66"/>
        <v>저어육류</v>
      </c>
      <c r="N360">
        <f t="shared" si="67"/>
        <v>169.2</v>
      </c>
      <c r="O360">
        <f t="shared" si="68"/>
        <v>0.99</v>
      </c>
      <c r="P360">
        <f t="shared" si="69"/>
        <v>85.6</v>
      </c>
      <c r="Q360">
        <f t="shared" si="70"/>
        <v>111.6</v>
      </c>
      <c r="R360">
        <f t="shared" si="71"/>
        <v>22.4</v>
      </c>
      <c r="S360">
        <f t="shared" si="72"/>
        <v>111.6</v>
      </c>
      <c r="T360">
        <f t="shared" si="73"/>
        <v>2.23</v>
      </c>
      <c r="U360">
        <f t="shared" si="74"/>
        <v>10.039999999999999</v>
      </c>
      <c r="V360">
        <f t="shared" si="75"/>
        <v>10</v>
      </c>
      <c r="X360">
        <f t="shared" si="76"/>
        <v>0.39</v>
      </c>
      <c r="Y360">
        <f t="shared" si="77"/>
        <v>0.49</v>
      </c>
      <c r="Z360">
        <f t="shared" si="78"/>
        <v>0.12</v>
      </c>
    </row>
    <row r="361" spans="1:26" x14ac:dyDescent="0.25">
      <c r="A361" s="1" t="s">
        <v>1797</v>
      </c>
      <c r="B361" s="1">
        <v>100</v>
      </c>
      <c r="C361" s="1">
        <v>223</v>
      </c>
      <c r="D361" s="1">
        <v>28.6</v>
      </c>
      <c r="E361" s="1">
        <v>15.7</v>
      </c>
      <c r="F361" s="1">
        <v>4.4000000000000004</v>
      </c>
      <c r="G361" s="1"/>
      <c r="H361" s="1">
        <v>51</v>
      </c>
      <c r="I361" s="1"/>
      <c r="J361" s="1"/>
      <c r="K361" s="1">
        <v>0</v>
      </c>
      <c r="L361" s="1">
        <v>2017</v>
      </c>
      <c r="M361" s="1" t="str">
        <f t="shared" si="66"/>
        <v>저어육류</v>
      </c>
      <c r="N361">
        <f t="shared" si="67"/>
        <v>216.79999999999998</v>
      </c>
      <c r="O361">
        <f t="shared" si="68"/>
        <v>0.97</v>
      </c>
      <c r="P361">
        <f t="shared" si="69"/>
        <v>71.400000000000006</v>
      </c>
      <c r="Q361">
        <f t="shared" si="70"/>
        <v>102.4</v>
      </c>
      <c r="R361">
        <f t="shared" si="71"/>
        <v>20.100000000000001</v>
      </c>
      <c r="S361">
        <f t="shared" si="72"/>
        <v>102.4</v>
      </c>
      <c r="T361">
        <f t="shared" si="73"/>
        <v>2.0499999999999998</v>
      </c>
      <c r="U361">
        <f t="shared" si="74"/>
        <v>9.8000000000000007</v>
      </c>
      <c r="V361">
        <f t="shared" si="75"/>
        <v>9.8000000000000007</v>
      </c>
      <c r="X361">
        <f t="shared" si="76"/>
        <v>0.59</v>
      </c>
      <c r="Y361">
        <f t="shared" si="77"/>
        <v>0.32</v>
      </c>
      <c r="Z361">
        <f t="shared" si="78"/>
        <v>0.09</v>
      </c>
    </row>
    <row r="362" spans="1:26" x14ac:dyDescent="0.25">
      <c r="A362" s="1" t="s">
        <v>1798</v>
      </c>
      <c r="B362" s="1">
        <v>100</v>
      </c>
      <c r="C362" s="1">
        <v>87</v>
      </c>
      <c r="D362" s="1">
        <v>0.1</v>
      </c>
      <c r="E362" s="1">
        <v>18.100000000000001</v>
      </c>
      <c r="F362" s="1">
        <v>1.8</v>
      </c>
      <c r="G362" s="1"/>
      <c r="H362" s="1">
        <v>30</v>
      </c>
      <c r="I362" s="1"/>
      <c r="J362" s="1"/>
      <c r="K362" s="1">
        <v>0</v>
      </c>
      <c r="L362" s="1">
        <v>2017</v>
      </c>
      <c r="M362" s="1" t="str">
        <f t="shared" si="66"/>
        <v>저어육류</v>
      </c>
      <c r="N362">
        <f t="shared" si="67"/>
        <v>89.000000000000014</v>
      </c>
      <c r="O362">
        <f t="shared" si="68"/>
        <v>1.02</v>
      </c>
      <c r="P362">
        <f t="shared" si="69"/>
        <v>99.9</v>
      </c>
      <c r="Q362">
        <f t="shared" si="70"/>
        <v>88.600000000000009</v>
      </c>
      <c r="R362">
        <f t="shared" si="71"/>
        <v>19.900000000000002</v>
      </c>
      <c r="S362">
        <f t="shared" si="72"/>
        <v>88.600000000000009</v>
      </c>
      <c r="T362">
        <f t="shared" si="73"/>
        <v>1.77</v>
      </c>
      <c r="U362">
        <f t="shared" si="74"/>
        <v>11.24</v>
      </c>
      <c r="V362">
        <f t="shared" si="75"/>
        <v>11.2</v>
      </c>
      <c r="X362">
        <f t="shared" si="76"/>
        <v>0.01</v>
      </c>
      <c r="Y362">
        <f t="shared" si="77"/>
        <v>0.91</v>
      </c>
      <c r="Z362">
        <f t="shared" si="78"/>
        <v>0.09</v>
      </c>
    </row>
    <row r="363" spans="1:26" x14ac:dyDescent="0.25">
      <c r="A363" s="1" t="s">
        <v>1799</v>
      </c>
      <c r="B363" s="1">
        <v>100</v>
      </c>
      <c r="C363" s="1">
        <v>563</v>
      </c>
      <c r="D363" s="1">
        <v>31.2</v>
      </c>
      <c r="E363" s="1">
        <v>14.8</v>
      </c>
      <c r="F363" s="1">
        <v>41.3</v>
      </c>
      <c r="G363" s="1"/>
      <c r="H363" s="1"/>
      <c r="I363" s="1"/>
      <c r="J363" s="1"/>
      <c r="K363" s="1">
        <v>0</v>
      </c>
      <c r="L363" s="1">
        <v>2017</v>
      </c>
      <c r="M363" s="1" t="str">
        <f t="shared" si="66"/>
        <v>고어육류</v>
      </c>
      <c r="N363">
        <f t="shared" si="67"/>
        <v>555.70000000000005</v>
      </c>
      <c r="O363">
        <f t="shared" si="68"/>
        <v>0.99</v>
      </c>
      <c r="P363">
        <f t="shared" si="69"/>
        <v>68.8</v>
      </c>
      <c r="Q363">
        <f t="shared" si="70"/>
        <v>430.9</v>
      </c>
      <c r="R363">
        <f t="shared" si="71"/>
        <v>56.099999999999994</v>
      </c>
      <c r="S363">
        <f t="shared" si="72"/>
        <v>430.9</v>
      </c>
      <c r="T363">
        <f t="shared" si="73"/>
        <v>4.3099999999999996</v>
      </c>
      <c r="U363">
        <f t="shared" si="74"/>
        <v>13.02</v>
      </c>
      <c r="V363">
        <f t="shared" si="75"/>
        <v>13</v>
      </c>
      <c r="X363">
        <f t="shared" si="76"/>
        <v>0.36</v>
      </c>
      <c r="Y363">
        <f t="shared" si="77"/>
        <v>0.17</v>
      </c>
      <c r="Z363">
        <f t="shared" si="78"/>
        <v>0.47</v>
      </c>
    </row>
    <row r="364" spans="1:26" x14ac:dyDescent="0.25">
      <c r="A364" s="1" t="s">
        <v>1800</v>
      </c>
      <c r="B364" s="1">
        <v>100</v>
      </c>
      <c r="C364" s="1">
        <v>148</v>
      </c>
      <c r="D364" s="1">
        <v>0.5</v>
      </c>
      <c r="E364" s="1">
        <v>19</v>
      </c>
      <c r="F364" s="1">
        <v>8</v>
      </c>
      <c r="G364" s="1"/>
      <c r="H364" s="1"/>
      <c r="I364" s="1"/>
      <c r="J364" s="1"/>
      <c r="K364" s="1">
        <v>0</v>
      </c>
      <c r="L364" s="1">
        <v>2017</v>
      </c>
      <c r="M364" s="1" t="str">
        <f t="shared" si="66"/>
        <v>저어육류</v>
      </c>
      <c r="N364">
        <f t="shared" si="67"/>
        <v>150</v>
      </c>
      <c r="O364">
        <f t="shared" si="68"/>
        <v>1.01</v>
      </c>
      <c r="P364">
        <f t="shared" si="69"/>
        <v>99.5</v>
      </c>
      <c r="Q364">
        <f t="shared" si="70"/>
        <v>148</v>
      </c>
      <c r="R364">
        <f t="shared" si="71"/>
        <v>27</v>
      </c>
      <c r="S364">
        <f t="shared" si="72"/>
        <v>148</v>
      </c>
      <c r="T364">
        <f t="shared" si="73"/>
        <v>2.96</v>
      </c>
      <c r="U364">
        <f t="shared" si="74"/>
        <v>9.1199999999999992</v>
      </c>
      <c r="V364">
        <f t="shared" si="75"/>
        <v>9.1</v>
      </c>
      <c r="X364">
        <f t="shared" si="76"/>
        <v>0.02</v>
      </c>
      <c r="Y364">
        <f t="shared" si="77"/>
        <v>0.69</v>
      </c>
      <c r="Z364">
        <f t="shared" si="78"/>
        <v>0.28999999999999998</v>
      </c>
    </row>
    <row r="365" spans="1:26" x14ac:dyDescent="0.25">
      <c r="A365" s="1" t="s">
        <v>1801</v>
      </c>
      <c r="B365" s="1">
        <v>100</v>
      </c>
      <c r="C365" s="1">
        <v>126</v>
      </c>
      <c r="D365" s="1">
        <v>0.3</v>
      </c>
      <c r="E365" s="1">
        <v>17.399999999999999</v>
      </c>
      <c r="F365" s="1">
        <v>6.4</v>
      </c>
      <c r="G365" s="1"/>
      <c r="H365" s="1"/>
      <c r="I365" s="1"/>
      <c r="J365" s="1"/>
      <c r="K365" s="1">
        <v>0</v>
      </c>
      <c r="L365" s="1">
        <v>2017</v>
      </c>
      <c r="M365" s="1" t="str">
        <f t="shared" si="66"/>
        <v>저어육류</v>
      </c>
      <c r="N365">
        <f t="shared" si="67"/>
        <v>128.4</v>
      </c>
      <c r="O365">
        <f t="shared" si="68"/>
        <v>1.02</v>
      </c>
      <c r="P365">
        <f t="shared" si="69"/>
        <v>99.7</v>
      </c>
      <c r="Q365">
        <f t="shared" si="70"/>
        <v>127.19999999999999</v>
      </c>
      <c r="R365">
        <f t="shared" si="71"/>
        <v>23.799999999999997</v>
      </c>
      <c r="S365">
        <f t="shared" si="72"/>
        <v>127.19999999999999</v>
      </c>
      <c r="T365">
        <f t="shared" si="73"/>
        <v>2.54</v>
      </c>
      <c r="U365">
        <f t="shared" si="74"/>
        <v>9.3699999999999992</v>
      </c>
      <c r="V365">
        <f t="shared" si="75"/>
        <v>9.4</v>
      </c>
      <c r="X365">
        <f t="shared" si="76"/>
        <v>0.01</v>
      </c>
      <c r="Y365">
        <f t="shared" si="77"/>
        <v>0.72</v>
      </c>
      <c r="Z365">
        <f t="shared" si="78"/>
        <v>0.27</v>
      </c>
    </row>
    <row r="366" spans="1:26" x14ac:dyDescent="0.25">
      <c r="A366" s="1" t="s">
        <v>1802</v>
      </c>
      <c r="B366" s="1">
        <v>100</v>
      </c>
      <c r="C366" s="1">
        <v>77</v>
      </c>
      <c r="D366" s="1">
        <v>0.2</v>
      </c>
      <c r="E366" s="1">
        <v>17.8</v>
      </c>
      <c r="F366" s="1">
        <v>0.8</v>
      </c>
      <c r="G366" s="1"/>
      <c r="H366" s="1"/>
      <c r="I366" s="1"/>
      <c r="J366" s="1"/>
      <c r="K366" s="1">
        <v>0</v>
      </c>
      <c r="L366" s="1">
        <v>2017</v>
      </c>
      <c r="M366" s="1" t="str">
        <f t="shared" si="66"/>
        <v>저어육류</v>
      </c>
      <c r="N366">
        <f t="shared" si="67"/>
        <v>79.2</v>
      </c>
      <c r="O366">
        <f t="shared" si="68"/>
        <v>1.03</v>
      </c>
      <c r="P366">
        <f t="shared" si="69"/>
        <v>99.8</v>
      </c>
      <c r="Q366">
        <f t="shared" si="70"/>
        <v>78.400000000000006</v>
      </c>
      <c r="R366">
        <f t="shared" si="71"/>
        <v>18.600000000000001</v>
      </c>
      <c r="S366">
        <f t="shared" si="72"/>
        <v>78.400000000000006</v>
      </c>
      <c r="T366">
        <f t="shared" si="73"/>
        <v>1.57</v>
      </c>
      <c r="U366">
        <f t="shared" si="74"/>
        <v>11.85</v>
      </c>
      <c r="V366">
        <f t="shared" si="75"/>
        <v>11.9</v>
      </c>
      <c r="X366">
        <f t="shared" si="76"/>
        <v>0.01</v>
      </c>
      <c r="Y366">
        <f t="shared" si="77"/>
        <v>0.95</v>
      </c>
      <c r="Z366">
        <f t="shared" si="78"/>
        <v>0.04</v>
      </c>
    </row>
    <row r="367" spans="1:26" x14ac:dyDescent="0.25">
      <c r="A367" s="1" t="s">
        <v>1803</v>
      </c>
      <c r="B367" s="1">
        <v>100</v>
      </c>
      <c r="C367" s="1">
        <v>71</v>
      </c>
      <c r="D367" s="1">
        <v>1.4</v>
      </c>
      <c r="E367" s="1">
        <v>14.5</v>
      </c>
      <c r="F367" s="1">
        <v>1</v>
      </c>
      <c r="G367" s="1"/>
      <c r="H367" s="1"/>
      <c r="I367" s="1"/>
      <c r="J367" s="1"/>
      <c r="K367" s="1">
        <v>0</v>
      </c>
      <c r="L367" s="1">
        <v>2017</v>
      </c>
      <c r="M367" s="1" t="str">
        <f t="shared" si="66"/>
        <v>저어육류</v>
      </c>
      <c r="N367">
        <f t="shared" si="67"/>
        <v>72.599999999999994</v>
      </c>
      <c r="O367">
        <f t="shared" si="68"/>
        <v>1.02</v>
      </c>
      <c r="P367">
        <f t="shared" si="69"/>
        <v>98.6</v>
      </c>
      <c r="Q367">
        <f t="shared" si="70"/>
        <v>67</v>
      </c>
      <c r="R367">
        <f t="shared" si="71"/>
        <v>15.5</v>
      </c>
      <c r="S367">
        <f t="shared" si="72"/>
        <v>67</v>
      </c>
      <c r="T367">
        <f t="shared" si="73"/>
        <v>1.34</v>
      </c>
      <c r="U367">
        <f t="shared" si="74"/>
        <v>11.57</v>
      </c>
      <c r="V367">
        <f t="shared" si="75"/>
        <v>11.6</v>
      </c>
      <c r="X367">
        <f t="shared" si="76"/>
        <v>0.08</v>
      </c>
      <c r="Y367">
        <f t="shared" si="77"/>
        <v>0.86</v>
      </c>
      <c r="Z367">
        <f t="shared" si="78"/>
        <v>0.06</v>
      </c>
    </row>
    <row r="368" spans="1:26" x14ac:dyDescent="0.25">
      <c r="A368" s="1" t="s">
        <v>1804</v>
      </c>
      <c r="B368" s="1">
        <v>100</v>
      </c>
      <c r="C368" s="1">
        <v>89</v>
      </c>
      <c r="D368" s="1">
        <v>2.8</v>
      </c>
      <c r="E368" s="1">
        <v>17</v>
      </c>
      <c r="F368" s="1">
        <v>1.2</v>
      </c>
      <c r="G368" s="1"/>
      <c r="H368" s="1"/>
      <c r="I368" s="1"/>
      <c r="J368" s="1"/>
      <c r="K368" s="1">
        <v>0</v>
      </c>
      <c r="L368" s="1">
        <v>2017</v>
      </c>
      <c r="M368" s="1" t="str">
        <f t="shared" si="66"/>
        <v>저어육류</v>
      </c>
      <c r="N368">
        <f t="shared" si="67"/>
        <v>90</v>
      </c>
      <c r="O368">
        <f t="shared" si="68"/>
        <v>1.01</v>
      </c>
      <c r="P368">
        <f t="shared" si="69"/>
        <v>97.2</v>
      </c>
      <c r="Q368">
        <f t="shared" si="70"/>
        <v>78.8</v>
      </c>
      <c r="R368">
        <f t="shared" si="71"/>
        <v>18.2</v>
      </c>
      <c r="S368">
        <f t="shared" si="72"/>
        <v>78.8</v>
      </c>
      <c r="T368">
        <f t="shared" si="73"/>
        <v>1.58</v>
      </c>
      <c r="U368">
        <f t="shared" si="74"/>
        <v>11.52</v>
      </c>
      <c r="V368">
        <f t="shared" si="75"/>
        <v>11.5</v>
      </c>
      <c r="X368">
        <f t="shared" si="76"/>
        <v>0.13</v>
      </c>
      <c r="Y368">
        <f t="shared" si="77"/>
        <v>0.81</v>
      </c>
      <c r="Z368">
        <f t="shared" si="78"/>
        <v>0.06</v>
      </c>
    </row>
    <row r="369" spans="1:26" x14ac:dyDescent="0.25">
      <c r="A369" s="1" t="s">
        <v>1805</v>
      </c>
      <c r="B369" s="1">
        <v>30</v>
      </c>
      <c r="C369" s="1">
        <v>87.3</v>
      </c>
      <c r="D369" s="1">
        <v>10.62</v>
      </c>
      <c r="E369" s="1">
        <v>7.08</v>
      </c>
      <c r="F369" s="1">
        <v>1.47</v>
      </c>
      <c r="G369" s="1">
        <v>0</v>
      </c>
      <c r="H369" s="1"/>
      <c r="I369" s="1">
        <v>0</v>
      </c>
      <c r="J369" s="1">
        <v>0</v>
      </c>
      <c r="K369" s="1">
        <v>0</v>
      </c>
      <c r="L369" s="1">
        <v>2011</v>
      </c>
      <c r="M369" s="1" t="str">
        <f t="shared" si="66"/>
        <v>저어육류</v>
      </c>
      <c r="N369">
        <f t="shared" si="67"/>
        <v>84.03</v>
      </c>
      <c r="O369">
        <f t="shared" si="68"/>
        <v>0.96</v>
      </c>
      <c r="P369">
        <f t="shared" si="69"/>
        <v>19.380000000000003</v>
      </c>
      <c r="Q369">
        <f t="shared" si="70"/>
        <v>41.55</v>
      </c>
      <c r="R369">
        <f t="shared" si="71"/>
        <v>8.5500000000000007</v>
      </c>
      <c r="S369">
        <f t="shared" si="72"/>
        <v>41.55</v>
      </c>
      <c r="T369">
        <f t="shared" si="73"/>
        <v>0.83</v>
      </c>
      <c r="U369">
        <f t="shared" si="74"/>
        <v>10.3</v>
      </c>
      <c r="V369">
        <f t="shared" si="75"/>
        <v>10.3</v>
      </c>
      <c r="X369">
        <f t="shared" si="76"/>
        <v>0.55000000000000004</v>
      </c>
      <c r="Y369">
        <f t="shared" si="77"/>
        <v>0.37</v>
      </c>
      <c r="Z369">
        <f t="shared" si="78"/>
        <v>0.08</v>
      </c>
    </row>
    <row r="370" spans="1:26" x14ac:dyDescent="0.25">
      <c r="A370" s="1" t="s">
        <v>1806</v>
      </c>
      <c r="B370" s="1">
        <v>100</v>
      </c>
      <c r="C370" s="1">
        <v>265</v>
      </c>
      <c r="D370" s="1">
        <v>27</v>
      </c>
      <c r="E370" s="1">
        <v>26.7</v>
      </c>
      <c r="F370" s="1">
        <v>5.0999999999999996</v>
      </c>
      <c r="G370" s="1"/>
      <c r="H370" s="1"/>
      <c r="I370" s="1"/>
      <c r="J370" s="1"/>
      <c r="K370" s="1">
        <v>0</v>
      </c>
      <c r="L370" s="1">
        <v>2017</v>
      </c>
      <c r="M370" s="1" t="str">
        <f t="shared" si="66"/>
        <v>저어육류</v>
      </c>
      <c r="N370">
        <f t="shared" si="67"/>
        <v>260.7</v>
      </c>
      <c r="O370">
        <f t="shared" si="68"/>
        <v>0.98</v>
      </c>
      <c r="P370">
        <f t="shared" si="69"/>
        <v>73</v>
      </c>
      <c r="Q370">
        <f t="shared" si="70"/>
        <v>152.69999999999999</v>
      </c>
      <c r="R370">
        <f t="shared" si="71"/>
        <v>31.799999999999997</v>
      </c>
      <c r="S370">
        <f t="shared" si="72"/>
        <v>152.69999999999999</v>
      </c>
      <c r="T370">
        <f t="shared" si="73"/>
        <v>3.05</v>
      </c>
      <c r="U370">
        <f t="shared" si="74"/>
        <v>10.43</v>
      </c>
      <c r="V370">
        <f t="shared" si="75"/>
        <v>10.4</v>
      </c>
      <c r="X370">
        <f t="shared" si="76"/>
        <v>0.46</v>
      </c>
      <c r="Y370">
        <f t="shared" si="77"/>
        <v>0.45</v>
      </c>
      <c r="Z370">
        <f t="shared" si="78"/>
        <v>0.09</v>
      </c>
    </row>
    <row r="371" spans="1:26" x14ac:dyDescent="0.25">
      <c r="A371" s="1" t="s">
        <v>1807</v>
      </c>
      <c r="B371" s="1">
        <v>100</v>
      </c>
      <c r="C371" s="1">
        <v>78</v>
      </c>
      <c r="D371" s="1"/>
      <c r="E371" s="1">
        <v>18.399999999999999</v>
      </c>
      <c r="F371" s="1">
        <v>0.8</v>
      </c>
      <c r="G371" s="1"/>
      <c r="H371" s="1"/>
      <c r="I371" s="1"/>
      <c r="J371" s="1"/>
      <c r="K371" s="1">
        <v>0</v>
      </c>
      <c r="L371" s="1">
        <v>2017</v>
      </c>
      <c r="M371" s="1" t="str">
        <f t="shared" si="66"/>
        <v>저어육류</v>
      </c>
      <c r="N371">
        <f t="shared" si="67"/>
        <v>80.8</v>
      </c>
      <c r="O371">
        <f t="shared" si="68"/>
        <v>1.04</v>
      </c>
      <c r="P371">
        <f t="shared" si="69"/>
        <v>100</v>
      </c>
      <c r="Q371">
        <f t="shared" si="70"/>
        <v>80.8</v>
      </c>
      <c r="R371">
        <f t="shared" si="71"/>
        <v>19.2</v>
      </c>
      <c r="S371">
        <f t="shared" si="72"/>
        <v>80.8</v>
      </c>
      <c r="T371">
        <f t="shared" si="73"/>
        <v>1.62</v>
      </c>
      <c r="U371">
        <f t="shared" si="74"/>
        <v>11.85</v>
      </c>
      <c r="V371">
        <f t="shared" si="75"/>
        <v>11.9</v>
      </c>
      <c r="X371">
        <f t="shared" si="76"/>
        <v>0</v>
      </c>
      <c r="Y371">
        <f t="shared" si="77"/>
        <v>0.96</v>
      </c>
      <c r="Z371">
        <f t="shared" si="78"/>
        <v>0.04</v>
      </c>
    </row>
    <row r="372" spans="1:26" x14ac:dyDescent="0.25">
      <c r="A372" s="1" t="s">
        <v>1808</v>
      </c>
      <c r="B372" s="1">
        <v>100</v>
      </c>
      <c r="C372" s="1">
        <v>175</v>
      </c>
      <c r="D372" s="1">
        <v>0</v>
      </c>
      <c r="E372" s="1">
        <v>34.200000000000003</v>
      </c>
      <c r="F372" s="1">
        <v>4.7</v>
      </c>
      <c r="G372" s="1"/>
      <c r="H372" s="1"/>
      <c r="I372" s="1"/>
      <c r="J372" s="1"/>
      <c r="K372" s="1">
        <v>0</v>
      </c>
      <c r="L372" s="1">
        <v>2017</v>
      </c>
      <c r="M372" s="1" t="str">
        <f t="shared" si="66"/>
        <v>저어육류</v>
      </c>
      <c r="N372">
        <f t="shared" si="67"/>
        <v>179.10000000000002</v>
      </c>
      <c r="O372">
        <f t="shared" si="68"/>
        <v>1.02</v>
      </c>
      <c r="P372">
        <f t="shared" si="69"/>
        <v>100</v>
      </c>
      <c r="Q372">
        <f t="shared" si="70"/>
        <v>179.10000000000002</v>
      </c>
      <c r="R372">
        <f t="shared" si="71"/>
        <v>38.900000000000006</v>
      </c>
      <c r="S372">
        <f t="shared" si="72"/>
        <v>179.10000000000002</v>
      </c>
      <c r="T372">
        <f t="shared" si="73"/>
        <v>3.58</v>
      </c>
      <c r="U372">
        <f t="shared" si="74"/>
        <v>10.87</v>
      </c>
      <c r="V372">
        <f t="shared" si="75"/>
        <v>10.9</v>
      </c>
      <c r="X372">
        <f t="shared" si="76"/>
        <v>0</v>
      </c>
      <c r="Y372">
        <f t="shared" si="77"/>
        <v>0.88</v>
      </c>
      <c r="Z372">
        <f t="shared" si="78"/>
        <v>0.12</v>
      </c>
    </row>
    <row r="373" spans="1:26" x14ac:dyDescent="0.25">
      <c r="A373" s="1" t="s">
        <v>1809</v>
      </c>
      <c r="B373" s="1">
        <v>100</v>
      </c>
      <c r="C373" s="1">
        <v>91</v>
      </c>
      <c r="D373" s="1">
        <v>0.7</v>
      </c>
      <c r="E373" s="1">
        <v>12.6</v>
      </c>
      <c r="F373" s="1">
        <v>4.3</v>
      </c>
      <c r="G373" s="1"/>
      <c r="H373" s="1"/>
      <c r="I373" s="1"/>
      <c r="J373" s="1"/>
      <c r="K373" s="1">
        <v>0</v>
      </c>
      <c r="L373" s="1">
        <v>2017</v>
      </c>
      <c r="M373" s="1" t="str">
        <f t="shared" si="66"/>
        <v>저어육류</v>
      </c>
      <c r="N373">
        <f t="shared" si="67"/>
        <v>91.899999999999991</v>
      </c>
      <c r="O373">
        <f t="shared" si="68"/>
        <v>1.01</v>
      </c>
      <c r="P373">
        <f t="shared" si="69"/>
        <v>99.3</v>
      </c>
      <c r="Q373">
        <f t="shared" si="70"/>
        <v>89.1</v>
      </c>
      <c r="R373">
        <f t="shared" si="71"/>
        <v>16.899999999999999</v>
      </c>
      <c r="S373">
        <f t="shared" si="72"/>
        <v>89.1</v>
      </c>
      <c r="T373">
        <f t="shared" si="73"/>
        <v>1.78</v>
      </c>
      <c r="U373">
        <f t="shared" si="74"/>
        <v>9.49</v>
      </c>
      <c r="V373">
        <f t="shared" si="75"/>
        <v>9.5</v>
      </c>
      <c r="X373">
        <f t="shared" si="76"/>
        <v>0.04</v>
      </c>
      <c r="Y373">
        <f t="shared" si="77"/>
        <v>0.72</v>
      </c>
      <c r="Z373">
        <f t="shared" si="78"/>
        <v>0.24</v>
      </c>
    </row>
    <row r="374" spans="1:26" x14ac:dyDescent="0.25">
      <c r="A374" s="1" t="s">
        <v>1810</v>
      </c>
      <c r="B374" s="1">
        <v>100</v>
      </c>
      <c r="C374" s="1">
        <v>68</v>
      </c>
      <c r="D374" s="1">
        <v>0.3</v>
      </c>
      <c r="E374" s="1">
        <v>17.100000000000001</v>
      </c>
      <c r="F374" s="1">
        <v>0.1</v>
      </c>
      <c r="G374" s="1"/>
      <c r="H374" s="1"/>
      <c r="I374" s="1"/>
      <c r="J374" s="1"/>
      <c r="K374" s="1">
        <v>0</v>
      </c>
      <c r="L374" s="1">
        <v>2017</v>
      </c>
      <c r="M374" s="1" t="str">
        <f t="shared" si="66"/>
        <v>저어육류</v>
      </c>
      <c r="N374">
        <f t="shared" si="67"/>
        <v>70.500000000000014</v>
      </c>
      <c r="O374">
        <f t="shared" si="68"/>
        <v>1.04</v>
      </c>
      <c r="P374">
        <f t="shared" si="69"/>
        <v>99.7</v>
      </c>
      <c r="Q374">
        <f t="shared" si="70"/>
        <v>69.300000000000011</v>
      </c>
      <c r="R374">
        <f t="shared" si="71"/>
        <v>17.200000000000003</v>
      </c>
      <c r="S374">
        <f t="shared" si="72"/>
        <v>69.300000000000011</v>
      </c>
      <c r="T374">
        <f t="shared" si="73"/>
        <v>1.39</v>
      </c>
      <c r="U374">
        <f t="shared" si="74"/>
        <v>12.37</v>
      </c>
      <c r="V374">
        <f t="shared" si="75"/>
        <v>12.4</v>
      </c>
      <c r="X374">
        <f t="shared" si="76"/>
        <v>0.02</v>
      </c>
      <c r="Y374">
        <f t="shared" si="77"/>
        <v>0.98</v>
      </c>
      <c r="Z374">
        <f t="shared" si="78"/>
        <v>0.01</v>
      </c>
    </row>
    <row r="375" spans="1:26" x14ac:dyDescent="0.25">
      <c r="A375" s="1" t="s">
        <v>1811</v>
      </c>
      <c r="B375" s="1">
        <v>100</v>
      </c>
      <c r="C375" s="1">
        <v>66</v>
      </c>
      <c r="D375" s="1">
        <v>0</v>
      </c>
      <c r="E375" s="1">
        <v>15.8</v>
      </c>
      <c r="F375" s="1">
        <v>0.5</v>
      </c>
      <c r="G375" s="1"/>
      <c r="H375" s="1"/>
      <c r="I375" s="1"/>
      <c r="J375" s="1"/>
      <c r="K375" s="1">
        <v>0</v>
      </c>
      <c r="L375" s="1">
        <v>2017</v>
      </c>
      <c r="M375" s="1" t="str">
        <f t="shared" si="66"/>
        <v>저어육류</v>
      </c>
      <c r="N375">
        <f t="shared" si="67"/>
        <v>67.7</v>
      </c>
      <c r="O375">
        <f t="shared" si="68"/>
        <v>1.03</v>
      </c>
      <c r="P375">
        <f t="shared" si="69"/>
        <v>100</v>
      </c>
      <c r="Q375">
        <f t="shared" si="70"/>
        <v>67.7</v>
      </c>
      <c r="R375">
        <f t="shared" si="71"/>
        <v>16.3</v>
      </c>
      <c r="S375">
        <f t="shared" si="72"/>
        <v>67.7</v>
      </c>
      <c r="T375">
        <f t="shared" si="73"/>
        <v>1.35</v>
      </c>
      <c r="U375">
        <f t="shared" si="74"/>
        <v>12.07</v>
      </c>
      <c r="V375">
        <f t="shared" si="75"/>
        <v>12.1</v>
      </c>
      <c r="X375">
        <f t="shared" si="76"/>
        <v>0</v>
      </c>
      <c r="Y375">
        <f t="shared" si="77"/>
        <v>0.97</v>
      </c>
      <c r="Z375">
        <f t="shared" si="78"/>
        <v>0.03</v>
      </c>
    </row>
    <row r="376" spans="1:26" x14ac:dyDescent="0.25">
      <c r="A376" s="1" t="s">
        <v>1812</v>
      </c>
      <c r="B376" s="1">
        <v>100</v>
      </c>
      <c r="C376" s="1">
        <v>90</v>
      </c>
      <c r="D376" s="1">
        <v>0</v>
      </c>
      <c r="E376" s="1">
        <v>18</v>
      </c>
      <c r="F376" s="1">
        <v>2.2000000000000002</v>
      </c>
      <c r="G376" s="1"/>
      <c r="H376" s="1"/>
      <c r="I376" s="1"/>
      <c r="J376" s="1"/>
      <c r="K376" s="1">
        <v>0</v>
      </c>
      <c r="L376" s="1">
        <v>2017</v>
      </c>
      <c r="M376" s="1" t="str">
        <f t="shared" si="66"/>
        <v>저어육류</v>
      </c>
      <c r="N376">
        <f t="shared" si="67"/>
        <v>91.8</v>
      </c>
      <c r="O376">
        <f t="shared" si="68"/>
        <v>1.02</v>
      </c>
      <c r="P376">
        <f t="shared" si="69"/>
        <v>100</v>
      </c>
      <c r="Q376">
        <f t="shared" si="70"/>
        <v>91.8</v>
      </c>
      <c r="R376">
        <f t="shared" si="71"/>
        <v>20.2</v>
      </c>
      <c r="S376">
        <f t="shared" si="72"/>
        <v>91.8</v>
      </c>
      <c r="T376">
        <f t="shared" si="73"/>
        <v>1.84</v>
      </c>
      <c r="U376">
        <f t="shared" si="74"/>
        <v>10.98</v>
      </c>
      <c r="V376">
        <f t="shared" si="75"/>
        <v>11</v>
      </c>
      <c r="X376">
        <f t="shared" si="76"/>
        <v>0</v>
      </c>
      <c r="Y376">
        <f t="shared" si="77"/>
        <v>0.89</v>
      </c>
      <c r="Z376">
        <f t="shared" si="78"/>
        <v>0.11</v>
      </c>
    </row>
    <row r="377" spans="1:26" x14ac:dyDescent="0.25">
      <c r="A377" s="1" t="s">
        <v>1813</v>
      </c>
      <c r="B377" s="1">
        <v>100</v>
      </c>
      <c r="C377" s="1">
        <v>96</v>
      </c>
      <c r="D377" s="1">
        <v>0</v>
      </c>
      <c r="E377" s="1">
        <v>20.3</v>
      </c>
      <c r="F377" s="1">
        <v>1.9</v>
      </c>
      <c r="G377" s="1"/>
      <c r="H377" s="1"/>
      <c r="I377" s="1"/>
      <c r="J377" s="1"/>
      <c r="K377" s="1">
        <v>0</v>
      </c>
      <c r="L377" s="1">
        <v>2017</v>
      </c>
      <c r="M377" s="1" t="str">
        <f t="shared" si="66"/>
        <v>저어육류</v>
      </c>
      <c r="N377">
        <f t="shared" si="67"/>
        <v>98.3</v>
      </c>
      <c r="O377">
        <f t="shared" si="68"/>
        <v>1.02</v>
      </c>
      <c r="P377">
        <f t="shared" si="69"/>
        <v>100</v>
      </c>
      <c r="Q377">
        <f t="shared" si="70"/>
        <v>98.3</v>
      </c>
      <c r="R377">
        <f t="shared" si="71"/>
        <v>22.2</v>
      </c>
      <c r="S377">
        <f t="shared" si="72"/>
        <v>98.3</v>
      </c>
      <c r="T377">
        <f t="shared" si="73"/>
        <v>1.97</v>
      </c>
      <c r="U377">
        <f t="shared" si="74"/>
        <v>11.27</v>
      </c>
      <c r="V377">
        <f t="shared" si="75"/>
        <v>11.3</v>
      </c>
      <c r="X377">
        <f t="shared" si="76"/>
        <v>0</v>
      </c>
      <c r="Y377">
        <f t="shared" si="77"/>
        <v>0.91</v>
      </c>
      <c r="Z377">
        <f t="shared" si="78"/>
        <v>0.09</v>
      </c>
    </row>
    <row r="378" spans="1:26" x14ac:dyDescent="0.25">
      <c r="A378" s="1" t="s">
        <v>1814</v>
      </c>
      <c r="B378" s="1">
        <v>100</v>
      </c>
      <c r="C378" s="1">
        <v>64</v>
      </c>
      <c r="D378" s="1">
        <v>0.6</v>
      </c>
      <c r="E378" s="1">
        <v>15.5</v>
      </c>
      <c r="F378" s="1">
        <v>0.2</v>
      </c>
      <c r="G378" s="1"/>
      <c r="H378" s="1"/>
      <c r="I378" s="1"/>
      <c r="J378" s="1"/>
      <c r="K378" s="1">
        <v>0</v>
      </c>
      <c r="L378" s="1">
        <v>2017</v>
      </c>
      <c r="M378" s="1" t="str">
        <f t="shared" si="66"/>
        <v>저어육류</v>
      </c>
      <c r="N378">
        <f t="shared" si="67"/>
        <v>66.2</v>
      </c>
      <c r="O378">
        <f t="shared" si="68"/>
        <v>1.03</v>
      </c>
      <c r="P378">
        <f t="shared" si="69"/>
        <v>99.4</v>
      </c>
      <c r="Q378">
        <f t="shared" si="70"/>
        <v>63.8</v>
      </c>
      <c r="R378">
        <f t="shared" si="71"/>
        <v>15.7</v>
      </c>
      <c r="S378">
        <f t="shared" si="72"/>
        <v>63.8</v>
      </c>
      <c r="T378">
        <f t="shared" si="73"/>
        <v>1.28</v>
      </c>
      <c r="U378">
        <f t="shared" si="74"/>
        <v>12.27</v>
      </c>
      <c r="V378">
        <f t="shared" si="75"/>
        <v>12.3</v>
      </c>
      <c r="X378">
        <f t="shared" si="76"/>
        <v>0.04</v>
      </c>
      <c r="Y378">
        <f t="shared" si="77"/>
        <v>0.95</v>
      </c>
      <c r="Z378">
        <f t="shared" si="78"/>
        <v>0.01</v>
      </c>
    </row>
    <row r="379" spans="1:26" x14ac:dyDescent="0.25">
      <c r="A379" s="1" t="s">
        <v>1815</v>
      </c>
      <c r="B379" s="1">
        <v>100</v>
      </c>
      <c r="C379" s="1">
        <v>66</v>
      </c>
      <c r="D379" s="1">
        <v>0.2</v>
      </c>
      <c r="E379" s="1">
        <v>15.7</v>
      </c>
      <c r="F379" s="1">
        <v>0.5</v>
      </c>
      <c r="G379" s="1"/>
      <c r="H379" s="1"/>
      <c r="I379" s="1"/>
      <c r="J379" s="1"/>
      <c r="K379" s="1">
        <v>0</v>
      </c>
      <c r="L379" s="1">
        <v>2017</v>
      </c>
      <c r="M379" s="1" t="str">
        <f t="shared" si="66"/>
        <v>저어육류</v>
      </c>
      <c r="N379">
        <f t="shared" si="67"/>
        <v>68.099999999999994</v>
      </c>
      <c r="O379">
        <f t="shared" si="68"/>
        <v>1.03</v>
      </c>
      <c r="P379">
        <f t="shared" si="69"/>
        <v>99.8</v>
      </c>
      <c r="Q379">
        <f t="shared" si="70"/>
        <v>67.3</v>
      </c>
      <c r="R379">
        <f t="shared" si="71"/>
        <v>16.2</v>
      </c>
      <c r="S379">
        <f t="shared" si="72"/>
        <v>67.3</v>
      </c>
      <c r="T379">
        <f t="shared" si="73"/>
        <v>1.35</v>
      </c>
      <c r="U379">
        <f t="shared" si="74"/>
        <v>12</v>
      </c>
      <c r="V379">
        <f t="shared" si="75"/>
        <v>12</v>
      </c>
      <c r="X379">
        <f t="shared" si="76"/>
        <v>0.01</v>
      </c>
      <c r="Y379">
        <f t="shared" si="77"/>
        <v>0.96</v>
      </c>
      <c r="Z379">
        <f t="shared" si="78"/>
        <v>0.03</v>
      </c>
    </row>
    <row r="380" spans="1:26" x14ac:dyDescent="0.25">
      <c r="A380" s="1" t="s">
        <v>1816</v>
      </c>
      <c r="B380" s="1">
        <v>100</v>
      </c>
      <c r="C380" s="1">
        <v>84</v>
      </c>
      <c r="D380" s="1">
        <v>3.6</v>
      </c>
      <c r="E380" s="1">
        <v>14.2</v>
      </c>
      <c r="F380" s="1">
        <v>1.5</v>
      </c>
      <c r="G380" s="1"/>
      <c r="H380" s="1"/>
      <c r="I380" s="1"/>
      <c r="J380" s="1"/>
      <c r="K380" s="1">
        <v>0</v>
      </c>
      <c r="L380" s="1">
        <v>2017</v>
      </c>
      <c r="M380" s="1" t="str">
        <f t="shared" si="66"/>
        <v>저어육류</v>
      </c>
      <c r="N380">
        <f t="shared" si="67"/>
        <v>84.7</v>
      </c>
      <c r="O380">
        <f t="shared" si="68"/>
        <v>1.01</v>
      </c>
      <c r="P380">
        <f t="shared" si="69"/>
        <v>96.4</v>
      </c>
      <c r="Q380">
        <f t="shared" si="70"/>
        <v>70.3</v>
      </c>
      <c r="R380">
        <f t="shared" si="71"/>
        <v>15.7</v>
      </c>
      <c r="S380">
        <f t="shared" si="72"/>
        <v>70.3</v>
      </c>
      <c r="T380">
        <f t="shared" si="73"/>
        <v>1.41</v>
      </c>
      <c r="U380">
        <f t="shared" si="74"/>
        <v>11.13</v>
      </c>
      <c r="V380">
        <f t="shared" si="75"/>
        <v>11.1</v>
      </c>
      <c r="X380">
        <f t="shared" si="76"/>
        <v>0.19</v>
      </c>
      <c r="Y380">
        <f t="shared" si="77"/>
        <v>0.74</v>
      </c>
      <c r="Z380">
        <f t="shared" si="78"/>
        <v>0.08</v>
      </c>
    </row>
    <row r="381" spans="1:26" x14ac:dyDescent="0.25">
      <c r="A381" s="1" t="s">
        <v>1817</v>
      </c>
      <c r="B381" s="1">
        <v>100</v>
      </c>
      <c r="C381" s="1">
        <v>90</v>
      </c>
      <c r="D381" s="1">
        <v>0.5</v>
      </c>
      <c r="E381" s="1">
        <v>18.600000000000001</v>
      </c>
      <c r="F381" s="1">
        <v>1.8</v>
      </c>
      <c r="G381" s="1"/>
      <c r="H381" s="1"/>
      <c r="I381" s="1"/>
      <c r="J381" s="1"/>
      <c r="K381" s="1">
        <v>0</v>
      </c>
      <c r="L381" s="1">
        <v>2017</v>
      </c>
      <c r="M381" s="1" t="str">
        <f t="shared" si="66"/>
        <v>저어육류</v>
      </c>
      <c r="N381">
        <f t="shared" si="67"/>
        <v>92.600000000000009</v>
      </c>
      <c r="O381">
        <f t="shared" si="68"/>
        <v>1.03</v>
      </c>
      <c r="P381">
        <f t="shared" si="69"/>
        <v>99.5</v>
      </c>
      <c r="Q381">
        <f t="shared" si="70"/>
        <v>90.600000000000009</v>
      </c>
      <c r="R381">
        <f t="shared" si="71"/>
        <v>20.400000000000002</v>
      </c>
      <c r="S381">
        <f t="shared" si="72"/>
        <v>90.600000000000009</v>
      </c>
      <c r="T381">
        <f t="shared" si="73"/>
        <v>1.81</v>
      </c>
      <c r="U381">
        <f t="shared" si="74"/>
        <v>11.27</v>
      </c>
      <c r="V381">
        <f t="shared" si="75"/>
        <v>11.3</v>
      </c>
      <c r="X381">
        <f t="shared" si="76"/>
        <v>0.02</v>
      </c>
      <c r="Y381">
        <f t="shared" si="77"/>
        <v>0.89</v>
      </c>
      <c r="Z381">
        <f t="shared" si="78"/>
        <v>0.09</v>
      </c>
    </row>
    <row r="382" spans="1:26" x14ac:dyDescent="0.25">
      <c r="A382" s="1" t="s">
        <v>1818</v>
      </c>
      <c r="B382" s="1">
        <v>100</v>
      </c>
      <c r="C382" s="1">
        <v>98</v>
      </c>
      <c r="D382" s="1">
        <v>0</v>
      </c>
      <c r="E382" s="1">
        <v>22.7</v>
      </c>
      <c r="F382" s="1">
        <v>1.1000000000000001</v>
      </c>
      <c r="G382" s="1"/>
      <c r="H382" s="1"/>
      <c r="I382" s="1"/>
      <c r="J382" s="1"/>
      <c r="K382" s="1">
        <v>0</v>
      </c>
      <c r="L382" s="1">
        <v>2017</v>
      </c>
      <c r="M382" s="1" t="str">
        <f t="shared" si="66"/>
        <v>저어육류</v>
      </c>
      <c r="N382">
        <f t="shared" si="67"/>
        <v>100.7</v>
      </c>
      <c r="O382">
        <f t="shared" si="68"/>
        <v>1.03</v>
      </c>
      <c r="P382">
        <f t="shared" si="69"/>
        <v>100</v>
      </c>
      <c r="Q382">
        <f t="shared" si="70"/>
        <v>100.7</v>
      </c>
      <c r="R382">
        <f t="shared" si="71"/>
        <v>23.8</v>
      </c>
      <c r="S382">
        <f t="shared" si="72"/>
        <v>100.7</v>
      </c>
      <c r="T382">
        <f t="shared" si="73"/>
        <v>2.0099999999999998</v>
      </c>
      <c r="U382">
        <f t="shared" si="74"/>
        <v>11.84</v>
      </c>
      <c r="V382">
        <f t="shared" si="75"/>
        <v>11.8</v>
      </c>
      <c r="X382">
        <f t="shared" si="76"/>
        <v>0</v>
      </c>
      <c r="Y382">
        <f t="shared" si="77"/>
        <v>0.95</v>
      </c>
      <c r="Z382">
        <f t="shared" si="78"/>
        <v>0.05</v>
      </c>
    </row>
    <row r="383" spans="1:26" x14ac:dyDescent="0.25">
      <c r="A383" s="1" t="s">
        <v>1819</v>
      </c>
      <c r="B383" s="1">
        <v>100</v>
      </c>
      <c r="C383" s="1">
        <v>202</v>
      </c>
      <c r="D383" s="1">
        <v>0.1</v>
      </c>
      <c r="E383" s="1">
        <v>23.6</v>
      </c>
      <c r="F383" s="1">
        <v>10.8</v>
      </c>
      <c r="G383" s="1"/>
      <c r="H383" s="1">
        <v>90</v>
      </c>
      <c r="I383" s="1">
        <v>87</v>
      </c>
      <c r="J383" s="1">
        <v>2.75</v>
      </c>
      <c r="K383" s="1">
        <v>0</v>
      </c>
      <c r="L383" s="1">
        <v>2017</v>
      </c>
      <c r="M383" s="1" t="str">
        <f t="shared" si="66"/>
        <v>중어육류</v>
      </c>
      <c r="N383">
        <f t="shared" si="67"/>
        <v>192</v>
      </c>
      <c r="O383">
        <f t="shared" si="68"/>
        <v>0.95</v>
      </c>
      <c r="P383">
        <f t="shared" si="69"/>
        <v>99.9</v>
      </c>
      <c r="Q383">
        <f t="shared" si="70"/>
        <v>191.60000000000002</v>
      </c>
      <c r="R383">
        <f t="shared" si="71"/>
        <v>34.400000000000006</v>
      </c>
      <c r="S383">
        <f t="shared" si="72"/>
        <v>191.60000000000002</v>
      </c>
      <c r="T383">
        <f t="shared" si="73"/>
        <v>2.5499999999999998</v>
      </c>
      <c r="U383">
        <f t="shared" si="74"/>
        <v>13.49</v>
      </c>
      <c r="V383">
        <f t="shared" si="75"/>
        <v>13.5</v>
      </c>
      <c r="X383">
        <f t="shared" si="76"/>
        <v>0</v>
      </c>
      <c r="Y383">
        <f t="shared" si="77"/>
        <v>0.68</v>
      </c>
      <c r="Z383">
        <f t="shared" si="78"/>
        <v>0.31</v>
      </c>
    </row>
    <row r="384" spans="1:26" x14ac:dyDescent="0.25">
      <c r="A384" s="1" t="s">
        <v>1820</v>
      </c>
      <c r="B384" s="1">
        <v>100</v>
      </c>
      <c r="C384" s="1">
        <v>104</v>
      </c>
      <c r="D384" s="1">
        <v>0</v>
      </c>
      <c r="E384" s="1">
        <v>20.079999999999998</v>
      </c>
      <c r="F384" s="1">
        <v>2.93</v>
      </c>
      <c r="G384" s="1">
        <v>0</v>
      </c>
      <c r="H384" s="1">
        <v>39</v>
      </c>
      <c r="I384" s="1">
        <v>4.8</v>
      </c>
      <c r="J384" s="1">
        <v>0.75</v>
      </c>
      <c r="K384" s="1">
        <v>0</v>
      </c>
      <c r="L384" s="1">
        <v>2017</v>
      </c>
      <c r="M384" s="1" t="str">
        <f t="shared" si="66"/>
        <v>저어육류</v>
      </c>
      <c r="N384">
        <f t="shared" si="67"/>
        <v>106.69</v>
      </c>
      <c r="O384">
        <f t="shared" si="68"/>
        <v>1.03</v>
      </c>
      <c r="P384">
        <f t="shared" si="69"/>
        <v>100</v>
      </c>
      <c r="Q384">
        <f t="shared" si="70"/>
        <v>106.69</v>
      </c>
      <c r="R384">
        <f t="shared" si="71"/>
        <v>23.009999999999998</v>
      </c>
      <c r="S384">
        <f t="shared" si="72"/>
        <v>106.69</v>
      </c>
      <c r="T384">
        <f t="shared" si="73"/>
        <v>2.13</v>
      </c>
      <c r="U384">
        <f t="shared" si="74"/>
        <v>10.8</v>
      </c>
      <c r="V384">
        <f t="shared" si="75"/>
        <v>10.8</v>
      </c>
      <c r="X384">
        <f t="shared" si="76"/>
        <v>0</v>
      </c>
      <c r="Y384">
        <f t="shared" si="77"/>
        <v>0.87</v>
      </c>
      <c r="Z384">
        <f t="shared" si="78"/>
        <v>0.13</v>
      </c>
    </row>
    <row r="385" spans="1:26" x14ac:dyDescent="0.25">
      <c r="A385" s="1" t="s">
        <v>1821</v>
      </c>
      <c r="B385" s="1">
        <v>100</v>
      </c>
      <c r="C385" s="1">
        <v>312</v>
      </c>
      <c r="D385" s="1">
        <v>0</v>
      </c>
      <c r="E385" s="1">
        <v>80.7</v>
      </c>
      <c r="F385" s="1">
        <v>0</v>
      </c>
      <c r="G385" s="1"/>
      <c r="H385" s="1">
        <v>180</v>
      </c>
      <c r="I385" s="1"/>
      <c r="J385" s="1"/>
      <c r="K385" s="1">
        <v>0</v>
      </c>
      <c r="L385" s="1">
        <v>2017</v>
      </c>
      <c r="M385" s="1" t="str">
        <f t="shared" si="66"/>
        <v>저어육류</v>
      </c>
      <c r="N385">
        <f t="shared" si="67"/>
        <v>322.8</v>
      </c>
      <c r="O385">
        <f t="shared" si="68"/>
        <v>1.03</v>
      </c>
      <c r="P385">
        <f t="shared" si="69"/>
        <v>100</v>
      </c>
      <c r="Q385">
        <f t="shared" si="70"/>
        <v>322.8</v>
      </c>
      <c r="R385">
        <f t="shared" si="71"/>
        <v>80.7</v>
      </c>
      <c r="S385">
        <f t="shared" si="72"/>
        <v>322.8</v>
      </c>
      <c r="T385">
        <f t="shared" si="73"/>
        <v>6.46</v>
      </c>
      <c r="U385">
        <f t="shared" si="74"/>
        <v>12.49</v>
      </c>
      <c r="V385">
        <f t="shared" si="75"/>
        <v>12.5</v>
      </c>
      <c r="X385">
        <f t="shared" si="76"/>
        <v>0</v>
      </c>
      <c r="Y385">
        <f t="shared" si="77"/>
        <v>1</v>
      </c>
      <c r="Z385">
        <f t="shared" si="78"/>
        <v>0</v>
      </c>
    </row>
    <row r="386" spans="1:26" x14ac:dyDescent="0.25">
      <c r="A386" s="1" t="s">
        <v>1822</v>
      </c>
      <c r="B386" s="1">
        <v>100</v>
      </c>
      <c r="C386" s="1">
        <v>70</v>
      </c>
      <c r="D386" s="1">
        <v>2.87</v>
      </c>
      <c r="E386" s="1">
        <v>12.29</v>
      </c>
      <c r="F386" s="1">
        <v>1.1100000000000001</v>
      </c>
      <c r="G386" s="1">
        <v>0.88</v>
      </c>
      <c r="H386" s="1">
        <v>419</v>
      </c>
      <c r="I386" s="1">
        <v>11.38</v>
      </c>
      <c r="J386" s="1">
        <v>0.23</v>
      </c>
      <c r="K386" s="1">
        <v>0</v>
      </c>
      <c r="L386" s="1">
        <v>2017</v>
      </c>
      <c r="M386" s="1" t="str">
        <f t="shared" si="66"/>
        <v>저어육류</v>
      </c>
      <c r="N386">
        <f t="shared" si="67"/>
        <v>70.63</v>
      </c>
      <c r="O386">
        <f t="shared" si="68"/>
        <v>1.01</v>
      </c>
      <c r="P386">
        <f t="shared" si="69"/>
        <v>97.13</v>
      </c>
      <c r="Q386">
        <f t="shared" si="70"/>
        <v>59.15</v>
      </c>
      <c r="R386">
        <f t="shared" si="71"/>
        <v>13.399999999999999</v>
      </c>
      <c r="S386">
        <f t="shared" si="72"/>
        <v>59.15</v>
      </c>
      <c r="T386">
        <f t="shared" si="73"/>
        <v>1.18</v>
      </c>
      <c r="U386">
        <f t="shared" si="74"/>
        <v>11.36</v>
      </c>
      <c r="V386">
        <f t="shared" si="75"/>
        <v>11.4</v>
      </c>
      <c r="X386">
        <f t="shared" si="76"/>
        <v>0.18</v>
      </c>
      <c r="Y386">
        <f t="shared" si="77"/>
        <v>0.76</v>
      </c>
      <c r="Z386">
        <f t="shared" si="78"/>
        <v>7.0000000000000007E-2</v>
      </c>
    </row>
    <row r="387" spans="1:26" x14ac:dyDescent="0.25">
      <c r="A387" s="1" t="s">
        <v>1823</v>
      </c>
      <c r="B387" s="1">
        <v>100</v>
      </c>
      <c r="C387" s="1">
        <v>97</v>
      </c>
      <c r="D387" s="1"/>
      <c r="E387" s="1">
        <v>18.899999999999999</v>
      </c>
      <c r="F387" s="1">
        <v>2.6</v>
      </c>
      <c r="G387" s="1"/>
      <c r="H387" s="1"/>
      <c r="I387" s="1"/>
      <c r="J387" s="1"/>
      <c r="K387" s="1">
        <v>0</v>
      </c>
      <c r="L387" s="1">
        <v>2017</v>
      </c>
      <c r="M387" s="1" t="str">
        <f t="shared" si="66"/>
        <v>저어육류</v>
      </c>
      <c r="N387">
        <f t="shared" si="67"/>
        <v>99</v>
      </c>
      <c r="O387">
        <f t="shared" si="68"/>
        <v>1.02</v>
      </c>
      <c r="P387">
        <f t="shared" si="69"/>
        <v>100</v>
      </c>
      <c r="Q387">
        <f t="shared" si="70"/>
        <v>99</v>
      </c>
      <c r="R387">
        <f t="shared" si="71"/>
        <v>21.5</v>
      </c>
      <c r="S387">
        <f t="shared" si="72"/>
        <v>99</v>
      </c>
      <c r="T387">
        <f t="shared" si="73"/>
        <v>1.98</v>
      </c>
      <c r="U387">
        <f t="shared" si="74"/>
        <v>10.86</v>
      </c>
      <c r="V387">
        <f t="shared" si="75"/>
        <v>10.9</v>
      </c>
      <c r="X387">
        <f t="shared" si="76"/>
        <v>0</v>
      </c>
      <c r="Y387">
        <f t="shared" si="77"/>
        <v>0.88</v>
      </c>
      <c r="Z387">
        <f t="shared" si="78"/>
        <v>0.12</v>
      </c>
    </row>
    <row r="388" spans="1:26" x14ac:dyDescent="0.25">
      <c r="A388" s="1" t="s">
        <v>1824</v>
      </c>
      <c r="B388" s="1">
        <v>100</v>
      </c>
      <c r="C388" s="1">
        <v>55</v>
      </c>
      <c r="D388" s="1">
        <v>1.9</v>
      </c>
      <c r="E388" s="1">
        <v>10.8</v>
      </c>
      <c r="F388" s="1">
        <v>0.6</v>
      </c>
      <c r="G388" s="1"/>
      <c r="H388" s="1">
        <v>8791</v>
      </c>
      <c r="I388" s="1"/>
      <c r="J388" s="1"/>
      <c r="K388" s="1">
        <v>0</v>
      </c>
      <c r="L388" s="1">
        <v>2017</v>
      </c>
      <c r="M388" s="1" t="str">
        <f t="shared" ref="M388:M451" si="79">IF(AND((F388/E388)&gt;=0,(F388/E388)&lt;0.4325),"저어육류",IF(AND((F388/E388)&gt;=0.4325,(F388/E388)&lt;0.8375),"중어육류","고어육류"))</f>
        <v>저어육류</v>
      </c>
      <c r="N388">
        <f t="shared" ref="N388:N451" si="80">4*D388+4*E388+9*F388</f>
        <v>56.2</v>
      </c>
      <c r="O388">
        <f t="shared" ref="O388:O451" si="81">ROUND(N388/C388,2)</f>
        <v>1.02</v>
      </c>
      <c r="P388">
        <f t="shared" ref="P388:P451" si="82">B388-D388</f>
        <v>98.1</v>
      </c>
      <c r="Q388">
        <f t="shared" ref="Q388:Q451" si="83">E388*4+F388*9</f>
        <v>48.6</v>
      </c>
      <c r="R388">
        <f t="shared" ref="R388:R451" si="84">F388+E388</f>
        <v>11.4</v>
      </c>
      <c r="S388">
        <f t="shared" ref="S388:S451" si="85">Q388</f>
        <v>48.6</v>
      </c>
      <c r="T388">
        <f t="shared" ref="T388:T451" si="86">ROUND(S388/IF(M388="저어육류",50,IF(M388="중어육류",75,100)),2)</f>
        <v>0.97</v>
      </c>
      <c r="U388">
        <f t="shared" ref="U388:U451" si="87">ROUND(R388/T388,2)</f>
        <v>11.75</v>
      </c>
      <c r="V388">
        <f t="shared" ref="V388:V451" si="88">IF(U388&lt;=20,ROUND(U388,1),IF(AND(U388&gt;20,U388&lt;=50),INT((U388+2.5)/5)*5,ROUND(U388,-1)))</f>
        <v>11.8</v>
      </c>
      <c r="X388">
        <f t="shared" ref="X388:X451" si="89">ROUND(D388/($D388+$E388+$F388),2)</f>
        <v>0.14000000000000001</v>
      </c>
      <c r="Y388">
        <f t="shared" ref="Y388:Y451" si="90">ROUND(E388/($D388+$E388+$F388),2)</f>
        <v>0.81</v>
      </c>
      <c r="Z388">
        <f t="shared" ref="Z388:Z451" si="91">ROUND(F388/($D388+$E388+$F388),2)</f>
        <v>0.05</v>
      </c>
    </row>
    <row r="389" spans="1:26" x14ac:dyDescent="0.25">
      <c r="A389" s="1" t="s">
        <v>1825</v>
      </c>
      <c r="B389" s="1">
        <v>100</v>
      </c>
      <c r="C389" s="1">
        <v>46</v>
      </c>
      <c r="D389" s="1">
        <v>1.2</v>
      </c>
      <c r="E389" s="1">
        <v>9.1</v>
      </c>
      <c r="F389" s="1">
        <v>0.6</v>
      </c>
      <c r="G389" s="1"/>
      <c r="H389" s="1">
        <v>9138</v>
      </c>
      <c r="I389" s="1"/>
      <c r="J389" s="1"/>
      <c r="K389" s="1">
        <v>0</v>
      </c>
      <c r="L389" s="1">
        <v>2017</v>
      </c>
      <c r="M389" s="1" t="str">
        <f t="shared" si="79"/>
        <v>저어육류</v>
      </c>
      <c r="N389">
        <f t="shared" si="80"/>
        <v>46.599999999999994</v>
      </c>
      <c r="O389">
        <f t="shared" si="81"/>
        <v>1.01</v>
      </c>
      <c r="P389">
        <f t="shared" si="82"/>
        <v>98.8</v>
      </c>
      <c r="Q389">
        <f t="shared" si="83"/>
        <v>41.8</v>
      </c>
      <c r="R389">
        <f t="shared" si="84"/>
        <v>9.6999999999999993</v>
      </c>
      <c r="S389">
        <f t="shared" si="85"/>
        <v>41.8</v>
      </c>
      <c r="T389">
        <f t="shared" si="86"/>
        <v>0.84</v>
      </c>
      <c r="U389">
        <f t="shared" si="87"/>
        <v>11.55</v>
      </c>
      <c r="V389">
        <f t="shared" si="88"/>
        <v>11.6</v>
      </c>
      <c r="X389">
        <f t="shared" si="89"/>
        <v>0.11</v>
      </c>
      <c r="Y389">
        <f t="shared" si="90"/>
        <v>0.83</v>
      </c>
      <c r="Z389">
        <f t="shared" si="91"/>
        <v>0.06</v>
      </c>
    </row>
    <row r="390" spans="1:26" x14ac:dyDescent="0.25">
      <c r="A390" s="1" t="s">
        <v>1826</v>
      </c>
      <c r="B390" s="1">
        <v>100</v>
      </c>
      <c r="C390" s="1">
        <v>52</v>
      </c>
      <c r="D390" s="1">
        <v>1.7</v>
      </c>
      <c r="E390" s="1">
        <v>10.1</v>
      </c>
      <c r="F390" s="1">
        <v>0.6</v>
      </c>
      <c r="G390" s="1"/>
      <c r="H390" s="1">
        <v>8155</v>
      </c>
      <c r="I390" s="1"/>
      <c r="J390" s="1"/>
      <c r="K390" s="1">
        <v>0</v>
      </c>
      <c r="L390" s="1">
        <v>2017</v>
      </c>
      <c r="M390" s="1" t="str">
        <f t="shared" si="79"/>
        <v>저어육류</v>
      </c>
      <c r="N390">
        <f t="shared" si="80"/>
        <v>52.599999999999994</v>
      </c>
      <c r="O390">
        <f t="shared" si="81"/>
        <v>1.01</v>
      </c>
      <c r="P390">
        <f t="shared" si="82"/>
        <v>98.3</v>
      </c>
      <c r="Q390">
        <f t="shared" si="83"/>
        <v>45.8</v>
      </c>
      <c r="R390">
        <f t="shared" si="84"/>
        <v>10.7</v>
      </c>
      <c r="S390">
        <f t="shared" si="85"/>
        <v>45.8</v>
      </c>
      <c r="T390">
        <f t="shared" si="86"/>
        <v>0.92</v>
      </c>
      <c r="U390">
        <f t="shared" si="87"/>
        <v>11.63</v>
      </c>
      <c r="V390">
        <f t="shared" si="88"/>
        <v>11.6</v>
      </c>
      <c r="X390">
        <f t="shared" si="89"/>
        <v>0.14000000000000001</v>
      </c>
      <c r="Y390">
        <f t="shared" si="90"/>
        <v>0.81</v>
      </c>
      <c r="Z390">
        <f t="shared" si="91"/>
        <v>0.05</v>
      </c>
    </row>
    <row r="391" spans="1:26" x14ac:dyDescent="0.25">
      <c r="A391" s="1" t="s">
        <v>1827</v>
      </c>
      <c r="B391" s="1">
        <v>100</v>
      </c>
      <c r="C391" s="1">
        <v>48</v>
      </c>
      <c r="D391" s="1">
        <v>1.6</v>
      </c>
      <c r="E391" s="1">
        <v>8.3000000000000007</v>
      </c>
      <c r="F391" s="1">
        <v>1</v>
      </c>
      <c r="G391" s="1"/>
      <c r="H391" s="1">
        <v>9173</v>
      </c>
      <c r="I391" s="1"/>
      <c r="J391" s="1"/>
      <c r="K391" s="1">
        <v>0</v>
      </c>
      <c r="L391" s="1">
        <v>2017</v>
      </c>
      <c r="M391" s="1" t="str">
        <f t="shared" si="79"/>
        <v>저어육류</v>
      </c>
      <c r="N391">
        <f t="shared" si="80"/>
        <v>48.6</v>
      </c>
      <c r="O391">
        <f t="shared" si="81"/>
        <v>1.01</v>
      </c>
      <c r="P391">
        <f t="shared" si="82"/>
        <v>98.4</v>
      </c>
      <c r="Q391">
        <f t="shared" si="83"/>
        <v>42.2</v>
      </c>
      <c r="R391">
        <f t="shared" si="84"/>
        <v>9.3000000000000007</v>
      </c>
      <c r="S391">
        <f t="shared" si="85"/>
        <v>42.2</v>
      </c>
      <c r="T391">
        <f t="shared" si="86"/>
        <v>0.84</v>
      </c>
      <c r="U391">
        <f t="shared" si="87"/>
        <v>11.07</v>
      </c>
      <c r="V391">
        <f t="shared" si="88"/>
        <v>11.1</v>
      </c>
      <c r="X391">
        <f t="shared" si="89"/>
        <v>0.15</v>
      </c>
      <c r="Y391">
        <f t="shared" si="90"/>
        <v>0.76</v>
      </c>
      <c r="Z391">
        <f t="shared" si="91"/>
        <v>0.09</v>
      </c>
    </row>
    <row r="392" spans="1:26" x14ac:dyDescent="0.25">
      <c r="A392" s="1" t="s">
        <v>1828</v>
      </c>
      <c r="B392" s="1">
        <v>100</v>
      </c>
      <c r="C392" s="1">
        <v>56</v>
      </c>
      <c r="D392" s="1">
        <v>2.5</v>
      </c>
      <c r="E392" s="1">
        <v>10.8</v>
      </c>
      <c r="F392" s="1">
        <v>0.4</v>
      </c>
      <c r="G392" s="1"/>
      <c r="H392" s="1">
        <v>8634</v>
      </c>
      <c r="I392" s="1"/>
      <c r="J392" s="1"/>
      <c r="K392" s="1">
        <v>0</v>
      </c>
      <c r="L392" s="1">
        <v>2017</v>
      </c>
      <c r="M392" s="1" t="str">
        <f t="shared" si="79"/>
        <v>저어육류</v>
      </c>
      <c r="N392">
        <f t="shared" si="80"/>
        <v>56.800000000000004</v>
      </c>
      <c r="O392">
        <f t="shared" si="81"/>
        <v>1.01</v>
      </c>
      <c r="P392">
        <f t="shared" si="82"/>
        <v>97.5</v>
      </c>
      <c r="Q392">
        <f t="shared" si="83"/>
        <v>46.800000000000004</v>
      </c>
      <c r="R392">
        <f t="shared" si="84"/>
        <v>11.200000000000001</v>
      </c>
      <c r="S392">
        <f t="shared" si="85"/>
        <v>46.800000000000004</v>
      </c>
      <c r="T392">
        <f t="shared" si="86"/>
        <v>0.94</v>
      </c>
      <c r="U392">
        <f t="shared" si="87"/>
        <v>11.91</v>
      </c>
      <c r="V392">
        <f t="shared" si="88"/>
        <v>11.9</v>
      </c>
      <c r="X392">
        <f t="shared" si="89"/>
        <v>0.18</v>
      </c>
      <c r="Y392">
        <f t="shared" si="90"/>
        <v>0.79</v>
      </c>
      <c r="Z392">
        <f t="shared" si="91"/>
        <v>0.03</v>
      </c>
    </row>
    <row r="393" spans="1:26" x14ac:dyDescent="0.25">
      <c r="A393" s="1" t="s">
        <v>1829</v>
      </c>
      <c r="B393" s="1">
        <v>100</v>
      </c>
      <c r="C393" s="1">
        <v>55</v>
      </c>
      <c r="D393" s="1">
        <v>1.9</v>
      </c>
      <c r="E393" s="1">
        <v>10.8</v>
      </c>
      <c r="F393" s="1">
        <v>0.6</v>
      </c>
      <c r="G393" s="1"/>
      <c r="H393" s="1">
        <v>8791</v>
      </c>
      <c r="I393" s="1"/>
      <c r="J393" s="1"/>
      <c r="K393" s="1">
        <v>0</v>
      </c>
      <c r="L393" s="1">
        <v>2017</v>
      </c>
      <c r="M393" s="1" t="str">
        <f t="shared" si="79"/>
        <v>저어육류</v>
      </c>
      <c r="N393">
        <f t="shared" si="80"/>
        <v>56.2</v>
      </c>
      <c r="O393">
        <f t="shared" si="81"/>
        <v>1.02</v>
      </c>
      <c r="P393">
        <f t="shared" si="82"/>
        <v>98.1</v>
      </c>
      <c r="Q393">
        <f t="shared" si="83"/>
        <v>48.6</v>
      </c>
      <c r="R393">
        <f t="shared" si="84"/>
        <v>11.4</v>
      </c>
      <c r="S393">
        <f t="shared" si="85"/>
        <v>48.6</v>
      </c>
      <c r="T393">
        <f t="shared" si="86"/>
        <v>0.97</v>
      </c>
      <c r="U393">
        <f t="shared" si="87"/>
        <v>11.75</v>
      </c>
      <c r="V393">
        <f t="shared" si="88"/>
        <v>11.8</v>
      </c>
      <c r="X393">
        <f t="shared" si="89"/>
        <v>0.14000000000000001</v>
      </c>
      <c r="Y393">
        <f t="shared" si="90"/>
        <v>0.81</v>
      </c>
      <c r="Z393">
        <f t="shared" si="91"/>
        <v>0.05</v>
      </c>
    </row>
    <row r="394" spans="1:26" x14ac:dyDescent="0.25">
      <c r="A394" s="1" t="s">
        <v>1830</v>
      </c>
      <c r="B394" s="1">
        <v>100</v>
      </c>
      <c r="C394" s="1">
        <v>45</v>
      </c>
      <c r="D394" s="1">
        <v>1.5</v>
      </c>
      <c r="E394" s="1">
        <v>8.9</v>
      </c>
      <c r="F394" s="1">
        <v>0.5</v>
      </c>
      <c r="G394" s="1"/>
      <c r="H394" s="1">
        <v>8794</v>
      </c>
      <c r="I394" s="1"/>
      <c r="J394" s="1"/>
      <c r="K394" s="1">
        <v>0</v>
      </c>
      <c r="L394" s="1">
        <v>2017</v>
      </c>
      <c r="M394" s="1" t="str">
        <f t="shared" si="79"/>
        <v>저어육류</v>
      </c>
      <c r="N394">
        <f t="shared" si="80"/>
        <v>46.1</v>
      </c>
      <c r="O394">
        <f t="shared" si="81"/>
        <v>1.02</v>
      </c>
      <c r="P394">
        <f t="shared" si="82"/>
        <v>98.5</v>
      </c>
      <c r="Q394">
        <f t="shared" si="83"/>
        <v>40.1</v>
      </c>
      <c r="R394">
        <f t="shared" si="84"/>
        <v>9.4</v>
      </c>
      <c r="S394">
        <f t="shared" si="85"/>
        <v>40.1</v>
      </c>
      <c r="T394">
        <f t="shared" si="86"/>
        <v>0.8</v>
      </c>
      <c r="U394">
        <f t="shared" si="87"/>
        <v>11.75</v>
      </c>
      <c r="V394">
        <f t="shared" si="88"/>
        <v>11.8</v>
      </c>
      <c r="X394">
        <f t="shared" si="89"/>
        <v>0.14000000000000001</v>
      </c>
      <c r="Y394">
        <f t="shared" si="90"/>
        <v>0.82</v>
      </c>
      <c r="Z394">
        <f t="shared" si="91"/>
        <v>0.05</v>
      </c>
    </row>
    <row r="395" spans="1:26" x14ac:dyDescent="0.25">
      <c r="A395" s="1" t="s">
        <v>1831</v>
      </c>
      <c r="B395" s="1">
        <v>100</v>
      </c>
      <c r="C395" s="1">
        <v>304</v>
      </c>
      <c r="D395" s="1">
        <v>6.1</v>
      </c>
      <c r="E395" s="1">
        <v>44</v>
      </c>
      <c r="F395" s="1">
        <v>11.9</v>
      </c>
      <c r="G395" s="1"/>
      <c r="H395" s="1"/>
      <c r="I395" s="1"/>
      <c r="J395" s="1"/>
      <c r="K395" s="1">
        <v>0</v>
      </c>
      <c r="L395" s="1">
        <v>2017</v>
      </c>
      <c r="M395" s="1" t="str">
        <f t="shared" si="79"/>
        <v>저어육류</v>
      </c>
      <c r="N395">
        <f t="shared" si="80"/>
        <v>307.5</v>
      </c>
      <c r="O395">
        <f t="shared" si="81"/>
        <v>1.01</v>
      </c>
      <c r="P395">
        <f t="shared" si="82"/>
        <v>93.9</v>
      </c>
      <c r="Q395">
        <f t="shared" si="83"/>
        <v>283.10000000000002</v>
      </c>
      <c r="R395">
        <f t="shared" si="84"/>
        <v>55.9</v>
      </c>
      <c r="S395">
        <f t="shared" si="85"/>
        <v>283.10000000000002</v>
      </c>
      <c r="T395">
        <f t="shared" si="86"/>
        <v>5.66</v>
      </c>
      <c r="U395">
        <f t="shared" si="87"/>
        <v>9.8800000000000008</v>
      </c>
      <c r="V395">
        <f t="shared" si="88"/>
        <v>9.9</v>
      </c>
      <c r="X395">
        <f t="shared" si="89"/>
        <v>0.1</v>
      </c>
      <c r="Y395">
        <f t="shared" si="90"/>
        <v>0.71</v>
      </c>
      <c r="Z395">
        <f t="shared" si="91"/>
        <v>0.19</v>
      </c>
    </row>
    <row r="396" spans="1:26" x14ac:dyDescent="0.25">
      <c r="A396" s="1" t="s">
        <v>1832</v>
      </c>
      <c r="B396" s="1">
        <v>100</v>
      </c>
      <c r="C396" s="1">
        <v>139</v>
      </c>
      <c r="D396" s="1">
        <v>20.3</v>
      </c>
      <c r="E396" s="1">
        <v>10.199999999999999</v>
      </c>
      <c r="F396" s="1">
        <v>1.9</v>
      </c>
      <c r="G396" s="1"/>
      <c r="H396" s="1">
        <v>340</v>
      </c>
      <c r="I396" s="1"/>
      <c r="J396" s="1"/>
      <c r="K396" s="1">
        <v>0</v>
      </c>
      <c r="L396" s="1">
        <v>2017</v>
      </c>
      <c r="M396" s="1" t="str">
        <f t="shared" si="79"/>
        <v>저어육류</v>
      </c>
      <c r="N396">
        <f t="shared" si="80"/>
        <v>139.1</v>
      </c>
      <c r="O396">
        <f t="shared" si="81"/>
        <v>1</v>
      </c>
      <c r="P396">
        <f t="shared" si="82"/>
        <v>79.7</v>
      </c>
      <c r="Q396">
        <f t="shared" si="83"/>
        <v>57.899999999999991</v>
      </c>
      <c r="R396">
        <f t="shared" si="84"/>
        <v>12.1</v>
      </c>
      <c r="S396">
        <f t="shared" si="85"/>
        <v>57.899999999999991</v>
      </c>
      <c r="T396">
        <f t="shared" si="86"/>
        <v>1.1599999999999999</v>
      </c>
      <c r="U396">
        <f t="shared" si="87"/>
        <v>10.43</v>
      </c>
      <c r="V396">
        <f t="shared" si="88"/>
        <v>10.4</v>
      </c>
      <c r="X396">
        <f t="shared" si="89"/>
        <v>0.63</v>
      </c>
      <c r="Y396">
        <f t="shared" si="90"/>
        <v>0.31</v>
      </c>
      <c r="Z396">
        <f t="shared" si="91"/>
        <v>0.06</v>
      </c>
    </row>
    <row r="397" spans="1:26" x14ac:dyDescent="0.25">
      <c r="A397" s="1" t="s">
        <v>1833</v>
      </c>
      <c r="B397" s="1">
        <v>100</v>
      </c>
      <c r="C397" s="1">
        <v>295</v>
      </c>
      <c r="D397" s="1">
        <v>7.9</v>
      </c>
      <c r="E397" s="1">
        <v>57.9</v>
      </c>
      <c r="F397" s="1">
        <v>4.0999999999999996</v>
      </c>
      <c r="G397" s="1"/>
      <c r="H397" s="1"/>
      <c r="I397" s="1"/>
      <c r="J397" s="1"/>
      <c r="K397" s="1">
        <v>0</v>
      </c>
      <c r="L397" s="1">
        <v>2017</v>
      </c>
      <c r="M397" s="1" t="str">
        <f t="shared" si="79"/>
        <v>저어육류</v>
      </c>
      <c r="N397">
        <f t="shared" si="80"/>
        <v>300.09999999999997</v>
      </c>
      <c r="O397">
        <f t="shared" si="81"/>
        <v>1.02</v>
      </c>
      <c r="P397">
        <f t="shared" si="82"/>
        <v>92.1</v>
      </c>
      <c r="Q397">
        <f t="shared" si="83"/>
        <v>268.5</v>
      </c>
      <c r="R397">
        <f t="shared" si="84"/>
        <v>62</v>
      </c>
      <c r="S397">
        <f t="shared" si="85"/>
        <v>268.5</v>
      </c>
      <c r="T397">
        <f t="shared" si="86"/>
        <v>5.37</v>
      </c>
      <c r="U397">
        <f t="shared" si="87"/>
        <v>11.55</v>
      </c>
      <c r="V397">
        <f t="shared" si="88"/>
        <v>11.6</v>
      </c>
      <c r="X397">
        <f t="shared" si="89"/>
        <v>0.11</v>
      </c>
      <c r="Y397">
        <f t="shared" si="90"/>
        <v>0.83</v>
      </c>
      <c r="Z397">
        <f t="shared" si="91"/>
        <v>0.06</v>
      </c>
    </row>
    <row r="398" spans="1:26" x14ac:dyDescent="0.25">
      <c r="A398" s="1" t="s">
        <v>1834</v>
      </c>
      <c r="B398" s="1">
        <v>100</v>
      </c>
      <c r="C398" s="1">
        <v>272</v>
      </c>
      <c r="D398" s="1">
        <v>5.2</v>
      </c>
      <c r="E398" s="1">
        <v>61.1</v>
      </c>
      <c r="F398" s="1">
        <v>1.5</v>
      </c>
      <c r="G398" s="1"/>
      <c r="H398" s="1"/>
      <c r="I398" s="1"/>
      <c r="J398" s="1"/>
      <c r="K398" s="1">
        <v>0</v>
      </c>
      <c r="L398" s="1">
        <v>2017</v>
      </c>
      <c r="M398" s="1" t="str">
        <f t="shared" si="79"/>
        <v>저어육류</v>
      </c>
      <c r="N398">
        <f t="shared" si="80"/>
        <v>278.7</v>
      </c>
      <c r="O398">
        <f t="shared" si="81"/>
        <v>1.02</v>
      </c>
      <c r="P398">
        <f t="shared" si="82"/>
        <v>94.8</v>
      </c>
      <c r="Q398">
        <f t="shared" si="83"/>
        <v>257.89999999999998</v>
      </c>
      <c r="R398">
        <f t="shared" si="84"/>
        <v>62.6</v>
      </c>
      <c r="S398">
        <f t="shared" si="85"/>
        <v>257.89999999999998</v>
      </c>
      <c r="T398">
        <f t="shared" si="86"/>
        <v>5.16</v>
      </c>
      <c r="U398">
        <f t="shared" si="87"/>
        <v>12.13</v>
      </c>
      <c r="V398">
        <f t="shared" si="88"/>
        <v>12.1</v>
      </c>
      <c r="X398">
        <f t="shared" si="89"/>
        <v>0.08</v>
      </c>
      <c r="Y398">
        <f t="shared" si="90"/>
        <v>0.9</v>
      </c>
      <c r="Z398">
        <f t="shared" si="91"/>
        <v>0.02</v>
      </c>
    </row>
    <row r="399" spans="1:26" x14ac:dyDescent="0.25">
      <c r="A399" s="1" t="s">
        <v>1835</v>
      </c>
      <c r="B399" s="1">
        <v>100</v>
      </c>
      <c r="C399" s="1">
        <v>106</v>
      </c>
      <c r="D399" s="1">
        <v>1.3</v>
      </c>
      <c r="E399" s="1">
        <v>21.5</v>
      </c>
      <c r="F399" s="1">
        <v>1.9</v>
      </c>
      <c r="G399" s="1"/>
      <c r="H399" s="1">
        <v>100</v>
      </c>
      <c r="I399" s="1"/>
      <c r="J399" s="1"/>
      <c r="K399" s="1">
        <v>0</v>
      </c>
      <c r="L399" s="1">
        <v>2017</v>
      </c>
      <c r="M399" s="1" t="str">
        <f t="shared" si="79"/>
        <v>저어육류</v>
      </c>
      <c r="N399">
        <f t="shared" si="80"/>
        <v>108.3</v>
      </c>
      <c r="O399">
        <f t="shared" si="81"/>
        <v>1.02</v>
      </c>
      <c r="P399">
        <f t="shared" si="82"/>
        <v>98.7</v>
      </c>
      <c r="Q399">
        <f t="shared" si="83"/>
        <v>103.1</v>
      </c>
      <c r="R399">
        <f t="shared" si="84"/>
        <v>23.4</v>
      </c>
      <c r="S399">
        <f t="shared" si="85"/>
        <v>103.1</v>
      </c>
      <c r="T399">
        <f t="shared" si="86"/>
        <v>2.06</v>
      </c>
      <c r="U399">
        <f t="shared" si="87"/>
        <v>11.36</v>
      </c>
      <c r="V399">
        <f t="shared" si="88"/>
        <v>11.4</v>
      </c>
      <c r="X399">
        <f t="shared" si="89"/>
        <v>0.05</v>
      </c>
      <c r="Y399">
        <f t="shared" si="90"/>
        <v>0.87</v>
      </c>
      <c r="Z399">
        <f t="shared" si="91"/>
        <v>0.08</v>
      </c>
    </row>
    <row r="400" spans="1:26" x14ac:dyDescent="0.25">
      <c r="A400" s="1" t="s">
        <v>1836</v>
      </c>
      <c r="B400" s="1">
        <v>100</v>
      </c>
      <c r="C400" s="1">
        <v>114</v>
      </c>
      <c r="D400" s="1">
        <v>0.2</v>
      </c>
      <c r="E400" s="1">
        <v>16.3</v>
      </c>
      <c r="F400" s="1">
        <v>5.5</v>
      </c>
      <c r="G400" s="1"/>
      <c r="H400" s="1"/>
      <c r="I400" s="1"/>
      <c r="J400" s="1"/>
      <c r="K400" s="1">
        <v>0</v>
      </c>
      <c r="L400" s="1">
        <v>2017</v>
      </c>
      <c r="M400" s="1" t="str">
        <f t="shared" si="79"/>
        <v>저어육류</v>
      </c>
      <c r="N400">
        <f t="shared" si="80"/>
        <v>115.5</v>
      </c>
      <c r="O400">
        <f t="shared" si="81"/>
        <v>1.01</v>
      </c>
      <c r="P400">
        <f t="shared" si="82"/>
        <v>99.8</v>
      </c>
      <c r="Q400">
        <f t="shared" si="83"/>
        <v>114.7</v>
      </c>
      <c r="R400">
        <f t="shared" si="84"/>
        <v>21.8</v>
      </c>
      <c r="S400">
        <f t="shared" si="85"/>
        <v>114.7</v>
      </c>
      <c r="T400">
        <f t="shared" si="86"/>
        <v>2.29</v>
      </c>
      <c r="U400">
        <f t="shared" si="87"/>
        <v>9.52</v>
      </c>
      <c r="V400">
        <f t="shared" si="88"/>
        <v>9.5</v>
      </c>
      <c r="X400">
        <f t="shared" si="89"/>
        <v>0.01</v>
      </c>
      <c r="Y400">
        <f t="shared" si="90"/>
        <v>0.74</v>
      </c>
      <c r="Z400">
        <f t="shared" si="91"/>
        <v>0.25</v>
      </c>
    </row>
    <row r="401" spans="1:26" x14ac:dyDescent="0.25">
      <c r="A401" s="1" t="s">
        <v>1837</v>
      </c>
      <c r="B401" s="1">
        <v>100</v>
      </c>
      <c r="C401" s="1">
        <v>88</v>
      </c>
      <c r="D401" s="1">
        <v>0</v>
      </c>
      <c r="E401" s="1">
        <v>19.5</v>
      </c>
      <c r="F401" s="1">
        <v>0.6</v>
      </c>
      <c r="G401" s="1"/>
      <c r="H401" s="1">
        <v>250</v>
      </c>
      <c r="I401" s="1">
        <v>89</v>
      </c>
      <c r="J401" s="1">
        <v>0.09</v>
      </c>
      <c r="K401" s="1">
        <v>0</v>
      </c>
      <c r="L401" s="1">
        <v>2017</v>
      </c>
      <c r="M401" s="1" t="str">
        <f t="shared" si="79"/>
        <v>저어육류</v>
      </c>
      <c r="N401">
        <f t="shared" si="80"/>
        <v>83.4</v>
      </c>
      <c r="O401">
        <f t="shared" si="81"/>
        <v>0.95</v>
      </c>
      <c r="P401">
        <f t="shared" si="82"/>
        <v>100</v>
      </c>
      <c r="Q401">
        <f t="shared" si="83"/>
        <v>83.4</v>
      </c>
      <c r="R401">
        <f t="shared" si="84"/>
        <v>20.100000000000001</v>
      </c>
      <c r="S401">
        <f t="shared" si="85"/>
        <v>83.4</v>
      </c>
      <c r="T401">
        <f t="shared" si="86"/>
        <v>1.67</v>
      </c>
      <c r="U401">
        <f t="shared" si="87"/>
        <v>12.04</v>
      </c>
      <c r="V401">
        <f t="shared" si="88"/>
        <v>12</v>
      </c>
      <c r="X401">
        <f t="shared" si="89"/>
        <v>0</v>
      </c>
      <c r="Y401">
        <f t="shared" si="90"/>
        <v>0.97</v>
      </c>
      <c r="Z401">
        <f t="shared" si="91"/>
        <v>0.03</v>
      </c>
    </row>
    <row r="402" spans="1:26" x14ac:dyDescent="0.25">
      <c r="A402" s="1" t="s">
        <v>1838</v>
      </c>
      <c r="B402" s="1">
        <v>100</v>
      </c>
      <c r="C402" s="1">
        <v>61</v>
      </c>
      <c r="D402" s="1">
        <v>3.7</v>
      </c>
      <c r="E402" s="1">
        <v>8.9</v>
      </c>
      <c r="F402" s="1">
        <v>1.2</v>
      </c>
      <c r="G402" s="1"/>
      <c r="H402" s="1">
        <v>232</v>
      </c>
      <c r="I402" s="1"/>
      <c r="J402" s="1"/>
      <c r="K402" s="1">
        <v>0</v>
      </c>
      <c r="L402" s="1">
        <v>2017</v>
      </c>
      <c r="M402" s="1" t="str">
        <f t="shared" si="79"/>
        <v>저어육류</v>
      </c>
      <c r="N402">
        <f t="shared" si="80"/>
        <v>61.2</v>
      </c>
      <c r="O402">
        <f t="shared" si="81"/>
        <v>1</v>
      </c>
      <c r="P402">
        <f t="shared" si="82"/>
        <v>96.3</v>
      </c>
      <c r="Q402">
        <f t="shared" si="83"/>
        <v>46.4</v>
      </c>
      <c r="R402">
        <f t="shared" si="84"/>
        <v>10.1</v>
      </c>
      <c r="S402">
        <f t="shared" si="85"/>
        <v>46.4</v>
      </c>
      <c r="T402">
        <f t="shared" si="86"/>
        <v>0.93</v>
      </c>
      <c r="U402">
        <f t="shared" si="87"/>
        <v>10.86</v>
      </c>
      <c r="V402">
        <f t="shared" si="88"/>
        <v>10.9</v>
      </c>
      <c r="X402">
        <f t="shared" si="89"/>
        <v>0.27</v>
      </c>
      <c r="Y402">
        <f t="shared" si="90"/>
        <v>0.64</v>
      </c>
      <c r="Z402">
        <f t="shared" si="91"/>
        <v>0.09</v>
      </c>
    </row>
    <row r="403" spans="1:26" x14ac:dyDescent="0.25">
      <c r="A403" s="1" t="s">
        <v>1839</v>
      </c>
      <c r="B403" s="1">
        <v>100</v>
      </c>
      <c r="C403" s="1">
        <v>106</v>
      </c>
      <c r="D403" s="1">
        <v>13.4</v>
      </c>
      <c r="E403" s="1">
        <v>9.1999999999999993</v>
      </c>
      <c r="F403" s="1">
        <v>1.5</v>
      </c>
      <c r="G403" s="1"/>
      <c r="H403" s="1">
        <v>4091</v>
      </c>
      <c r="I403" s="1"/>
      <c r="J403" s="1"/>
      <c r="K403" s="1">
        <v>0</v>
      </c>
      <c r="L403" s="1">
        <v>2017</v>
      </c>
      <c r="M403" s="1" t="str">
        <f t="shared" si="79"/>
        <v>저어육류</v>
      </c>
      <c r="N403">
        <f t="shared" si="80"/>
        <v>103.9</v>
      </c>
      <c r="O403">
        <f t="shared" si="81"/>
        <v>0.98</v>
      </c>
      <c r="P403">
        <f t="shared" si="82"/>
        <v>86.6</v>
      </c>
      <c r="Q403">
        <f t="shared" si="83"/>
        <v>50.3</v>
      </c>
      <c r="R403">
        <f t="shared" si="84"/>
        <v>10.7</v>
      </c>
      <c r="S403">
        <f t="shared" si="85"/>
        <v>50.3</v>
      </c>
      <c r="T403">
        <f t="shared" si="86"/>
        <v>1.01</v>
      </c>
      <c r="U403">
        <f t="shared" si="87"/>
        <v>10.59</v>
      </c>
      <c r="V403">
        <f t="shared" si="88"/>
        <v>10.6</v>
      </c>
      <c r="X403">
        <f t="shared" si="89"/>
        <v>0.56000000000000005</v>
      </c>
      <c r="Y403">
        <f t="shared" si="90"/>
        <v>0.38</v>
      </c>
      <c r="Z403">
        <f t="shared" si="91"/>
        <v>0.06</v>
      </c>
    </row>
    <row r="404" spans="1:26" x14ac:dyDescent="0.25">
      <c r="A404" s="1" t="s">
        <v>1840</v>
      </c>
      <c r="B404" s="1">
        <v>100</v>
      </c>
      <c r="C404" s="1">
        <v>127</v>
      </c>
      <c r="D404" s="1">
        <v>4.4000000000000004</v>
      </c>
      <c r="E404" s="1">
        <v>21.4</v>
      </c>
      <c r="F404" s="1">
        <v>2.8</v>
      </c>
      <c r="G404" s="1"/>
      <c r="H404" s="1">
        <v>680</v>
      </c>
      <c r="I404" s="1"/>
      <c r="J404" s="1"/>
      <c r="K404" s="1">
        <v>0</v>
      </c>
      <c r="L404" s="1">
        <v>2017</v>
      </c>
      <c r="M404" s="1" t="str">
        <f t="shared" si="79"/>
        <v>저어육류</v>
      </c>
      <c r="N404">
        <f t="shared" si="80"/>
        <v>128.39999999999998</v>
      </c>
      <c r="O404">
        <f t="shared" si="81"/>
        <v>1.01</v>
      </c>
      <c r="P404">
        <f t="shared" si="82"/>
        <v>95.6</v>
      </c>
      <c r="Q404">
        <f t="shared" si="83"/>
        <v>110.8</v>
      </c>
      <c r="R404">
        <f t="shared" si="84"/>
        <v>24.2</v>
      </c>
      <c r="S404">
        <f t="shared" si="85"/>
        <v>110.8</v>
      </c>
      <c r="T404">
        <f t="shared" si="86"/>
        <v>2.2200000000000002</v>
      </c>
      <c r="U404">
        <f t="shared" si="87"/>
        <v>10.9</v>
      </c>
      <c r="V404">
        <f t="shared" si="88"/>
        <v>10.9</v>
      </c>
      <c r="X404">
        <f t="shared" si="89"/>
        <v>0.15</v>
      </c>
      <c r="Y404">
        <f t="shared" si="90"/>
        <v>0.75</v>
      </c>
      <c r="Z404">
        <f t="shared" si="91"/>
        <v>0.1</v>
      </c>
    </row>
    <row r="405" spans="1:26" x14ac:dyDescent="0.25">
      <c r="A405" s="1" t="s">
        <v>1841</v>
      </c>
      <c r="B405" s="1">
        <v>100</v>
      </c>
      <c r="C405" s="1">
        <v>138</v>
      </c>
      <c r="D405" s="1">
        <v>8.9</v>
      </c>
      <c r="E405" s="1">
        <v>14</v>
      </c>
      <c r="F405" s="1">
        <v>5.0999999999999996</v>
      </c>
      <c r="G405" s="1"/>
      <c r="H405" s="1"/>
      <c r="I405" s="1"/>
      <c r="J405" s="1"/>
      <c r="K405" s="1">
        <v>0</v>
      </c>
      <c r="L405" s="1">
        <v>2017</v>
      </c>
      <c r="M405" s="1" t="str">
        <f t="shared" si="79"/>
        <v>저어육류</v>
      </c>
      <c r="N405">
        <f t="shared" si="80"/>
        <v>137.5</v>
      </c>
      <c r="O405">
        <f t="shared" si="81"/>
        <v>1</v>
      </c>
      <c r="P405">
        <f t="shared" si="82"/>
        <v>91.1</v>
      </c>
      <c r="Q405">
        <f t="shared" si="83"/>
        <v>101.9</v>
      </c>
      <c r="R405">
        <f t="shared" si="84"/>
        <v>19.100000000000001</v>
      </c>
      <c r="S405">
        <f t="shared" si="85"/>
        <v>101.9</v>
      </c>
      <c r="T405">
        <f t="shared" si="86"/>
        <v>2.04</v>
      </c>
      <c r="U405">
        <f t="shared" si="87"/>
        <v>9.36</v>
      </c>
      <c r="V405">
        <f t="shared" si="88"/>
        <v>9.4</v>
      </c>
      <c r="X405">
        <f t="shared" si="89"/>
        <v>0.32</v>
      </c>
      <c r="Y405">
        <f t="shared" si="90"/>
        <v>0.5</v>
      </c>
      <c r="Z405">
        <f t="shared" si="91"/>
        <v>0.18</v>
      </c>
    </row>
    <row r="406" spans="1:26" x14ac:dyDescent="0.25">
      <c r="A406" s="1" t="s">
        <v>1842</v>
      </c>
      <c r="B406" s="1">
        <v>100</v>
      </c>
      <c r="C406" s="1">
        <v>146</v>
      </c>
      <c r="D406" s="1">
        <v>2</v>
      </c>
      <c r="E406" s="1">
        <v>15.8</v>
      </c>
      <c r="F406" s="1">
        <v>8.5</v>
      </c>
      <c r="G406" s="1"/>
      <c r="H406" s="1">
        <v>190</v>
      </c>
      <c r="I406" s="1"/>
      <c r="J406" s="1"/>
      <c r="K406" s="1">
        <v>0</v>
      </c>
      <c r="L406" s="1">
        <v>2017</v>
      </c>
      <c r="M406" s="1" t="str">
        <f t="shared" si="79"/>
        <v>중어육류</v>
      </c>
      <c r="N406">
        <f t="shared" si="80"/>
        <v>147.69999999999999</v>
      </c>
      <c r="O406">
        <f t="shared" si="81"/>
        <v>1.01</v>
      </c>
      <c r="P406">
        <f t="shared" si="82"/>
        <v>98</v>
      </c>
      <c r="Q406">
        <f t="shared" si="83"/>
        <v>139.69999999999999</v>
      </c>
      <c r="R406">
        <f t="shared" si="84"/>
        <v>24.3</v>
      </c>
      <c r="S406">
        <f t="shared" si="85"/>
        <v>139.69999999999999</v>
      </c>
      <c r="T406">
        <f t="shared" si="86"/>
        <v>1.86</v>
      </c>
      <c r="U406">
        <f t="shared" si="87"/>
        <v>13.06</v>
      </c>
      <c r="V406">
        <f t="shared" si="88"/>
        <v>13.1</v>
      </c>
      <c r="X406">
        <f t="shared" si="89"/>
        <v>0.08</v>
      </c>
      <c r="Y406">
        <f t="shared" si="90"/>
        <v>0.6</v>
      </c>
      <c r="Z406">
        <f t="shared" si="91"/>
        <v>0.32</v>
      </c>
    </row>
    <row r="407" spans="1:26" x14ac:dyDescent="0.25">
      <c r="A407" s="1" t="s">
        <v>1843</v>
      </c>
      <c r="B407" s="1">
        <v>100</v>
      </c>
      <c r="C407" s="1">
        <v>87</v>
      </c>
      <c r="D407" s="1">
        <v>0.2</v>
      </c>
      <c r="E407" s="1">
        <v>19.899999999999999</v>
      </c>
      <c r="F407" s="1">
        <v>1</v>
      </c>
      <c r="G407" s="1"/>
      <c r="H407" s="1"/>
      <c r="I407" s="1"/>
      <c r="J407" s="1"/>
      <c r="K407" s="1">
        <v>0</v>
      </c>
      <c r="L407" s="1">
        <v>2017</v>
      </c>
      <c r="M407" s="1" t="str">
        <f t="shared" si="79"/>
        <v>저어육류</v>
      </c>
      <c r="N407">
        <f t="shared" si="80"/>
        <v>89.399999999999991</v>
      </c>
      <c r="O407">
        <f t="shared" si="81"/>
        <v>1.03</v>
      </c>
      <c r="P407">
        <f t="shared" si="82"/>
        <v>99.8</v>
      </c>
      <c r="Q407">
        <f t="shared" si="83"/>
        <v>88.6</v>
      </c>
      <c r="R407">
        <f t="shared" si="84"/>
        <v>20.9</v>
      </c>
      <c r="S407">
        <f t="shared" si="85"/>
        <v>88.6</v>
      </c>
      <c r="T407">
        <f t="shared" si="86"/>
        <v>1.77</v>
      </c>
      <c r="U407">
        <f t="shared" si="87"/>
        <v>11.81</v>
      </c>
      <c r="V407">
        <f t="shared" si="88"/>
        <v>11.8</v>
      </c>
      <c r="X407">
        <f t="shared" si="89"/>
        <v>0.01</v>
      </c>
      <c r="Y407">
        <f t="shared" si="90"/>
        <v>0.94</v>
      </c>
      <c r="Z407">
        <f t="shared" si="91"/>
        <v>0.05</v>
      </c>
    </row>
    <row r="408" spans="1:26" x14ac:dyDescent="0.25">
      <c r="A408" s="1" t="s">
        <v>1844</v>
      </c>
      <c r="B408" s="1">
        <v>100</v>
      </c>
      <c r="C408" s="1">
        <v>69</v>
      </c>
      <c r="D408" s="1">
        <v>2.4</v>
      </c>
      <c r="E408" s="1">
        <v>15</v>
      </c>
      <c r="F408" s="1">
        <v>0.1</v>
      </c>
      <c r="G408" s="1"/>
      <c r="H408" s="1"/>
      <c r="I408" s="1"/>
      <c r="J408" s="1"/>
      <c r="K408" s="1">
        <v>0</v>
      </c>
      <c r="L408" s="1">
        <v>2017</v>
      </c>
      <c r="M408" s="1" t="str">
        <f t="shared" si="79"/>
        <v>저어육류</v>
      </c>
      <c r="N408">
        <f t="shared" si="80"/>
        <v>70.5</v>
      </c>
      <c r="O408">
        <f t="shared" si="81"/>
        <v>1.02</v>
      </c>
      <c r="P408">
        <f t="shared" si="82"/>
        <v>97.6</v>
      </c>
      <c r="Q408">
        <f t="shared" si="83"/>
        <v>60.9</v>
      </c>
      <c r="R408">
        <f t="shared" si="84"/>
        <v>15.1</v>
      </c>
      <c r="S408">
        <f t="shared" si="85"/>
        <v>60.9</v>
      </c>
      <c r="T408">
        <f t="shared" si="86"/>
        <v>1.22</v>
      </c>
      <c r="U408">
        <f t="shared" si="87"/>
        <v>12.38</v>
      </c>
      <c r="V408">
        <f t="shared" si="88"/>
        <v>12.4</v>
      </c>
      <c r="X408">
        <f t="shared" si="89"/>
        <v>0.14000000000000001</v>
      </c>
      <c r="Y408">
        <f t="shared" si="90"/>
        <v>0.86</v>
      </c>
      <c r="Z408">
        <f t="shared" si="91"/>
        <v>0.01</v>
      </c>
    </row>
    <row r="409" spans="1:26" x14ac:dyDescent="0.25">
      <c r="A409" s="1" t="s">
        <v>1845</v>
      </c>
      <c r="B409" s="1">
        <v>100</v>
      </c>
      <c r="C409" s="1">
        <v>50</v>
      </c>
      <c r="D409" s="1">
        <v>0.1</v>
      </c>
      <c r="E409" s="1">
        <v>11.5</v>
      </c>
      <c r="F409" s="1">
        <v>0.6</v>
      </c>
      <c r="G409" s="1"/>
      <c r="H409" s="1">
        <v>227</v>
      </c>
      <c r="I409" s="1"/>
      <c r="J409" s="1"/>
      <c r="K409" s="1">
        <v>0</v>
      </c>
      <c r="L409" s="1">
        <v>2017</v>
      </c>
      <c r="M409" s="1" t="str">
        <f t="shared" si="79"/>
        <v>저어육류</v>
      </c>
      <c r="N409">
        <f t="shared" si="80"/>
        <v>51.8</v>
      </c>
      <c r="O409">
        <f t="shared" si="81"/>
        <v>1.04</v>
      </c>
      <c r="P409">
        <f t="shared" si="82"/>
        <v>99.9</v>
      </c>
      <c r="Q409">
        <f t="shared" si="83"/>
        <v>51.4</v>
      </c>
      <c r="R409">
        <f t="shared" si="84"/>
        <v>12.1</v>
      </c>
      <c r="S409">
        <f t="shared" si="85"/>
        <v>51.4</v>
      </c>
      <c r="T409">
        <f t="shared" si="86"/>
        <v>1.03</v>
      </c>
      <c r="U409">
        <f t="shared" si="87"/>
        <v>11.75</v>
      </c>
      <c r="V409">
        <f t="shared" si="88"/>
        <v>11.8</v>
      </c>
      <c r="X409">
        <f t="shared" si="89"/>
        <v>0.01</v>
      </c>
      <c r="Y409">
        <f t="shared" si="90"/>
        <v>0.94</v>
      </c>
      <c r="Z409">
        <f t="shared" si="91"/>
        <v>0.05</v>
      </c>
    </row>
    <row r="410" spans="1:26" x14ac:dyDescent="0.25">
      <c r="A410" s="1" t="s">
        <v>1846</v>
      </c>
      <c r="B410" s="1">
        <v>100</v>
      </c>
      <c r="C410" s="1">
        <v>123</v>
      </c>
      <c r="D410" s="1">
        <v>10.9</v>
      </c>
      <c r="E410" s="1">
        <v>19.600000000000001</v>
      </c>
      <c r="F410" s="1">
        <v>0.1</v>
      </c>
      <c r="G410" s="1"/>
      <c r="H410" s="1"/>
      <c r="I410" s="1"/>
      <c r="J410" s="1"/>
      <c r="K410" s="1">
        <v>0</v>
      </c>
      <c r="L410" s="1">
        <v>2017</v>
      </c>
      <c r="M410" s="1" t="str">
        <f t="shared" si="79"/>
        <v>저어육류</v>
      </c>
      <c r="N410">
        <f t="shared" si="80"/>
        <v>122.9</v>
      </c>
      <c r="O410">
        <f t="shared" si="81"/>
        <v>1</v>
      </c>
      <c r="P410">
        <f t="shared" si="82"/>
        <v>89.1</v>
      </c>
      <c r="Q410">
        <f t="shared" si="83"/>
        <v>79.300000000000011</v>
      </c>
      <c r="R410">
        <f t="shared" si="84"/>
        <v>19.700000000000003</v>
      </c>
      <c r="S410">
        <f t="shared" si="85"/>
        <v>79.300000000000011</v>
      </c>
      <c r="T410">
        <f t="shared" si="86"/>
        <v>1.59</v>
      </c>
      <c r="U410">
        <f t="shared" si="87"/>
        <v>12.39</v>
      </c>
      <c r="V410">
        <f t="shared" si="88"/>
        <v>12.4</v>
      </c>
      <c r="X410">
        <f t="shared" si="89"/>
        <v>0.36</v>
      </c>
      <c r="Y410">
        <f t="shared" si="90"/>
        <v>0.64</v>
      </c>
      <c r="Z410">
        <f t="shared" si="91"/>
        <v>0</v>
      </c>
    </row>
    <row r="411" spans="1:26" x14ac:dyDescent="0.25">
      <c r="A411" s="1" t="s">
        <v>1847</v>
      </c>
      <c r="B411" s="1">
        <v>100</v>
      </c>
      <c r="C411" s="1">
        <v>100</v>
      </c>
      <c r="D411" s="1">
        <v>4</v>
      </c>
      <c r="E411" s="1">
        <v>20.7</v>
      </c>
      <c r="F411" s="1">
        <v>0.3</v>
      </c>
      <c r="G411" s="1"/>
      <c r="H411" s="1"/>
      <c r="I411" s="1"/>
      <c r="J411" s="1"/>
      <c r="K411" s="1">
        <v>0</v>
      </c>
      <c r="L411" s="1">
        <v>2017</v>
      </c>
      <c r="M411" s="1" t="str">
        <f t="shared" si="79"/>
        <v>저어육류</v>
      </c>
      <c r="N411">
        <f t="shared" si="80"/>
        <v>101.5</v>
      </c>
      <c r="O411">
        <f t="shared" si="81"/>
        <v>1.02</v>
      </c>
      <c r="P411">
        <f t="shared" si="82"/>
        <v>96</v>
      </c>
      <c r="Q411">
        <f t="shared" si="83"/>
        <v>85.5</v>
      </c>
      <c r="R411">
        <f t="shared" si="84"/>
        <v>21</v>
      </c>
      <c r="S411">
        <f t="shared" si="85"/>
        <v>85.5</v>
      </c>
      <c r="T411">
        <f t="shared" si="86"/>
        <v>1.71</v>
      </c>
      <c r="U411">
        <f t="shared" si="87"/>
        <v>12.28</v>
      </c>
      <c r="V411">
        <f t="shared" si="88"/>
        <v>12.3</v>
      </c>
      <c r="X411">
        <f t="shared" si="89"/>
        <v>0.16</v>
      </c>
      <c r="Y411">
        <f t="shared" si="90"/>
        <v>0.83</v>
      </c>
      <c r="Z411">
        <f t="shared" si="91"/>
        <v>0.01</v>
      </c>
    </row>
    <row r="412" spans="1:26" x14ac:dyDescent="0.25">
      <c r="A412" s="1" t="s">
        <v>1848</v>
      </c>
      <c r="B412" s="1">
        <v>100</v>
      </c>
      <c r="C412" s="1">
        <v>219</v>
      </c>
      <c r="D412" s="1">
        <v>0.8</v>
      </c>
      <c r="E412" s="1">
        <v>36</v>
      </c>
      <c r="F412" s="1">
        <v>8.4</v>
      </c>
      <c r="G412" s="1"/>
      <c r="H412" s="1"/>
      <c r="I412" s="1"/>
      <c r="J412" s="1"/>
      <c r="K412" s="1">
        <v>0</v>
      </c>
      <c r="L412" s="1">
        <v>2017</v>
      </c>
      <c r="M412" s="1" t="str">
        <f t="shared" si="79"/>
        <v>저어육류</v>
      </c>
      <c r="N412">
        <f t="shared" si="80"/>
        <v>222.8</v>
      </c>
      <c r="O412">
        <f t="shared" si="81"/>
        <v>1.02</v>
      </c>
      <c r="P412">
        <f t="shared" si="82"/>
        <v>99.2</v>
      </c>
      <c r="Q412">
        <f t="shared" si="83"/>
        <v>219.60000000000002</v>
      </c>
      <c r="R412">
        <f t="shared" si="84"/>
        <v>44.4</v>
      </c>
      <c r="S412">
        <f t="shared" si="85"/>
        <v>219.60000000000002</v>
      </c>
      <c r="T412">
        <f t="shared" si="86"/>
        <v>4.3899999999999997</v>
      </c>
      <c r="U412">
        <f t="shared" si="87"/>
        <v>10.11</v>
      </c>
      <c r="V412">
        <f t="shared" si="88"/>
        <v>10.1</v>
      </c>
      <c r="X412">
        <f t="shared" si="89"/>
        <v>0.02</v>
      </c>
      <c r="Y412">
        <f t="shared" si="90"/>
        <v>0.8</v>
      </c>
      <c r="Z412">
        <f t="shared" si="91"/>
        <v>0.19</v>
      </c>
    </row>
    <row r="413" spans="1:26" x14ac:dyDescent="0.25">
      <c r="A413" s="1" t="s">
        <v>1849</v>
      </c>
      <c r="B413" s="1">
        <v>100</v>
      </c>
      <c r="C413" s="1">
        <v>153</v>
      </c>
      <c r="D413" s="1">
        <v>0</v>
      </c>
      <c r="E413" s="1">
        <v>24.8</v>
      </c>
      <c r="F413" s="1">
        <v>6.3</v>
      </c>
      <c r="G413" s="1"/>
      <c r="H413" s="1">
        <v>4049</v>
      </c>
      <c r="I413" s="1"/>
      <c r="J413" s="1"/>
      <c r="K413" s="1">
        <v>0</v>
      </c>
      <c r="L413" s="1">
        <v>2017</v>
      </c>
      <c r="M413" s="1" t="str">
        <f t="shared" si="79"/>
        <v>저어육류</v>
      </c>
      <c r="N413">
        <f t="shared" si="80"/>
        <v>155.9</v>
      </c>
      <c r="O413">
        <f t="shared" si="81"/>
        <v>1.02</v>
      </c>
      <c r="P413">
        <f t="shared" si="82"/>
        <v>100</v>
      </c>
      <c r="Q413">
        <f t="shared" si="83"/>
        <v>155.9</v>
      </c>
      <c r="R413">
        <f t="shared" si="84"/>
        <v>31.1</v>
      </c>
      <c r="S413">
        <f t="shared" si="85"/>
        <v>155.9</v>
      </c>
      <c r="T413">
        <f t="shared" si="86"/>
        <v>3.12</v>
      </c>
      <c r="U413">
        <f t="shared" si="87"/>
        <v>9.9700000000000006</v>
      </c>
      <c r="V413">
        <f t="shared" si="88"/>
        <v>10</v>
      </c>
      <c r="X413">
        <f t="shared" si="89"/>
        <v>0</v>
      </c>
      <c r="Y413">
        <f t="shared" si="90"/>
        <v>0.8</v>
      </c>
      <c r="Z413">
        <f t="shared" si="91"/>
        <v>0.2</v>
      </c>
    </row>
    <row r="414" spans="1:26" x14ac:dyDescent="0.25">
      <c r="A414" s="1" t="s">
        <v>1850</v>
      </c>
      <c r="B414" s="1">
        <v>100</v>
      </c>
      <c r="C414" s="1">
        <v>150</v>
      </c>
      <c r="D414" s="1">
        <v>0</v>
      </c>
      <c r="E414" s="1">
        <v>18.2</v>
      </c>
      <c r="F414" s="1">
        <v>8.8000000000000007</v>
      </c>
      <c r="G414" s="1"/>
      <c r="H414" s="1">
        <v>750</v>
      </c>
      <c r="I414" s="1"/>
      <c r="J414" s="1"/>
      <c r="K414" s="1">
        <v>0</v>
      </c>
      <c r="L414" s="1">
        <v>2017</v>
      </c>
      <c r="M414" s="1" t="str">
        <f t="shared" si="79"/>
        <v>중어육류</v>
      </c>
      <c r="N414">
        <f t="shared" si="80"/>
        <v>152</v>
      </c>
      <c r="O414">
        <f t="shared" si="81"/>
        <v>1.01</v>
      </c>
      <c r="P414">
        <f t="shared" si="82"/>
        <v>100</v>
      </c>
      <c r="Q414">
        <f t="shared" si="83"/>
        <v>152</v>
      </c>
      <c r="R414">
        <f t="shared" si="84"/>
        <v>27</v>
      </c>
      <c r="S414">
        <f t="shared" si="85"/>
        <v>152</v>
      </c>
      <c r="T414">
        <f t="shared" si="86"/>
        <v>2.0299999999999998</v>
      </c>
      <c r="U414">
        <f t="shared" si="87"/>
        <v>13.3</v>
      </c>
      <c r="V414">
        <f t="shared" si="88"/>
        <v>13.3</v>
      </c>
      <c r="X414">
        <f t="shared" si="89"/>
        <v>0</v>
      </c>
      <c r="Y414">
        <f t="shared" si="90"/>
        <v>0.67</v>
      </c>
      <c r="Z414">
        <f t="shared" si="91"/>
        <v>0.33</v>
      </c>
    </row>
    <row r="415" spans="1:26" x14ac:dyDescent="0.25">
      <c r="A415" s="1" t="s">
        <v>1851</v>
      </c>
      <c r="B415" s="1">
        <v>100</v>
      </c>
      <c r="C415" s="1">
        <v>112</v>
      </c>
      <c r="D415" s="1">
        <v>0.1</v>
      </c>
      <c r="E415" s="1">
        <v>21</v>
      </c>
      <c r="F415" s="1">
        <v>3.4</v>
      </c>
      <c r="G415" s="1"/>
      <c r="H415" s="1">
        <v>110</v>
      </c>
      <c r="I415" s="1"/>
      <c r="J415" s="1"/>
      <c r="K415" s="1">
        <v>0</v>
      </c>
      <c r="L415" s="1">
        <v>2017</v>
      </c>
      <c r="M415" s="1" t="str">
        <f t="shared" si="79"/>
        <v>저어육류</v>
      </c>
      <c r="N415">
        <f t="shared" si="80"/>
        <v>115</v>
      </c>
      <c r="O415">
        <f t="shared" si="81"/>
        <v>1.03</v>
      </c>
      <c r="P415">
        <f t="shared" si="82"/>
        <v>99.9</v>
      </c>
      <c r="Q415">
        <f t="shared" si="83"/>
        <v>114.6</v>
      </c>
      <c r="R415">
        <f t="shared" si="84"/>
        <v>24.4</v>
      </c>
      <c r="S415">
        <f t="shared" si="85"/>
        <v>114.6</v>
      </c>
      <c r="T415">
        <f t="shared" si="86"/>
        <v>2.29</v>
      </c>
      <c r="U415">
        <f t="shared" si="87"/>
        <v>10.66</v>
      </c>
      <c r="V415">
        <f t="shared" si="88"/>
        <v>10.7</v>
      </c>
      <c r="X415">
        <f t="shared" si="89"/>
        <v>0</v>
      </c>
      <c r="Y415">
        <f t="shared" si="90"/>
        <v>0.86</v>
      </c>
      <c r="Z415">
        <f t="shared" si="91"/>
        <v>0.14000000000000001</v>
      </c>
    </row>
    <row r="416" spans="1:26" x14ac:dyDescent="0.25">
      <c r="A416" s="1" t="s">
        <v>1852</v>
      </c>
      <c r="B416" s="1">
        <v>100</v>
      </c>
      <c r="C416" s="1">
        <v>73</v>
      </c>
      <c r="D416" s="1">
        <v>0.2</v>
      </c>
      <c r="E416" s="1">
        <v>16.899999999999999</v>
      </c>
      <c r="F416" s="1">
        <v>0.7</v>
      </c>
      <c r="G416" s="1"/>
      <c r="H416" s="1"/>
      <c r="I416" s="1"/>
      <c r="J416" s="1"/>
      <c r="K416" s="1">
        <v>0</v>
      </c>
      <c r="L416" s="1">
        <v>2017</v>
      </c>
      <c r="M416" s="1" t="str">
        <f t="shared" si="79"/>
        <v>저어육류</v>
      </c>
      <c r="N416">
        <f t="shared" si="80"/>
        <v>74.699999999999989</v>
      </c>
      <c r="O416">
        <f t="shared" si="81"/>
        <v>1.02</v>
      </c>
      <c r="P416">
        <f t="shared" si="82"/>
        <v>99.8</v>
      </c>
      <c r="Q416">
        <f t="shared" si="83"/>
        <v>73.899999999999991</v>
      </c>
      <c r="R416">
        <f t="shared" si="84"/>
        <v>17.599999999999998</v>
      </c>
      <c r="S416">
        <f t="shared" si="85"/>
        <v>73.899999999999991</v>
      </c>
      <c r="T416">
        <f t="shared" si="86"/>
        <v>1.48</v>
      </c>
      <c r="U416">
        <f t="shared" si="87"/>
        <v>11.89</v>
      </c>
      <c r="V416">
        <f t="shared" si="88"/>
        <v>11.9</v>
      </c>
      <c r="X416">
        <f t="shared" si="89"/>
        <v>0.01</v>
      </c>
      <c r="Y416">
        <f t="shared" si="90"/>
        <v>0.95</v>
      </c>
      <c r="Z416">
        <f t="shared" si="91"/>
        <v>0.04</v>
      </c>
    </row>
    <row r="417" spans="1:26" x14ac:dyDescent="0.25">
      <c r="A417" s="1" t="s">
        <v>1853</v>
      </c>
      <c r="B417" s="1">
        <v>100</v>
      </c>
      <c r="C417" s="1">
        <v>80</v>
      </c>
      <c r="D417" s="1">
        <v>2.9</v>
      </c>
      <c r="E417" s="1">
        <v>15.9</v>
      </c>
      <c r="F417" s="1">
        <v>0.7</v>
      </c>
      <c r="G417" s="1"/>
      <c r="H417" s="1">
        <v>220</v>
      </c>
      <c r="I417" s="1"/>
      <c r="J417" s="1"/>
      <c r="K417" s="1">
        <v>0</v>
      </c>
      <c r="L417" s="1">
        <v>2017</v>
      </c>
      <c r="M417" s="1" t="str">
        <f t="shared" si="79"/>
        <v>저어육류</v>
      </c>
      <c r="N417">
        <f t="shared" si="80"/>
        <v>81.5</v>
      </c>
      <c r="O417">
        <f t="shared" si="81"/>
        <v>1.02</v>
      </c>
      <c r="P417">
        <f t="shared" si="82"/>
        <v>97.1</v>
      </c>
      <c r="Q417">
        <f t="shared" si="83"/>
        <v>69.900000000000006</v>
      </c>
      <c r="R417">
        <f t="shared" si="84"/>
        <v>16.600000000000001</v>
      </c>
      <c r="S417">
        <f t="shared" si="85"/>
        <v>69.900000000000006</v>
      </c>
      <c r="T417">
        <f t="shared" si="86"/>
        <v>1.4</v>
      </c>
      <c r="U417">
        <f t="shared" si="87"/>
        <v>11.86</v>
      </c>
      <c r="V417">
        <f t="shared" si="88"/>
        <v>11.9</v>
      </c>
      <c r="X417">
        <f t="shared" si="89"/>
        <v>0.15</v>
      </c>
      <c r="Y417">
        <f t="shared" si="90"/>
        <v>0.82</v>
      </c>
      <c r="Z417">
        <f t="shared" si="91"/>
        <v>0.04</v>
      </c>
    </row>
    <row r="418" spans="1:26" x14ac:dyDescent="0.25">
      <c r="A418" s="1" t="s">
        <v>1854</v>
      </c>
      <c r="B418" s="1">
        <v>100</v>
      </c>
      <c r="C418" s="1">
        <v>78</v>
      </c>
      <c r="D418" s="1">
        <v>0</v>
      </c>
      <c r="E418" s="1">
        <v>16.8</v>
      </c>
      <c r="F418" s="1">
        <v>1.4</v>
      </c>
      <c r="G418" s="1"/>
      <c r="H418" s="1"/>
      <c r="I418" s="1"/>
      <c r="J418" s="1"/>
      <c r="K418" s="1">
        <v>0</v>
      </c>
      <c r="L418" s="1">
        <v>2017</v>
      </c>
      <c r="M418" s="1" t="str">
        <f t="shared" si="79"/>
        <v>저어육류</v>
      </c>
      <c r="N418">
        <f t="shared" si="80"/>
        <v>79.8</v>
      </c>
      <c r="O418">
        <f t="shared" si="81"/>
        <v>1.02</v>
      </c>
      <c r="P418">
        <f t="shared" si="82"/>
        <v>100</v>
      </c>
      <c r="Q418">
        <f t="shared" si="83"/>
        <v>79.8</v>
      </c>
      <c r="R418">
        <f t="shared" si="84"/>
        <v>18.2</v>
      </c>
      <c r="S418">
        <f t="shared" si="85"/>
        <v>79.8</v>
      </c>
      <c r="T418">
        <f t="shared" si="86"/>
        <v>1.6</v>
      </c>
      <c r="U418">
        <f t="shared" si="87"/>
        <v>11.38</v>
      </c>
      <c r="V418">
        <f t="shared" si="88"/>
        <v>11.4</v>
      </c>
      <c r="X418">
        <f t="shared" si="89"/>
        <v>0</v>
      </c>
      <c r="Y418">
        <f t="shared" si="90"/>
        <v>0.92</v>
      </c>
      <c r="Z418">
        <f t="shared" si="91"/>
        <v>0.08</v>
      </c>
    </row>
    <row r="419" spans="1:26" x14ac:dyDescent="0.25">
      <c r="A419" s="1" t="s">
        <v>1855</v>
      </c>
      <c r="B419" s="1">
        <v>100</v>
      </c>
      <c r="C419" s="1">
        <v>423</v>
      </c>
      <c r="D419" s="1">
        <v>0.3</v>
      </c>
      <c r="E419" s="1">
        <v>40.4</v>
      </c>
      <c r="F419" s="1">
        <v>28.9</v>
      </c>
      <c r="G419" s="1"/>
      <c r="H419" s="1">
        <v>1400</v>
      </c>
      <c r="I419" s="1">
        <v>860</v>
      </c>
      <c r="J419" s="1">
        <v>2.68</v>
      </c>
      <c r="K419" s="1">
        <v>0</v>
      </c>
      <c r="L419" s="1">
        <v>2017</v>
      </c>
      <c r="M419" s="1" t="str">
        <f t="shared" si="79"/>
        <v>중어육류</v>
      </c>
      <c r="N419">
        <f t="shared" si="80"/>
        <v>422.9</v>
      </c>
      <c r="O419">
        <f t="shared" si="81"/>
        <v>1</v>
      </c>
      <c r="P419">
        <f t="shared" si="82"/>
        <v>99.7</v>
      </c>
      <c r="Q419">
        <f t="shared" si="83"/>
        <v>421.69999999999993</v>
      </c>
      <c r="R419">
        <f t="shared" si="84"/>
        <v>69.3</v>
      </c>
      <c r="S419">
        <f t="shared" si="85"/>
        <v>421.69999999999993</v>
      </c>
      <c r="T419">
        <f t="shared" si="86"/>
        <v>5.62</v>
      </c>
      <c r="U419">
        <f t="shared" si="87"/>
        <v>12.33</v>
      </c>
      <c r="V419">
        <f t="shared" si="88"/>
        <v>12.3</v>
      </c>
      <c r="X419">
        <f t="shared" si="89"/>
        <v>0</v>
      </c>
      <c r="Y419">
        <f t="shared" si="90"/>
        <v>0.57999999999999996</v>
      </c>
      <c r="Z419">
        <f t="shared" si="91"/>
        <v>0.42</v>
      </c>
    </row>
    <row r="420" spans="1:26" x14ac:dyDescent="0.25">
      <c r="A420" s="1" t="s">
        <v>1856</v>
      </c>
      <c r="B420" s="1">
        <v>100</v>
      </c>
      <c r="C420" s="1">
        <v>150</v>
      </c>
      <c r="D420" s="1">
        <v>0</v>
      </c>
      <c r="E420" s="1">
        <v>24.81</v>
      </c>
      <c r="F420" s="1">
        <v>4.8600000000000003</v>
      </c>
      <c r="G420" s="1"/>
      <c r="H420" s="1">
        <v>71</v>
      </c>
      <c r="I420" s="1">
        <v>63</v>
      </c>
      <c r="J420" s="1">
        <v>1.43</v>
      </c>
      <c r="K420" s="1">
        <v>0</v>
      </c>
      <c r="L420" s="1">
        <v>2017</v>
      </c>
      <c r="M420" s="1" t="str">
        <f t="shared" si="79"/>
        <v>저어육류</v>
      </c>
      <c r="N420">
        <f t="shared" si="80"/>
        <v>142.97999999999999</v>
      </c>
      <c r="O420">
        <f t="shared" si="81"/>
        <v>0.95</v>
      </c>
      <c r="P420">
        <f t="shared" si="82"/>
        <v>100</v>
      </c>
      <c r="Q420">
        <f t="shared" si="83"/>
        <v>142.97999999999999</v>
      </c>
      <c r="R420">
        <f t="shared" si="84"/>
        <v>29.669999999999998</v>
      </c>
      <c r="S420">
        <f t="shared" si="85"/>
        <v>142.97999999999999</v>
      </c>
      <c r="T420">
        <f t="shared" si="86"/>
        <v>2.86</v>
      </c>
      <c r="U420">
        <f t="shared" si="87"/>
        <v>10.37</v>
      </c>
      <c r="V420">
        <f t="shared" si="88"/>
        <v>10.4</v>
      </c>
      <c r="X420">
        <f t="shared" si="89"/>
        <v>0</v>
      </c>
      <c r="Y420">
        <f t="shared" si="90"/>
        <v>0.84</v>
      </c>
      <c r="Z420">
        <f t="shared" si="91"/>
        <v>0.16</v>
      </c>
    </row>
    <row r="421" spans="1:26" x14ac:dyDescent="0.25">
      <c r="A421" s="1" t="s">
        <v>1857</v>
      </c>
      <c r="B421" s="1">
        <v>100</v>
      </c>
      <c r="C421" s="1">
        <v>99</v>
      </c>
      <c r="D421" s="1">
        <v>0.4</v>
      </c>
      <c r="E421" s="1">
        <v>21.7</v>
      </c>
      <c r="F421" s="1">
        <v>1.5</v>
      </c>
      <c r="G421" s="1"/>
      <c r="H421" s="1"/>
      <c r="I421" s="1"/>
      <c r="J421" s="1"/>
      <c r="K421" s="1">
        <v>0</v>
      </c>
      <c r="L421" s="1">
        <v>2017</v>
      </c>
      <c r="M421" s="1" t="str">
        <f t="shared" si="79"/>
        <v>저어육류</v>
      </c>
      <c r="N421">
        <f t="shared" si="80"/>
        <v>101.89999999999999</v>
      </c>
      <c r="O421">
        <f t="shared" si="81"/>
        <v>1.03</v>
      </c>
      <c r="P421">
        <f t="shared" si="82"/>
        <v>99.6</v>
      </c>
      <c r="Q421">
        <f t="shared" si="83"/>
        <v>100.3</v>
      </c>
      <c r="R421">
        <f t="shared" si="84"/>
        <v>23.2</v>
      </c>
      <c r="S421">
        <f t="shared" si="85"/>
        <v>100.3</v>
      </c>
      <c r="T421">
        <f t="shared" si="86"/>
        <v>2.0099999999999998</v>
      </c>
      <c r="U421">
        <f t="shared" si="87"/>
        <v>11.54</v>
      </c>
      <c r="V421">
        <f t="shared" si="88"/>
        <v>11.5</v>
      </c>
      <c r="X421">
        <f t="shared" si="89"/>
        <v>0.02</v>
      </c>
      <c r="Y421">
        <f t="shared" si="90"/>
        <v>0.92</v>
      </c>
      <c r="Z421">
        <f t="shared" si="91"/>
        <v>0.06</v>
      </c>
    </row>
    <row r="422" spans="1:26" x14ac:dyDescent="0.25">
      <c r="A422" s="1" t="s">
        <v>1858</v>
      </c>
      <c r="B422" s="1">
        <v>100</v>
      </c>
      <c r="C422" s="1">
        <v>86</v>
      </c>
      <c r="D422" s="1">
        <v>0.3</v>
      </c>
      <c r="E422" s="1">
        <v>15.8</v>
      </c>
      <c r="F422" s="1">
        <v>2.6</v>
      </c>
      <c r="G422" s="1"/>
      <c r="H422" s="1"/>
      <c r="I422" s="1"/>
      <c r="J422" s="1"/>
      <c r="K422" s="1">
        <v>0</v>
      </c>
      <c r="L422" s="1">
        <v>2017</v>
      </c>
      <c r="M422" s="1" t="str">
        <f t="shared" si="79"/>
        <v>저어육류</v>
      </c>
      <c r="N422">
        <f t="shared" si="80"/>
        <v>87.800000000000011</v>
      </c>
      <c r="O422">
        <f t="shared" si="81"/>
        <v>1.02</v>
      </c>
      <c r="P422">
        <f t="shared" si="82"/>
        <v>99.7</v>
      </c>
      <c r="Q422">
        <f t="shared" si="83"/>
        <v>86.600000000000009</v>
      </c>
      <c r="R422">
        <f t="shared" si="84"/>
        <v>18.400000000000002</v>
      </c>
      <c r="S422">
        <f t="shared" si="85"/>
        <v>86.600000000000009</v>
      </c>
      <c r="T422">
        <f t="shared" si="86"/>
        <v>1.73</v>
      </c>
      <c r="U422">
        <f t="shared" si="87"/>
        <v>10.64</v>
      </c>
      <c r="V422">
        <f t="shared" si="88"/>
        <v>10.6</v>
      </c>
      <c r="X422">
        <f t="shared" si="89"/>
        <v>0.02</v>
      </c>
      <c r="Y422">
        <f t="shared" si="90"/>
        <v>0.84</v>
      </c>
      <c r="Z422">
        <f t="shared" si="91"/>
        <v>0.14000000000000001</v>
      </c>
    </row>
    <row r="423" spans="1:26" x14ac:dyDescent="0.25">
      <c r="A423" s="1" t="s">
        <v>1859</v>
      </c>
      <c r="B423" s="1">
        <v>100</v>
      </c>
      <c r="C423" s="1">
        <v>328</v>
      </c>
      <c r="D423" s="1">
        <v>46.7</v>
      </c>
      <c r="E423" s="1">
        <v>28.5</v>
      </c>
      <c r="F423" s="1">
        <v>2</v>
      </c>
      <c r="G423" s="1"/>
      <c r="H423" s="1"/>
      <c r="I423" s="1"/>
      <c r="J423" s="1"/>
      <c r="K423" s="1">
        <v>0</v>
      </c>
      <c r="L423" s="1">
        <v>2017</v>
      </c>
      <c r="M423" s="1" t="str">
        <f t="shared" si="79"/>
        <v>저어육류</v>
      </c>
      <c r="N423">
        <f t="shared" si="80"/>
        <v>318.8</v>
      </c>
      <c r="O423">
        <f t="shared" si="81"/>
        <v>0.97</v>
      </c>
      <c r="P423">
        <f t="shared" si="82"/>
        <v>53.3</v>
      </c>
      <c r="Q423">
        <f t="shared" si="83"/>
        <v>132</v>
      </c>
      <c r="R423">
        <f t="shared" si="84"/>
        <v>30.5</v>
      </c>
      <c r="S423">
        <f t="shared" si="85"/>
        <v>132</v>
      </c>
      <c r="T423">
        <f t="shared" si="86"/>
        <v>2.64</v>
      </c>
      <c r="U423">
        <f t="shared" si="87"/>
        <v>11.55</v>
      </c>
      <c r="V423">
        <f t="shared" si="88"/>
        <v>11.6</v>
      </c>
      <c r="X423">
        <f t="shared" si="89"/>
        <v>0.6</v>
      </c>
      <c r="Y423">
        <f t="shared" si="90"/>
        <v>0.37</v>
      </c>
      <c r="Z423">
        <f t="shared" si="91"/>
        <v>0.03</v>
      </c>
    </row>
    <row r="424" spans="1:26" x14ac:dyDescent="0.25">
      <c r="A424" s="1" t="s">
        <v>1860</v>
      </c>
      <c r="B424" s="1">
        <v>100</v>
      </c>
      <c r="C424" s="1">
        <v>92</v>
      </c>
      <c r="D424" s="1">
        <v>0.6</v>
      </c>
      <c r="E424" s="1">
        <v>21.5</v>
      </c>
      <c r="F424" s="1">
        <v>0.7</v>
      </c>
      <c r="G424" s="1"/>
      <c r="H424" s="1">
        <v>540</v>
      </c>
      <c r="I424" s="1"/>
      <c r="J424" s="1"/>
      <c r="K424" s="1">
        <v>0</v>
      </c>
      <c r="L424" s="1">
        <v>2017</v>
      </c>
      <c r="M424" s="1" t="str">
        <f t="shared" si="79"/>
        <v>저어육류</v>
      </c>
      <c r="N424">
        <f t="shared" si="80"/>
        <v>94.7</v>
      </c>
      <c r="O424">
        <f t="shared" si="81"/>
        <v>1.03</v>
      </c>
      <c r="P424">
        <f t="shared" si="82"/>
        <v>99.4</v>
      </c>
      <c r="Q424">
        <f t="shared" si="83"/>
        <v>92.3</v>
      </c>
      <c r="R424">
        <f t="shared" si="84"/>
        <v>22.2</v>
      </c>
      <c r="S424">
        <f t="shared" si="85"/>
        <v>92.3</v>
      </c>
      <c r="T424">
        <f t="shared" si="86"/>
        <v>1.85</v>
      </c>
      <c r="U424">
        <f t="shared" si="87"/>
        <v>12</v>
      </c>
      <c r="V424">
        <f t="shared" si="88"/>
        <v>12</v>
      </c>
      <c r="X424">
        <f t="shared" si="89"/>
        <v>0.03</v>
      </c>
      <c r="Y424">
        <f t="shared" si="90"/>
        <v>0.94</v>
      </c>
      <c r="Z424">
        <f t="shared" si="91"/>
        <v>0.03</v>
      </c>
    </row>
    <row r="425" spans="1:26" x14ac:dyDescent="0.25">
      <c r="A425" s="1" t="s">
        <v>1861</v>
      </c>
      <c r="B425" s="1">
        <v>100</v>
      </c>
      <c r="C425" s="1">
        <v>86</v>
      </c>
      <c r="D425" s="1">
        <v>0.1</v>
      </c>
      <c r="E425" s="1">
        <v>20.100000000000001</v>
      </c>
      <c r="F425" s="1">
        <v>0.9</v>
      </c>
      <c r="G425" s="1"/>
      <c r="H425" s="1">
        <v>270</v>
      </c>
      <c r="I425" s="1"/>
      <c r="J425" s="1"/>
      <c r="K425" s="1">
        <v>0</v>
      </c>
      <c r="L425" s="1">
        <v>2017</v>
      </c>
      <c r="M425" s="1" t="str">
        <f t="shared" si="79"/>
        <v>저어육류</v>
      </c>
      <c r="N425">
        <f t="shared" si="80"/>
        <v>88.9</v>
      </c>
      <c r="O425">
        <f t="shared" si="81"/>
        <v>1.03</v>
      </c>
      <c r="P425">
        <f t="shared" si="82"/>
        <v>99.9</v>
      </c>
      <c r="Q425">
        <f t="shared" si="83"/>
        <v>88.5</v>
      </c>
      <c r="R425">
        <f t="shared" si="84"/>
        <v>21</v>
      </c>
      <c r="S425">
        <f t="shared" si="85"/>
        <v>88.5</v>
      </c>
      <c r="T425">
        <f t="shared" si="86"/>
        <v>1.77</v>
      </c>
      <c r="U425">
        <f t="shared" si="87"/>
        <v>11.86</v>
      </c>
      <c r="V425">
        <f t="shared" si="88"/>
        <v>11.9</v>
      </c>
      <c r="X425">
        <f t="shared" si="89"/>
        <v>0</v>
      </c>
      <c r="Y425">
        <f t="shared" si="90"/>
        <v>0.95</v>
      </c>
      <c r="Z425">
        <f t="shared" si="91"/>
        <v>0.04</v>
      </c>
    </row>
    <row r="426" spans="1:26" x14ac:dyDescent="0.25">
      <c r="A426" s="1" t="s">
        <v>1862</v>
      </c>
      <c r="B426" s="1">
        <v>100</v>
      </c>
      <c r="C426" s="1">
        <v>279</v>
      </c>
      <c r="D426" s="1">
        <v>2.9</v>
      </c>
      <c r="E426" s="1">
        <v>54.4</v>
      </c>
      <c r="F426" s="1">
        <v>6.2</v>
      </c>
      <c r="G426" s="1"/>
      <c r="H426" s="1"/>
      <c r="I426" s="1"/>
      <c r="J426" s="1"/>
      <c r="K426" s="1">
        <v>0</v>
      </c>
      <c r="L426" s="1">
        <v>2017</v>
      </c>
      <c r="M426" s="1" t="str">
        <f t="shared" si="79"/>
        <v>저어육류</v>
      </c>
      <c r="N426">
        <f t="shared" si="80"/>
        <v>285</v>
      </c>
      <c r="O426">
        <f t="shared" si="81"/>
        <v>1.02</v>
      </c>
      <c r="P426">
        <f t="shared" si="82"/>
        <v>97.1</v>
      </c>
      <c r="Q426">
        <f t="shared" si="83"/>
        <v>273.39999999999998</v>
      </c>
      <c r="R426">
        <f t="shared" si="84"/>
        <v>60.6</v>
      </c>
      <c r="S426">
        <f t="shared" si="85"/>
        <v>273.39999999999998</v>
      </c>
      <c r="T426">
        <f t="shared" si="86"/>
        <v>5.47</v>
      </c>
      <c r="U426">
        <f t="shared" si="87"/>
        <v>11.08</v>
      </c>
      <c r="V426">
        <f t="shared" si="88"/>
        <v>11.1</v>
      </c>
      <c r="X426">
        <f t="shared" si="89"/>
        <v>0.05</v>
      </c>
      <c r="Y426">
        <f t="shared" si="90"/>
        <v>0.86</v>
      </c>
      <c r="Z426">
        <f t="shared" si="91"/>
        <v>0.1</v>
      </c>
    </row>
    <row r="427" spans="1:26" x14ac:dyDescent="0.25">
      <c r="A427" s="1" t="s">
        <v>1863</v>
      </c>
      <c r="B427" s="1">
        <v>100</v>
      </c>
      <c r="C427" s="1">
        <v>100</v>
      </c>
      <c r="D427" s="1">
        <v>0.1</v>
      </c>
      <c r="E427" s="1">
        <v>19.8</v>
      </c>
      <c r="F427" s="1">
        <v>2.5</v>
      </c>
      <c r="G427" s="1"/>
      <c r="H427" s="1"/>
      <c r="I427" s="1"/>
      <c r="J427" s="1"/>
      <c r="K427" s="1">
        <v>0</v>
      </c>
      <c r="L427" s="1">
        <v>2017</v>
      </c>
      <c r="M427" s="1" t="str">
        <f t="shared" si="79"/>
        <v>저어육류</v>
      </c>
      <c r="N427">
        <f t="shared" si="80"/>
        <v>102.10000000000001</v>
      </c>
      <c r="O427">
        <f t="shared" si="81"/>
        <v>1.02</v>
      </c>
      <c r="P427">
        <f t="shared" si="82"/>
        <v>99.9</v>
      </c>
      <c r="Q427">
        <f t="shared" si="83"/>
        <v>101.7</v>
      </c>
      <c r="R427">
        <f t="shared" si="84"/>
        <v>22.3</v>
      </c>
      <c r="S427">
        <f t="shared" si="85"/>
        <v>101.7</v>
      </c>
      <c r="T427">
        <f t="shared" si="86"/>
        <v>2.0299999999999998</v>
      </c>
      <c r="U427">
        <f t="shared" si="87"/>
        <v>10.99</v>
      </c>
      <c r="V427">
        <f t="shared" si="88"/>
        <v>11</v>
      </c>
      <c r="X427">
        <f t="shared" si="89"/>
        <v>0</v>
      </c>
      <c r="Y427">
        <f t="shared" si="90"/>
        <v>0.88</v>
      </c>
      <c r="Z427">
        <f t="shared" si="91"/>
        <v>0.11</v>
      </c>
    </row>
    <row r="428" spans="1:26" x14ac:dyDescent="0.25">
      <c r="A428" s="1" t="s">
        <v>1864</v>
      </c>
      <c r="B428" s="1">
        <v>100</v>
      </c>
      <c r="C428" s="1">
        <v>93</v>
      </c>
      <c r="D428" s="1">
        <v>0</v>
      </c>
      <c r="E428" s="1">
        <v>17.8</v>
      </c>
      <c r="F428" s="1">
        <v>2.7</v>
      </c>
      <c r="G428" s="1"/>
      <c r="H428" s="1"/>
      <c r="I428" s="1"/>
      <c r="J428" s="1"/>
      <c r="K428" s="1">
        <v>0</v>
      </c>
      <c r="L428" s="1">
        <v>2017</v>
      </c>
      <c r="M428" s="1" t="str">
        <f t="shared" si="79"/>
        <v>저어육류</v>
      </c>
      <c r="N428">
        <f t="shared" si="80"/>
        <v>95.5</v>
      </c>
      <c r="O428">
        <f t="shared" si="81"/>
        <v>1.03</v>
      </c>
      <c r="P428">
        <f t="shared" si="82"/>
        <v>100</v>
      </c>
      <c r="Q428">
        <f t="shared" si="83"/>
        <v>95.5</v>
      </c>
      <c r="R428">
        <f t="shared" si="84"/>
        <v>20.5</v>
      </c>
      <c r="S428">
        <f t="shared" si="85"/>
        <v>95.5</v>
      </c>
      <c r="T428">
        <f t="shared" si="86"/>
        <v>1.91</v>
      </c>
      <c r="U428">
        <f t="shared" si="87"/>
        <v>10.73</v>
      </c>
      <c r="V428">
        <f t="shared" si="88"/>
        <v>10.7</v>
      </c>
      <c r="X428">
        <f t="shared" si="89"/>
        <v>0</v>
      </c>
      <c r="Y428">
        <f t="shared" si="90"/>
        <v>0.87</v>
      </c>
      <c r="Z428">
        <f t="shared" si="91"/>
        <v>0.13</v>
      </c>
    </row>
    <row r="429" spans="1:26" x14ac:dyDescent="0.25">
      <c r="A429" s="1" t="s">
        <v>1865</v>
      </c>
      <c r="B429" s="1">
        <v>100</v>
      </c>
      <c r="C429" s="1">
        <v>93</v>
      </c>
      <c r="D429" s="1">
        <v>0</v>
      </c>
      <c r="E429" s="1">
        <v>20.8</v>
      </c>
      <c r="F429" s="1">
        <v>1.4</v>
      </c>
      <c r="G429" s="1"/>
      <c r="H429" s="1"/>
      <c r="I429" s="1"/>
      <c r="J429" s="1"/>
      <c r="K429" s="1">
        <v>0</v>
      </c>
      <c r="L429" s="1">
        <v>2017</v>
      </c>
      <c r="M429" s="1" t="str">
        <f t="shared" si="79"/>
        <v>저어육류</v>
      </c>
      <c r="N429">
        <f t="shared" si="80"/>
        <v>95.8</v>
      </c>
      <c r="O429">
        <f t="shared" si="81"/>
        <v>1.03</v>
      </c>
      <c r="P429">
        <f t="shared" si="82"/>
        <v>100</v>
      </c>
      <c r="Q429">
        <f t="shared" si="83"/>
        <v>95.8</v>
      </c>
      <c r="R429">
        <f t="shared" si="84"/>
        <v>22.2</v>
      </c>
      <c r="S429">
        <f t="shared" si="85"/>
        <v>95.8</v>
      </c>
      <c r="T429">
        <f t="shared" si="86"/>
        <v>1.92</v>
      </c>
      <c r="U429">
        <f t="shared" si="87"/>
        <v>11.56</v>
      </c>
      <c r="V429">
        <f t="shared" si="88"/>
        <v>11.6</v>
      </c>
      <c r="X429">
        <f t="shared" si="89"/>
        <v>0</v>
      </c>
      <c r="Y429">
        <f t="shared" si="90"/>
        <v>0.94</v>
      </c>
      <c r="Z429">
        <f t="shared" si="91"/>
        <v>0.06</v>
      </c>
    </row>
    <row r="430" spans="1:26" x14ac:dyDescent="0.25">
      <c r="A430" s="1" t="s">
        <v>1866</v>
      </c>
      <c r="B430" s="1">
        <v>100</v>
      </c>
      <c r="C430" s="1">
        <v>69</v>
      </c>
      <c r="D430" s="1">
        <v>0.1</v>
      </c>
      <c r="E430" s="1">
        <v>16.899999999999999</v>
      </c>
      <c r="F430" s="1">
        <v>0.4</v>
      </c>
      <c r="G430" s="1"/>
      <c r="H430" s="1"/>
      <c r="I430" s="1"/>
      <c r="J430" s="1"/>
      <c r="K430" s="1">
        <v>0</v>
      </c>
      <c r="L430" s="1">
        <v>2017</v>
      </c>
      <c r="M430" s="1" t="str">
        <f t="shared" si="79"/>
        <v>저어육류</v>
      </c>
      <c r="N430">
        <f t="shared" si="80"/>
        <v>71.599999999999994</v>
      </c>
      <c r="O430">
        <f t="shared" si="81"/>
        <v>1.04</v>
      </c>
      <c r="P430">
        <f t="shared" si="82"/>
        <v>99.9</v>
      </c>
      <c r="Q430">
        <f t="shared" si="83"/>
        <v>71.199999999999989</v>
      </c>
      <c r="R430">
        <f t="shared" si="84"/>
        <v>17.299999999999997</v>
      </c>
      <c r="S430">
        <f t="shared" si="85"/>
        <v>71.199999999999989</v>
      </c>
      <c r="T430">
        <f t="shared" si="86"/>
        <v>1.42</v>
      </c>
      <c r="U430">
        <f t="shared" si="87"/>
        <v>12.18</v>
      </c>
      <c r="V430">
        <f t="shared" si="88"/>
        <v>12.2</v>
      </c>
      <c r="X430">
        <f t="shared" si="89"/>
        <v>0.01</v>
      </c>
      <c r="Y430">
        <f t="shared" si="90"/>
        <v>0.97</v>
      </c>
      <c r="Z430">
        <f t="shared" si="91"/>
        <v>0.02</v>
      </c>
    </row>
    <row r="431" spans="1:26" x14ac:dyDescent="0.25">
      <c r="A431" s="1" t="s">
        <v>1867</v>
      </c>
      <c r="B431" s="1">
        <v>100</v>
      </c>
      <c r="C431" s="1">
        <v>116</v>
      </c>
      <c r="D431" s="1">
        <v>0.1</v>
      </c>
      <c r="E431" s="1">
        <v>21.2</v>
      </c>
      <c r="F431" s="1">
        <v>3.7</v>
      </c>
      <c r="G431" s="1"/>
      <c r="H431" s="1">
        <v>77</v>
      </c>
      <c r="I431" s="1"/>
      <c r="J431" s="1"/>
      <c r="K431" s="1">
        <v>0</v>
      </c>
      <c r="L431" s="1">
        <v>2017</v>
      </c>
      <c r="M431" s="1" t="str">
        <f t="shared" si="79"/>
        <v>저어육류</v>
      </c>
      <c r="N431">
        <f t="shared" si="80"/>
        <v>118.5</v>
      </c>
      <c r="O431">
        <f t="shared" si="81"/>
        <v>1.02</v>
      </c>
      <c r="P431">
        <f t="shared" si="82"/>
        <v>99.9</v>
      </c>
      <c r="Q431">
        <f t="shared" si="83"/>
        <v>118.1</v>
      </c>
      <c r="R431">
        <f t="shared" si="84"/>
        <v>24.9</v>
      </c>
      <c r="S431">
        <f t="shared" si="85"/>
        <v>118.1</v>
      </c>
      <c r="T431">
        <f t="shared" si="86"/>
        <v>2.36</v>
      </c>
      <c r="U431">
        <f t="shared" si="87"/>
        <v>10.55</v>
      </c>
      <c r="V431">
        <f t="shared" si="88"/>
        <v>10.6</v>
      </c>
      <c r="X431">
        <f t="shared" si="89"/>
        <v>0</v>
      </c>
      <c r="Y431">
        <f t="shared" si="90"/>
        <v>0.85</v>
      </c>
      <c r="Z431">
        <f t="shared" si="91"/>
        <v>0.15</v>
      </c>
    </row>
    <row r="432" spans="1:26" x14ac:dyDescent="0.25">
      <c r="A432" s="1" t="s">
        <v>1868</v>
      </c>
      <c r="B432" s="1">
        <v>100</v>
      </c>
      <c r="C432" s="1">
        <v>104</v>
      </c>
      <c r="D432" s="1">
        <v>0</v>
      </c>
      <c r="E432" s="1">
        <v>17.2</v>
      </c>
      <c r="F432" s="1">
        <v>4.0999999999999996</v>
      </c>
      <c r="G432" s="1"/>
      <c r="H432" s="1">
        <v>86</v>
      </c>
      <c r="I432" s="1"/>
      <c r="J432" s="1"/>
      <c r="K432" s="1">
        <v>0</v>
      </c>
      <c r="L432" s="1">
        <v>2017</v>
      </c>
      <c r="M432" s="1" t="str">
        <f t="shared" si="79"/>
        <v>저어육류</v>
      </c>
      <c r="N432">
        <f t="shared" si="80"/>
        <v>105.69999999999999</v>
      </c>
      <c r="O432">
        <f t="shared" si="81"/>
        <v>1.02</v>
      </c>
      <c r="P432">
        <f t="shared" si="82"/>
        <v>100</v>
      </c>
      <c r="Q432">
        <f t="shared" si="83"/>
        <v>105.69999999999999</v>
      </c>
      <c r="R432">
        <f t="shared" si="84"/>
        <v>21.299999999999997</v>
      </c>
      <c r="S432">
        <f t="shared" si="85"/>
        <v>105.69999999999999</v>
      </c>
      <c r="T432">
        <f t="shared" si="86"/>
        <v>2.11</v>
      </c>
      <c r="U432">
        <f t="shared" si="87"/>
        <v>10.09</v>
      </c>
      <c r="V432">
        <f t="shared" si="88"/>
        <v>10.1</v>
      </c>
      <c r="X432">
        <f t="shared" si="89"/>
        <v>0</v>
      </c>
      <c r="Y432">
        <f t="shared" si="90"/>
        <v>0.81</v>
      </c>
      <c r="Z432">
        <f t="shared" si="91"/>
        <v>0.19</v>
      </c>
    </row>
    <row r="433" spans="1:26" x14ac:dyDescent="0.25">
      <c r="A433" s="1" t="s">
        <v>1869</v>
      </c>
      <c r="B433" s="1">
        <v>100</v>
      </c>
      <c r="C433" s="1">
        <v>83</v>
      </c>
      <c r="D433" s="1">
        <v>0.1</v>
      </c>
      <c r="E433" s="1">
        <v>19.899999999999999</v>
      </c>
      <c r="F433" s="1">
        <v>0.6</v>
      </c>
      <c r="G433" s="1"/>
      <c r="H433" s="1"/>
      <c r="I433" s="1"/>
      <c r="J433" s="1"/>
      <c r="K433" s="1">
        <v>0</v>
      </c>
      <c r="L433" s="1">
        <v>2017</v>
      </c>
      <c r="M433" s="1" t="str">
        <f t="shared" si="79"/>
        <v>저어육류</v>
      </c>
      <c r="N433">
        <f t="shared" si="80"/>
        <v>85.4</v>
      </c>
      <c r="O433">
        <f t="shared" si="81"/>
        <v>1.03</v>
      </c>
      <c r="P433">
        <f t="shared" si="82"/>
        <v>99.9</v>
      </c>
      <c r="Q433">
        <f t="shared" si="83"/>
        <v>85</v>
      </c>
      <c r="R433">
        <f t="shared" si="84"/>
        <v>20.5</v>
      </c>
      <c r="S433">
        <f t="shared" si="85"/>
        <v>85</v>
      </c>
      <c r="T433">
        <f t="shared" si="86"/>
        <v>1.7</v>
      </c>
      <c r="U433">
        <f t="shared" si="87"/>
        <v>12.06</v>
      </c>
      <c r="V433">
        <f t="shared" si="88"/>
        <v>12.1</v>
      </c>
      <c r="X433">
        <f t="shared" si="89"/>
        <v>0</v>
      </c>
      <c r="Y433">
        <f t="shared" si="90"/>
        <v>0.97</v>
      </c>
      <c r="Z433">
        <f t="shared" si="91"/>
        <v>0.03</v>
      </c>
    </row>
    <row r="434" spans="1:26" x14ac:dyDescent="0.25">
      <c r="A434" s="1" t="s">
        <v>1870</v>
      </c>
      <c r="B434" s="1">
        <v>100</v>
      </c>
      <c r="C434" s="1">
        <v>77</v>
      </c>
      <c r="D434" s="1">
        <v>0.5</v>
      </c>
      <c r="E434" s="1">
        <v>18.5</v>
      </c>
      <c r="F434" s="1">
        <v>0.4</v>
      </c>
      <c r="G434" s="1"/>
      <c r="H434" s="1">
        <v>0</v>
      </c>
      <c r="I434" s="1"/>
      <c r="J434" s="1"/>
      <c r="K434" s="1">
        <v>0</v>
      </c>
      <c r="L434" s="1">
        <v>2017</v>
      </c>
      <c r="M434" s="1" t="str">
        <f t="shared" si="79"/>
        <v>저어육류</v>
      </c>
      <c r="N434">
        <f t="shared" si="80"/>
        <v>79.599999999999994</v>
      </c>
      <c r="O434">
        <f t="shared" si="81"/>
        <v>1.03</v>
      </c>
      <c r="P434">
        <f t="shared" si="82"/>
        <v>99.5</v>
      </c>
      <c r="Q434">
        <f t="shared" si="83"/>
        <v>77.599999999999994</v>
      </c>
      <c r="R434">
        <f t="shared" si="84"/>
        <v>18.899999999999999</v>
      </c>
      <c r="S434">
        <f t="shared" si="85"/>
        <v>77.599999999999994</v>
      </c>
      <c r="T434">
        <f t="shared" si="86"/>
        <v>1.55</v>
      </c>
      <c r="U434">
        <f t="shared" si="87"/>
        <v>12.19</v>
      </c>
      <c r="V434">
        <f t="shared" si="88"/>
        <v>12.2</v>
      </c>
      <c r="X434">
        <f t="shared" si="89"/>
        <v>0.03</v>
      </c>
      <c r="Y434">
        <f t="shared" si="90"/>
        <v>0.95</v>
      </c>
      <c r="Z434">
        <f t="shared" si="91"/>
        <v>0.02</v>
      </c>
    </row>
    <row r="435" spans="1:26" x14ac:dyDescent="0.25">
      <c r="A435" s="1" t="s">
        <v>1871</v>
      </c>
      <c r="B435" s="1">
        <v>100</v>
      </c>
      <c r="C435" s="1">
        <v>76</v>
      </c>
      <c r="D435" s="1">
        <v>0</v>
      </c>
      <c r="E435" s="1">
        <v>19</v>
      </c>
      <c r="F435" s="1">
        <v>0.3</v>
      </c>
      <c r="G435" s="1"/>
      <c r="H435" s="1"/>
      <c r="I435" s="1"/>
      <c r="J435" s="1"/>
      <c r="K435" s="1">
        <v>0</v>
      </c>
      <c r="L435" s="1">
        <v>2017</v>
      </c>
      <c r="M435" s="1" t="str">
        <f t="shared" si="79"/>
        <v>저어육류</v>
      </c>
      <c r="N435">
        <f t="shared" si="80"/>
        <v>78.7</v>
      </c>
      <c r="O435">
        <f t="shared" si="81"/>
        <v>1.04</v>
      </c>
      <c r="P435">
        <f t="shared" si="82"/>
        <v>100</v>
      </c>
      <c r="Q435">
        <f t="shared" si="83"/>
        <v>78.7</v>
      </c>
      <c r="R435">
        <f t="shared" si="84"/>
        <v>19.3</v>
      </c>
      <c r="S435">
        <f t="shared" si="85"/>
        <v>78.7</v>
      </c>
      <c r="T435">
        <f t="shared" si="86"/>
        <v>1.57</v>
      </c>
      <c r="U435">
        <f t="shared" si="87"/>
        <v>12.29</v>
      </c>
      <c r="V435">
        <f t="shared" si="88"/>
        <v>12.3</v>
      </c>
      <c r="X435">
        <f t="shared" si="89"/>
        <v>0</v>
      </c>
      <c r="Y435">
        <f t="shared" si="90"/>
        <v>0.98</v>
      </c>
      <c r="Z435">
        <f t="shared" si="91"/>
        <v>0.02</v>
      </c>
    </row>
    <row r="436" spans="1:26" x14ac:dyDescent="0.25">
      <c r="A436" s="1" t="s">
        <v>1872</v>
      </c>
      <c r="B436" s="1">
        <v>100</v>
      </c>
      <c r="C436" s="1">
        <v>70</v>
      </c>
      <c r="D436" s="1">
        <v>0.6</v>
      </c>
      <c r="E436" s="1">
        <v>14.4</v>
      </c>
      <c r="F436" s="1">
        <v>1.3</v>
      </c>
      <c r="G436" s="1"/>
      <c r="H436" s="1">
        <v>7439</v>
      </c>
      <c r="I436" s="1"/>
      <c r="J436" s="1"/>
      <c r="K436" s="1">
        <v>0</v>
      </c>
      <c r="L436" s="1">
        <v>2017</v>
      </c>
      <c r="M436" s="1" t="str">
        <f t="shared" si="79"/>
        <v>저어육류</v>
      </c>
      <c r="N436">
        <f t="shared" si="80"/>
        <v>71.7</v>
      </c>
      <c r="O436">
        <f t="shared" si="81"/>
        <v>1.02</v>
      </c>
      <c r="P436">
        <f t="shared" si="82"/>
        <v>99.4</v>
      </c>
      <c r="Q436">
        <f t="shared" si="83"/>
        <v>69.3</v>
      </c>
      <c r="R436">
        <f t="shared" si="84"/>
        <v>15.700000000000001</v>
      </c>
      <c r="S436">
        <f t="shared" si="85"/>
        <v>69.3</v>
      </c>
      <c r="T436">
        <f t="shared" si="86"/>
        <v>1.39</v>
      </c>
      <c r="U436">
        <f t="shared" si="87"/>
        <v>11.29</v>
      </c>
      <c r="V436">
        <f t="shared" si="88"/>
        <v>11.3</v>
      </c>
      <c r="X436">
        <f t="shared" si="89"/>
        <v>0.04</v>
      </c>
      <c r="Y436">
        <f t="shared" si="90"/>
        <v>0.88</v>
      </c>
      <c r="Z436">
        <f t="shared" si="91"/>
        <v>0.08</v>
      </c>
    </row>
    <row r="437" spans="1:26" x14ac:dyDescent="0.25">
      <c r="A437" s="1" t="s">
        <v>1873</v>
      </c>
      <c r="B437" s="1">
        <v>100</v>
      </c>
      <c r="C437" s="1">
        <v>414</v>
      </c>
      <c r="D437" s="1">
        <v>5.2</v>
      </c>
      <c r="E437" s="1">
        <v>10.4</v>
      </c>
      <c r="F437" s="1">
        <v>39</v>
      </c>
      <c r="G437" s="1"/>
      <c r="H437" s="1">
        <v>110</v>
      </c>
      <c r="I437" s="1"/>
      <c r="J437" s="1"/>
      <c r="K437" s="1">
        <v>0</v>
      </c>
      <c r="L437" s="1">
        <v>2017</v>
      </c>
      <c r="M437" s="1" t="str">
        <f t="shared" si="79"/>
        <v>고어육류</v>
      </c>
      <c r="N437">
        <f t="shared" si="80"/>
        <v>413.4</v>
      </c>
      <c r="O437">
        <f t="shared" si="81"/>
        <v>1</v>
      </c>
      <c r="P437">
        <f t="shared" si="82"/>
        <v>94.8</v>
      </c>
      <c r="Q437">
        <f t="shared" si="83"/>
        <v>392.6</v>
      </c>
      <c r="R437">
        <f t="shared" si="84"/>
        <v>49.4</v>
      </c>
      <c r="S437">
        <f t="shared" si="85"/>
        <v>392.6</v>
      </c>
      <c r="T437">
        <f t="shared" si="86"/>
        <v>3.93</v>
      </c>
      <c r="U437">
        <f t="shared" si="87"/>
        <v>12.57</v>
      </c>
      <c r="V437">
        <f t="shared" si="88"/>
        <v>12.6</v>
      </c>
      <c r="X437">
        <f t="shared" si="89"/>
        <v>0.1</v>
      </c>
      <c r="Y437">
        <f t="shared" si="90"/>
        <v>0.19</v>
      </c>
      <c r="Z437">
        <f t="shared" si="91"/>
        <v>0.71</v>
      </c>
    </row>
    <row r="438" spans="1:26" x14ac:dyDescent="0.25">
      <c r="A438" s="1" t="s">
        <v>1874</v>
      </c>
      <c r="B438" s="1">
        <v>100</v>
      </c>
      <c r="C438" s="1">
        <v>59</v>
      </c>
      <c r="D438" s="1">
        <v>0.5</v>
      </c>
      <c r="E438" s="1">
        <v>14.1</v>
      </c>
      <c r="F438" s="1">
        <v>0.2</v>
      </c>
      <c r="G438" s="1"/>
      <c r="H438" s="1"/>
      <c r="I438" s="1"/>
      <c r="J438" s="1"/>
      <c r="K438" s="1">
        <v>0</v>
      </c>
      <c r="L438" s="1">
        <v>2017</v>
      </c>
      <c r="M438" s="1" t="str">
        <f t="shared" si="79"/>
        <v>저어육류</v>
      </c>
      <c r="N438">
        <f t="shared" si="80"/>
        <v>60.199999999999996</v>
      </c>
      <c r="O438">
        <f t="shared" si="81"/>
        <v>1.02</v>
      </c>
      <c r="P438">
        <f t="shared" si="82"/>
        <v>99.5</v>
      </c>
      <c r="Q438">
        <f t="shared" si="83"/>
        <v>58.199999999999996</v>
      </c>
      <c r="R438">
        <f t="shared" si="84"/>
        <v>14.299999999999999</v>
      </c>
      <c r="S438">
        <f t="shared" si="85"/>
        <v>58.199999999999996</v>
      </c>
      <c r="T438">
        <f t="shared" si="86"/>
        <v>1.1599999999999999</v>
      </c>
      <c r="U438">
        <f t="shared" si="87"/>
        <v>12.33</v>
      </c>
      <c r="V438">
        <f t="shared" si="88"/>
        <v>12.3</v>
      </c>
      <c r="X438">
        <f t="shared" si="89"/>
        <v>0.03</v>
      </c>
      <c r="Y438">
        <f t="shared" si="90"/>
        <v>0.95</v>
      </c>
      <c r="Z438">
        <f t="shared" si="91"/>
        <v>0.01</v>
      </c>
    </row>
    <row r="439" spans="1:26" x14ac:dyDescent="0.25">
      <c r="A439" s="1" t="s">
        <v>1875</v>
      </c>
      <c r="B439" s="1">
        <v>100</v>
      </c>
      <c r="C439" s="1">
        <v>57</v>
      </c>
      <c r="D439" s="1">
        <v>0.3</v>
      </c>
      <c r="E439" s="1">
        <v>12</v>
      </c>
      <c r="F439" s="1">
        <v>0.5</v>
      </c>
      <c r="G439" s="1">
        <v>0</v>
      </c>
      <c r="H439" s="1"/>
      <c r="I439" s="1">
        <v>0</v>
      </c>
      <c r="J439" s="1">
        <v>0</v>
      </c>
      <c r="K439" s="1">
        <v>0</v>
      </c>
      <c r="L439" s="1">
        <v>2011</v>
      </c>
      <c r="M439" s="1" t="str">
        <f t="shared" si="79"/>
        <v>저어육류</v>
      </c>
      <c r="N439">
        <f t="shared" si="80"/>
        <v>53.7</v>
      </c>
      <c r="O439">
        <f t="shared" si="81"/>
        <v>0.94</v>
      </c>
      <c r="P439">
        <f t="shared" si="82"/>
        <v>99.7</v>
      </c>
      <c r="Q439">
        <f t="shared" si="83"/>
        <v>52.5</v>
      </c>
      <c r="R439">
        <f t="shared" si="84"/>
        <v>12.5</v>
      </c>
      <c r="S439">
        <f t="shared" si="85"/>
        <v>52.5</v>
      </c>
      <c r="T439">
        <f t="shared" si="86"/>
        <v>1.05</v>
      </c>
      <c r="U439">
        <f t="shared" si="87"/>
        <v>11.9</v>
      </c>
      <c r="V439">
        <f t="shared" si="88"/>
        <v>11.9</v>
      </c>
      <c r="X439">
        <f t="shared" si="89"/>
        <v>0.02</v>
      </c>
      <c r="Y439">
        <f t="shared" si="90"/>
        <v>0.94</v>
      </c>
      <c r="Z439">
        <f t="shared" si="91"/>
        <v>0.04</v>
      </c>
    </row>
    <row r="440" spans="1:26" x14ac:dyDescent="0.25">
      <c r="A440" s="1" t="s">
        <v>1876</v>
      </c>
      <c r="B440" s="1">
        <v>30</v>
      </c>
      <c r="C440" s="1">
        <v>63.3</v>
      </c>
      <c r="D440" s="1">
        <v>6.9</v>
      </c>
      <c r="E440" s="1">
        <v>7.11</v>
      </c>
      <c r="F440" s="1">
        <v>0.51</v>
      </c>
      <c r="G440" s="1">
        <v>0</v>
      </c>
      <c r="H440" s="1"/>
      <c r="I440" s="1">
        <v>0</v>
      </c>
      <c r="J440" s="1">
        <v>0</v>
      </c>
      <c r="K440" s="1">
        <v>0</v>
      </c>
      <c r="L440" s="1">
        <v>2011</v>
      </c>
      <c r="M440" s="1" t="str">
        <f t="shared" si="79"/>
        <v>저어육류</v>
      </c>
      <c r="N440">
        <f t="shared" si="80"/>
        <v>60.63000000000001</v>
      </c>
      <c r="O440">
        <f t="shared" si="81"/>
        <v>0.96</v>
      </c>
      <c r="P440">
        <f t="shared" si="82"/>
        <v>23.1</v>
      </c>
      <c r="Q440">
        <f t="shared" si="83"/>
        <v>33.03</v>
      </c>
      <c r="R440">
        <f t="shared" si="84"/>
        <v>7.62</v>
      </c>
      <c r="S440">
        <f t="shared" si="85"/>
        <v>33.03</v>
      </c>
      <c r="T440">
        <f t="shared" si="86"/>
        <v>0.66</v>
      </c>
      <c r="U440">
        <f t="shared" si="87"/>
        <v>11.55</v>
      </c>
      <c r="V440">
        <f t="shared" si="88"/>
        <v>11.6</v>
      </c>
      <c r="X440">
        <f t="shared" si="89"/>
        <v>0.48</v>
      </c>
      <c r="Y440">
        <f t="shared" si="90"/>
        <v>0.49</v>
      </c>
      <c r="Z440">
        <f t="shared" si="91"/>
        <v>0.04</v>
      </c>
    </row>
    <row r="441" spans="1:26" x14ac:dyDescent="0.25">
      <c r="A441" s="1" t="s">
        <v>1877</v>
      </c>
      <c r="B441" s="1">
        <v>15</v>
      </c>
      <c r="C441" s="1">
        <v>42</v>
      </c>
      <c r="D441" s="1">
        <v>0.33</v>
      </c>
      <c r="E441" s="1">
        <v>7.36</v>
      </c>
      <c r="F441" s="1">
        <v>1.02</v>
      </c>
      <c r="G441" s="1">
        <v>0</v>
      </c>
      <c r="H441" s="1"/>
      <c r="I441" s="1">
        <v>0</v>
      </c>
      <c r="J441" s="1">
        <v>0</v>
      </c>
      <c r="K441" s="1">
        <v>0</v>
      </c>
      <c r="L441" s="1">
        <v>2011</v>
      </c>
      <c r="M441" s="1" t="str">
        <f t="shared" si="79"/>
        <v>저어육류</v>
      </c>
      <c r="N441">
        <f t="shared" si="80"/>
        <v>39.94</v>
      </c>
      <c r="O441">
        <f t="shared" si="81"/>
        <v>0.95</v>
      </c>
      <c r="P441">
        <f t="shared" si="82"/>
        <v>14.67</v>
      </c>
      <c r="Q441">
        <f t="shared" si="83"/>
        <v>38.620000000000005</v>
      </c>
      <c r="R441">
        <f t="shared" si="84"/>
        <v>8.3800000000000008</v>
      </c>
      <c r="S441">
        <f t="shared" si="85"/>
        <v>38.620000000000005</v>
      </c>
      <c r="T441">
        <f t="shared" si="86"/>
        <v>0.77</v>
      </c>
      <c r="U441">
        <f t="shared" si="87"/>
        <v>10.88</v>
      </c>
      <c r="V441">
        <f t="shared" si="88"/>
        <v>10.9</v>
      </c>
      <c r="X441">
        <f t="shared" si="89"/>
        <v>0.04</v>
      </c>
      <c r="Y441">
        <f t="shared" si="90"/>
        <v>0.85</v>
      </c>
      <c r="Z441">
        <f t="shared" si="91"/>
        <v>0.12</v>
      </c>
    </row>
    <row r="442" spans="1:26" x14ac:dyDescent="0.25">
      <c r="A442" s="1" t="s">
        <v>1878</v>
      </c>
      <c r="B442" s="1">
        <v>100</v>
      </c>
      <c r="C442" s="1">
        <v>205</v>
      </c>
      <c r="D442" s="1">
        <v>23</v>
      </c>
      <c r="E442" s="1">
        <v>23.7</v>
      </c>
      <c r="F442" s="1">
        <v>1.7</v>
      </c>
      <c r="G442" s="1">
        <v>0</v>
      </c>
      <c r="H442" s="1"/>
      <c r="I442" s="1">
        <v>0</v>
      </c>
      <c r="J442" s="1">
        <v>0</v>
      </c>
      <c r="K442" s="1">
        <v>0</v>
      </c>
      <c r="L442" s="1">
        <v>2006</v>
      </c>
      <c r="M442" s="1" t="str">
        <f t="shared" si="79"/>
        <v>저어육류</v>
      </c>
      <c r="N442">
        <f t="shared" si="80"/>
        <v>202.10000000000002</v>
      </c>
      <c r="O442">
        <f t="shared" si="81"/>
        <v>0.99</v>
      </c>
      <c r="P442">
        <f t="shared" si="82"/>
        <v>77</v>
      </c>
      <c r="Q442">
        <f t="shared" si="83"/>
        <v>110.1</v>
      </c>
      <c r="R442">
        <f t="shared" si="84"/>
        <v>25.4</v>
      </c>
      <c r="S442">
        <f t="shared" si="85"/>
        <v>110.1</v>
      </c>
      <c r="T442">
        <f t="shared" si="86"/>
        <v>2.2000000000000002</v>
      </c>
      <c r="U442">
        <f t="shared" si="87"/>
        <v>11.55</v>
      </c>
      <c r="V442">
        <f t="shared" si="88"/>
        <v>11.6</v>
      </c>
      <c r="X442">
        <f t="shared" si="89"/>
        <v>0.48</v>
      </c>
      <c r="Y442">
        <f t="shared" si="90"/>
        <v>0.49</v>
      </c>
      <c r="Z442">
        <f t="shared" si="91"/>
        <v>0.04</v>
      </c>
    </row>
    <row r="443" spans="1:26" x14ac:dyDescent="0.25">
      <c r="A443" s="1" t="s">
        <v>1879</v>
      </c>
      <c r="B443" s="1">
        <v>100</v>
      </c>
      <c r="C443" s="1">
        <v>98</v>
      </c>
      <c r="D443" s="1">
        <v>0.1</v>
      </c>
      <c r="E443" s="1">
        <v>19.8</v>
      </c>
      <c r="F443" s="1">
        <v>2.2999999999999998</v>
      </c>
      <c r="G443" s="1"/>
      <c r="H443" s="1"/>
      <c r="I443" s="1"/>
      <c r="J443" s="1"/>
      <c r="K443" s="1">
        <v>0</v>
      </c>
      <c r="L443" s="1">
        <v>2017</v>
      </c>
      <c r="M443" s="1" t="str">
        <f t="shared" si="79"/>
        <v>저어육류</v>
      </c>
      <c r="N443">
        <f t="shared" si="80"/>
        <v>100.30000000000001</v>
      </c>
      <c r="O443">
        <f t="shared" si="81"/>
        <v>1.02</v>
      </c>
      <c r="P443">
        <f t="shared" si="82"/>
        <v>99.9</v>
      </c>
      <c r="Q443">
        <f t="shared" si="83"/>
        <v>99.9</v>
      </c>
      <c r="R443">
        <f t="shared" si="84"/>
        <v>22.1</v>
      </c>
      <c r="S443">
        <f t="shared" si="85"/>
        <v>99.9</v>
      </c>
      <c r="T443">
        <f t="shared" si="86"/>
        <v>2</v>
      </c>
      <c r="U443">
        <f t="shared" si="87"/>
        <v>11.05</v>
      </c>
      <c r="V443">
        <f t="shared" si="88"/>
        <v>11.1</v>
      </c>
      <c r="X443">
        <f t="shared" si="89"/>
        <v>0</v>
      </c>
      <c r="Y443">
        <f t="shared" si="90"/>
        <v>0.89</v>
      </c>
      <c r="Z443">
        <f t="shared" si="91"/>
        <v>0.1</v>
      </c>
    </row>
    <row r="444" spans="1:26" x14ac:dyDescent="0.25">
      <c r="A444" s="1" t="s">
        <v>1880</v>
      </c>
      <c r="B444" s="1">
        <v>100</v>
      </c>
      <c r="C444" s="1">
        <v>270</v>
      </c>
      <c r="D444" s="1"/>
      <c r="E444" s="1">
        <v>13.4</v>
      </c>
      <c r="F444" s="1">
        <v>24.2</v>
      </c>
      <c r="G444" s="1"/>
      <c r="H444" s="1"/>
      <c r="I444" s="1"/>
      <c r="J444" s="1"/>
      <c r="K444" s="1">
        <v>0</v>
      </c>
      <c r="L444" s="1">
        <v>2017</v>
      </c>
      <c r="M444" s="1" t="str">
        <f t="shared" si="79"/>
        <v>고어육류</v>
      </c>
      <c r="N444">
        <f t="shared" si="80"/>
        <v>271.39999999999998</v>
      </c>
      <c r="O444">
        <f t="shared" si="81"/>
        <v>1.01</v>
      </c>
      <c r="P444">
        <f t="shared" si="82"/>
        <v>100</v>
      </c>
      <c r="Q444">
        <f t="shared" si="83"/>
        <v>271.39999999999998</v>
      </c>
      <c r="R444">
        <f t="shared" si="84"/>
        <v>37.6</v>
      </c>
      <c r="S444">
        <f t="shared" si="85"/>
        <v>271.39999999999998</v>
      </c>
      <c r="T444">
        <f t="shared" si="86"/>
        <v>2.71</v>
      </c>
      <c r="U444">
        <f t="shared" si="87"/>
        <v>13.87</v>
      </c>
      <c r="V444">
        <f t="shared" si="88"/>
        <v>13.9</v>
      </c>
      <c r="X444">
        <f t="shared" si="89"/>
        <v>0</v>
      </c>
      <c r="Y444">
        <f t="shared" si="90"/>
        <v>0.36</v>
      </c>
      <c r="Z444">
        <f t="shared" si="91"/>
        <v>0.64</v>
      </c>
    </row>
    <row r="445" spans="1:26" x14ac:dyDescent="0.25">
      <c r="A445" s="1" t="s">
        <v>1881</v>
      </c>
      <c r="B445" s="1">
        <v>100</v>
      </c>
      <c r="C445" s="1">
        <v>145</v>
      </c>
      <c r="D445" s="1">
        <v>0.1</v>
      </c>
      <c r="E445" s="1">
        <v>23.3</v>
      </c>
      <c r="F445" s="1">
        <v>4.9000000000000004</v>
      </c>
      <c r="G445" s="1"/>
      <c r="H445" s="1">
        <v>150</v>
      </c>
      <c r="I445" s="1">
        <v>83</v>
      </c>
      <c r="J445" s="1">
        <v>1.36</v>
      </c>
      <c r="K445" s="1">
        <v>0</v>
      </c>
      <c r="L445" s="1">
        <v>2017</v>
      </c>
      <c r="M445" s="1" t="str">
        <f t="shared" si="79"/>
        <v>저어육류</v>
      </c>
      <c r="N445">
        <f t="shared" si="80"/>
        <v>137.70000000000002</v>
      </c>
      <c r="O445">
        <f t="shared" si="81"/>
        <v>0.95</v>
      </c>
      <c r="P445">
        <f t="shared" si="82"/>
        <v>99.9</v>
      </c>
      <c r="Q445">
        <f t="shared" si="83"/>
        <v>137.30000000000001</v>
      </c>
      <c r="R445">
        <f t="shared" si="84"/>
        <v>28.200000000000003</v>
      </c>
      <c r="S445">
        <f t="shared" si="85"/>
        <v>137.30000000000001</v>
      </c>
      <c r="T445">
        <f t="shared" si="86"/>
        <v>2.75</v>
      </c>
      <c r="U445">
        <f t="shared" si="87"/>
        <v>10.25</v>
      </c>
      <c r="V445">
        <f t="shared" si="88"/>
        <v>10.3</v>
      </c>
      <c r="X445">
        <f t="shared" si="89"/>
        <v>0</v>
      </c>
      <c r="Y445">
        <f t="shared" si="90"/>
        <v>0.82</v>
      </c>
      <c r="Z445">
        <f t="shared" si="91"/>
        <v>0.17</v>
      </c>
    </row>
    <row r="446" spans="1:26" x14ac:dyDescent="0.25">
      <c r="A446" s="1" t="s">
        <v>1882</v>
      </c>
      <c r="B446" s="1">
        <v>100</v>
      </c>
      <c r="C446" s="1">
        <v>148</v>
      </c>
      <c r="D446" s="1">
        <v>0.1</v>
      </c>
      <c r="E446" s="1">
        <v>18.899999999999999</v>
      </c>
      <c r="F446" s="1">
        <v>7.2</v>
      </c>
      <c r="G446" s="1"/>
      <c r="H446" s="1">
        <v>120</v>
      </c>
      <c r="I446" s="1">
        <v>58</v>
      </c>
      <c r="J446" s="1">
        <v>2.09</v>
      </c>
      <c r="K446" s="1">
        <v>0</v>
      </c>
      <c r="L446" s="1">
        <v>2017</v>
      </c>
      <c r="M446" s="1" t="str">
        <f t="shared" si="79"/>
        <v>저어육류</v>
      </c>
      <c r="N446">
        <f t="shared" si="80"/>
        <v>140.80000000000001</v>
      </c>
      <c r="O446">
        <f t="shared" si="81"/>
        <v>0.95</v>
      </c>
      <c r="P446">
        <f t="shared" si="82"/>
        <v>99.9</v>
      </c>
      <c r="Q446">
        <f t="shared" si="83"/>
        <v>140.39999999999998</v>
      </c>
      <c r="R446">
        <f t="shared" si="84"/>
        <v>26.099999999999998</v>
      </c>
      <c r="S446">
        <f t="shared" si="85"/>
        <v>140.39999999999998</v>
      </c>
      <c r="T446">
        <f t="shared" si="86"/>
        <v>2.81</v>
      </c>
      <c r="U446">
        <f t="shared" si="87"/>
        <v>9.2899999999999991</v>
      </c>
      <c r="V446">
        <f t="shared" si="88"/>
        <v>9.3000000000000007</v>
      </c>
      <c r="X446">
        <f t="shared" si="89"/>
        <v>0</v>
      </c>
      <c r="Y446">
        <f t="shared" si="90"/>
        <v>0.72</v>
      </c>
      <c r="Z446">
        <f t="shared" si="91"/>
        <v>0.27</v>
      </c>
    </row>
    <row r="447" spans="1:26" x14ac:dyDescent="0.25">
      <c r="A447" s="1" t="s">
        <v>1883</v>
      </c>
      <c r="B447" s="1">
        <v>100</v>
      </c>
      <c r="C447" s="1">
        <v>198</v>
      </c>
      <c r="D447" s="1">
        <v>1.2</v>
      </c>
      <c r="E447" s="1">
        <v>29.9</v>
      </c>
      <c r="F447" s="1">
        <v>8.5</v>
      </c>
      <c r="G447" s="1"/>
      <c r="H447" s="1">
        <v>128</v>
      </c>
      <c r="I447" s="1"/>
      <c r="J447" s="1"/>
      <c r="K447" s="1">
        <v>0</v>
      </c>
      <c r="L447" s="1">
        <v>2017</v>
      </c>
      <c r="M447" s="1" t="str">
        <f t="shared" si="79"/>
        <v>저어육류</v>
      </c>
      <c r="N447">
        <f t="shared" si="80"/>
        <v>200.89999999999998</v>
      </c>
      <c r="O447">
        <f t="shared" si="81"/>
        <v>1.01</v>
      </c>
      <c r="P447">
        <f t="shared" si="82"/>
        <v>98.8</v>
      </c>
      <c r="Q447">
        <f t="shared" si="83"/>
        <v>196.1</v>
      </c>
      <c r="R447">
        <f t="shared" si="84"/>
        <v>38.4</v>
      </c>
      <c r="S447">
        <f t="shared" si="85"/>
        <v>196.1</v>
      </c>
      <c r="T447">
        <f t="shared" si="86"/>
        <v>3.92</v>
      </c>
      <c r="U447">
        <f t="shared" si="87"/>
        <v>9.8000000000000007</v>
      </c>
      <c r="V447">
        <f t="shared" si="88"/>
        <v>9.8000000000000007</v>
      </c>
      <c r="X447">
        <f t="shared" si="89"/>
        <v>0.03</v>
      </c>
      <c r="Y447">
        <f t="shared" si="90"/>
        <v>0.76</v>
      </c>
      <c r="Z447">
        <f t="shared" si="91"/>
        <v>0.21</v>
      </c>
    </row>
    <row r="448" spans="1:26" x14ac:dyDescent="0.25">
      <c r="A448" s="1" t="s">
        <v>1884</v>
      </c>
      <c r="B448" s="1">
        <v>100</v>
      </c>
      <c r="C448" s="1">
        <v>114</v>
      </c>
      <c r="D448" s="1">
        <v>0</v>
      </c>
      <c r="E448" s="1">
        <v>21.5</v>
      </c>
      <c r="F448" s="1">
        <v>3.4</v>
      </c>
      <c r="G448" s="1"/>
      <c r="H448" s="1"/>
      <c r="I448" s="1"/>
      <c r="J448" s="1"/>
      <c r="K448" s="1">
        <v>0</v>
      </c>
      <c r="L448" s="1">
        <v>2017</v>
      </c>
      <c r="M448" s="1" t="str">
        <f t="shared" si="79"/>
        <v>저어육류</v>
      </c>
      <c r="N448">
        <f t="shared" si="80"/>
        <v>116.6</v>
      </c>
      <c r="O448">
        <f t="shared" si="81"/>
        <v>1.02</v>
      </c>
      <c r="P448">
        <f t="shared" si="82"/>
        <v>100</v>
      </c>
      <c r="Q448">
        <f t="shared" si="83"/>
        <v>116.6</v>
      </c>
      <c r="R448">
        <f t="shared" si="84"/>
        <v>24.9</v>
      </c>
      <c r="S448">
        <f t="shared" si="85"/>
        <v>116.6</v>
      </c>
      <c r="T448">
        <f t="shared" si="86"/>
        <v>2.33</v>
      </c>
      <c r="U448">
        <f t="shared" si="87"/>
        <v>10.69</v>
      </c>
      <c r="V448">
        <f t="shared" si="88"/>
        <v>10.7</v>
      </c>
      <c r="X448">
        <f t="shared" si="89"/>
        <v>0</v>
      </c>
      <c r="Y448">
        <f t="shared" si="90"/>
        <v>0.86</v>
      </c>
      <c r="Z448">
        <f t="shared" si="91"/>
        <v>0.14000000000000001</v>
      </c>
    </row>
    <row r="449" spans="1:26" x14ac:dyDescent="0.25">
      <c r="A449" s="1" t="s">
        <v>1885</v>
      </c>
      <c r="B449" s="1">
        <v>100</v>
      </c>
      <c r="C449" s="1">
        <v>80</v>
      </c>
      <c r="D449" s="1">
        <v>0.1</v>
      </c>
      <c r="E449" s="1">
        <v>20</v>
      </c>
      <c r="F449" s="1">
        <v>0.2</v>
      </c>
      <c r="G449" s="1"/>
      <c r="H449" s="1"/>
      <c r="I449" s="1"/>
      <c r="J449" s="1"/>
      <c r="K449" s="1">
        <v>0</v>
      </c>
      <c r="L449" s="1">
        <v>2017</v>
      </c>
      <c r="M449" s="1" t="str">
        <f t="shared" si="79"/>
        <v>저어육류</v>
      </c>
      <c r="N449">
        <f t="shared" si="80"/>
        <v>82.2</v>
      </c>
      <c r="O449">
        <f t="shared" si="81"/>
        <v>1.03</v>
      </c>
      <c r="P449">
        <f t="shared" si="82"/>
        <v>99.9</v>
      </c>
      <c r="Q449">
        <f t="shared" si="83"/>
        <v>81.8</v>
      </c>
      <c r="R449">
        <f t="shared" si="84"/>
        <v>20.2</v>
      </c>
      <c r="S449">
        <f t="shared" si="85"/>
        <v>81.8</v>
      </c>
      <c r="T449">
        <f t="shared" si="86"/>
        <v>1.64</v>
      </c>
      <c r="U449">
        <f t="shared" si="87"/>
        <v>12.32</v>
      </c>
      <c r="V449">
        <f t="shared" si="88"/>
        <v>12.3</v>
      </c>
      <c r="X449">
        <f t="shared" si="89"/>
        <v>0</v>
      </c>
      <c r="Y449">
        <f t="shared" si="90"/>
        <v>0.99</v>
      </c>
      <c r="Z449">
        <f t="shared" si="91"/>
        <v>0.01</v>
      </c>
    </row>
    <row r="450" spans="1:26" x14ac:dyDescent="0.25">
      <c r="A450" s="1" t="s">
        <v>1886</v>
      </c>
      <c r="B450" s="1">
        <v>100</v>
      </c>
      <c r="C450" s="1">
        <v>142</v>
      </c>
      <c r="D450" s="1">
        <v>17.7</v>
      </c>
      <c r="E450" s="1">
        <v>11.8</v>
      </c>
      <c r="F450" s="1">
        <v>2.2999999999999998</v>
      </c>
      <c r="G450" s="1"/>
      <c r="H450" s="1">
        <v>749</v>
      </c>
      <c r="I450" s="1"/>
      <c r="J450" s="1"/>
      <c r="K450" s="1">
        <v>0</v>
      </c>
      <c r="L450" s="1">
        <v>2017</v>
      </c>
      <c r="M450" s="1" t="str">
        <f t="shared" si="79"/>
        <v>저어육류</v>
      </c>
      <c r="N450">
        <f t="shared" si="80"/>
        <v>138.69999999999999</v>
      </c>
      <c r="O450">
        <f t="shared" si="81"/>
        <v>0.98</v>
      </c>
      <c r="P450">
        <f t="shared" si="82"/>
        <v>82.3</v>
      </c>
      <c r="Q450">
        <f t="shared" si="83"/>
        <v>67.900000000000006</v>
      </c>
      <c r="R450">
        <f t="shared" si="84"/>
        <v>14.100000000000001</v>
      </c>
      <c r="S450">
        <f t="shared" si="85"/>
        <v>67.900000000000006</v>
      </c>
      <c r="T450">
        <f t="shared" si="86"/>
        <v>1.36</v>
      </c>
      <c r="U450">
        <f t="shared" si="87"/>
        <v>10.37</v>
      </c>
      <c r="V450">
        <f t="shared" si="88"/>
        <v>10.4</v>
      </c>
      <c r="X450">
        <f t="shared" si="89"/>
        <v>0.56000000000000005</v>
      </c>
      <c r="Y450">
        <f t="shared" si="90"/>
        <v>0.37</v>
      </c>
      <c r="Z450">
        <f t="shared" si="91"/>
        <v>7.0000000000000007E-2</v>
      </c>
    </row>
    <row r="451" spans="1:26" x14ac:dyDescent="0.25">
      <c r="A451" s="1" t="s">
        <v>1887</v>
      </c>
      <c r="B451" s="1">
        <v>100</v>
      </c>
      <c r="C451" s="1">
        <v>234</v>
      </c>
      <c r="D451" s="1">
        <v>3.5</v>
      </c>
      <c r="E451" s="1">
        <v>30.3</v>
      </c>
      <c r="F451" s="1">
        <v>9.8000000000000007</v>
      </c>
      <c r="G451" s="1">
        <v>0</v>
      </c>
      <c r="H451" s="1"/>
      <c r="I451" s="1">
        <v>0</v>
      </c>
      <c r="J451" s="1">
        <v>0</v>
      </c>
      <c r="K451" s="1">
        <v>0</v>
      </c>
      <c r="L451" s="1">
        <v>2006</v>
      </c>
      <c r="M451" s="1" t="str">
        <f t="shared" si="79"/>
        <v>저어육류</v>
      </c>
      <c r="N451">
        <f t="shared" si="80"/>
        <v>223.39999999999998</v>
      </c>
      <c r="O451">
        <f t="shared" si="81"/>
        <v>0.95</v>
      </c>
      <c r="P451">
        <f t="shared" si="82"/>
        <v>96.5</v>
      </c>
      <c r="Q451">
        <f t="shared" si="83"/>
        <v>209.4</v>
      </c>
      <c r="R451">
        <f t="shared" si="84"/>
        <v>40.1</v>
      </c>
      <c r="S451">
        <f t="shared" si="85"/>
        <v>209.4</v>
      </c>
      <c r="T451">
        <f t="shared" si="86"/>
        <v>4.1900000000000004</v>
      </c>
      <c r="U451">
        <f t="shared" si="87"/>
        <v>9.57</v>
      </c>
      <c r="V451">
        <f t="shared" si="88"/>
        <v>9.6</v>
      </c>
      <c r="X451">
        <f t="shared" si="89"/>
        <v>0.08</v>
      </c>
      <c r="Y451">
        <f t="shared" si="90"/>
        <v>0.69</v>
      </c>
      <c r="Z451">
        <f t="shared" si="91"/>
        <v>0.22</v>
      </c>
    </row>
    <row r="452" spans="1:26" x14ac:dyDescent="0.25">
      <c r="A452" s="1" t="s">
        <v>1888</v>
      </c>
      <c r="B452" s="1">
        <v>100</v>
      </c>
      <c r="C452" s="1">
        <v>86</v>
      </c>
      <c r="D452" s="1">
        <v>0</v>
      </c>
      <c r="E452" s="1">
        <v>19.5</v>
      </c>
      <c r="F452" s="1">
        <v>1.2</v>
      </c>
      <c r="G452" s="1"/>
      <c r="H452" s="1"/>
      <c r="I452" s="1"/>
      <c r="J452" s="1"/>
      <c r="K452" s="1">
        <v>0</v>
      </c>
      <c r="L452" s="1">
        <v>2017</v>
      </c>
      <c r="M452" s="1" t="str">
        <f t="shared" ref="M452:M515" si="92">IF(AND((F452/E452)&gt;=0,(F452/E452)&lt;0.4325),"저어육류",IF(AND((F452/E452)&gt;=0.4325,(F452/E452)&lt;0.8375),"중어육류","고어육류"))</f>
        <v>저어육류</v>
      </c>
      <c r="N452">
        <f t="shared" ref="N452:N515" si="93">4*D452+4*E452+9*F452</f>
        <v>88.8</v>
      </c>
      <c r="O452">
        <f t="shared" ref="O452:O515" si="94">ROUND(N452/C452,2)</f>
        <v>1.03</v>
      </c>
      <c r="P452">
        <f t="shared" ref="P452:P515" si="95">B452-D452</f>
        <v>100</v>
      </c>
      <c r="Q452">
        <f t="shared" ref="Q452:Q515" si="96">E452*4+F452*9</f>
        <v>88.8</v>
      </c>
      <c r="R452">
        <f t="shared" ref="R452:R515" si="97">F452+E452</f>
        <v>20.7</v>
      </c>
      <c r="S452">
        <f t="shared" ref="S452:S515" si="98">Q452</f>
        <v>88.8</v>
      </c>
      <c r="T452">
        <f t="shared" ref="T452:T515" si="99">ROUND(S452/IF(M452="저어육류",50,IF(M452="중어육류",75,100)),2)</f>
        <v>1.78</v>
      </c>
      <c r="U452">
        <f t="shared" ref="U452:U515" si="100">ROUND(R452/T452,2)</f>
        <v>11.63</v>
      </c>
      <c r="V452">
        <f t="shared" ref="V452:V515" si="101">IF(U452&lt;=20,ROUND(U452,1),IF(AND(U452&gt;20,U452&lt;=50),INT((U452+2.5)/5)*5,ROUND(U452,-1)))</f>
        <v>11.6</v>
      </c>
      <c r="X452">
        <f t="shared" ref="X452:X515" si="102">ROUND(D452/($D452+$E452+$F452),2)</f>
        <v>0</v>
      </c>
      <c r="Y452">
        <f t="shared" ref="Y452:Y515" si="103">ROUND(E452/($D452+$E452+$F452),2)</f>
        <v>0.94</v>
      </c>
      <c r="Z452">
        <f t="shared" ref="Z452:Z515" si="104">ROUND(F452/($D452+$E452+$F452),2)</f>
        <v>0.06</v>
      </c>
    </row>
    <row r="453" spans="1:26" x14ac:dyDescent="0.25">
      <c r="A453" s="1" t="s">
        <v>1889</v>
      </c>
      <c r="B453" s="1">
        <v>100</v>
      </c>
      <c r="C453" s="1">
        <v>75</v>
      </c>
      <c r="D453" s="1">
        <v>0</v>
      </c>
      <c r="E453" s="1">
        <v>18.2</v>
      </c>
      <c r="F453" s="1">
        <v>0.5</v>
      </c>
      <c r="G453" s="1"/>
      <c r="H453" s="1"/>
      <c r="I453" s="1"/>
      <c r="J453" s="1"/>
      <c r="K453" s="1">
        <v>0</v>
      </c>
      <c r="L453" s="1">
        <v>2017</v>
      </c>
      <c r="M453" s="1" t="str">
        <f t="shared" si="92"/>
        <v>저어육류</v>
      </c>
      <c r="N453">
        <f t="shared" si="93"/>
        <v>77.3</v>
      </c>
      <c r="O453">
        <f t="shared" si="94"/>
        <v>1.03</v>
      </c>
      <c r="P453">
        <f t="shared" si="95"/>
        <v>100</v>
      </c>
      <c r="Q453">
        <f t="shared" si="96"/>
        <v>77.3</v>
      </c>
      <c r="R453">
        <f t="shared" si="97"/>
        <v>18.7</v>
      </c>
      <c r="S453">
        <f t="shared" si="98"/>
        <v>77.3</v>
      </c>
      <c r="T453">
        <f t="shared" si="99"/>
        <v>1.55</v>
      </c>
      <c r="U453">
        <f t="shared" si="100"/>
        <v>12.06</v>
      </c>
      <c r="V453">
        <f t="shared" si="101"/>
        <v>12.1</v>
      </c>
      <c r="X453">
        <f t="shared" si="102"/>
        <v>0</v>
      </c>
      <c r="Y453">
        <f t="shared" si="103"/>
        <v>0.97</v>
      </c>
      <c r="Z453">
        <f t="shared" si="104"/>
        <v>0.03</v>
      </c>
    </row>
    <row r="454" spans="1:26" x14ac:dyDescent="0.25">
      <c r="A454" s="1" t="s">
        <v>1890</v>
      </c>
      <c r="B454" s="1">
        <v>100</v>
      </c>
      <c r="C454" s="1">
        <v>102</v>
      </c>
      <c r="D454" s="1">
        <v>0</v>
      </c>
      <c r="E454" s="1">
        <v>19.2</v>
      </c>
      <c r="F454" s="1">
        <v>3.1</v>
      </c>
      <c r="G454" s="1"/>
      <c r="H454" s="1"/>
      <c r="I454" s="1"/>
      <c r="J454" s="1"/>
      <c r="K454" s="1">
        <v>0</v>
      </c>
      <c r="L454" s="1">
        <v>2017</v>
      </c>
      <c r="M454" s="1" t="str">
        <f t="shared" si="92"/>
        <v>저어육류</v>
      </c>
      <c r="N454">
        <f t="shared" si="93"/>
        <v>104.7</v>
      </c>
      <c r="O454">
        <f t="shared" si="94"/>
        <v>1.03</v>
      </c>
      <c r="P454">
        <f t="shared" si="95"/>
        <v>100</v>
      </c>
      <c r="Q454">
        <f t="shared" si="96"/>
        <v>104.7</v>
      </c>
      <c r="R454">
        <f t="shared" si="97"/>
        <v>22.3</v>
      </c>
      <c r="S454">
        <f t="shared" si="98"/>
        <v>104.7</v>
      </c>
      <c r="T454">
        <f t="shared" si="99"/>
        <v>2.09</v>
      </c>
      <c r="U454">
        <f t="shared" si="100"/>
        <v>10.67</v>
      </c>
      <c r="V454">
        <f t="shared" si="101"/>
        <v>10.7</v>
      </c>
      <c r="X454">
        <f t="shared" si="102"/>
        <v>0</v>
      </c>
      <c r="Y454">
        <f t="shared" si="103"/>
        <v>0.86</v>
      </c>
      <c r="Z454">
        <f t="shared" si="104"/>
        <v>0.14000000000000001</v>
      </c>
    </row>
    <row r="455" spans="1:26" x14ac:dyDescent="0.25">
      <c r="A455" s="1" t="s">
        <v>1891</v>
      </c>
      <c r="B455" s="1">
        <v>100</v>
      </c>
      <c r="C455" s="1">
        <v>243</v>
      </c>
      <c r="D455" s="1">
        <v>3.4</v>
      </c>
      <c r="E455" s="1">
        <v>27.3</v>
      </c>
      <c r="F455" s="1">
        <v>13.6</v>
      </c>
      <c r="G455" s="1"/>
      <c r="H455" s="1">
        <v>1246</v>
      </c>
      <c r="I455" s="1"/>
      <c r="J455" s="1"/>
      <c r="K455" s="1">
        <v>0</v>
      </c>
      <c r="L455" s="1">
        <v>2017</v>
      </c>
      <c r="M455" s="1" t="str">
        <f t="shared" si="92"/>
        <v>중어육류</v>
      </c>
      <c r="N455">
        <f t="shared" si="93"/>
        <v>245.2</v>
      </c>
      <c r="O455">
        <f t="shared" si="94"/>
        <v>1.01</v>
      </c>
      <c r="P455">
        <f t="shared" si="95"/>
        <v>96.6</v>
      </c>
      <c r="Q455">
        <f t="shared" si="96"/>
        <v>231.6</v>
      </c>
      <c r="R455">
        <f t="shared" si="97"/>
        <v>40.9</v>
      </c>
      <c r="S455">
        <f t="shared" si="98"/>
        <v>231.6</v>
      </c>
      <c r="T455">
        <f t="shared" si="99"/>
        <v>3.09</v>
      </c>
      <c r="U455">
        <f t="shared" si="100"/>
        <v>13.24</v>
      </c>
      <c r="V455">
        <f t="shared" si="101"/>
        <v>13.2</v>
      </c>
      <c r="X455">
        <f t="shared" si="102"/>
        <v>0.08</v>
      </c>
      <c r="Y455">
        <f t="shared" si="103"/>
        <v>0.62</v>
      </c>
      <c r="Z455">
        <f t="shared" si="104"/>
        <v>0.31</v>
      </c>
    </row>
    <row r="456" spans="1:26" x14ac:dyDescent="0.25">
      <c r="A456" s="1" t="s">
        <v>1892</v>
      </c>
      <c r="B456" s="1">
        <v>30</v>
      </c>
      <c r="C456" s="1">
        <v>126.3</v>
      </c>
      <c r="D456" s="1">
        <v>2.46</v>
      </c>
      <c r="E456" s="1">
        <v>10.23</v>
      </c>
      <c r="F456" s="1">
        <v>7.77</v>
      </c>
      <c r="G456" s="1">
        <v>0</v>
      </c>
      <c r="H456" s="1"/>
      <c r="I456" s="1">
        <v>0</v>
      </c>
      <c r="J456" s="1">
        <v>0</v>
      </c>
      <c r="K456" s="1">
        <v>0</v>
      </c>
      <c r="L456" s="1">
        <v>2011</v>
      </c>
      <c r="M456" s="1" t="str">
        <f t="shared" si="92"/>
        <v>중어육류</v>
      </c>
      <c r="N456">
        <f t="shared" si="93"/>
        <v>120.69</v>
      </c>
      <c r="O456">
        <f t="shared" si="94"/>
        <v>0.96</v>
      </c>
      <c r="P456">
        <f t="shared" si="95"/>
        <v>27.54</v>
      </c>
      <c r="Q456">
        <f t="shared" si="96"/>
        <v>110.85</v>
      </c>
      <c r="R456">
        <f t="shared" si="97"/>
        <v>18</v>
      </c>
      <c r="S456">
        <f t="shared" si="98"/>
        <v>110.85</v>
      </c>
      <c r="T456">
        <f t="shared" si="99"/>
        <v>1.48</v>
      </c>
      <c r="U456">
        <f t="shared" si="100"/>
        <v>12.16</v>
      </c>
      <c r="V456">
        <f t="shared" si="101"/>
        <v>12.2</v>
      </c>
      <c r="X456">
        <f t="shared" si="102"/>
        <v>0.12</v>
      </c>
      <c r="Y456">
        <f t="shared" si="103"/>
        <v>0.5</v>
      </c>
      <c r="Z456">
        <f t="shared" si="104"/>
        <v>0.38</v>
      </c>
    </row>
    <row r="457" spans="1:26" x14ac:dyDescent="0.25">
      <c r="A457" s="1" t="s">
        <v>1893</v>
      </c>
      <c r="B457" s="1">
        <v>100</v>
      </c>
      <c r="C457" s="1">
        <v>137</v>
      </c>
      <c r="D457" s="1">
        <v>0.3</v>
      </c>
      <c r="E457" s="1">
        <v>23.2</v>
      </c>
      <c r="F457" s="1">
        <v>5.0999999999999996</v>
      </c>
      <c r="G457" s="1"/>
      <c r="H457" s="1">
        <v>2300</v>
      </c>
      <c r="I457" s="1"/>
      <c r="J457" s="1"/>
      <c r="K457" s="1">
        <v>0</v>
      </c>
      <c r="L457" s="1">
        <v>2017</v>
      </c>
      <c r="M457" s="1" t="str">
        <f t="shared" si="92"/>
        <v>저어육류</v>
      </c>
      <c r="N457">
        <f t="shared" si="93"/>
        <v>139.9</v>
      </c>
      <c r="O457">
        <f t="shared" si="94"/>
        <v>1.02</v>
      </c>
      <c r="P457">
        <f t="shared" si="95"/>
        <v>99.7</v>
      </c>
      <c r="Q457">
        <f t="shared" si="96"/>
        <v>138.69999999999999</v>
      </c>
      <c r="R457">
        <f t="shared" si="97"/>
        <v>28.299999999999997</v>
      </c>
      <c r="S457">
        <f t="shared" si="98"/>
        <v>138.69999999999999</v>
      </c>
      <c r="T457">
        <f t="shared" si="99"/>
        <v>2.77</v>
      </c>
      <c r="U457">
        <f t="shared" si="100"/>
        <v>10.220000000000001</v>
      </c>
      <c r="V457">
        <f t="shared" si="101"/>
        <v>10.199999999999999</v>
      </c>
      <c r="X457">
        <f t="shared" si="102"/>
        <v>0.01</v>
      </c>
      <c r="Y457">
        <f t="shared" si="103"/>
        <v>0.81</v>
      </c>
      <c r="Z457">
        <f t="shared" si="104"/>
        <v>0.18</v>
      </c>
    </row>
    <row r="458" spans="1:26" x14ac:dyDescent="0.25">
      <c r="A458" s="1" t="s">
        <v>1894</v>
      </c>
      <c r="B458" s="1">
        <v>100</v>
      </c>
      <c r="C458" s="1">
        <v>143</v>
      </c>
      <c r="D458" s="1">
        <v>0.3</v>
      </c>
      <c r="E458" s="1">
        <v>21.8</v>
      </c>
      <c r="F458" s="1">
        <v>5.3</v>
      </c>
      <c r="G458" s="1">
        <v>0</v>
      </c>
      <c r="H458" s="1">
        <v>3200</v>
      </c>
      <c r="I458" s="1">
        <v>0</v>
      </c>
      <c r="J458" s="1">
        <v>0</v>
      </c>
      <c r="K458" s="1">
        <v>0</v>
      </c>
      <c r="L458" s="1">
        <v>2011</v>
      </c>
      <c r="M458" s="1" t="str">
        <f t="shared" si="92"/>
        <v>저어육류</v>
      </c>
      <c r="N458">
        <f t="shared" si="93"/>
        <v>136.1</v>
      </c>
      <c r="O458">
        <f t="shared" si="94"/>
        <v>0.95</v>
      </c>
      <c r="P458">
        <f t="shared" si="95"/>
        <v>99.7</v>
      </c>
      <c r="Q458">
        <f t="shared" si="96"/>
        <v>134.9</v>
      </c>
      <c r="R458">
        <f t="shared" si="97"/>
        <v>27.1</v>
      </c>
      <c r="S458">
        <f t="shared" si="98"/>
        <v>134.9</v>
      </c>
      <c r="T458">
        <f t="shared" si="99"/>
        <v>2.7</v>
      </c>
      <c r="U458">
        <f t="shared" si="100"/>
        <v>10.039999999999999</v>
      </c>
      <c r="V458">
        <f t="shared" si="101"/>
        <v>10</v>
      </c>
      <c r="X458">
        <f t="shared" si="102"/>
        <v>0.01</v>
      </c>
      <c r="Y458">
        <f t="shared" si="103"/>
        <v>0.8</v>
      </c>
      <c r="Z458">
        <f t="shared" si="104"/>
        <v>0.19</v>
      </c>
    </row>
    <row r="459" spans="1:26" x14ac:dyDescent="0.25">
      <c r="A459" s="1" t="s">
        <v>1895</v>
      </c>
      <c r="B459" s="1">
        <v>25</v>
      </c>
      <c r="C459" s="1">
        <v>39.25</v>
      </c>
      <c r="D459" s="1">
        <v>0</v>
      </c>
      <c r="E459" s="1">
        <v>6.03</v>
      </c>
      <c r="F459" s="1">
        <v>1.48</v>
      </c>
      <c r="G459" s="1">
        <v>0</v>
      </c>
      <c r="H459" s="1">
        <v>625</v>
      </c>
      <c r="I459" s="1">
        <v>0</v>
      </c>
      <c r="J459" s="1">
        <v>0</v>
      </c>
      <c r="K459" s="1">
        <v>0</v>
      </c>
      <c r="L459" s="1">
        <v>2011</v>
      </c>
      <c r="M459" s="1" t="str">
        <f t="shared" si="92"/>
        <v>저어육류</v>
      </c>
      <c r="N459">
        <f t="shared" si="93"/>
        <v>37.44</v>
      </c>
      <c r="O459">
        <f t="shared" si="94"/>
        <v>0.95</v>
      </c>
      <c r="P459">
        <f t="shared" si="95"/>
        <v>25</v>
      </c>
      <c r="Q459">
        <f t="shared" si="96"/>
        <v>37.44</v>
      </c>
      <c r="R459">
        <f t="shared" si="97"/>
        <v>7.51</v>
      </c>
      <c r="S459">
        <f t="shared" si="98"/>
        <v>37.44</v>
      </c>
      <c r="T459">
        <f t="shared" si="99"/>
        <v>0.75</v>
      </c>
      <c r="U459">
        <f t="shared" si="100"/>
        <v>10.01</v>
      </c>
      <c r="V459">
        <f t="shared" si="101"/>
        <v>10</v>
      </c>
      <c r="X459">
        <f t="shared" si="102"/>
        <v>0</v>
      </c>
      <c r="Y459">
        <f t="shared" si="103"/>
        <v>0.8</v>
      </c>
      <c r="Z459">
        <f t="shared" si="104"/>
        <v>0.2</v>
      </c>
    </row>
    <row r="460" spans="1:26" x14ac:dyDescent="0.25">
      <c r="A460" s="1" t="s">
        <v>1896</v>
      </c>
      <c r="B460" s="1">
        <v>100</v>
      </c>
      <c r="C460" s="1">
        <v>160</v>
      </c>
      <c r="D460" s="1">
        <v>0.3</v>
      </c>
      <c r="E460" s="1">
        <v>23</v>
      </c>
      <c r="F460" s="1">
        <v>7.7</v>
      </c>
      <c r="G460" s="1"/>
      <c r="H460" s="1">
        <v>793</v>
      </c>
      <c r="I460" s="1"/>
      <c r="J460" s="1"/>
      <c r="K460" s="1">
        <v>0</v>
      </c>
      <c r="L460" s="1">
        <v>2017</v>
      </c>
      <c r="M460" s="1" t="str">
        <f t="shared" si="92"/>
        <v>저어육류</v>
      </c>
      <c r="N460">
        <f t="shared" si="93"/>
        <v>162.5</v>
      </c>
      <c r="O460">
        <f t="shared" si="94"/>
        <v>1.02</v>
      </c>
      <c r="P460">
        <f t="shared" si="95"/>
        <v>99.7</v>
      </c>
      <c r="Q460">
        <f t="shared" si="96"/>
        <v>161.30000000000001</v>
      </c>
      <c r="R460">
        <f t="shared" si="97"/>
        <v>30.7</v>
      </c>
      <c r="S460">
        <f t="shared" si="98"/>
        <v>161.30000000000001</v>
      </c>
      <c r="T460">
        <f t="shared" si="99"/>
        <v>3.23</v>
      </c>
      <c r="U460">
        <f t="shared" si="100"/>
        <v>9.5</v>
      </c>
      <c r="V460">
        <f t="shared" si="101"/>
        <v>9.5</v>
      </c>
      <c r="X460">
        <f t="shared" si="102"/>
        <v>0.01</v>
      </c>
      <c r="Y460">
        <f t="shared" si="103"/>
        <v>0.74</v>
      </c>
      <c r="Z460">
        <f t="shared" si="104"/>
        <v>0.25</v>
      </c>
    </row>
    <row r="461" spans="1:26" x14ac:dyDescent="0.25">
      <c r="A461" s="1" t="s">
        <v>1897</v>
      </c>
      <c r="B461" s="1">
        <v>100</v>
      </c>
      <c r="C461" s="1">
        <v>127</v>
      </c>
      <c r="D461" s="1">
        <v>0.3</v>
      </c>
      <c r="E461" s="1">
        <v>20</v>
      </c>
      <c r="F461" s="1">
        <v>5.4</v>
      </c>
      <c r="G461" s="1"/>
      <c r="H461" s="1"/>
      <c r="I461" s="1"/>
      <c r="J461" s="1"/>
      <c r="K461" s="1">
        <v>0</v>
      </c>
      <c r="L461" s="1">
        <v>2017</v>
      </c>
      <c r="M461" s="1" t="str">
        <f t="shared" si="92"/>
        <v>저어육류</v>
      </c>
      <c r="N461">
        <f t="shared" si="93"/>
        <v>129.80000000000001</v>
      </c>
      <c r="O461">
        <f t="shared" si="94"/>
        <v>1.02</v>
      </c>
      <c r="P461">
        <f t="shared" si="95"/>
        <v>99.7</v>
      </c>
      <c r="Q461">
        <f t="shared" si="96"/>
        <v>128.6</v>
      </c>
      <c r="R461">
        <f t="shared" si="97"/>
        <v>25.4</v>
      </c>
      <c r="S461">
        <f t="shared" si="98"/>
        <v>128.6</v>
      </c>
      <c r="T461">
        <f t="shared" si="99"/>
        <v>2.57</v>
      </c>
      <c r="U461">
        <f t="shared" si="100"/>
        <v>9.8800000000000008</v>
      </c>
      <c r="V461">
        <f t="shared" si="101"/>
        <v>9.9</v>
      </c>
      <c r="X461">
        <f t="shared" si="102"/>
        <v>0.01</v>
      </c>
      <c r="Y461">
        <f t="shared" si="103"/>
        <v>0.78</v>
      </c>
      <c r="Z461">
        <f t="shared" si="104"/>
        <v>0.21</v>
      </c>
    </row>
    <row r="462" spans="1:26" x14ac:dyDescent="0.25">
      <c r="A462" s="1" t="s">
        <v>1898</v>
      </c>
      <c r="B462" s="1">
        <v>100</v>
      </c>
      <c r="C462" s="1">
        <v>198</v>
      </c>
      <c r="D462" s="1">
        <v>0.1</v>
      </c>
      <c r="E462" s="1">
        <v>29.3</v>
      </c>
      <c r="F462" s="1">
        <v>7.9</v>
      </c>
      <c r="G462" s="1"/>
      <c r="H462" s="1">
        <v>830</v>
      </c>
      <c r="I462" s="1">
        <v>95</v>
      </c>
      <c r="J462" s="1">
        <v>1.22</v>
      </c>
      <c r="K462" s="1">
        <v>0</v>
      </c>
      <c r="L462" s="1">
        <v>2017</v>
      </c>
      <c r="M462" s="1" t="str">
        <f t="shared" si="92"/>
        <v>저어육류</v>
      </c>
      <c r="N462">
        <f t="shared" si="93"/>
        <v>188.70000000000002</v>
      </c>
      <c r="O462">
        <f t="shared" si="94"/>
        <v>0.95</v>
      </c>
      <c r="P462">
        <f t="shared" si="95"/>
        <v>99.9</v>
      </c>
      <c r="Q462">
        <f t="shared" si="96"/>
        <v>188.3</v>
      </c>
      <c r="R462">
        <f t="shared" si="97"/>
        <v>37.200000000000003</v>
      </c>
      <c r="S462">
        <f t="shared" si="98"/>
        <v>188.3</v>
      </c>
      <c r="T462">
        <f t="shared" si="99"/>
        <v>3.77</v>
      </c>
      <c r="U462">
        <f t="shared" si="100"/>
        <v>9.8699999999999992</v>
      </c>
      <c r="V462">
        <f t="shared" si="101"/>
        <v>9.9</v>
      </c>
      <c r="X462">
        <f t="shared" si="102"/>
        <v>0</v>
      </c>
      <c r="Y462">
        <f t="shared" si="103"/>
        <v>0.79</v>
      </c>
      <c r="Z462">
        <f t="shared" si="104"/>
        <v>0.21</v>
      </c>
    </row>
    <row r="463" spans="1:26" x14ac:dyDescent="0.25">
      <c r="A463" s="1" t="s">
        <v>1899</v>
      </c>
      <c r="B463" s="1">
        <v>100</v>
      </c>
      <c r="C463" s="1">
        <v>98</v>
      </c>
      <c r="D463" s="1">
        <v>0.2</v>
      </c>
      <c r="E463" s="1">
        <v>20.6</v>
      </c>
      <c r="F463" s="1">
        <v>1.9</v>
      </c>
      <c r="G463" s="1"/>
      <c r="H463" s="1">
        <v>95</v>
      </c>
      <c r="I463" s="1"/>
      <c r="J463" s="1"/>
      <c r="K463" s="1">
        <v>0</v>
      </c>
      <c r="L463" s="1">
        <v>2017</v>
      </c>
      <c r="M463" s="1" t="str">
        <f t="shared" si="92"/>
        <v>저어육류</v>
      </c>
      <c r="N463">
        <f t="shared" si="93"/>
        <v>100.3</v>
      </c>
      <c r="O463">
        <f t="shared" si="94"/>
        <v>1.02</v>
      </c>
      <c r="P463">
        <f t="shared" si="95"/>
        <v>99.8</v>
      </c>
      <c r="Q463">
        <f t="shared" si="96"/>
        <v>99.5</v>
      </c>
      <c r="R463">
        <f t="shared" si="97"/>
        <v>22.5</v>
      </c>
      <c r="S463">
        <f t="shared" si="98"/>
        <v>99.5</v>
      </c>
      <c r="T463">
        <f t="shared" si="99"/>
        <v>1.99</v>
      </c>
      <c r="U463">
        <f t="shared" si="100"/>
        <v>11.31</v>
      </c>
      <c r="V463">
        <f t="shared" si="101"/>
        <v>11.3</v>
      </c>
      <c r="X463">
        <f t="shared" si="102"/>
        <v>0.01</v>
      </c>
      <c r="Y463">
        <f t="shared" si="103"/>
        <v>0.91</v>
      </c>
      <c r="Z463">
        <f t="shared" si="104"/>
        <v>0.08</v>
      </c>
    </row>
    <row r="464" spans="1:26" x14ac:dyDescent="0.25">
      <c r="A464" s="1" t="s">
        <v>1900</v>
      </c>
      <c r="B464" s="1">
        <v>100</v>
      </c>
      <c r="C464" s="1">
        <v>235</v>
      </c>
      <c r="D464" s="1">
        <v>0.8</v>
      </c>
      <c r="E464" s="1">
        <v>25</v>
      </c>
      <c r="F464" s="1">
        <v>15</v>
      </c>
      <c r="G464" s="1"/>
      <c r="H464" s="1"/>
      <c r="I464" s="1"/>
      <c r="J464" s="1"/>
      <c r="K464" s="1">
        <v>0</v>
      </c>
      <c r="L464" s="1">
        <v>2017</v>
      </c>
      <c r="M464" s="1" t="str">
        <f t="shared" si="92"/>
        <v>중어육류</v>
      </c>
      <c r="N464">
        <f t="shared" si="93"/>
        <v>238.2</v>
      </c>
      <c r="O464">
        <f t="shared" si="94"/>
        <v>1.01</v>
      </c>
      <c r="P464">
        <f t="shared" si="95"/>
        <v>99.2</v>
      </c>
      <c r="Q464">
        <f t="shared" si="96"/>
        <v>235</v>
      </c>
      <c r="R464">
        <f t="shared" si="97"/>
        <v>40</v>
      </c>
      <c r="S464">
        <f t="shared" si="98"/>
        <v>235</v>
      </c>
      <c r="T464">
        <f t="shared" si="99"/>
        <v>3.13</v>
      </c>
      <c r="U464">
        <f t="shared" si="100"/>
        <v>12.78</v>
      </c>
      <c r="V464">
        <f t="shared" si="101"/>
        <v>12.8</v>
      </c>
      <c r="X464">
        <f t="shared" si="102"/>
        <v>0.02</v>
      </c>
      <c r="Y464">
        <f t="shared" si="103"/>
        <v>0.61</v>
      </c>
      <c r="Z464">
        <f t="shared" si="104"/>
        <v>0.37</v>
      </c>
    </row>
    <row r="465" spans="1:26" x14ac:dyDescent="0.25">
      <c r="A465" s="1" t="s">
        <v>1901</v>
      </c>
      <c r="B465" s="1">
        <v>100</v>
      </c>
      <c r="C465" s="1">
        <v>79</v>
      </c>
      <c r="D465" s="1">
        <v>0.1</v>
      </c>
      <c r="E465" s="1">
        <v>18.3</v>
      </c>
      <c r="F465" s="1">
        <v>0.9</v>
      </c>
      <c r="G465" s="1"/>
      <c r="H465" s="1"/>
      <c r="I465" s="1"/>
      <c r="J465" s="1"/>
      <c r="K465" s="1">
        <v>0</v>
      </c>
      <c r="L465" s="1">
        <v>2017</v>
      </c>
      <c r="M465" s="1" t="str">
        <f t="shared" si="92"/>
        <v>저어육류</v>
      </c>
      <c r="N465">
        <f t="shared" si="93"/>
        <v>81.7</v>
      </c>
      <c r="O465">
        <f t="shared" si="94"/>
        <v>1.03</v>
      </c>
      <c r="P465">
        <f t="shared" si="95"/>
        <v>99.9</v>
      </c>
      <c r="Q465">
        <f t="shared" si="96"/>
        <v>81.3</v>
      </c>
      <c r="R465">
        <f t="shared" si="97"/>
        <v>19.2</v>
      </c>
      <c r="S465">
        <f t="shared" si="98"/>
        <v>81.3</v>
      </c>
      <c r="T465">
        <f t="shared" si="99"/>
        <v>1.63</v>
      </c>
      <c r="U465">
        <f t="shared" si="100"/>
        <v>11.78</v>
      </c>
      <c r="V465">
        <f t="shared" si="101"/>
        <v>11.8</v>
      </c>
      <c r="X465">
        <f t="shared" si="102"/>
        <v>0.01</v>
      </c>
      <c r="Y465">
        <f t="shared" si="103"/>
        <v>0.95</v>
      </c>
      <c r="Z465">
        <f t="shared" si="104"/>
        <v>0.05</v>
      </c>
    </row>
    <row r="466" spans="1:26" x14ac:dyDescent="0.25">
      <c r="A466" s="1" t="s">
        <v>1902</v>
      </c>
      <c r="B466" s="1">
        <v>100</v>
      </c>
      <c r="C466" s="1">
        <v>110</v>
      </c>
      <c r="D466" s="1">
        <v>11.2</v>
      </c>
      <c r="E466" s="1">
        <v>12.7</v>
      </c>
      <c r="F466" s="1">
        <v>1.4</v>
      </c>
      <c r="G466" s="1"/>
      <c r="H466" s="1"/>
      <c r="I466" s="1"/>
      <c r="J466" s="1"/>
      <c r="K466" s="1">
        <v>0</v>
      </c>
      <c r="L466" s="1">
        <v>2017</v>
      </c>
      <c r="M466" s="1" t="str">
        <f t="shared" si="92"/>
        <v>저어육류</v>
      </c>
      <c r="N466">
        <f t="shared" si="93"/>
        <v>108.19999999999999</v>
      </c>
      <c r="O466">
        <f t="shared" si="94"/>
        <v>0.98</v>
      </c>
      <c r="P466">
        <f t="shared" si="95"/>
        <v>88.8</v>
      </c>
      <c r="Q466">
        <f t="shared" si="96"/>
        <v>63.4</v>
      </c>
      <c r="R466">
        <f t="shared" si="97"/>
        <v>14.1</v>
      </c>
      <c r="S466">
        <f t="shared" si="98"/>
        <v>63.4</v>
      </c>
      <c r="T466">
        <f t="shared" si="99"/>
        <v>1.27</v>
      </c>
      <c r="U466">
        <f t="shared" si="100"/>
        <v>11.1</v>
      </c>
      <c r="V466">
        <f t="shared" si="101"/>
        <v>11.1</v>
      </c>
      <c r="X466">
        <f t="shared" si="102"/>
        <v>0.44</v>
      </c>
      <c r="Y466">
        <f t="shared" si="103"/>
        <v>0.5</v>
      </c>
      <c r="Z466">
        <f t="shared" si="104"/>
        <v>0.06</v>
      </c>
    </row>
    <row r="467" spans="1:26" x14ac:dyDescent="0.25">
      <c r="A467" s="1" t="s">
        <v>1903</v>
      </c>
      <c r="B467" s="1">
        <v>100</v>
      </c>
      <c r="C467" s="1">
        <v>90</v>
      </c>
      <c r="D467" s="1">
        <v>4.5999999999999996</v>
      </c>
      <c r="E467" s="1">
        <v>13.3</v>
      </c>
      <c r="F467" s="1">
        <v>2.1</v>
      </c>
      <c r="G467" s="1"/>
      <c r="H467" s="1"/>
      <c r="I467" s="1"/>
      <c r="J467" s="1"/>
      <c r="K467" s="1">
        <v>0</v>
      </c>
      <c r="L467" s="1">
        <v>2017</v>
      </c>
      <c r="M467" s="1" t="str">
        <f t="shared" si="92"/>
        <v>저어육류</v>
      </c>
      <c r="N467">
        <f t="shared" si="93"/>
        <v>90.5</v>
      </c>
      <c r="O467">
        <f t="shared" si="94"/>
        <v>1.01</v>
      </c>
      <c r="P467">
        <f t="shared" si="95"/>
        <v>95.4</v>
      </c>
      <c r="Q467">
        <f t="shared" si="96"/>
        <v>72.100000000000009</v>
      </c>
      <c r="R467">
        <f t="shared" si="97"/>
        <v>15.4</v>
      </c>
      <c r="S467">
        <f t="shared" si="98"/>
        <v>72.100000000000009</v>
      </c>
      <c r="T467">
        <f t="shared" si="99"/>
        <v>1.44</v>
      </c>
      <c r="U467">
        <f t="shared" si="100"/>
        <v>10.69</v>
      </c>
      <c r="V467">
        <f t="shared" si="101"/>
        <v>10.7</v>
      </c>
      <c r="X467">
        <f t="shared" si="102"/>
        <v>0.23</v>
      </c>
      <c r="Y467">
        <f t="shared" si="103"/>
        <v>0.67</v>
      </c>
      <c r="Z467">
        <f t="shared" si="104"/>
        <v>0.11</v>
      </c>
    </row>
    <row r="468" spans="1:26" x14ac:dyDescent="0.25">
      <c r="A468" s="1" t="s">
        <v>1904</v>
      </c>
      <c r="B468" s="1">
        <v>100</v>
      </c>
      <c r="C468" s="1">
        <v>97</v>
      </c>
      <c r="D468" s="1">
        <v>5</v>
      </c>
      <c r="E468" s="1">
        <v>16</v>
      </c>
      <c r="F468" s="1">
        <v>1.5</v>
      </c>
      <c r="G468" s="1"/>
      <c r="H468" s="1"/>
      <c r="I468" s="1"/>
      <c r="J468" s="1"/>
      <c r="K468" s="1">
        <v>0</v>
      </c>
      <c r="L468" s="1">
        <v>2017</v>
      </c>
      <c r="M468" s="1" t="str">
        <f t="shared" si="92"/>
        <v>저어육류</v>
      </c>
      <c r="N468">
        <f t="shared" si="93"/>
        <v>97.5</v>
      </c>
      <c r="O468">
        <f t="shared" si="94"/>
        <v>1.01</v>
      </c>
      <c r="P468">
        <f t="shared" si="95"/>
        <v>95</v>
      </c>
      <c r="Q468">
        <f t="shared" si="96"/>
        <v>77.5</v>
      </c>
      <c r="R468">
        <f t="shared" si="97"/>
        <v>17.5</v>
      </c>
      <c r="S468">
        <f t="shared" si="98"/>
        <v>77.5</v>
      </c>
      <c r="T468">
        <f t="shared" si="99"/>
        <v>1.55</v>
      </c>
      <c r="U468">
        <f t="shared" si="100"/>
        <v>11.29</v>
      </c>
      <c r="V468">
        <f t="shared" si="101"/>
        <v>11.3</v>
      </c>
      <c r="X468">
        <f t="shared" si="102"/>
        <v>0.22</v>
      </c>
      <c r="Y468">
        <f t="shared" si="103"/>
        <v>0.71</v>
      </c>
      <c r="Z468">
        <f t="shared" si="104"/>
        <v>7.0000000000000007E-2</v>
      </c>
    </row>
    <row r="469" spans="1:26" x14ac:dyDescent="0.25">
      <c r="A469" s="1" t="s">
        <v>1905</v>
      </c>
      <c r="B469" s="1">
        <v>100</v>
      </c>
      <c r="C469" s="1">
        <v>298</v>
      </c>
      <c r="D469" s="1">
        <v>43</v>
      </c>
      <c r="E469" s="1">
        <v>22</v>
      </c>
      <c r="F469" s="1">
        <v>3</v>
      </c>
      <c r="G469" s="1">
        <v>0</v>
      </c>
      <c r="H469" s="1"/>
      <c r="I469" s="1">
        <v>0</v>
      </c>
      <c r="J469" s="1">
        <v>0</v>
      </c>
      <c r="K469" s="1">
        <v>0</v>
      </c>
      <c r="L469" s="1">
        <v>2011</v>
      </c>
      <c r="M469" s="1" t="str">
        <f t="shared" si="92"/>
        <v>저어육류</v>
      </c>
      <c r="N469">
        <f t="shared" si="93"/>
        <v>287</v>
      </c>
      <c r="O469">
        <f t="shared" si="94"/>
        <v>0.96</v>
      </c>
      <c r="P469">
        <f t="shared" si="95"/>
        <v>57</v>
      </c>
      <c r="Q469">
        <f t="shared" si="96"/>
        <v>115</v>
      </c>
      <c r="R469">
        <f t="shared" si="97"/>
        <v>25</v>
      </c>
      <c r="S469">
        <f t="shared" si="98"/>
        <v>115</v>
      </c>
      <c r="T469">
        <f t="shared" si="99"/>
        <v>2.2999999999999998</v>
      </c>
      <c r="U469">
        <f t="shared" si="100"/>
        <v>10.87</v>
      </c>
      <c r="V469">
        <f t="shared" si="101"/>
        <v>10.9</v>
      </c>
      <c r="X469">
        <f t="shared" si="102"/>
        <v>0.63</v>
      </c>
      <c r="Y469">
        <f t="shared" si="103"/>
        <v>0.32</v>
      </c>
      <c r="Z469">
        <f t="shared" si="104"/>
        <v>0.04</v>
      </c>
    </row>
    <row r="470" spans="1:26" x14ac:dyDescent="0.25">
      <c r="A470" s="1" t="s">
        <v>1906</v>
      </c>
      <c r="B470" s="1">
        <v>100</v>
      </c>
      <c r="C470" s="1">
        <v>125</v>
      </c>
      <c r="D470" s="1">
        <v>13.3</v>
      </c>
      <c r="E470" s="1">
        <v>12.3</v>
      </c>
      <c r="F470" s="1">
        <v>2.2999999999999998</v>
      </c>
      <c r="G470" s="1"/>
      <c r="H470" s="1">
        <v>2374</v>
      </c>
      <c r="I470" s="1"/>
      <c r="J470" s="1"/>
      <c r="K470" s="1">
        <v>0</v>
      </c>
      <c r="L470" s="1">
        <v>2017</v>
      </c>
      <c r="M470" s="1" t="str">
        <f t="shared" si="92"/>
        <v>저어육류</v>
      </c>
      <c r="N470">
        <f t="shared" si="93"/>
        <v>123.10000000000001</v>
      </c>
      <c r="O470">
        <f t="shared" si="94"/>
        <v>0.98</v>
      </c>
      <c r="P470">
        <f t="shared" si="95"/>
        <v>86.7</v>
      </c>
      <c r="Q470">
        <f t="shared" si="96"/>
        <v>69.900000000000006</v>
      </c>
      <c r="R470">
        <f t="shared" si="97"/>
        <v>14.600000000000001</v>
      </c>
      <c r="S470">
        <f t="shared" si="98"/>
        <v>69.900000000000006</v>
      </c>
      <c r="T470">
        <f t="shared" si="99"/>
        <v>1.4</v>
      </c>
      <c r="U470">
        <f t="shared" si="100"/>
        <v>10.43</v>
      </c>
      <c r="V470">
        <f t="shared" si="101"/>
        <v>10.4</v>
      </c>
      <c r="X470">
        <f t="shared" si="102"/>
        <v>0.48</v>
      </c>
      <c r="Y470">
        <f t="shared" si="103"/>
        <v>0.44</v>
      </c>
      <c r="Z470">
        <f t="shared" si="104"/>
        <v>0.08</v>
      </c>
    </row>
    <row r="471" spans="1:26" x14ac:dyDescent="0.25">
      <c r="A471" s="1" t="s">
        <v>1907</v>
      </c>
      <c r="B471" s="1">
        <v>100</v>
      </c>
      <c r="C471" s="1">
        <v>72</v>
      </c>
      <c r="D471" s="1">
        <v>2</v>
      </c>
      <c r="E471" s="1">
        <v>14.3</v>
      </c>
      <c r="F471" s="1">
        <v>0.9</v>
      </c>
      <c r="G471" s="1"/>
      <c r="H471" s="1">
        <v>3907</v>
      </c>
      <c r="I471" s="1"/>
      <c r="J471" s="1"/>
      <c r="K471" s="1">
        <v>0</v>
      </c>
      <c r="L471" s="1">
        <v>2017</v>
      </c>
      <c r="M471" s="1" t="str">
        <f t="shared" si="92"/>
        <v>저어육류</v>
      </c>
      <c r="N471">
        <f t="shared" si="93"/>
        <v>73.3</v>
      </c>
      <c r="O471">
        <f t="shared" si="94"/>
        <v>1.02</v>
      </c>
      <c r="P471">
        <f t="shared" si="95"/>
        <v>98</v>
      </c>
      <c r="Q471">
        <f t="shared" si="96"/>
        <v>65.3</v>
      </c>
      <c r="R471">
        <f t="shared" si="97"/>
        <v>15.200000000000001</v>
      </c>
      <c r="S471">
        <f t="shared" si="98"/>
        <v>65.3</v>
      </c>
      <c r="T471">
        <f t="shared" si="99"/>
        <v>1.31</v>
      </c>
      <c r="U471">
        <f t="shared" si="100"/>
        <v>11.6</v>
      </c>
      <c r="V471">
        <f t="shared" si="101"/>
        <v>11.6</v>
      </c>
      <c r="X471">
        <f t="shared" si="102"/>
        <v>0.12</v>
      </c>
      <c r="Y471">
        <f t="shared" si="103"/>
        <v>0.83</v>
      </c>
      <c r="Z471">
        <f t="shared" si="104"/>
        <v>0.05</v>
      </c>
    </row>
    <row r="472" spans="1:26" x14ac:dyDescent="0.25">
      <c r="A472" s="1" t="s">
        <v>1908</v>
      </c>
      <c r="B472" s="1">
        <v>100</v>
      </c>
      <c r="C472" s="1">
        <v>302</v>
      </c>
      <c r="D472" s="1">
        <v>26.6</v>
      </c>
      <c r="E472" s="1">
        <v>40.1</v>
      </c>
      <c r="F472" s="1">
        <v>3.7</v>
      </c>
      <c r="G472" s="1"/>
      <c r="H472" s="1">
        <v>1685</v>
      </c>
      <c r="I472" s="1"/>
      <c r="J472" s="1"/>
      <c r="K472" s="1">
        <v>0</v>
      </c>
      <c r="L472" s="1">
        <v>2017</v>
      </c>
      <c r="M472" s="1" t="str">
        <f t="shared" si="92"/>
        <v>저어육류</v>
      </c>
      <c r="N472">
        <f t="shared" si="93"/>
        <v>300.10000000000002</v>
      </c>
      <c r="O472">
        <f t="shared" si="94"/>
        <v>0.99</v>
      </c>
      <c r="P472">
        <f t="shared" si="95"/>
        <v>73.400000000000006</v>
      </c>
      <c r="Q472">
        <f t="shared" si="96"/>
        <v>193.70000000000002</v>
      </c>
      <c r="R472">
        <f t="shared" si="97"/>
        <v>43.800000000000004</v>
      </c>
      <c r="S472">
        <f t="shared" si="98"/>
        <v>193.70000000000002</v>
      </c>
      <c r="T472">
        <f t="shared" si="99"/>
        <v>3.87</v>
      </c>
      <c r="U472">
        <f t="shared" si="100"/>
        <v>11.32</v>
      </c>
      <c r="V472">
        <f t="shared" si="101"/>
        <v>11.3</v>
      </c>
      <c r="X472">
        <f t="shared" si="102"/>
        <v>0.38</v>
      </c>
      <c r="Y472">
        <f t="shared" si="103"/>
        <v>0.56999999999999995</v>
      </c>
      <c r="Z472">
        <f t="shared" si="104"/>
        <v>0.05</v>
      </c>
    </row>
    <row r="473" spans="1:26" x14ac:dyDescent="0.25">
      <c r="A473" s="1" t="s">
        <v>1909</v>
      </c>
      <c r="B473" s="1">
        <v>100</v>
      </c>
      <c r="C473" s="1">
        <v>272</v>
      </c>
      <c r="D473" s="1">
        <v>0.4</v>
      </c>
      <c r="E473" s="1">
        <v>63.5</v>
      </c>
      <c r="F473" s="1">
        <v>2.7</v>
      </c>
      <c r="G473" s="1"/>
      <c r="H473" s="1">
        <v>930</v>
      </c>
      <c r="I473" s="1"/>
      <c r="J473" s="1"/>
      <c r="K473" s="1">
        <v>0</v>
      </c>
      <c r="L473" s="1">
        <v>2017</v>
      </c>
      <c r="M473" s="1" t="str">
        <f t="shared" si="92"/>
        <v>저어육류</v>
      </c>
      <c r="N473">
        <f t="shared" si="93"/>
        <v>279.89999999999998</v>
      </c>
      <c r="O473">
        <f t="shared" si="94"/>
        <v>1.03</v>
      </c>
      <c r="P473">
        <f t="shared" si="95"/>
        <v>99.6</v>
      </c>
      <c r="Q473">
        <f t="shared" si="96"/>
        <v>278.3</v>
      </c>
      <c r="R473">
        <f t="shared" si="97"/>
        <v>66.2</v>
      </c>
      <c r="S473">
        <f t="shared" si="98"/>
        <v>278.3</v>
      </c>
      <c r="T473">
        <f t="shared" si="99"/>
        <v>5.57</v>
      </c>
      <c r="U473">
        <f t="shared" si="100"/>
        <v>11.89</v>
      </c>
      <c r="V473">
        <f t="shared" si="101"/>
        <v>11.9</v>
      </c>
      <c r="X473">
        <f t="shared" si="102"/>
        <v>0.01</v>
      </c>
      <c r="Y473">
        <f t="shared" si="103"/>
        <v>0.95</v>
      </c>
      <c r="Z473">
        <f t="shared" si="104"/>
        <v>0.04</v>
      </c>
    </row>
    <row r="474" spans="1:26" x14ac:dyDescent="0.25">
      <c r="A474" s="1" t="s">
        <v>1910</v>
      </c>
      <c r="B474" s="1">
        <v>100</v>
      </c>
      <c r="C474" s="1">
        <v>204</v>
      </c>
      <c r="D474" s="1">
        <v>12.4</v>
      </c>
      <c r="E474" s="1">
        <v>34.4</v>
      </c>
      <c r="F474" s="1">
        <v>2</v>
      </c>
      <c r="G474" s="1"/>
      <c r="H474" s="1">
        <v>1228</v>
      </c>
      <c r="I474" s="1"/>
      <c r="J474" s="1"/>
      <c r="K474" s="1">
        <v>0</v>
      </c>
      <c r="L474" s="1">
        <v>2017</v>
      </c>
      <c r="M474" s="1" t="str">
        <f t="shared" si="92"/>
        <v>저어육류</v>
      </c>
      <c r="N474">
        <f t="shared" si="93"/>
        <v>205.2</v>
      </c>
      <c r="O474">
        <f t="shared" si="94"/>
        <v>1.01</v>
      </c>
      <c r="P474">
        <f t="shared" si="95"/>
        <v>87.6</v>
      </c>
      <c r="Q474">
        <f t="shared" si="96"/>
        <v>155.6</v>
      </c>
      <c r="R474">
        <f t="shared" si="97"/>
        <v>36.4</v>
      </c>
      <c r="S474">
        <f t="shared" si="98"/>
        <v>155.6</v>
      </c>
      <c r="T474">
        <f t="shared" si="99"/>
        <v>3.11</v>
      </c>
      <c r="U474">
        <f t="shared" si="100"/>
        <v>11.7</v>
      </c>
      <c r="V474">
        <f t="shared" si="101"/>
        <v>11.7</v>
      </c>
      <c r="X474">
        <f t="shared" si="102"/>
        <v>0.25</v>
      </c>
      <c r="Y474">
        <f t="shared" si="103"/>
        <v>0.7</v>
      </c>
      <c r="Z474">
        <f t="shared" si="104"/>
        <v>0.04</v>
      </c>
    </row>
    <row r="475" spans="1:26" x14ac:dyDescent="0.25">
      <c r="A475" s="1" t="s">
        <v>1911</v>
      </c>
      <c r="B475" s="1">
        <v>100</v>
      </c>
      <c r="C475" s="1">
        <v>109</v>
      </c>
      <c r="D475" s="1">
        <v>0.1</v>
      </c>
      <c r="E475" s="1">
        <v>23.6</v>
      </c>
      <c r="F475" s="1">
        <v>1</v>
      </c>
      <c r="G475" s="1"/>
      <c r="H475" s="1">
        <v>330</v>
      </c>
      <c r="I475" s="1">
        <v>350</v>
      </c>
      <c r="J475" s="1">
        <v>0.12</v>
      </c>
      <c r="K475" s="1">
        <v>0</v>
      </c>
      <c r="L475" s="1">
        <v>2017</v>
      </c>
      <c r="M475" s="1" t="str">
        <f t="shared" si="92"/>
        <v>저어육류</v>
      </c>
      <c r="N475">
        <f t="shared" si="93"/>
        <v>103.80000000000001</v>
      </c>
      <c r="O475">
        <f t="shared" si="94"/>
        <v>0.95</v>
      </c>
      <c r="P475">
        <f t="shared" si="95"/>
        <v>99.9</v>
      </c>
      <c r="Q475">
        <f t="shared" si="96"/>
        <v>103.4</v>
      </c>
      <c r="R475">
        <f t="shared" si="97"/>
        <v>24.6</v>
      </c>
      <c r="S475">
        <f t="shared" si="98"/>
        <v>103.4</v>
      </c>
      <c r="T475">
        <f t="shared" si="99"/>
        <v>2.0699999999999998</v>
      </c>
      <c r="U475">
        <f t="shared" si="100"/>
        <v>11.88</v>
      </c>
      <c r="V475">
        <f t="shared" si="101"/>
        <v>11.9</v>
      </c>
      <c r="X475">
        <f t="shared" si="102"/>
        <v>0</v>
      </c>
      <c r="Y475">
        <f t="shared" si="103"/>
        <v>0.96</v>
      </c>
      <c r="Z475">
        <f t="shared" si="104"/>
        <v>0.04</v>
      </c>
    </row>
    <row r="476" spans="1:26" x14ac:dyDescent="0.25">
      <c r="A476" s="1" t="s">
        <v>1912</v>
      </c>
      <c r="B476" s="1">
        <v>100</v>
      </c>
      <c r="C476" s="1">
        <v>81</v>
      </c>
      <c r="D476" s="1">
        <v>0.5</v>
      </c>
      <c r="E476" s="1">
        <v>17</v>
      </c>
      <c r="F476" s="1">
        <v>1.5</v>
      </c>
      <c r="G476" s="1"/>
      <c r="H476" s="1"/>
      <c r="I476" s="1"/>
      <c r="J476" s="1"/>
      <c r="K476" s="1">
        <v>0</v>
      </c>
      <c r="L476" s="1">
        <v>2017</v>
      </c>
      <c r="M476" s="1" t="str">
        <f t="shared" si="92"/>
        <v>저어육류</v>
      </c>
      <c r="N476">
        <f t="shared" si="93"/>
        <v>83.5</v>
      </c>
      <c r="O476">
        <f t="shared" si="94"/>
        <v>1.03</v>
      </c>
      <c r="P476">
        <f t="shared" si="95"/>
        <v>99.5</v>
      </c>
      <c r="Q476">
        <f t="shared" si="96"/>
        <v>81.5</v>
      </c>
      <c r="R476">
        <f t="shared" si="97"/>
        <v>18.5</v>
      </c>
      <c r="S476">
        <f t="shared" si="98"/>
        <v>81.5</v>
      </c>
      <c r="T476">
        <f t="shared" si="99"/>
        <v>1.63</v>
      </c>
      <c r="U476">
        <f t="shared" si="100"/>
        <v>11.35</v>
      </c>
      <c r="V476">
        <f t="shared" si="101"/>
        <v>11.4</v>
      </c>
      <c r="X476">
        <f t="shared" si="102"/>
        <v>0.03</v>
      </c>
      <c r="Y476">
        <f t="shared" si="103"/>
        <v>0.89</v>
      </c>
      <c r="Z476">
        <f t="shared" si="104"/>
        <v>0.08</v>
      </c>
    </row>
    <row r="477" spans="1:26" x14ac:dyDescent="0.25">
      <c r="A477" s="1" t="s">
        <v>1913</v>
      </c>
      <c r="B477" s="1">
        <v>100</v>
      </c>
      <c r="C477" s="1">
        <v>325</v>
      </c>
      <c r="D477" s="1">
        <v>0.2</v>
      </c>
      <c r="E477" s="1">
        <v>67.8</v>
      </c>
      <c r="F477" s="1">
        <v>6.9</v>
      </c>
      <c r="G477" s="1"/>
      <c r="H477" s="1">
        <v>980</v>
      </c>
      <c r="I477" s="1"/>
      <c r="J477" s="1"/>
      <c r="K477" s="1">
        <v>0</v>
      </c>
      <c r="L477" s="1">
        <v>2017</v>
      </c>
      <c r="M477" s="1" t="str">
        <f t="shared" si="92"/>
        <v>저어육류</v>
      </c>
      <c r="N477">
        <f t="shared" si="93"/>
        <v>334.1</v>
      </c>
      <c r="O477">
        <f t="shared" si="94"/>
        <v>1.03</v>
      </c>
      <c r="P477">
        <f t="shared" si="95"/>
        <v>99.8</v>
      </c>
      <c r="Q477">
        <f t="shared" si="96"/>
        <v>333.3</v>
      </c>
      <c r="R477">
        <f t="shared" si="97"/>
        <v>74.7</v>
      </c>
      <c r="S477">
        <f t="shared" si="98"/>
        <v>333.3</v>
      </c>
      <c r="T477">
        <f t="shared" si="99"/>
        <v>6.67</v>
      </c>
      <c r="U477">
        <f t="shared" si="100"/>
        <v>11.2</v>
      </c>
      <c r="V477">
        <f t="shared" si="101"/>
        <v>11.2</v>
      </c>
      <c r="X477">
        <f t="shared" si="102"/>
        <v>0</v>
      </c>
      <c r="Y477">
        <f t="shared" si="103"/>
        <v>0.91</v>
      </c>
      <c r="Z477">
        <f t="shared" si="104"/>
        <v>0.09</v>
      </c>
    </row>
    <row r="478" spans="1:26" x14ac:dyDescent="0.25">
      <c r="A478" s="1" t="s">
        <v>1914</v>
      </c>
      <c r="B478" s="1">
        <v>100</v>
      </c>
      <c r="C478" s="1">
        <v>103</v>
      </c>
      <c r="D478" s="1">
        <v>0.3</v>
      </c>
      <c r="E478" s="1">
        <v>21.2</v>
      </c>
      <c r="F478" s="1">
        <v>1.3</v>
      </c>
      <c r="G478" s="1">
        <v>0</v>
      </c>
      <c r="H478" s="1">
        <v>310</v>
      </c>
      <c r="I478" s="1">
        <v>320</v>
      </c>
      <c r="J478" s="1">
        <v>0</v>
      </c>
      <c r="K478" s="1">
        <v>0</v>
      </c>
      <c r="L478" s="1">
        <v>2011</v>
      </c>
      <c r="M478" s="1" t="str">
        <f t="shared" si="92"/>
        <v>저어육류</v>
      </c>
      <c r="N478">
        <f t="shared" si="93"/>
        <v>97.7</v>
      </c>
      <c r="O478">
        <f t="shared" si="94"/>
        <v>0.95</v>
      </c>
      <c r="P478">
        <f t="shared" si="95"/>
        <v>99.7</v>
      </c>
      <c r="Q478">
        <f t="shared" si="96"/>
        <v>96.5</v>
      </c>
      <c r="R478">
        <f t="shared" si="97"/>
        <v>22.5</v>
      </c>
      <c r="S478">
        <f t="shared" si="98"/>
        <v>96.5</v>
      </c>
      <c r="T478">
        <f t="shared" si="99"/>
        <v>1.93</v>
      </c>
      <c r="U478">
        <f t="shared" si="100"/>
        <v>11.66</v>
      </c>
      <c r="V478">
        <f t="shared" si="101"/>
        <v>11.7</v>
      </c>
      <c r="X478">
        <f t="shared" si="102"/>
        <v>0.01</v>
      </c>
      <c r="Y478">
        <f t="shared" si="103"/>
        <v>0.93</v>
      </c>
      <c r="Z478">
        <f t="shared" si="104"/>
        <v>0.06</v>
      </c>
    </row>
    <row r="479" spans="1:26" x14ac:dyDescent="0.25">
      <c r="A479" s="1" t="s">
        <v>1915</v>
      </c>
      <c r="B479" s="1">
        <v>100</v>
      </c>
      <c r="C479" s="1">
        <v>87</v>
      </c>
      <c r="D479" s="1">
        <v>0.16</v>
      </c>
      <c r="E479" s="1">
        <v>18.84</v>
      </c>
      <c r="F479" s="1">
        <v>1.44</v>
      </c>
      <c r="G479" s="1">
        <v>0</v>
      </c>
      <c r="H479" s="1">
        <v>199</v>
      </c>
      <c r="I479" s="1">
        <v>20.95</v>
      </c>
      <c r="J479" s="1">
        <v>0.36</v>
      </c>
      <c r="K479" s="1">
        <v>0</v>
      </c>
      <c r="L479" s="1">
        <v>2017</v>
      </c>
      <c r="M479" s="1" t="str">
        <f t="shared" si="92"/>
        <v>저어육류</v>
      </c>
      <c r="N479">
        <f t="shared" si="93"/>
        <v>88.96</v>
      </c>
      <c r="O479">
        <f t="shared" si="94"/>
        <v>1.02</v>
      </c>
      <c r="P479">
        <f t="shared" si="95"/>
        <v>99.84</v>
      </c>
      <c r="Q479">
        <f t="shared" si="96"/>
        <v>88.32</v>
      </c>
      <c r="R479">
        <f t="shared" si="97"/>
        <v>20.28</v>
      </c>
      <c r="S479">
        <f t="shared" si="98"/>
        <v>88.32</v>
      </c>
      <c r="T479">
        <f t="shared" si="99"/>
        <v>1.77</v>
      </c>
      <c r="U479">
        <f t="shared" si="100"/>
        <v>11.46</v>
      </c>
      <c r="V479">
        <f t="shared" si="101"/>
        <v>11.5</v>
      </c>
      <c r="X479">
        <f t="shared" si="102"/>
        <v>0.01</v>
      </c>
      <c r="Y479">
        <f t="shared" si="103"/>
        <v>0.92</v>
      </c>
      <c r="Z479">
        <f t="shared" si="104"/>
        <v>7.0000000000000007E-2</v>
      </c>
    </row>
    <row r="480" spans="1:26" x14ac:dyDescent="0.25">
      <c r="A480" s="1" t="s">
        <v>1916</v>
      </c>
      <c r="B480" s="1">
        <v>100</v>
      </c>
      <c r="C480" s="1">
        <v>175</v>
      </c>
      <c r="D480" s="1">
        <v>7.79</v>
      </c>
      <c r="E480" s="1">
        <v>17.940000000000001</v>
      </c>
      <c r="F480" s="1">
        <v>7.48</v>
      </c>
      <c r="G480" s="1"/>
      <c r="H480" s="1">
        <v>306</v>
      </c>
      <c r="I480" s="1">
        <v>260</v>
      </c>
      <c r="J480" s="1">
        <v>1.88</v>
      </c>
      <c r="K480" s="1">
        <v>0</v>
      </c>
      <c r="L480" s="1">
        <v>2017</v>
      </c>
      <c r="M480" s="1" t="str">
        <f t="shared" si="92"/>
        <v>저어육류</v>
      </c>
      <c r="N480">
        <f t="shared" si="93"/>
        <v>170.24</v>
      </c>
      <c r="O480">
        <f t="shared" si="94"/>
        <v>0.97</v>
      </c>
      <c r="P480">
        <f t="shared" si="95"/>
        <v>92.21</v>
      </c>
      <c r="Q480">
        <f t="shared" si="96"/>
        <v>139.08000000000001</v>
      </c>
      <c r="R480">
        <f t="shared" si="97"/>
        <v>25.42</v>
      </c>
      <c r="S480">
        <f t="shared" si="98"/>
        <v>139.08000000000001</v>
      </c>
      <c r="T480">
        <f t="shared" si="99"/>
        <v>2.78</v>
      </c>
      <c r="U480">
        <f t="shared" si="100"/>
        <v>9.14</v>
      </c>
      <c r="V480">
        <f t="shared" si="101"/>
        <v>9.1</v>
      </c>
      <c r="X480">
        <f t="shared" si="102"/>
        <v>0.23</v>
      </c>
      <c r="Y480">
        <f t="shared" si="103"/>
        <v>0.54</v>
      </c>
      <c r="Z480">
        <f t="shared" si="104"/>
        <v>0.23</v>
      </c>
    </row>
    <row r="481" spans="1:26" x14ac:dyDescent="0.25">
      <c r="A481" s="1" t="s">
        <v>1917</v>
      </c>
      <c r="B481" s="1">
        <v>100</v>
      </c>
      <c r="C481" s="1">
        <v>191</v>
      </c>
      <c r="D481" s="1">
        <v>25.8</v>
      </c>
      <c r="E481" s="1">
        <v>8.6999999999999993</v>
      </c>
      <c r="F481" s="1">
        <v>5.8</v>
      </c>
      <c r="G481" s="1">
        <v>0</v>
      </c>
      <c r="H481" s="1">
        <v>274</v>
      </c>
      <c r="I481" s="1">
        <v>0</v>
      </c>
      <c r="J481" s="1">
        <v>0</v>
      </c>
      <c r="K481" s="1">
        <v>0</v>
      </c>
      <c r="L481" s="1">
        <v>2001</v>
      </c>
      <c r="M481" s="1" t="str">
        <f t="shared" si="92"/>
        <v>중어육류</v>
      </c>
      <c r="N481">
        <f t="shared" si="93"/>
        <v>190.2</v>
      </c>
      <c r="O481">
        <f t="shared" si="94"/>
        <v>1</v>
      </c>
      <c r="P481">
        <f t="shared" si="95"/>
        <v>74.2</v>
      </c>
      <c r="Q481">
        <f t="shared" si="96"/>
        <v>87</v>
      </c>
      <c r="R481">
        <f t="shared" si="97"/>
        <v>14.5</v>
      </c>
      <c r="S481">
        <f t="shared" si="98"/>
        <v>87</v>
      </c>
      <c r="T481">
        <f t="shared" si="99"/>
        <v>1.1599999999999999</v>
      </c>
      <c r="U481">
        <f t="shared" si="100"/>
        <v>12.5</v>
      </c>
      <c r="V481">
        <f t="shared" si="101"/>
        <v>12.5</v>
      </c>
      <c r="X481">
        <f t="shared" si="102"/>
        <v>0.64</v>
      </c>
      <c r="Y481">
        <f t="shared" si="103"/>
        <v>0.22</v>
      </c>
      <c r="Z481">
        <f t="shared" si="104"/>
        <v>0.14000000000000001</v>
      </c>
    </row>
    <row r="482" spans="1:26" x14ac:dyDescent="0.25">
      <c r="A482" s="1" t="s">
        <v>1918</v>
      </c>
      <c r="B482" s="1">
        <v>100</v>
      </c>
      <c r="C482" s="1">
        <v>244</v>
      </c>
      <c r="D482" s="1">
        <v>17.600000000000001</v>
      </c>
      <c r="E482" s="1">
        <v>35.200000000000003</v>
      </c>
      <c r="F482" s="1">
        <v>2.5</v>
      </c>
      <c r="G482" s="1">
        <v>0</v>
      </c>
      <c r="H482" s="1"/>
      <c r="I482" s="1">
        <v>0</v>
      </c>
      <c r="J482" s="1">
        <v>0</v>
      </c>
      <c r="K482" s="1">
        <v>0</v>
      </c>
      <c r="L482" s="1">
        <v>2006</v>
      </c>
      <c r="M482" s="1" t="str">
        <f t="shared" si="92"/>
        <v>저어육류</v>
      </c>
      <c r="N482">
        <f t="shared" si="93"/>
        <v>233.70000000000002</v>
      </c>
      <c r="O482">
        <f t="shared" si="94"/>
        <v>0.96</v>
      </c>
      <c r="P482">
        <f t="shared" si="95"/>
        <v>82.4</v>
      </c>
      <c r="Q482">
        <f t="shared" si="96"/>
        <v>163.30000000000001</v>
      </c>
      <c r="R482">
        <f t="shared" si="97"/>
        <v>37.700000000000003</v>
      </c>
      <c r="S482">
        <f t="shared" si="98"/>
        <v>163.30000000000001</v>
      </c>
      <c r="T482">
        <f t="shared" si="99"/>
        <v>3.27</v>
      </c>
      <c r="U482">
        <f t="shared" si="100"/>
        <v>11.53</v>
      </c>
      <c r="V482">
        <f t="shared" si="101"/>
        <v>11.5</v>
      </c>
      <c r="X482">
        <f t="shared" si="102"/>
        <v>0.32</v>
      </c>
      <c r="Y482">
        <f t="shared" si="103"/>
        <v>0.64</v>
      </c>
      <c r="Z482">
        <f t="shared" si="104"/>
        <v>0.05</v>
      </c>
    </row>
    <row r="483" spans="1:26" x14ac:dyDescent="0.25">
      <c r="A483" s="1" t="s">
        <v>1919</v>
      </c>
      <c r="B483" s="1">
        <v>100</v>
      </c>
      <c r="C483" s="1">
        <v>119</v>
      </c>
      <c r="D483" s="1">
        <v>0</v>
      </c>
      <c r="E483" s="1">
        <v>22.5</v>
      </c>
      <c r="F483" s="1">
        <v>2.6</v>
      </c>
      <c r="G483" s="1"/>
      <c r="H483" s="1">
        <v>110</v>
      </c>
      <c r="I483" s="1">
        <v>89</v>
      </c>
      <c r="J483" s="1">
        <v>0.57999999999999996</v>
      </c>
      <c r="K483" s="1">
        <v>0</v>
      </c>
      <c r="L483" s="1">
        <v>2017</v>
      </c>
      <c r="M483" s="1" t="str">
        <f t="shared" si="92"/>
        <v>저어육류</v>
      </c>
      <c r="N483">
        <f t="shared" si="93"/>
        <v>113.4</v>
      </c>
      <c r="O483">
        <f t="shared" si="94"/>
        <v>0.95</v>
      </c>
      <c r="P483">
        <f t="shared" si="95"/>
        <v>100</v>
      </c>
      <c r="Q483">
        <f t="shared" si="96"/>
        <v>113.4</v>
      </c>
      <c r="R483">
        <f t="shared" si="97"/>
        <v>25.1</v>
      </c>
      <c r="S483">
        <f t="shared" si="98"/>
        <v>113.4</v>
      </c>
      <c r="T483">
        <f t="shared" si="99"/>
        <v>2.27</v>
      </c>
      <c r="U483">
        <f t="shared" si="100"/>
        <v>11.06</v>
      </c>
      <c r="V483">
        <f t="shared" si="101"/>
        <v>11.1</v>
      </c>
      <c r="X483">
        <f t="shared" si="102"/>
        <v>0</v>
      </c>
      <c r="Y483">
        <f t="shared" si="103"/>
        <v>0.9</v>
      </c>
      <c r="Z483">
        <f t="shared" si="104"/>
        <v>0.1</v>
      </c>
    </row>
    <row r="484" spans="1:26" x14ac:dyDescent="0.25">
      <c r="A484" s="1" t="s">
        <v>1920</v>
      </c>
      <c r="B484" s="1">
        <v>100</v>
      </c>
      <c r="C484" s="1">
        <v>96</v>
      </c>
      <c r="D484" s="1">
        <v>0</v>
      </c>
      <c r="E484" s="1">
        <v>19.5</v>
      </c>
      <c r="F484" s="1">
        <v>2.2999999999999998</v>
      </c>
      <c r="G484" s="1"/>
      <c r="H484" s="1"/>
      <c r="I484" s="1"/>
      <c r="J484" s="1"/>
      <c r="K484" s="1">
        <v>0</v>
      </c>
      <c r="L484" s="1">
        <v>2017</v>
      </c>
      <c r="M484" s="1" t="str">
        <f t="shared" si="92"/>
        <v>저어육류</v>
      </c>
      <c r="N484">
        <f t="shared" si="93"/>
        <v>98.7</v>
      </c>
      <c r="O484">
        <f t="shared" si="94"/>
        <v>1.03</v>
      </c>
      <c r="P484">
        <f t="shared" si="95"/>
        <v>100</v>
      </c>
      <c r="Q484">
        <f t="shared" si="96"/>
        <v>98.7</v>
      </c>
      <c r="R484">
        <f t="shared" si="97"/>
        <v>21.8</v>
      </c>
      <c r="S484">
        <f t="shared" si="98"/>
        <v>98.7</v>
      </c>
      <c r="T484">
        <f t="shared" si="99"/>
        <v>1.97</v>
      </c>
      <c r="U484">
        <f t="shared" si="100"/>
        <v>11.07</v>
      </c>
      <c r="V484">
        <f t="shared" si="101"/>
        <v>11.1</v>
      </c>
      <c r="X484">
        <f t="shared" si="102"/>
        <v>0</v>
      </c>
      <c r="Y484">
        <f t="shared" si="103"/>
        <v>0.89</v>
      </c>
      <c r="Z484">
        <f t="shared" si="104"/>
        <v>0.11</v>
      </c>
    </row>
    <row r="485" spans="1:26" x14ac:dyDescent="0.25">
      <c r="A485" s="1" t="s">
        <v>1921</v>
      </c>
      <c r="B485" s="1">
        <v>100</v>
      </c>
      <c r="C485" s="1">
        <v>125</v>
      </c>
      <c r="D485" s="1">
        <v>0</v>
      </c>
      <c r="E485" s="1">
        <v>20.7</v>
      </c>
      <c r="F485" s="1">
        <v>4</v>
      </c>
      <c r="G485" s="1"/>
      <c r="H485" s="1">
        <v>91</v>
      </c>
      <c r="I485" s="1">
        <v>71</v>
      </c>
      <c r="J485" s="1">
        <v>0.87</v>
      </c>
      <c r="K485" s="1">
        <v>0</v>
      </c>
      <c r="L485" s="1">
        <v>2017</v>
      </c>
      <c r="M485" s="1" t="str">
        <f t="shared" si="92"/>
        <v>저어육류</v>
      </c>
      <c r="N485">
        <f t="shared" si="93"/>
        <v>118.8</v>
      </c>
      <c r="O485">
        <f t="shared" si="94"/>
        <v>0.95</v>
      </c>
      <c r="P485">
        <f t="shared" si="95"/>
        <v>100</v>
      </c>
      <c r="Q485">
        <f t="shared" si="96"/>
        <v>118.8</v>
      </c>
      <c r="R485">
        <f t="shared" si="97"/>
        <v>24.7</v>
      </c>
      <c r="S485">
        <f t="shared" si="98"/>
        <v>118.8</v>
      </c>
      <c r="T485">
        <f t="shared" si="99"/>
        <v>2.38</v>
      </c>
      <c r="U485">
        <f t="shared" si="100"/>
        <v>10.38</v>
      </c>
      <c r="V485">
        <f t="shared" si="101"/>
        <v>10.4</v>
      </c>
      <c r="X485">
        <f t="shared" si="102"/>
        <v>0</v>
      </c>
      <c r="Y485">
        <f t="shared" si="103"/>
        <v>0.84</v>
      </c>
      <c r="Z485">
        <f t="shared" si="104"/>
        <v>0.16</v>
      </c>
    </row>
    <row r="486" spans="1:26" x14ac:dyDescent="0.25">
      <c r="A486" s="1" t="s">
        <v>1922</v>
      </c>
      <c r="B486" s="1">
        <v>100</v>
      </c>
      <c r="C486" s="1">
        <v>76</v>
      </c>
      <c r="D486" s="1">
        <v>0.9</v>
      </c>
      <c r="E486" s="1">
        <v>18.100000000000001</v>
      </c>
      <c r="F486" s="1">
        <v>0.2</v>
      </c>
      <c r="G486" s="1"/>
      <c r="H486" s="1"/>
      <c r="I486" s="1"/>
      <c r="J486" s="1"/>
      <c r="K486" s="1">
        <v>0</v>
      </c>
      <c r="L486" s="1">
        <v>2017</v>
      </c>
      <c r="M486" s="1" t="str">
        <f t="shared" si="92"/>
        <v>저어육류</v>
      </c>
      <c r="N486">
        <f t="shared" si="93"/>
        <v>77.8</v>
      </c>
      <c r="O486">
        <f t="shared" si="94"/>
        <v>1.02</v>
      </c>
      <c r="P486">
        <f t="shared" si="95"/>
        <v>99.1</v>
      </c>
      <c r="Q486">
        <f t="shared" si="96"/>
        <v>74.2</v>
      </c>
      <c r="R486">
        <f t="shared" si="97"/>
        <v>18.3</v>
      </c>
      <c r="S486">
        <f t="shared" si="98"/>
        <v>74.2</v>
      </c>
      <c r="T486">
        <f t="shared" si="99"/>
        <v>1.48</v>
      </c>
      <c r="U486">
        <f t="shared" si="100"/>
        <v>12.36</v>
      </c>
      <c r="V486">
        <f t="shared" si="101"/>
        <v>12.4</v>
      </c>
      <c r="X486">
        <f t="shared" si="102"/>
        <v>0.05</v>
      </c>
      <c r="Y486">
        <f t="shared" si="103"/>
        <v>0.94</v>
      </c>
      <c r="Z486">
        <f t="shared" si="104"/>
        <v>0.01</v>
      </c>
    </row>
    <row r="487" spans="1:26" x14ac:dyDescent="0.25">
      <c r="A487" s="1" t="s">
        <v>1923</v>
      </c>
      <c r="B487" s="1">
        <v>100</v>
      </c>
      <c r="C487" s="1">
        <v>138</v>
      </c>
      <c r="D487" s="1">
        <v>12.9</v>
      </c>
      <c r="E487" s="1">
        <v>13.3</v>
      </c>
      <c r="F487" s="1">
        <v>3.7</v>
      </c>
      <c r="G487" s="1">
        <v>0</v>
      </c>
      <c r="H487" s="1"/>
      <c r="I487" s="1">
        <v>0</v>
      </c>
      <c r="J487" s="1">
        <v>0</v>
      </c>
      <c r="K487" s="1">
        <v>0</v>
      </c>
      <c r="L487" s="1">
        <v>2011</v>
      </c>
      <c r="M487" s="1" t="str">
        <f t="shared" si="92"/>
        <v>저어육류</v>
      </c>
      <c r="N487">
        <f t="shared" si="93"/>
        <v>138.10000000000002</v>
      </c>
      <c r="O487">
        <f t="shared" si="94"/>
        <v>1</v>
      </c>
      <c r="P487">
        <f t="shared" si="95"/>
        <v>87.1</v>
      </c>
      <c r="Q487">
        <f t="shared" si="96"/>
        <v>86.5</v>
      </c>
      <c r="R487">
        <f t="shared" si="97"/>
        <v>17</v>
      </c>
      <c r="S487">
        <f t="shared" si="98"/>
        <v>86.5</v>
      </c>
      <c r="T487">
        <f t="shared" si="99"/>
        <v>1.73</v>
      </c>
      <c r="U487">
        <f t="shared" si="100"/>
        <v>9.83</v>
      </c>
      <c r="V487">
        <f t="shared" si="101"/>
        <v>9.8000000000000007</v>
      </c>
      <c r="X487">
        <f t="shared" si="102"/>
        <v>0.43</v>
      </c>
      <c r="Y487">
        <f t="shared" si="103"/>
        <v>0.44</v>
      </c>
      <c r="Z487">
        <f t="shared" si="104"/>
        <v>0.12</v>
      </c>
    </row>
    <row r="488" spans="1:26" x14ac:dyDescent="0.25">
      <c r="A488" s="1" t="s">
        <v>1924</v>
      </c>
      <c r="B488" s="1">
        <v>30</v>
      </c>
      <c r="C488" s="1">
        <v>27.6</v>
      </c>
      <c r="D488" s="1">
        <v>0.72</v>
      </c>
      <c r="E488" s="1">
        <v>5.52</v>
      </c>
      <c r="F488" s="1">
        <v>0.15</v>
      </c>
      <c r="G488" s="1">
        <v>0</v>
      </c>
      <c r="H488" s="1">
        <v>180</v>
      </c>
      <c r="I488" s="1">
        <v>0</v>
      </c>
      <c r="J488" s="1">
        <v>0</v>
      </c>
      <c r="K488" s="1">
        <v>0</v>
      </c>
      <c r="L488" s="1">
        <v>2011</v>
      </c>
      <c r="M488" s="1" t="str">
        <f t="shared" si="92"/>
        <v>저어육류</v>
      </c>
      <c r="N488">
        <f t="shared" si="93"/>
        <v>26.31</v>
      </c>
      <c r="O488">
        <f t="shared" si="94"/>
        <v>0.95</v>
      </c>
      <c r="P488">
        <f t="shared" si="95"/>
        <v>29.28</v>
      </c>
      <c r="Q488">
        <f t="shared" si="96"/>
        <v>23.43</v>
      </c>
      <c r="R488">
        <f t="shared" si="97"/>
        <v>5.67</v>
      </c>
      <c r="S488">
        <f t="shared" si="98"/>
        <v>23.43</v>
      </c>
      <c r="T488">
        <f t="shared" si="99"/>
        <v>0.47</v>
      </c>
      <c r="U488">
        <f t="shared" si="100"/>
        <v>12.06</v>
      </c>
      <c r="V488">
        <f t="shared" si="101"/>
        <v>12.1</v>
      </c>
      <c r="X488">
        <f t="shared" si="102"/>
        <v>0.11</v>
      </c>
      <c r="Y488">
        <f t="shared" si="103"/>
        <v>0.86</v>
      </c>
      <c r="Z488">
        <f t="shared" si="104"/>
        <v>0.02</v>
      </c>
    </row>
    <row r="489" spans="1:26" x14ac:dyDescent="0.25">
      <c r="A489" s="1" t="s">
        <v>1925</v>
      </c>
      <c r="B489" s="1">
        <v>100</v>
      </c>
      <c r="C489" s="1">
        <v>80</v>
      </c>
      <c r="D489" s="1">
        <v>0.3</v>
      </c>
      <c r="E489" s="1">
        <v>17.5</v>
      </c>
      <c r="F489" s="1">
        <v>0.5</v>
      </c>
      <c r="G489" s="1"/>
      <c r="H489" s="1">
        <v>310</v>
      </c>
      <c r="I489" s="1">
        <v>53</v>
      </c>
      <c r="J489" s="1">
        <v>0.05</v>
      </c>
      <c r="K489" s="1">
        <v>0</v>
      </c>
      <c r="L489" s="1">
        <v>2017</v>
      </c>
      <c r="M489" s="1" t="str">
        <f t="shared" si="92"/>
        <v>저어육류</v>
      </c>
      <c r="N489">
        <f t="shared" si="93"/>
        <v>75.7</v>
      </c>
      <c r="O489">
        <f t="shared" si="94"/>
        <v>0.95</v>
      </c>
      <c r="P489">
        <f t="shared" si="95"/>
        <v>99.7</v>
      </c>
      <c r="Q489">
        <f t="shared" si="96"/>
        <v>74.5</v>
      </c>
      <c r="R489">
        <f t="shared" si="97"/>
        <v>18</v>
      </c>
      <c r="S489">
        <f t="shared" si="98"/>
        <v>74.5</v>
      </c>
      <c r="T489">
        <f t="shared" si="99"/>
        <v>1.49</v>
      </c>
      <c r="U489">
        <f t="shared" si="100"/>
        <v>12.08</v>
      </c>
      <c r="V489">
        <f t="shared" si="101"/>
        <v>12.1</v>
      </c>
      <c r="X489">
        <f t="shared" si="102"/>
        <v>0.02</v>
      </c>
      <c r="Y489">
        <f t="shared" si="103"/>
        <v>0.96</v>
      </c>
      <c r="Z489">
        <f t="shared" si="104"/>
        <v>0.03</v>
      </c>
    </row>
    <row r="490" spans="1:26" x14ac:dyDescent="0.25">
      <c r="A490" s="1" t="s">
        <v>1926</v>
      </c>
      <c r="B490" s="1">
        <v>100</v>
      </c>
      <c r="C490" s="1">
        <v>62</v>
      </c>
      <c r="D490" s="1">
        <v>0.6</v>
      </c>
      <c r="E490" s="1">
        <v>13.7</v>
      </c>
      <c r="F490" s="1">
        <v>0.7</v>
      </c>
      <c r="G490" s="1"/>
      <c r="H490" s="1">
        <v>550</v>
      </c>
      <c r="I490" s="1"/>
      <c r="J490" s="1"/>
      <c r="K490" s="1">
        <v>0</v>
      </c>
      <c r="L490" s="1">
        <v>2017</v>
      </c>
      <c r="M490" s="1" t="str">
        <f t="shared" si="92"/>
        <v>저어육류</v>
      </c>
      <c r="N490">
        <f t="shared" si="93"/>
        <v>63.499999999999993</v>
      </c>
      <c r="O490">
        <f t="shared" si="94"/>
        <v>1.02</v>
      </c>
      <c r="P490">
        <f t="shared" si="95"/>
        <v>99.4</v>
      </c>
      <c r="Q490">
        <f t="shared" si="96"/>
        <v>61.099999999999994</v>
      </c>
      <c r="R490">
        <f t="shared" si="97"/>
        <v>14.399999999999999</v>
      </c>
      <c r="S490">
        <f t="shared" si="98"/>
        <v>61.099999999999994</v>
      </c>
      <c r="T490">
        <f t="shared" si="99"/>
        <v>1.22</v>
      </c>
      <c r="U490">
        <f t="shared" si="100"/>
        <v>11.8</v>
      </c>
      <c r="V490">
        <f t="shared" si="101"/>
        <v>11.8</v>
      </c>
      <c r="X490">
        <f t="shared" si="102"/>
        <v>0.04</v>
      </c>
      <c r="Y490">
        <f t="shared" si="103"/>
        <v>0.91</v>
      </c>
      <c r="Z490">
        <f t="shared" si="104"/>
        <v>0.05</v>
      </c>
    </row>
    <row r="491" spans="1:26" x14ac:dyDescent="0.25">
      <c r="A491" s="1" t="s">
        <v>1927</v>
      </c>
      <c r="B491" s="1">
        <v>100</v>
      </c>
      <c r="C491" s="1">
        <v>95</v>
      </c>
      <c r="D491" s="1">
        <v>2.7</v>
      </c>
      <c r="E491" s="1">
        <v>16.399999999999999</v>
      </c>
      <c r="F491" s="1">
        <v>2.2000000000000002</v>
      </c>
      <c r="G491" s="1"/>
      <c r="H491" s="1">
        <v>330</v>
      </c>
      <c r="I491" s="1"/>
      <c r="J491" s="1"/>
      <c r="K491" s="1">
        <v>0</v>
      </c>
      <c r="L491" s="1">
        <v>2017</v>
      </c>
      <c r="M491" s="1" t="str">
        <f t="shared" si="92"/>
        <v>저어육류</v>
      </c>
      <c r="N491">
        <f t="shared" si="93"/>
        <v>96.199999999999989</v>
      </c>
      <c r="O491">
        <f t="shared" si="94"/>
        <v>1.01</v>
      </c>
      <c r="P491">
        <f t="shared" si="95"/>
        <v>97.3</v>
      </c>
      <c r="Q491">
        <f t="shared" si="96"/>
        <v>85.399999999999991</v>
      </c>
      <c r="R491">
        <f t="shared" si="97"/>
        <v>18.599999999999998</v>
      </c>
      <c r="S491">
        <f t="shared" si="98"/>
        <v>85.399999999999991</v>
      </c>
      <c r="T491">
        <f t="shared" si="99"/>
        <v>1.71</v>
      </c>
      <c r="U491">
        <f t="shared" si="100"/>
        <v>10.88</v>
      </c>
      <c r="V491">
        <f t="shared" si="101"/>
        <v>10.9</v>
      </c>
      <c r="X491">
        <f t="shared" si="102"/>
        <v>0.13</v>
      </c>
      <c r="Y491">
        <f t="shared" si="103"/>
        <v>0.77</v>
      </c>
      <c r="Z491">
        <f t="shared" si="104"/>
        <v>0.1</v>
      </c>
    </row>
    <row r="492" spans="1:26" x14ac:dyDescent="0.25">
      <c r="A492" s="1" t="s">
        <v>1928</v>
      </c>
      <c r="B492" s="1">
        <v>100</v>
      </c>
      <c r="C492" s="1">
        <v>62</v>
      </c>
      <c r="D492" s="1">
        <v>3.1</v>
      </c>
      <c r="E492" s="1">
        <v>10.6</v>
      </c>
      <c r="F492" s="1">
        <v>0.9</v>
      </c>
      <c r="G492" s="1"/>
      <c r="H492" s="1"/>
      <c r="I492" s="1"/>
      <c r="J492" s="1"/>
      <c r="K492" s="1">
        <v>0</v>
      </c>
      <c r="L492" s="1">
        <v>2017</v>
      </c>
      <c r="M492" s="1" t="str">
        <f t="shared" si="92"/>
        <v>저어육류</v>
      </c>
      <c r="N492">
        <f t="shared" si="93"/>
        <v>62.9</v>
      </c>
      <c r="O492">
        <f t="shared" si="94"/>
        <v>1.01</v>
      </c>
      <c r="P492">
        <f t="shared" si="95"/>
        <v>96.9</v>
      </c>
      <c r="Q492">
        <f t="shared" si="96"/>
        <v>50.5</v>
      </c>
      <c r="R492">
        <f t="shared" si="97"/>
        <v>11.5</v>
      </c>
      <c r="S492">
        <f t="shared" si="98"/>
        <v>50.5</v>
      </c>
      <c r="T492">
        <f t="shared" si="99"/>
        <v>1.01</v>
      </c>
      <c r="U492">
        <f t="shared" si="100"/>
        <v>11.39</v>
      </c>
      <c r="V492">
        <f t="shared" si="101"/>
        <v>11.4</v>
      </c>
      <c r="X492">
        <f t="shared" si="102"/>
        <v>0.21</v>
      </c>
      <c r="Y492">
        <f t="shared" si="103"/>
        <v>0.73</v>
      </c>
      <c r="Z492">
        <f t="shared" si="104"/>
        <v>0.06</v>
      </c>
    </row>
    <row r="493" spans="1:26" x14ac:dyDescent="0.25">
      <c r="A493" s="1" t="s">
        <v>1929</v>
      </c>
      <c r="B493" s="1">
        <v>100</v>
      </c>
      <c r="C493" s="1">
        <v>76</v>
      </c>
      <c r="D493" s="1">
        <v>0.1</v>
      </c>
      <c r="E493" s="1">
        <v>18.100000000000001</v>
      </c>
      <c r="F493" s="1">
        <v>0.6</v>
      </c>
      <c r="G493" s="1"/>
      <c r="H493" s="1"/>
      <c r="I493" s="1"/>
      <c r="J493" s="1"/>
      <c r="K493" s="1">
        <v>0</v>
      </c>
      <c r="L493" s="1">
        <v>2017</v>
      </c>
      <c r="M493" s="1" t="str">
        <f t="shared" si="92"/>
        <v>저어육류</v>
      </c>
      <c r="N493">
        <f t="shared" si="93"/>
        <v>78.200000000000017</v>
      </c>
      <c r="O493">
        <f t="shared" si="94"/>
        <v>1.03</v>
      </c>
      <c r="P493">
        <f t="shared" si="95"/>
        <v>99.9</v>
      </c>
      <c r="Q493">
        <f t="shared" si="96"/>
        <v>77.800000000000011</v>
      </c>
      <c r="R493">
        <f t="shared" si="97"/>
        <v>18.700000000000003</v>
      </c>
      <c r="S493">
        <f t="shared" si="98"/>
        <v>77.800000000000011</v>
      </c>
      <c r="T493">
        <f t="shared" si="99"/>
        <v>1.56</v>
      </c>
      <c r="U493">
        <f t="shared" si="100"/>
        <v>11.99</v>
      </c>
      <c r="V493">
        <f t="shared" si="101"/>
        <v>12</v>
      </c>
      <c r="X493">
        <f t="shared" si="102"/>
        <v>0.01</v>
      </c>
      <c r="Y493">
        <f t="shared" si="103"/>
        <v>0.96</v>
      </c>
      <c r="Z493">
        <f t="shared" si="104"/>
        <v>0.03</v>
      </c>
    </row>
    <row r="494" spans="1:26" x14ac:dyDescent="0.25">
      <c r="A494" s="1" t="s">
        <v>1930</v>
      </c>
      <c r="B494" s="1">
        <v>100</v>
      </c>
      <c r="C494" s="1">
        <v>78</v>
      </c>
      <c r="D494" s="1">
        <v>0.4</v>
      </c>
      <c r="E494" s="1">
        <v>19.3</v>
      </c>
      <c r="F494" s="1">
        <v>0.2</v>
      </c>
      <c r="G494" s="1"/>
      <c r="H494" s="1"/>
      <c r="I494" s="1"/>
      <c r="J494" s="1"/>
      <c r="K494" s="1">
        <v>0</v>
      </c>
      <c r="L494" s="1">
        <v>2017</v>
      </c>
      <c r="M494" s="1" t="str">
        <f t="shared" si="92"/>
        <v>저어육류</v>
      </c>
      <c r="N494">
        <f t="shared" si="93"/>
        <v>80.599999999999994</v>
      </c>
      <c r="O494">
        <f t="shared" si="94"/>
        <v>1.03</v>
      </c>
      <c r="P494">
        <f t="shared" si="95"/>
        <v>99.6</v>
      </c>
      <c r="Q494">
        <f t="shared" si="96"/>
        <v>79</v>
      </c>
      <c r="R494">
        <f t="shared" si="97"/>
        <v>19.5</v>
      </c>
      <c r="S494">
        <f t="shared" si="98"/>
        <v>79</v>
      </c>
      <c r="T494">
        <f t="shared" si="99"/>
        <v>1.58</v>
      </c>
      <c r="U494">
        <f t="shared" si="100"/>
        <v>12.34</v>
      </c>
      <c r="V494">
        <f t="shared" si="101"/>
        <v>12.3</v>
      </c>
      <c r="X494">
        <f t="shared" si="102"/>
        <v>0.02</v>
      </c>
      <c r="Y494">
        <f t="shared" si="103"/>
        <v>0.97</v>
      </c>
      <c r="Z494">
        <f t="shared" si="104"/>
        <v>0.01</v>
      </c>
    </row>
    <row r="495" spans="1:26" x14ac:dyDescent="0.25">
      <c r="A495" s="1" t="s">
        <v>1931</v>
      </c>
      <c r="B495" s="1">
        <v>100</v>
      </c>
      <c r="C495" s="1">
        <v>84</v>
      </c>
      <c r="D495" s="1">
        <v>0</v>
      </c>
      <c r="E495" s="1">
        <v>19</v>
      </c>
      <c r="F495" s="1">
        <v>1.2</v>
      </c>
      <c r="G495" s="1"/>
      <c r="H495" s="1"/>
      <c r="I495" s="1"/>
      <c r="J495" s="1"/>
      <c r="K495" s="1">
        <v>0</v>
      </c>
      <c r="L495" s="1">
        <v>2017</v>
      </c>
      <c r="M495" s="1" t="str">
        <f t="shared" si="92"/>
        <v>저어육류</v>
      </c>
      <c r="N495">
        <f t="shared" si="93"/>
        <v>86.8</v>
      </c>
      <c r="O495">
        <f t="shared" si="94"/>
        <v>1.03</v>
      </c>
      <c r="P495">
        <f t="shared" si="95"/>
        <v>100</v>
      </c>
      <c r="Q495">
        <f t="shared" si="96"/>
        <v>86.8</v>
      </c>
      <c r="R495">
        <f t="shared" si="97"/>
        <v>20.2</v>
      </c>
      <c r="S495">
        <f t="shared" si="98"/>
        <v>86.8</v>
      </c>
      <c r="T495">
        <f t="shared" si="99"/>
        <v>1.74</v>
      </c>
      <c r="U495">
        <f t="shared" si="100"/>
        <v>11.61</v>
      </c>
      <c r="V495">
        <f t="shared" si="101"/>
        <v>11.6</v>
      </c>
      <c r="X495">
        <f t="shared" si="102"/>
        <v>0</v>
      </c>
      <c r="Y495">
        <f t="shared" si="103"/>
        <v>0.94</v>
      </c>
      <c r="Z495">
        <f t="shared" si="104"/>
        <v>0.06</v>
      </c>
    </row>
    <row r="496" spans="1:26" x14ac:dyDescent="0.25">
      <c r="A496" s="1" t="s">
        <v>1932</v>
      </c>
      <c r="B496" s="1">
        <v>100</v>
      </c>
      <c r="C496" s="1">
        <v>92</v>
      </c>
      <c r="D496" s="1"/>
      <c r="E496" s="1">
        <v>18.41</v>
      </c>
      <c r="F496" s="1">
        <v>2.2599999999999998</v>
      </c>
      <c r="G496" s="1">
        <v>0</v>
      </c>
      <c r="H496" s="1">
        <v>47</v>
      </c>
      <c r="I496" s="1">
        <v>2.83</v>
      </c>
      <c r="J496" s="1">
        <v>0.56000000000000005</v>
      </c>
      <c r="K496" s="1">
        <v>0</v>
      </c>
      <c r="L496" s="1">
        <v>2017</v>
      </c>
      <c r="M496" s="1" t="str">
        <f t="shared" si="92"/>
        <v>저어육류</v>
      </c>
      <c r="N496">
        <f t="shared" si="93"/>
        <v>93.97999999999999</v>
      </c>
      <c r="O496">
        <f t="shared" si="94"/>
        <v>1.02</v>
      </c>
      <c r="P496">
        <f t="shared" si="95"/>
        <v>100</v>
      </c>
      <c r="Q496">
        <f t="shared" si="96"/>
        <v>93.97999999999999</v>
      </c>
      <c r="R496">
        <f t="shared" si="97"/>
        <v>20.67</v>
      </c>
      <c r="S496">
        <f t="shared" si="98"/>
        <v>93.97999999999999</v>
      </c>
      <c r="T496">
        <f t="shared" si="99"/>
        <v>1.88</v>
      </c>
      <c r="U496">
        <f t="shared" si="100"/>
        <v>10.99</v>
      </c>
      <c r="V496">
        <f t="shared" si="101"/>
        <v>11</v>
      </c>
      <c r="X496">
        <f t="shared" si="102"/>
        <v>0</v>
      </c>
      <c r="Y496">
        <f t="shared" si="103"/>
        <v>0.89</v>
      </c>
      <c r="Z496">
        <f t="shared" si="104"/>
        <v>0.11</v>
      </c>
    </row>
    <row r="497" spans="1:26" x14ac:dyDescent="0.25">
      <c r="A497" s="1" t="s">
        <v>1933</v>
      </c>
      <c r="B497" s="1">
        <v>100</v>
      </c>
      <c r="C497" s="1">
        <v>81</v>
      </c>
      <c r="D497" s="1">
        <v>0.1</v>
      </c>
      <c r="E497" s="1">
        <v>18.3</v>
      </c>
      <c r="F497" s="1">
        <v>1.1000000000000001</v>
      </c>
      <c r="G497" s="1"/>
      <c r="H497" s="1"/>
      <c r="I497" s="1"/>
      <c r="J497" s="1"/>
      <c r="K497" s="1">
        <v>0</v>
      </c>
      <c r="L497" s="1">
        <v>2017</v>
      </c>
      <c r="M497" s="1" t="str">
        <f t="shared" si="92"/>
        <v>저어육류</v>
      </c>
      <c r="N497">
        <f t="shared" si="93"/>
        <v>83.500000000000014</v>
      </c>
      <c r="O497">
        <f t="shared" si="94"/>
        <v>1.03</v>
      </c>
      <c r="P497">
        <f t="shared" si="95"/>
        <v>99.9</v>
      </c>
      <c r="Q497">
        <f t="shared" si="96"/>
        <v>83.100000000000009</v>
      </c>
      <c r="R497">
        <f t="shared" si="97"/>
        <v>19.400000000000002</v>
      </c>
      <c r="S497">
        <f t="shared" si="98"/>
        <v>83.100000000000009</v>
      </c>
      <c r="T497">
        <f t="shared" si="99"/>
        <v>1.66</v>
      </c>
      <c r="U497">
        <f t="shared" si="100"/>
        <v>11.69</v>
      </c>
      <c r="V497">
        <f t="shared" si="101"/>
        <v>11.7</v>
      </c>
      <c r="X497">
        <f t="shared" si="102"/>
        <v>0.01</v>
      </c>
      <c r="Y497">
        <f t="shared" si="103"/>
        <v>0.94</v>
      </c>
      <c r="Z497">
        <f t="shared" si="104"/>
        <v>0.06</v>
      </c>
    </row>
    <row r="498" spans="1:26" x14ac:dyDescent="0.25">
      <c r="A498" s="1" t="s">
        <v>1934</v>
      </c>
      <c r="B498" s="1">
        <v>100</v>
      </c>
      <c r="C498" s="1">
        <v>159</v>
      </c>
      <c r="D498" s="1">
        <v>0</v>
      </c>
      <c r="E498" s="1">
        <v>15.9</v>
      </c>
      <c r="F498" s="1">
        <v>10.8</v>
      </c>
      <c r="G498" s="1"/>
      <c r="H498" s="1"/>
      <c r="I498" s="1"/>
      <c r="J498" s="1"/>
      <c r="K498" s="1">
        <v>0</v>
      </c>
      <c r="L498" s="1">
        <v>2017</v>
      </c>
      <c r="M498" s="1" t="str">
        <f t="shared" si="92"/>
        <v>중어육류</v>
      </c>
      <c r="N498">
        <f t="shared" si="93"/>
        <v>160.80000000000001</v>
      </c>
      <c r="O498">
        <f t="shared" si="94"/>
        <v>1.01</v>
      </c>
      <c r="P498">
        <f t="shared" si="95"/>
        <v>100</v>
      </c>
      <c r="Q498">
        <f t="shared" si="96"/>
        <v>160.80000000000001</v>
      </c>
      <c r="R498">
        <f t="shared" si="97"/>
        <v>26.700000000000003</v>
      </c>
      <c r="S498">
        <f t="shared" si="98"/>
        <v>160.80000000000001</v>
      </c>
      <c r="T498">
        <f t="shared" si="99"/>
        <v>2.14</v>
      </c>
      <c r="U498">
        <f t="shared" si="100"/>
        <v>12.48</v>
      </c>
      <c r="V498">
        <f t="shared" si="101"/>
        <v>12.5</v>
      </c>
      <c r="X498">
        <f t="shared" si="102"/>
        <v>0</v>
      </c>
      <c r="Y498">
        <f t="shared" si="103"/>
        <v>0.6</v>
      </c>
      <c r="Z498">
        <f t="shared" si="104"/>
        <v>0.4</v>
      </c>
    </row>
    <row r="499" spans="1:26" x14ac:dyDescent="0.25">
      <c r="A499" s="1" t="s">
        <v>1935</v>
      </c>
      <c r="B499" s="1">
        <v>100</v>
      </c>
      <c r="C499" s="1">
        <v>62</v>
      </c>
      <c r="D499" s="1">
        <v>1.1000000000000001</v>
      </c>
      <c r="E499" s="1">
        <v>11.2</v>
      </c>
      <c r="F499" s="1">
        <v>1.5</v>
      </c>
      <c r="G499" s="1"/>
      <c r="H499" s="1"/>
      <c r="I499" s="1"/>
      <c r="J499" s="1"/>
      <c r="K499" s="1">
        <v>0</v>
      </c>
      <c r="L499" s="1">
        <v>2017</v>
      </c>
      <c r="M499" s="1" t="str">
        <f t="shared" si="92"/>
        <v>저어육류</v>
      </c>
      <c r="N499">
        <f t="shared" si="93"/>
        <v>62.699999999999996</v>
      </c>
      <c r="O499">
        <f t="shared" si="94"/>
        <v>1.01</v>
      </c>
      <c r="P499">
        <f t="shared" si="95"/>
        <v>98.9</v>
      </c>
      <c r="Q499">
        <f t="shared" si="96"/>
        <v>58.3</v>
      </c>
      <c r="R499">
        <f t="shared" si="97"/>
        <v>12.7</v>
      </c>
      <c r="S499">
        <f t="shared" si="98"/>
        <v>58.3</v>
      </c>
      <c r="T499">
        <f t="shared" si="99"/>
        <v>1.17</v>
      </c>
      <c r="U499">
        <f t="shared" si="100"/>
        <v>10.85</v>
      </c>
      <c r="V499">
        <f t="shared" si="101"/>
        <v>10.9</v>
      </c>
      <c r="X499">
        <f t="shared" si="102"/>
        <v>0.08</v>
      </c>
      <c r="Y499">
        <f t="shared" si="103"/>
        <v>0.81</v>
      </c>
      <c r="Z499">
        <f t="shared" si="104"/>
        <v>0.11</v>
      </c>
    </row>
    <row r="500" spans="1:26" x14ac:dyDescent="0.25">
      <c r="A500" s="1" t="s">
        <v>1936</v>
      </c>
      <c r="B500" s="1">
        <v>100</v>
      </c>
      <c r="C500" s="1">
        <v>95</v>
      </c>
      <c r="D500" s="1">
        <v>0</v>
      </c>
      <c r="E500" s="1">
        <v>18.600000000000001</v>
      </c>
      <c r="F500" s="1">
        <v>2.6</v>
      </c>
      <c r="G500" s="1"/>
      <c r="H500" s="1"/>
      <c r="I500" s="1"/>
      <c r="J500" s="1"/>
      <c r="K500" s="1">
        <v>0</v>
      </c>
      <c r="L500" s="1">
        <v>2017</v>
      </c>
      <c r="M500" s="1" t="str">
        <f t="shared" si="92"/>
        <v>저어육류</v>
      </c>
      <c r="N500">
        <f t="shared" si="93"/>
        <v>97.800000000000011</v>
      </c>
      <c r="O500">
        <f t="shared" si="94"/>
        <v>1.03</v>
      </c>
      <c r="P500">
        <f t="shared" si="95"/>
        <v>100</v>
      </c>
      <c r="Q500">
        <f t="shared" si="96"/>
        <v>97.800000000000011</v>
      </c>
      <c r="R500">
        <f t="shared" si="97"/>
        <v>21.200000000000003</v>
      </c>
      <c r="S500">
        <f t="shared" si="98"/>
        <v>97.800000000000011</v>
      </c>
      <c r="T500">
        <f t="shared" si="99"/>
        <v>1.96</v>
      </c>
      <c r="U500">
        <f t="shared" si="100"/>
        <v>10.82</v>
      </c>
      <c r="V500">
        <f t="shared" si="101"/>
        <v>10.8</v>
      </c>
      <c r="X500">
        <f t="shared" si="102"/>
        <v>0</v>
      </c>
      <c r="Y500">
        <f t="shared" si="103"/>
        <v>0.88</v>
      </c>
      <c r="Z500">
        <f t="shared" si="104"/>
        <v>0.12</v>
      </c>
    </row>
    <row r="501" spans="1:26" x14ac:dyDescent="0.25">
      <c r="A501" s="1" t="s">
        <v>1937</v>
      </c>
      <c r="B501" s="1">
        <v>100</v>
      </c>
      <c r="C501" s="1">
        <v>122</v>
      </c>
      <c r="D501" s="1">
        <v>0</v>
      </c>
      <c r="E501" s="1">
        <v>13.1</v>
      </c>
      <c r="F501" s="1">
        <v>7.9</v>
      </c>
      <c r="G501" s="1"/>
      <c r="H501" s="1">
        <v>128</v>
      </c>
      <c r="I501" s="1"/>
      <c r="J501" s="1"/>
      <c r="K501" s="1">
        <v>0</v>
      </c>
      <c r="L501" s="1">
        <v>2017</v>
      </c>
      <c r="M501" s="1" t="str">
        <f t="shared" si="92"/>
        <v>중어육류</v>
      </c>
      <c r="N501">
        <f t="shared" si="93"/>
        <v>123.5</v>
      </c>
      <c r="O501">
        <f t="shared" si="94"/>
        <v>1.01</v>
      </c>
      <c r="P501">
        <f t="shared" si="95"/>
        <v>100</v>
      </c>
      <c r="Q501">
        <f t="shared" si="96"/>
        <v>123.5</v>
      </c>
      <c r="R501">
        <f t="shared" si="97"/>
        <v>21</v>
      </c>
      <c r="S501">
        <f t="shared" si="98"/>
        <v>123.5</v>
      </c>
      <c r="T501">
        <f t="shared" si="99"/>
        <v>1.65</v>
      </c>
      <c r="U501">
        <f t="shared" si="100"/>
        <v>12.73</v>
      </c>
      <c r="V501">
        <f t="shared" si="101"/>
        <v>12.7</v>
      </c>
      <c r="X501">
        <f t="shared" si="102"/>
        <v>0</v>
      </c>
      <c r="Y501">
        <f t="shared" si="103"/>
        <v>0.62</v>
      </c>
      <c r="Z501">
        <f t="shared" si="104"/>
        <v>0.38</v>
      </c>
    </row>
    <row r="502" spans="1:26" x14ac:dyDescent="0.25">
      <c r="A502" s="1" t="s">
        <v>1938</v>
      </c>
      <c r="B502" s="1">
        <v>100</v>
      </c>
      <c r="C502" s="1">
        <v>93</v>
      </c>
      <c r="D502" s="1"/>
      <c r="E502" s="1">
        <v>22.9</v>
      </c>
      <c r="F502" s="1">
        <v>0.5</v>
      </c>
      <c r="G502" s="1"/>
      <c r="H502" s="1"/>
      <c r="I502" s="1"/>
      <c r="J502" s="1"/>
      <c r="K502" s="1">
        <v>0</v>
      </c>
      <c r="L502" s="1">
        <v>2017</v>
      </c>
      <c r="M502" s="1" t="str">
        <f t="shared" si="92"/>
        <v>저어육류</v>
      </c>
      <c r="N502">
        <f t="shared" si="93"/>
        <v>96.1</v>
      </c>
      <c r="O502">
        <f t="shared" si="94"/>
        <v>1.03</v>
      </c>
      <c r="P502">
        <f t="shared" si="95"/>
        <v>100</v>
      </c>
      <c r="Q502">
        <f t="shared" si="96"/>
        <v>96.1</v>
      </c>
      <c r="R502">
        <f t="shared" si="97"/>
        <v>23.4</v>
      </c>
      <c r="S502">
        <f t="shared" si="98"/>
        <v>96.1</v>
      </c>
      <c r="T502">
        <f t="shared" si="99"/>
        <v>1.92</v>
      </c>
      <c r="U502">
        <f t="shared" si="100"/>
        <v>12.19</v>
      </c>
      <c r="V502">
        <f t="shared" si="101"/>
        <v>12.2</v>
      </c>
      <c r="X502">
        <f t="shared" si="102"/>
        <v>0</v>
      </c>
      <c r="Y502">
        <f t="shared" si="103"/>
        <v>0.98</v>
      </c>
      <c r="Z502">
        <f t="shared" si="104"/>
        <v>0.02</v>
      </c>
    </row>
    <row r="503" spans="1:26" x14ac:dyDescent="0.25">
      <c r="A503" s="1" t="s">
        <v>1939</v>
      </c>
      <c r="B503" s="1">
        <v>100</v>
      </c>
      <c r="C503" s="1">
        <v>124</v>
      </c>
      <c r="D503" s="1">
        <v>0.8</v>
      </c>
      <c r="E503" s="1">
        <v>11.4</v>
      </c>
      <c r="F503" s="1">
        <v>8.5</v>
      </c>
      <c r="G503" s="1"/>
      <c r="H503" s="1">
        <v>6900</v>
      </c>
      <c r="I503" s="1"/>
      <c r="J503" s="1"/>
      <c r="K503" s="1">
        <v>0</v>
      </c>
      <c r="L503" s="1">
        <v>2017</v>
      </c>
      <c r="M503" s="1" t="str">
        <f t="shared" si="92"/>
        <v>중어육류</v>
      </c>
      <c r="N503">
        <f t="shared" si="93"/>
        <v>125.30000000000001</v>
      </c>
      <c r="O503">
        <f t="shared" si="94"/>
        <v>1.01</v>
      </c>
      <c r="P503">
        <f t="shared" si="95"/>
        <v>99.2</v>
      </c>
      <c r="Q503">
        <f t="shared" si="96"/>
        <v>122.1</v>
      </c>
      <c r="R503">
        <f t="shared" si="97"/>
        <v>19.899999999999999</v>
      </c>
      <c r="S503">
        <f t="shared" si="98"/>
        <v>122.1</v>
      </c>
      <c r="T503">
        <f t="shared" si="99"/>
        <v>1.63</v>
      </c>
      <c r="U503">
        <f t="shared" si="100"/>
        <v>12.21</v>
      </c>
      <c r="V503">
        <f t="shared" si="101"/>
        <v>12.2</v>
      </c>
      <c r="X503">
        <f t="shared" si="102"/>
        <v>0.04</v>
      </c>
      <c r="Y503">
        <f t="shared" si="103"/>
        <v>0.55000000000000004</v>
      </c>
      <c r="Z503">
        <f t="shared" si="104"/>
        <v>0.41</v>
      </c>
    </row>
    <row r="504" spans="1:26" x14ac:dyDescent="0.25">
      <c r="A504" s="1" t="s">
        <v>1940</v>
      </c>
      <c r="B504" s="1">
        <v>30</v>
      </c>
      <c r="C504" s="1">
        <v>88.5</v>
      </c>
      <c r="D504" s="1">
        <v>7.92</v>
      </c>
      <c r="E504" s="1">
        <v>7.59</v>
      </c>
      <c r="F504" s="1">
        <v>2.5499999999999998</v>
      </c>
      <c r="G504" s="1">
        <v>0</v>
      </c>
      <c r="H504" s="1"/>
      <c r="I504" s="1">
        <v>0</v>
      </c>
      <c r="J504" s="1">
        <v>0</v>
      </c>
      <c r="K504" s="1">
        <v>0</v>
      </c>
      <c r="L504" s="1">
        <v>2011</v>
      </c>
      <c r="M504" s="1" t="str">
        <f t="shared" si="92"/>
        <v>저어육류</v>
      </c>
      <c r="N504">
        <f t="shared" si="93"/>
        <v>84.99</v>
      </c>
      <c r="O504">
        <f t="shared" si="94"/>
        <v>0.96</v>
      </c>
      <c r="P504">
        <f t="shared" si="95"/>
        <v>22.08</v>
      </c>
      <c r="Q504">
        <f t="shared" si="96"/>
        <v>53.31</v>
      </c>
      <c r="R504">
        <f t="shared" si="97"/>
        <v>10.14</v>
      </c>
      <c r="S504">
        <f t="shared" si="98"/>
        <v>53.31</v>
      </c>
      <c r="T504">
        <f t="shared" si="99"/>
        <v>1.07</v>
      </c>
      <c r="U504">
        <f t="shared" si="100"/>
        <v>9.48</v>
      </c>
      <c r="V504">
        <f t="shared" si="101"/>
        <v>9.5</v>
      </c>
      <c r="X504">
        <f t="shared" si="102"/>
        <v>0.44</v>
      </c>
      <c r="Y504">
        <f t="shared" si="103"/>
        <v>0.42</v>
      </c>
      <c r="Z504">
        <f t="shared" si="104"/>
        <v>0.14000000000000001</v>
      </c>
    </row>
    <row r="505" spans="1:26" x14ac:dyDescent="0.25">
      <c r="A505" s="1" t="s">
        <v>1941</v>
      </c>
      <c r="B505" s="1">
        <v>100</v>
      </c>
      <c r="C505" s="1">
        <v>194</v>
      </c>
      <c r="D505" s="1">
        <v>0.4</v>
      </c>
      <c r="E505" s="1">
        <v>23</v>
      </c>
      <c r="F505" s="1">
        <v>10.1</v>
      </c>
      <c r="G505" s="1"/>
      <c r="H505" s="1">
        <v>170</v>
      </c>
      <c r="I505" s="1">
        <v>230</v>
      </c>
      <c r="J505" s="1">
        <v>3.26</v>
      </c>
      <c r="K505" s="1">
        <v>0</v>
      </c>
      <c r="L505" s="1">
        <v>2017</v>
      </c>
      <c r="M505" s="1" t="str">
        <f t="shared" si="92"/>
        <v>중어육류</v>
      </c>
      <c r="N505">
        <f t="shared" si="93"/>
        <v>184.5</v>
      </c>
      <c r="O505">
        <f t="shared" si="94"/>
        <v>0.95</v>
      </c>
      <c r="P505">
        <f t="shared" si="95"/>
        <v>99.6</v>
      </c>
      <c r="Q505">
        <f t="shared" si="96"/>
        <v>182.89999999999998</v>
      </c>
      <c r="R505">
        <f t="shared" si="97"/>
        <v>33.1</v>
      </c>
      <c r="S505">
        <f t="shared" si="98"/>
        <v>182.89999999999998</v>
      </c>
      <c r="T505">
        <f t="shared" si="99"/>
        <v>2.44</v>
      </c>
      <c r="U505">
        <f t="shared" si="100"/>
        <v>13.57</v>
      </c>
      <c r="V505">
        <f t="shared" si="101"/>
        <v>13.6</v>
      </c>
      <c r="X505">
        <f t="shared" si="102"/>
        <v>0.01</v>
      </c>
      <c r="Y505">
        <f t="shared" si="103"/>
        <v>0.69</v>
      </c>
      <c r="Z505">
        <f t="shared" si="104"/>
        <v>0.3</v>
      </c>
    </row>
    <row r="506" spans="1:26" x14ac:dyDescent="0.25">
      <c r="A506" s="1" t="s">
        <v>1942</v>
      </c>
      <c r="B506" s="1">
        <v>100</v>
      </c>
      <c r="C506" s="1">
        <v>206</v>
      </c>
      <c r="D506" s="1">
        <v>0.3</v>
      </c>
      <c r="E506" s="1">
        <v>9.5</v>
      </c>
      <c r="F506" s="1">
        <v>17.5</v>
      </c>
      <c r="G506" s="1"/>
      <c r="H506" s="1">
        <v>90</v>
      </c>
      <c r="I506" s="1">
        <v>200</v>
      </c>
      <c r="J506" s="1">
        <v>5.9</v>
      </c>
      <c r="K506" s="1">
        <v>0</v>
      </c>
      <c r="L506" s="1">
        <v>2017</v>
      </c>
      <c r="M506" s="1" t="str">
        <f t="shared" si="92"/>
        <v>고어육류</v>
      </c>
      <c r="N506">
        <f t="shared" si="93"/>
        <v>196.7</v>
      </c>
      <c r="O506">
        <f t="shared" si="94"/>
        <v>0.95</v>
      </c>
      <c r="P506">
        <f t="shared" si="95"/>
        <v>99.7</v>
      </c>
      <c r="Q506">
        <f t="shared" si="96"/>
        <v>195.5</v>
      </c>
      <c r="R506">
        <f t="shared" si="97"/>
        <v>27</v>
      </c>
      <c r="S506">
        <f t="shared" si="98"/>
        <v>195.5</v>
      </c>
      <c r="T506">
        <f t="shared" si="99"/>
        <v>1.96</v>
      </c>
      <c r="U506">
        <f t="shared" si="100"/>
        <v>13.78</v>
      </c>
      <c r="V506">
        <f t="shared" si="101"/>
        <v>13.8</v>
      </c>
      <c r="X506">
        <f t="shared" si="102"/>
        <v>0.01</v>
      </c>
      <c r="Y506">
        <f t="shared" si="103"/>
        <v>0.35</v>
      </c>
      <c r="Z506">
        <f t="shared" si="104"/>
        <v>0.64</v>
      </c>
    </row>
    <row r="507" spans="1:26" x14ac:dyDescent="0.25">
      <c r="A507" s="1" t="s">
        <v>1943</v>
      </c>
      <c r="B507" s="1">
        <v>100</v>
      </c>
      <c r="C507" s="1">
        <v>177</v>
      </c>
      <c r="D507" s="1">
        <v>0.1</v>
      </c>
      <c r="E507" s="1">
        <v>26.6</v>
      </c>
      <c r="F507" s="1">
        <v>6.8</v>
      </c>
      <c r="G507" s="1"/>
      <c r="H507" s="1">
        <v>110</v>
      </c>
      <c r="I507" s="1">
        <v>140</v>
      </c>
      <c r="J507" s="1">
        <v>0.98</v>
      </c>
      <c r="K507" s="1">
        <v>0</v>
      </c>
      <c r="L507" s="1">
        <v>2017</v>
      </c>
      <c r="M507" s="1" t="str">
        <f t="shared" si="92"/>
        <v>저어육류</v>
      </c>
      <c r="N507">
        <f t="shared" si="93"/>
        <v>168</v>
      </c>
      <c r="O507">
        <f t="shared" si="94"/>
        <v>0.95</v>
      </c>
      <c r="P507">
        <f t="shared" si="95"/>
        <v>99.9</v>
      </c>
      <c r="Q507">
        <f t="shared" si="96"/>
        <v>167.6</v>
      </c>
      <c r="R507">
        <f t="shared" si="97"/>
        <v>33.4</v>
      </c>
      <c r="S507">
        <f t="shared" si="98"/>
        <v>167.6</v>
      </c>
      <c r="T507">
        <f t="shared" si="99"/>
        <v>3.35</v>
      </c>
      <c r="U507">
        <f t="shared" si="100"/>
        <v>9.9700000000000006</v>
      </c>
      <c r="V507">
        <f t="shared" si="101"/>
        <v>10</v>
      </c>
      <c r="X507">
        <f t="shared" si="102"/>
        <v>0</v>
      </c>
      <c r="Y507">
        <f t="shared" si="103"/>
        <v>0.79</v>
      </c>
      <c r="Z507">
        <f t="shared" si="104"/>
        <v>0.2</v>
      </c>
    </row>
    <row r="508" spans="1:26" x14ac:dyDescent="0.25">
      <c r="A508" s="1" t="s">
        <v>1944</v>
      </c>
      <c r="B508" s="1">
        <v>100</v>
      </c>
      <c r="C508" s="1">
        <v>106</v>
      </c>
      <c r="D508" s="1">
        <v>0.2</v>
      </c>
      <c r="E508" s="1">
        <v>16.7</v>
      </c>
      <c r="F508" s="1">
        <v>4.5</v>
      </c>
      <c r="G508" s="1"/>
      <c r="H508" s="1">
        <v>70</v>
      </c>
      <c r="I508" s="1"/>
      <c r="J508" s="1"/>
      <c r="K508" s="1">
        <v>0</v>
      </c>
      <c r="L508" s="1">
        <v>2017</v>
      </c>
      <c r="M508" s="1" t="str">
        <f t="shared" si="92"/>
        <v>저어육류</v>
      </c>
      <c r="N508">
        <f t="shared" si="93"/>
        <v>108.1</v>
      </c>
      <c r="O508">
        <f t="shared" si="94"/>
        <v>1.02</v>
      </c>
      <c r="P508">
        <f t="shared" si="95"/>
        <v>99.8</v>
      </c>
      <c r="Q508">
        <f t="shared" si="96"/>
        <v>107.3</v>
      </c>
      <c r="R508">
        <f t="shared" si="97"/>
        <v>21.2</v>
      </c>
      <c r="S508">
        <f t="shared" si="98"/>
        <v>107.3</v>
      </c>
      <c r="T508">
        <f t="shared" si="99"/>
        <v>2.15</v>
      </c>
      <c r="U508">
        <f t="shared" si="100"/>
        <v>9.86</v>
      </c>
      <c r="V508">
        <f t="shared" si="101"/>
        <v>9.9</v>
      </c>
      <c r="X508">
        <f t="shared" si="102"/>
        <v>0.01</v>
      </c>
      <c r="Y508">
        <f t="shared" si="103"/>
        <v>0.78</v>
      </c>
      <c r="Z508">
        <f t="shared" si="104"/>
        <v>0.21</v>
      </c>
    </row>
    <row r="509" spans="1:26" x14ac:dyDescent="0.25">
      <c r="A509" s="1" t="s">
        <v>1945</v>
      </c>
      <c r="B509" s="1">
        <v>100</v>
      </c>
      <c r="C509" s="1">
        <v>97</v>
      </c>
      <c r="D509" s="1">
        <v>0.2</v>
      </c>
      <c r="E509" s="1">
        <v>21.7</v>
      </c>
      <c r="F509" s="1">
        <v>1.4</v>
      </c>
      <c r="G509" s="1"/>
      <c r="H509" s="1"/>
      <c r="I509" s="1"/>
      <c r="J509" s="1"/>
      <c r="K509" s="1">
        <v>0</v>
      </c>
      <c r="L509" s="1">
        <v>2017</v>
      </c>
      <c r="M509" s="1" t="str">
        <f t="shared" si="92"/>
        <v>저어육류</v>
      </c>
      <c r="N509">
        <f t="shared" si="93"/>
        <v>100.19999999999999</v>
      </c>
      <c r="O509">
        <f t="shared" si="94"/>
        <v>1.03</v>
      </c>
      <c r="P509">
        <f t="shared" si="95"/>
        <v>99.8</v>
      </c>
      <c r="Q509">
        <f t="shared" si="96"/>
        <v>99.399999999999991</v>
      </c>
      <c r="R509">
        <f t="shared" si="97"/>
        <v>23.099999999999998</v>
      </c>
      <c r="S509">
        <f t="shared" si="98"/>
        <v>99.399999999999991</v>
      </c>
      <c r="T509">
        <f t="shared" si="99"/>
        <v>1.99</v>
      </c>
      <c r="U509">
        <f t="shared" si="100"/>
        <v>11.61</v>
      </c>
      <c r="V509">
        <f t="shared" si="101"/>
        <v>11.6</v>
      </c>
      <c r="X509">
        <f t="shared" si="102"/>
        <v>0.01</v>
      </c>
      <c r="Y509">
        <f t="shared" si="103"/>
        <v>0.93</v>
      </c>
      <c r="Z509">
        <f t="shared" si="104"/>
        <v>0.06</v>
      </c>
    </row>
    <row r="510" spans="1:26" x14ac:dyDescent="0.25">
      <c r="A510" s="1" t="s">
        <v>1946</v>
      </c>
      <c r="B510" s="1">
        <v>100</v>
      </c>
      <c r="C510" s="1">
        <v>124</v>
      </c>
      <c r="D510" s="1">
        <v>0.4</v>
      </c>
      <c r="E510" s="1">
        <v>21.8</v>
      </c>
      <c r="F510" s="1">
        <v>4.2</v>
      </c>
      <c r="G510" s="1"/>
      <c r="H510" s="1"/>
      <c r="I510" s="1"/>
      <c r="J510" s="1"/>
      <c r="K510" s="1">
        <v>0</v>
      </c>
      <c r="L510" s="1">
        <v>2017</v>
      </c>
      <c r="M510" s="1" t="str">
        <f t="shared" si="92"/>
        <v>저어육류</v>
      </c>
      <c r="N510">
        <f t="shared" si="93"/>
        <v>126.6</v>
      </c>
      <c r="O510">
        <f t="shared" si="94"/>
        <v>1.02</v>
      </c>
      <c r="P510">
        <f t="shared" si="95"/>
        <v>99.6</v>
      </c>
      <c r="Q510">
        <f t="shared" si="96"/>
        <v>125</v>
      </c>
      <c r="R510">
        <f t="shared" si="97"/>
        <v>26</v>
      </c>
      <c r="S510">
        <f t="shared" si="98"/>
        <v>125</v>
      </c>
      <c r="T510">
        <f t="shared" si="99"/>
        <v>2.5</v>
      </c>
      <c r="U510">
        <f t="shared" si="100"/>
        <v>10.4</v>
      </c>
      <c r="V510">
        <f t="shared" si="101"/>
        <v>10.4</v>
      </c>
      <c r="X510">
        <f t="shared" si="102"/>
        <v>0.02</v>
      </c>
      <c r="Y510">
        <f t="shared" si="103"/>
        <v>0.83</v>
      </c>
      <c r="Z510">
        <f t="shared" si="104"/>
        <v>0.16</v>
      </c>
    </row>
    <row r="511" spans="1:26" x14ac:dyDescent="0.25">
      <c r="A511" s="1" t="s">
        <v>1947</v>
      </c>
      <c r="B511" s="1">
        <v>100</v>
      </c>
      <c r="C511" s="1">
        <v>187</v>
      </c>
      <c r="D511" s="1">
        <v>0.2</v>
      </c>
      <c r="E511" s="1">
        <v>17.600000000000001</v>
      </c>
      <c r="F511" s="1">
        <v>13.1</v>
      </c>
      <c r="G511" s="1"/>
      <c r="H511" s="1">
        <v>151</v>
      </c>
      <c r="I511" s="1"/>
      <c r="J511" s="1"/>
      <c r="K511" s="1">
        <v>0</v>
      </c>
      <c r="L511" s="1">
        <v>2017</v>
      </c>
      <c r="M511" s="1" t="str">
        <f t="shared" si="92"/>
        <v>중어육류</v>
      </c>
      <c r="N511">
        <f t="shared" si="93"/>
        <v>189.1</v>
      </c>
      <c r="O511">
        <f t="shared" si="94"/>
        <v>1.01</v>
      </c>
      <c r="P511">
        <f t="shared" si="95"/>
        <v>99.8</v>
      </c>
      <c r="Q511">
        <f t="shared" si="96"/>
        <v>188.3</v>
      </c>
      <c r="R511">
        <f t="shared" si="97"/>
        <v>30.700000000000003</v>
      </c>
      <c r="S511">
        <f t="shared" si="98"/>
        <v>188.3</v>
      </c>
      <c r="T511">
        <f t="shared" si="99"/>
        <v>2.5099999999999998</v>
      </c>
      <c r="U511">
        <f t="shared" si="100"/>
        <v>12.23</v>
      </c>
      <c r="V511">
        <f t="shared" si="101"/>
        <v>12.2</v>
      </c>
      <c r="X511">
        <f t="shared" si="102"/>
        <v>0.01</v>
      </c>
      <c r="Y511">
        <f t="shared" si="103"/>
        <v>0.56999999999999995</v>
      </c>
      <c r="Z511">
        <f t="shared" si="104"/>
        <v>0.42</v>
      </c>
    </row>
    <row r="512" spans="1:26" x14ac:dyDescent="0.25">
      <c r="A512" s="1" t="s">
        <v>1948</v>
      </c>
      <c r="B512" s="1">
        <v>100</v>
      </c>
      <c r="C512" s="1">
        <v>176</v>
      </c>
      <c r="D512" s="1">
        <v>0.1</v>
      </c>
      <c r="E512" s="1">
        <v>20.6</v>
      </c>
      <c r="F512" s="1">
        <v>9.4</v>
      </c>
      <c r="G512" s="1"/>
      <c r="H512" s="1">
        <v>690</v>
      </c>
      <c r="I512" s="1">
        <v>86</v>
      </c>
      <c r="J512" s="1">
        <v>1.99</v>
      </c>
      <c r="K512" s="1">
        <v>0</v>
      </c>
      <c r="L512" s="1">
        <v>2017</v>
      </c>
      <c r="M512" s="1" t="str">
        <f t="shared" si="92"/>
        <v>중어육류</v>
      </c>
      <c r="N512">
        <f t="shared" si="93"/>
        <v>167.40000000000003</v>
      </c>
      <c r="O512">
        <f t="shared" si="94"/>
        <v>0.95</v>
      </c>
      <c r="P512">
        <f t="shared" si="95"/>
        <v>99.9</v>
      </c>
      <c r="Q512">
        <f t="shared" si="96"/>
        <v>167</v>
      </c>
      <c r="R512">
        <f t="shared" si="97"/>
        <v>30</v>
      </c>
      <c r="S512">
        <f t="shared" si="98"/>
        <v>167</v>
      </c>
      <c r="T512">
        <f t="shared" si="99"/>
        <v>2.23</v>
      </c>
      <c r="U512">
        <f t="shared" si="100"/>
        <v>13.45</v>
      </c>
      <c r="V512">
        <f t="shared" si="101"/>
        <v>13.5</v>
      </c>
      <c r="X512">
        <f t="shared" si="102"/>
        <v>0</v>
      </c>
      <c r="Y512">
        <f t="shared" si="103"/>
        <v>0.68</v>
      </c>
      <c r="Z512">
        <f t="shared" si="104"/>
        <v>0.31</v>
      </c>
    </row>
    <row r="513" spans="1:26" x14ac:dyDescent="0.25">
      <c r="A513" s="1" t="s">
        <v>1949</v>
      </c>
      <c r="B513" s="1">
        <v>100</v>
      </c>
      <c r="C513" s="1">
        <v>142</v>
      </c>
      <c r="D513" s="1">
        <v>0.5</v>
      </c>
      <c r="E513" s="1">
        <v>19.600000000000001</v>
      </c>
      <c r="F513" s="1">
        <v>7.1</v>
      </c>
      <c r="G513" s="1"/>
      <c r="H513" s="1"/>
      <c r="I513" s="1"/>
      <c r="J513" s="1"/>
      <c r="K513" s="1">
        <v>0</v>
      </c>
      <c r="L513" s="1">
        <v>2017</v>
      </c>
      <c r="M513" s="1" t="str">
        <f t="shared" si="92"/>
        <v>저어육류</v>
      </c>
      <c r="N513">
        <f t="shared" si="93"/>
        <v>144.30000000000001</v>
      </c>
      <c r="O513">
        <f t="shared" si="94"/>
        <v>1.02</v>
      </c>
      <c r="P513">
        <f t="shared" si="95"/>
        <v>99.5</v>
      </c>
      <c r="Q513">
        <f t="shared" si="96"/>
        <v>142.30000000000001</v>
      </c>
      <c r="R513">
        <f t="shared" si="97"/>
        <v>26.700000000000003</v>
      </c>
      <c r="S513">
        <f t="shared" si="98"/>
        <v>142.30000000000001</v>
      </c>
      <c r="T513">
        <f t="shared" si="99"/>
        <v>2.85</v>
      </c>
      <c r="U513">
        <f t="shared" si="100"/>
        <v>9.3699999999999992</v>
      </c>
      <c r="V513">
        <f t="shared" si="101"/>
        <v>9.4</v>
      </c>
      <c r="X513">
        <f t="shared" si="102"/>
        <v>0.02</v>
      </c>
      <c r="Y513">
        <f t="shared" si="103"/>
        <v>0.72</v>
      </c>
      <c r="Z513">
        <f t="shared" si="104"/>
        <v>0.26</v>
      </c>
    </row>
    <row r="514" spans="1:26" x14ac:dyDescent="0.25">
      <c r="A514" s="1" t="s">
        <v>1950</v>
      </c>
      <c r="B514" s="1">
        <v>100</v>
      </c>
      <c r="C514" s="1">
        <v>287</v>
      </c>
      <c r="D514" s="1">
        <v>1.3</v>
      </c>
      <c r="E514" s="1">
        <v>9</v>
      </c>
      <c r="F514" s="1">
        <v>25.9</v>
      </c>
      <c r="G514" s="1"/>
      <c r="H514" s="1">
        <v>95</v>
      </c>
      <c r="I514" s="1">
        <v>260</v>
      </c>
      <c r="J514" s="1">
        <v>5.22</v>
      </c>
      <c r="K514" s="1">
        <v>0</v>
      </c>
      <c r="L514" s="1">
        <v>2017</v>
      </c>
      <c r="M514" s="1" t="str">
        <f t="shared" si="92"/>
        <v>고어육류</v>
      </c>
      <c r="N514">
        <f t="shared" si="93"/>
        <v>274.3</v>
      </c>
      <c r="O514">
        <f t="shared" si="94"/>
        <v>0.96</v>
      </c>
      <c r="P514">
        <f t="shared" si="95"/>
        <v>98.7</v>
      </c>
      <c r="Q514">
        <f t="shared" si="96"/>
        <v>269.10000000000002</v>
      </c>
      <c r="R514">
        <f t="shared" si="97"/>
        <v>34.9</v>
      </c>
      <c r="S514">
        <f t="shared" si="98"/>
        <v>269.10000000000002</v>
      </c>
      <c r="T514">
        <f t="shared" si="99"/>
        <v>2.69</v>
      </c>
      <c r="U514">
        <f t="shared" si="100"/>
        <v>12.97</v>
      </c>
      <c r="V514">
        <f t="shared" si="101"/>
        <v>13</v>
      </c>
      <c r="X514">
        <f t="shared" si="102"/>
        <v>0.04</v>
      </c>
      <c r="Y514">
        <f t="shared" si="103"/>
        <v>0.25</v>
      </c>
      <c r="Z514">
        <f t="shared" si="104"/>
        <v>0.72</v>
      </c>
    </row>
    <row r="515" spans="1:26" x14ac:dyDescent="0.25">
      <c r="A515" s="1" t="s">
        <v>1951</v>
      </c>
      <c r="B515" s="1">
        <v>100</v>
      </c>
      <c r="C515" s="1">
        <v>208</v>
      </c>
      <c r="D515" s="1">
        <v>0.2</v>
      </c>
      <c r="E515" s="1">
        <v>19.2</v>
      </c>
      <c r="F515" s="1">
        <v>13.4</v>
      </c>
      <c r="G515" s="1"/>
      <c r="H515" s="1">
        <v>47</v>
      </c>
      <c r="I515" s="1">
        <v>100</v>
      </c>
      <c r="J515" s="1">
        <v>2.65</v>
      </c>
      <c r="K515" s="1">
        <v>0</v>
      </c>
      <c r="L515" s="1">
        <v>2017</v>
      </c>
      <c r="M515" s="1" t="str">
        <f t="shared" si="92"/>
        <v>중어육류</v>
      </c>
      <c r="N515">
        <f t="shared" si="93"/>
        <v>198.2</v>
      </c>
      <c r="O515">
        <f t="shared" si="94"/>
        <v>0.95</v>
      </c>
      <c r="P515">
        <f t="shared" si="95"/>
        <v>99.8</v>
      </c>
      <c r="Q515">
        <f t="shared" si="96"/>
        <v>197.4</v>
      </c>
      <c r="R515">
        <f t="shared" si="97"/>
        <v>32.6</v>
      </c>
      <c r="S515">
        <f t="shared" si="98"/>
        <v>197.4</v>
      </c>
      <c r="T515">
        <f t="shared" si="99"/>
        <v>2.63</v>
      </c>
      <c r="U515">
        <f t="shared" si="100"/>
        <v>12.4</v>
      </c>
      <c r="V515">
        <f t="shared" si="101"/>
        <v>12.4</v>
      </c>
      <c r="X515">
        <f t="shared" si="102"/>
        <v>0.01</v>
      </c>
      <c r="Y515">
        <f t="shared" si="103"/>
        <v>0.59</v>
      </c>
      <c r="Z515">
        <f t="shared" si="104"/>
        <v>0.41</v>
      </c>
    </row>
    <row r="516" spans="1:26" x14ac:dyDescent="0.25">
      <c r="A516" s="1" t="s">
        <v>1952</v>
      </c>
      <c r="B516" s="1">
        <v>100</v>
      </c>
      <c r="C516" s="1">
        <v>105</v>
      </c>
      <c r="D516" s="1">
        <v>0.3</v>
      </c>
      <c r="E516" s="1">
        <v>17.5</v>
      </c>
      <c r="F516" s="1">
        <v>4</v>
      </c>
      <c r="G516" s="1"/>
      <c r="H516" s="1">
        <v>48</v>
      </c>
      <c r="I516" s="1"/>
      <c r="J516" s="1"/>
      <c r="K516" s="1">
        <v>0</v>
      </c>
      <c r="L516" s="1">
        <v>2017</v>
      </c>
      <c r="M516" s="1" t="str">
        <f t="shared" ref="M516:M579" si="105">IF(AND((F516/E516)&gt;=0,(F516/E516)&lt;0.4325),"저어육류",IF(AND((F516/E516)&gt;=0.4325,(F516/E516)&lt;0.8375),"중어육류","고어육류"))</f>
        <v>저어육류</v>
      </c>
      <c r="N516">
        <f t="shared" ref="N516:N579" si="106">4*D516+4*E516+9*F516</f>
        <v>107.2</v>
      </c>
      <c r="O516">
        <f t="shared" ref="O516:O579" si="107">ROUND(N516/C516,2)</f>
        <v>1.02</v>
      </c>
      <c r="P516">
        <f t="shared" ref="P516:P579" si="108">B516-D516</f>
        <v>99.7</v>
      </c>
      <c r="Q516">
        <f t="shared" ref="Q516:Q579" si="109">E516*4+F516*9</f>
        <v>106</v>
      </c>
      <c r="R516">
        <f t="shared" ref="R516:R579" si="110">F516+E516</f>
        <v>21.5</v>
      </c>
      <c r="S516">
        <f t="shared" ref="S516:S579" si="111">Q516</f>
        <v>106</v>
      </c>
      <c r="T516">
        <f t="shared" ref="T516:T579" si="112">ROUND(S516/IF(M516="저어육류",50,IF(M516="중어육류",75,100)),2)</f>
        <v>2.12</v>
      </c>
      <c r="U516">
        <f t="shared" ref="U516:U579" si="113">ROUND(R516/T516,2)</f>
        <v>10.14</v>
      </c>
      <c r="V516">
        <f t="shared" ref="V516:V579" si="114">IF(U516&lt;=20,ROUND(U516,1),IF(AND(U516&gt;20,U516&lt;=50),INT((U516+2.5)/5)*5,ROUND(U516,-1)))</f>
        <v>10.1</v>
      </c>
      <c r="X516">
        <f t="shared" ref="X516:X579" si="115">ROUND(D516/($D516+$E516+$F516),2)</f>
        <v>0.01</v>
      </c>
      <c r="Y516">
        <f t="shared" ref="Y516:Y579" si="116">ROUND(E516/($D516+$E516+$F516),2)</f>
        <v>0.8</v>
      </c>
      <c r="Z516">
        <f t="shared" ref="Z516:Z579" si="117">ROUND(F516/($D516+$E516+$F516),2)</f>
        <v>0.18</v>
      </c>
    </row>
    <row r="517" spans="1:26" x14ac:dyDescent="0.25">
      <c r="A517" s="1" t="s">
        <v>1953</v>
      </c>
      <c r="B517" s="1">
        <v>100</v>
      </c>
      <c r="C517" s="1">
        <v>81</v>
      </c>
      <c r="D517" s="1">
        <v>0.4</v>
      </c>
      <c r="E517" s="1">
        <v>19.5</v>
      </c>
      <c r="F517" s="1">
        <v>0.4</v>
      </c>
      <c r="G517" s="1"/>
      <c r="H517" s="1"/>
      <c r="I517" s="1"/>
      <c r="J517" s="1"/>
      <c r="K517" s="1">
        <v>0</v>
      </c>
      <c r="L517" s="1">
        <v>2017</v>
      </c>
      <c r="M517" s="1" t="str">
        <f t="shared" si="105"/>
        <v>저어육류</v>
      </c>
      <c r="N517">
        <f t="shared" si="106"/>
        <v>83.199999999999989</v>
      </c>
      <c r="O517">
        <f t="shared" si="107"/>
        <v>1.03</v>
      </c>
      <c r="P517">
        <f t="shared" si="108"/>
        <v>99.6</v>
      </c>
      <c r="Q517">
        <f t="shared" si="109"/>
        <v>81.599999999999994</v>
      </c>
      <c r="R517">
        <f t="shared" si="110"/>
        <v>19.899999999999999</v>
      </c>
      <c r="S517">
        <f t="shared" si="111"/>
        <v>81.599999999999994</v>
      </c>
      <c r="T517">
        <f t="shared" si="112"/>
        <v>1.63</v>
      </c>
      <c r="U517">
        <f t="shared" si="113"/>
        <v>12.21</v>
      </c>
      <c r="V517">
        <f t="shared" si="114"/>
        <v>12.2</v>
      </c>
      <c r="X517">
        <f t="shared" si="115"/>
        <v>0.02</v>
      </c>
      <c r="Y517">
        <f t="shared" si="116"/>
        <v>0.96</v>
      </c>
      <c r="Z517">
        <f t="shared" si="117"/>
        <v>0.02</v>
      </c>
    </row>
    <row r="518" spans="1:26" x14ac:dyDescent="0.25">
      <c r="A518" s="1" t="s">
        <v>1954</v>
      </c>
      <c r="B518" s="1">
        <v>100</v>
      </c>
      <c r="C518" s="1">
        <v>76</v>
      </c>
      <c r="D518" s="1">
        <v>0.4</v>
      </c>
      <c r="E518" s="1">
        <v>18.8</v>
      </c>
      <c r="F518" s="1">
        <v>0.2</v>
      </c>
      <c r="G518" s="1"/>
      <c r="H518" s="1"/>
      <c r="I518" s="1"/>
      <c r="J518" s="1"/>
      <c r="K518" s="1">
        <v>0</v>
      </c>
      <c r="L518" s="1">
        <v>2017</v>
      </c>
      <c r="M518" s="1" t="str">
        <f t="shared" si="105"/>
        <v>저어육류</v>
      </c>
      <c r="N518">
        <f t="shared" si="106"/>
        <v>78.599999999999994</v>
      </c>
      <c r="O518">
        <f t="shared" si="107"/>
        <v>1.03</v>
      </c>
      <c r="P518">
        <f t="shared" si="108"/>
        <v>99.6</v>
      </c>
      <c r="Q518">
        <f t="shared" si="109"/>
        <v>77</v>
      </c>
      <c r="R518">
        <f t="shared" si="110"/>
        <v>19</v>
      </c>
      <c r="S518">
        <f t="shared" si="111"/>
        <v>77</v>
      </c>
      <c r="T518">
        <f t="shared" si="112"/>
        <v>1.54</v>
      </c>
      <c r="U518">
        <f t="shared" si="113"/>
        <v>12.34</v>
      </c>
      <c r="V518">
        <f t="shared" si="114"/>
        <v>12.3</v>
      </c>
      <c r="X518">
        <f t="shared" si="115"/>
        <v>0.02</v>
      </c>
      <c r="Y518">
        <f t="shared" si="116"/>
        <v>0.97</v>
      </c>
      <c r="Z518">
        <f t="shared" si="117"/>
        <v>0.01</v>
      </c>
    </row>
    <row r="519" spans="1:26" x14ac:dyDescent="0.25">
      <c r="A519" s="1" t="s">
        <v>1955</v>
      </c>
      <c r="B519" s="1">
        <v>100</v>
      </c>
      <c r="C519" s="1">
        <v>83</v>
      </c>
      <c r="D519" s="1">
        <v>0</v>
      </c>
      <c r="E519" s="1">
        <v>19.100000000000001</v>
      </c>
      <c r="F519" s="1">
        <v>1</v>
      </c>
      <c r="G519" s="1"/>
      <c r="H519" s="1"/>
      <c r="I519" s="1"/>
      <c r="J519" s="1"/>
      <c r="K519" s="1">
        <v>0</v>
      </c>
      <c r="L519" s="1">
        <v>2017</v>
      </c>
      <c r="M519" s="1" t="str">
        <f t="shared" si="105"/>
        <v>저어육류</v>
      </c>
      <c r="N519">
        <f t="shared" si="106"/>
        <v>85.4</v>
      </c>
      <c r="O519">
        <f t="shared" si="107"/>
        <v>1.03</v>
      </c>
      <c r="P519">
        <f t="shared" si="108"/>
        <v>100</v>
      </c>
      <c r="Q519">
        <f t="shared" si="109"/>
        <v>85.4</v>
      </c>
      <c r="R519">
        <f t="shared" si="110"/>
        <v>20.100000000000001</v>
      </c>
      <c r="S519">
        <f t="shared" si="111"/>
        <v>85.4</v>
      </c>
      <c r="T519">
        <f t="shared" si="112"/>
        <v>1.71</v>
      </c>
      <c r="U519">
        <f t="shared" si="113"/>
        <v>11.75</v>
      </c>
      <c r="V519">
        <f t="shared" si="114"/>
        <v>11.8</v>
      </c>
      <c r="X519">
        <f t="shared" si="115"/>
        <v>0</v>
      </c>
      <c r="Y519">
        <f t="shared" si="116"/>
        <v>0.95</v>
      </c>
      <c r="Z519">
        <f t="shared" si="117"/>
        <v>0.05</v>
      </c>
    </row>
    <row r="520" spans="1:26" x14ac:dyDescent="0.25">
      <c r="A520" s="1" t="s">
        <v>1956</v>
      </c>
      <c r="B520" s="1">
        <v>100</v>
      </c>
      <c r="C520" s="1">
        <v>96</v>
      </c>
      <c r="D520" s="1">
        <v>0</v>
      </c>
      <c r="E520" s="1">
        <v>18.510000000000002</v>
      </c>
      <c r="F520" s="1">
        <v>1.87</v>
      </c>
      <c r="G520" s="1">
        <v>0</v>
      </c>
      <c r="H520" s="1">
        <v>347</v>
      </c>
      <c r="I520" s="1">
        <v>63</v>
      </c>
      <c r="J520" s="1">
        <v>0.33</v>
      </c>
      <c r="K520" s="1">
        <v>0</v>
      </c>
      <c r="L520" s="1">
        <v>2017</v>
      </c>
      <c r="M520" s="1" t="str">
        <f t="shared" si="105"/>
        <v>저어육류</v>
      </c>
      <c r="N520">
        <f t="shared" si="106"/>
        <v>90.87</v>
      </c>
      <c r="O520">
        <f t="shared" si="107"/>
        <v>0.95</v>
      </c>
      <c r="P520">
        <f t="shared" si="108"/>
        <v>100</v>
      </c>
      <c r="Q520">
        <f t="shared" si="109"/>
        <v>90.87</v>
      </c>
      <c r="R520">
        <f t="shared" si="110"/>
        <v>20.380000000000003</v>
      </c>
      <c r="S520">
        <f t="shared" si="111"/>
        <v>90.87</v>
      </c>
      <c r="T520">
        <f t="shared" si="112"/>
        <v>1.82</v>
      </c>
      <c r="U520">
        <f t="shared" si="113"/>
        <v>11.2</v>
      </c>
      <c r="V520">
        <f t="shared" si="114"/>
        <v>11.2</v>
      </c>
      <c r="X520">
        <f t="shared" si="115"/>
        <v>0</v>
      </c>
      <c r="Y520">
        <f t="shared" si="116"/>
        <v>0.91</v>
      </c>
      <c r="Z520">
        <f t="shared" si="117"/>
        <v>0.09</v>
      </c>
    </row>
    <row r="521" spans="1:26" x14ac:dyDescent="0.25">
      <c r="A521" s="1" t="s">
        <v>1957</v>
      </c>
      <c r="B521" s="1">
        <v>100</v>
      </c>
      <c r="C521" s="1">
        <v>81</v>
      </c>
      <c r="D521" s="1">
        <v>0.2</v>
      </c>
      <c r="E521" s="1">
        <v>15.7</v>
      </c>
      <c r="F521" s="1">
        <v>2.1</v>
      </c>
      <c r="G521" s="1"/>
      <c r="H521" s="1">
        <v>111</v>
      </c>
      <c r="I521" s="1"/>
      <c r="J521" s="1"/>
      <c r="K521" s="1">
        <v>0</v>
      </c>
      <c r="L521" s="1">
        <v>2017</v>
      </c>
      <c r="M521" s="1" t="str">
        <f t="shared" si="105"/>
        <v>저어육류</v>
      </c>
      <c r="N521">
        <f t="shared" si="106"/>
        <v>82.5</v>
      </c>
      <c r="O521">
        <f t="shared" si="107"/>
        <v>1.02</v>
      </c>
      <c r="P521">
        <f t="shared" si="108"/>
        <v>99.8</v>
      </c>
      <c r="Q521">
        <f t="shared" si="109"/>
        <v>81.7</v>
      </c>
      <c r="R521">
        <f t="shared" si="110"/>
        <v>17.8</v>
      </c>
      <c r="S521">
        <f t="shared" si="111"/>
        <v>81.7</v>
      </c>
      <c r="T521">
        <f t="shared" si="112"/>
        <v>1.63</v>
      </c>
      <c r="U521">
        <f t="shared" si="113"/>
        <v>10.92</v>
      </c>
      <c r="V521">
        <f t="shared" si="114"/>
        <v>10.9</v>
      </c>
      <c r="X521">
        <f t="shared" si="115"/>
        <v>0.01</v>
      </c>
      <c r="Y521">
        <f t="shared" si="116"/>
        <v>0.87</v>
      </c>
      <c r="Z521">
        <f t="shared" si="117"/>
        <v>0.12</v>
      </c>
    </row>
    <row r="522" spans="1:26" x14ac:dyDescent="0.25">
      <c r="A522" s="1" t="s">
        <v>1958</v>
      </c>
      <c r="B522" s="1">
        <v>100</v>
      </c>
      <c r="C522" s="1">
        <v>126</v>
      </c>
      <c r="D522" s="1">
        <v>0.7</v>
      </c>
      <c r="E522" s="1">
        <v>19.3</v>
      </c>
      <c r="F522" s="1">
        <v>5.4</v>
      </c>
      <c r="G522" s="1"/>
      <c r="H522" s="1"/>
      <c r="I522" s="1"/>
      <c r="J522" s="1"/>
      <c r="K522" s="1">
        <v>0</v>
      </c>
      <c r="L522" s="1">
        <v>2017</v>
      </c>
      <c r="M522" s="1" t="str">
        <f t="shared" si="105"/>
        <v>저어육류</v>
      </c>
      <c r="N522">
        <f t="shared" si="106"/>
        <v>128.6</v>
      </c>
      <c r="O522">
        <f t="shared" si="107"/>
        <v>1.02</v>
      </c>
      <c r="P522">
        <f t="shared" si="108"/>
        <v>99.3</v>
      </c>
      <c r="Q522">
        <f t="shared" si="109"/>
        <v>125.80000000000001</v>
      </c>
      <c r="R522">
        <f t="shared" si="110"/>
        <v>24.700000000000003</v>
      </c>
      <c r="S522">
        <f t="shared" si="111"/>
        <v>125.80000000000001</v>
      </c>
      <c r="T522">
        <f t="shared" si="112"/>
        <v>2.52</v>
      </c>
      <c r="U522">
        <f t="shared" si="113"/>
        <v>9.8000000000000007</v>
      </c>
      <c r="V522">
        <f t="shared" si="114"/>
        <v>9.8000000000000007</v>
      </c>
      <c r="X522">
        <f t="shared" si="115"/>
        <v>0.03</v>
      </c>
      <c r="Y522">
        <f t="shared" si="116"/>
        <v>0.76</v>
      </c>
      <c r="Z522">
        <f t="shared" si="117"/>
        <v>0.21</v>
      </c>
    </row>
    <row r="523" spans="1:26" x14ac:dyDescent="0.25">
      <c r="A523" s="1" t="s">
        <v>1959</v>
      </c>
      <c r="B523" s="1">
        <v>100</v>
      </c>
      <c r="C523" s="1">
        <v>90</v>
      </c>
      <c r="D523" s="1">
        <v>5.8</v>
      </c>
      <c r="E523" s="1">
        <v>12.5</v>
      </c>
      <c r="F523" s="1">
        <v>1.9</v>
      </c>
      <c r="G523" s="1"/>
      <c r="H523" s="1">
        <v>390</v>
      </c>
      <c r="I523" s="1"/>
      <c r="J523" s="1"/>
      <c r="K523" s="1">
        <v>0</v>
      </c>
      <c r="L523" s="1">
        <v>2017</v>
      </c>
      <c r="M523" s="1" t="str">
        <f t="shared" si="105"/>
        <v>저어육류</v>
      </c>
      <c r="N523">
        <f t="shared" si="106"/>
        <v>90.3</v>
      </c>
      <c r="O523">
        <f t="shared" si="107"/>
        <v>1</v>
      </c>
      <c r="P523">
        <f t="shared" si="108"/>
        <v>94.2</v>
      </c>
      <c r="Q523">
        <f t="shared" si="109"/>
        <v>67.099999999999994</v>
      </c>
      <c r="R523">
        <f t="shared" si="110"/>
        <v>14.4</v>
      </c>
      <c r="S523">
        <f t="shared" si="111"/>
        <v>67.099999999999994</v>
      </c>
      <c r="T523">
        <f t="shared" si="112"/>
        <v>1.34</v>
      </c>
      <c r="U523">
        <f t="shared" si="113"/>
        <v>10.75</v>
      </c>
      <c r="V523">
        <f t="shared" si="114"/>
        <v>10.8</v>
      </c>
      <c r="X523">
        <f t="shared" si="115"/>
        <v>0.28999999999999998</v>
      </c>
      <c r="Y523">
        <f t="shared" si="116"/>
        <v>0.62</v>
      </c>
      <c r="Z523">
        <f t="shared" si="117"/>
        <v>0.09</v>
      </c>
    </row>
    <row r="524" spans="1:26" x14ac:dyDescent="0.25">
      <c r="A524" s="1" t="s">
        <v>1960</v>
      </c>
      <c r="B524" s="1">
        <v>100</v>
      </c>
      <c r="C524" s="1">
        <v>243</v>
      </c>
      <c r="D524" s="1">
        <v>0.7</v>
      </c>
      <c r="E524" s="1">
        <v>46</v>
      </c>
      <c r="F524" s="1">
        <v>6.9</v>
      </c>
      <c r="G524" s="1"/>
      <c r="H524" s="1"/>
      <c r="I524" s="1"/>
      <c r="J524" s="1"/>
      <c r="K524" s="1">
        <v>0</v>
      </c>
      <c r="L524" s="1">
        <v>2017</v>
      </c>
      <c r="M524" s="1" t="str">
        <f t="shared" si="105"/>
        <v>저어육류</v>
      </c>
      <c r="N524">
        <f t="shared" si="106"/>
        <v>248.9</v>
      </c>
      <c r="O524">
        <f t="shared" si="107"/>
        <v>1.02</v>
      </c>
      <c r="P524">
        <f t="shared" si="108"/>
        <v>99.3</v>
      </c>
      <c r="Q524">
        <f t="shared" si="109"/>
        <v>246.1</v>
      </c>
      <c r="R524">
        <f t="shared" si="110"/>
        <v>52.9</v>
      </c>
      <c r="S524">
        <f t="shared" si="111"/>
        <v>246.1</v>
      </c>
      <c r="T524">
        <f t="shared" si="112"/>
        <v>4.92</v>
      </c>
      <c r="U524">
        <f t="shared" si="113"/>
        <v>10.75</v>
      </c>
      <c r="V524">
        <f t="shared" si="114"/>
        <v>10.8</v>
      </c>
      <c r="X524">
        <f t="shared" si="115"/>
        <v>0.01</v>
      </c>
      <c r="Y524">
        <f t="shared" si="116"/>
        <v>0.86</v>
      </c>
      <c r="Z524">
        <f t="shared" si="117"/>
        <v>0.13</v>
      </c>
    </row>
    <row r="525" spans="1:26" x14ac:dyDescent="0.25">
      <c r="A525" s="1" t="s">
        <v>1961</v>
      </c>
      <c r="B525" s="1">
        <v>100</v>
      </c>
      <c r="C525" s="1">
        <v>168</v>
      </c>
      <c r="D525" s="1">
        <v>0.1</v>
      </c>
      <c r="E525" s="1">
        <v>20.2</v>
      </c>
      <c r="F525" s="1">
        <v>8.8000000000000007</v>
      </c>
      <c r="G525" s="1"/>
      <c r="H525" s="1">
        <v>670</v>
      </c>
      <c r="I525" s="1">
        <v>73</v>
      </c>
      <c r="J525" s="1">
        <v>2.35</v>
      </c>
      <c r="K525" s="1">
        <v>0</v>
      </c>
      <c r="L525" s="1">
        <v>2017</v>
      </c>
      <c r="M525" s="1" t="str">
        <f t="shared" si="105"/>
        <v>중어육류</v>
      </c>
      <c r="N525">
        <f t="shared" si="106"/>
        <v>160.4</v>
      </c>
      <c r="O525">
        <f t="shared" si="107"/>
        <v>0.95</v>
      </c>
      <c r="P525">
        <f t="shared" si="108"/>
        <v>99.9</v>
      </c>
      <c r="Q525">
        <f t="shared" si="109"/>
        <v>160</v>
      </c>
      <c r="R525">
        <f t="shared" si="110"/>
        <v>29</v>
      </c>
      <c r="S525">
        <f t="shared" si="111"/>
        <v>160</v>
      </c>
      <c r="T525">
        <f t="shared" si="112"/>
        <v>2.13</v>
      </c>
      <c r="U525">
        <f t="shared" si="113"/>
        <v>13.62</v>
      </c>
      <c r="V525">
        <f t="shared" si="114"/>
        <v>13.6</v>
      </c>
      <c r="X525">
        <f t="shared" si="115"/>
        <v>0</v>
      </c>
      <c r="Y525">
        <f t="shared" si="116"/>
        <v>0.69</v>
      </c>
      <c r="Z525">
        <f t="shared" si="117"/>
        <v>0.3</v>
      </c>
    </row>
    <row r="526" spans="1:26" x14ac:dyDescent="0.25">
      <c r="A526" s="1" t="s">
        <v>1962</v>
      </c>
      <c r="B526" s="1">
        <v>100</v>
      </c>
      <c r="C526" s="1">
        <v>220</v>
      </c>
      <c r="D526" s="1">
        <v>0.1</v>
      </c>
      <c r="E526" s="1">
        <v>24.6</v>
      </c>
      <c r="F526" s="1">
        <v>12.3</v>
      </c>
      <c r="G526" s="1"/>
      <c r="H526" s="1">
        <v>770</v>
      </c>
      <c r="I526" s="1">
        <v>96</v>
      </c>
      <c r="J526" s="1">
        <v>3.23</v>
      </c>
      <c r="K526" s="1">
        <v>0</v>
      </c>
      <c r="L526" s="1">
        <v>2017</v>
      </c>
      <c r="M526" s="1" t="str">
        <f t="shared" si="105"/>
        <v>중어육류</v>
      </c>
      <c r="N526">
        <f t="shared" si="106"/>
        <v>209.5</v>
      </c>
      <c r="O526">
        <f t="shared" si="107"/>
        <v>0.95</v>
      </c>
      <c r="P526">
        <f t="shared" si="108"/>
        <v>99.9</v>
      </c>
      <c r="Q526">
        <f t="shared" si="109"/>
        <v>209.10000000000002</v>
      </c>
      <c r="R526">
        <f t="shared" si="110"/>
        <v>36.900000000000006</v>
      </c>
      <c r="S526">
        <f t="shared" si="111"/>
        <v>209.10000000000002</v>
      </c>
      <c r="T526">
        <f t="shared" si="112"/>
        <v>2.79</v>
      </c>
      <c r="U526">
        <f t="shared" si="113"/>
        <v>13.23</v>
      </c>
      <c r="V526">
        <f t="shared" si="114"/>
        <v>13.2</v>
      </c>
      <c r="X526">
        <f t="shared" si="115"/>
        <v>0</v>
      </c>
      <c r="Y526">
        <f t="shared" si="116"/>
        <v>0.66</v>
      </c>
      <c r="Z526">
        <f t="shared" si="117"/>
        <v>0.33</v>
      </c>
    </row>
    <row r="527" spans="1:26" x14ac:dyDescent="0.25">
      <c r="A527" s="1" t="s">
        <v>1963</v>
      </c>
      <c r="B527" s="1">
        <v>100</v>
      </c>
      <c r="C527" s="1">
        <v>134</v>
      </c>
      <c r="D527" s="1">
        <v>17.899999999999999</v>
      </c>
      <c r="E527" s="1">
        <v>14.7</v>
      </c>
      <c r="F527" s="1">
        <v>0.1</v>
      </c>
      <c r="G527" s="1"/>
      <c r="H527" s="1">
        <v>900</v>
      </c>
      <c r="I527" s="1"/>
      <c r="J527" s="1"/>
      <c r="K527" s="1">
        <v>0</v>
      </c>
      <c r="L527" s="1">
        <v>2017</v>
      </c>
      <c r="M527" s="1" t="str">
        <f t="shared" si="105"/>
        <v>저어육류</v>
      </c>
      <c r="N527">
        <f t="shared" si="106"/>
        <v>131.29999999999998</v>
      </c>
      <c r="O527">
        <f t="shared" si="107"/>
        <v>0.98</v>
      </c>
      <c r="P527">
        <f t="shared" si="108"/>
        <v>82.1</v>
      </c>
      <c r="Q527">
        <f t="shared" si="109"/>
        <v>59.699999999999996</v>
      </c>
      <c r="R527">
        <f t="shared" si="110"/>
        <v>14.799999999999999</v>
      </c>
      <c r="S527">
        <f t="shared" si="111"/>
        <v>59.699999999999996</v>
      </c>
      <c r="T527">
        <f t="shared" si="112"/>
        <v>1.19</v>
      </c>
      <c r="U527">
        <f t="shared" si="113"/>
        <v>12.44</v>
      </c>
      <c r="V527">
        <f t="shared" si="114"/>
        <v>12.4</v>
      </c>
      <c r="X527">
        <f t="shared" si="115"/>
        <v>0.55000000000000004</v>
      </c>
      <c r="Y527">
        <f t="shared" si="116"/>
        <v>0.45</v>
      </c>
      <c r="Z527">
        <f t="shared" si="117"/>
        <v>0</v>
      </c>
    </row>
    <row r="528" spans="1:26" x14ac:dyDescent="0.25">
      <c r="A528" s="1" t="s">
        <v>1964</v>
      </c>
      <c r="B528" s="1">
        <v>100</v>
      </c>
      <c r="C528" s="1">
        <v>146</v>
      </c>
      <c r="D528" s="1">
        <v>14.8</v>
      </c>
      <c r="E528" s="1">
        <v>16.100000000000001</v>
      </c>
      <c r="F528" s="1">
        <v>2.2999999999999998</v>
      </c>
      <c r="G528" s="1"/>
      <c r="H528" s="1"/>
      <c r="I528" s="1"/>
      <c r="J528" s="1"/>
      <c r="K528" s="1">
        <v>0</v>
      </c>
      <c r="L528" s="1">
        <v>2017</v>
      </c>
      <c r="M528" s="1" t="str">
        <f t="shared" si="105"/>
        <v>저어육류</v>
      </c>
      <c r="N528">
        <f t="shared" si="106"/>
        <v>144.30000000000001</v>
      </c>
      <c r="O528">
        <f t="shared" si="107"/>
        <v>0.99</v>
      </c>
      <c r="P528">
        <f t="shared" si="108"/>
        <v>85.2</v>
      </c>
      <c r="Q528">
        <f t="shared" si="109"/>
        <v>85.100000000000009</v>
      </c>
      <c r="R528">
        <f t="shared" si="110"/>
        <v>18.400000000000002</v>
      </c>
      <c r="S528">
        <f t="shared" si="111"/>
        <v>85.100000000000009</v>
      </c>
      <c r="T528">
        <f t="shared" si="112"/>
        <v>1.7</v>
      </c>
      <c r="U528">
        <f t="shared" si="113"/>
        <v>10.82</v>
      </c>
      <c r="V528">
        <f t="shared" si="114"/>
        <v>10.8</v>
      </c>
      <c r="X528">
        <f t="shared" si="115"/>
        <v>0.45</v>
      </c>
      <c r="Y528">
        <f t="shared" si="116"/>
        <v>0.48</v>
      </c>
      <c r="Z528">
        <f t="shared" si="117"/>
        <v>7.0000000000000007E-2</v>
      </c>
    </row>
    <row r="529" spans="1:26" x14ac:dyDescent="0.25">
      <c r="A529" s="1" t="s">
        <v>1965</v>
      </c>
      <c r="B529" s="1">
        <v>100</v>
      </c>
      <c r="C529" s="1">
        <v>170</v>
      </c>
      <c r="D529" s="1">
        <v>0.1</v>
      </c>
      <c r="E529" s="1">
        <v>25.9</v>
      </c>
      <c r="F529" s="1">
        <v>6.4</v>
      </c>
      <c r="G529" s="1"/>
      <c r="H529" s="1">
        <v>180</v>
      </c>
      <c r="I529" s="1">
        <v>94</v>
      </c>
      <c r="J529" s="1">
        <v>1.57</v>
      </c>
      <c r="K529" s="1">
        <v>0</v>
      </c>
      <c r="L529" s="1">
        <v>2017</v>
      </c>
      <c r="M529" s="1" t="str">
        <f t="shared" si="105"/>
        <v>저어육류</v>
      </c>
      <c r="N529">
        <f t="shared" si="106"/>
        <v>161.6</v>
      </c>
      <c r="O529">
        <f t="shared" si="107"/>
        <v>0.95</v>
      </c>
      <c r="P529">
        <f t="shared" si="108"/>
        <v>99.9</v>
      </c>
      <c r="Q529">
        <f t="shared" si="109"/>
        <v>161.19999999999999</v>
      </c>
      <c r="R529">
        <f t="shared" si="110"/>
        <v>32.299999999999997</v>
      </c>
      <c r="S529">
        <f t="shared" si="111"/>
        <v>161.19999999999999</v>
      </c>
      <c r="T529">
        <f t="shared" si="112"/>
        <v>3.22</v>
      </c>
      <c r="U529">
        <f t="shared" si="113"/>
        <v>10.029999999999999</v>
      </c>
      <c r="V529">
        <f t="shared" si="114"/>
        <v>10</v>
      </c>
      <c r="X529">
        <f t="shared" si="115"/>
        <v>0</v>
      </c>
      <c r="Y529">
        <f t="shared" si="116"/>
        <v>0.8</v>
      </c>
      <c r="Z529">
        <f t="shared" si="117"/>
        <v>0.2</v>
      </c>
    </row>
    <row r="530" spans="1:26" x14ac:dyDescent="0.25">
      <c r="A530" s="1" t="s">
        <v>1966</v>
      </c>
      <c r="B530" s="1">
        <v>100</v>
      </c>
      <c r="C530" s="1">
        <v>110</v>
      </c>
      <c r="D530" s="1">
        <v>0.3</v>
      </c>
      <c r="E530" s="1">
        <v>20</v>
      </c>
      <c r="F530" s="1">
        <v>3.5</v>
      </c>
      <c r="G530" s="1"/>
      <c r="H530" s="1"/>
      <c r="I530" s="1"/>
      <c r="J530" s="1"/>
      <c r="K530" s="1">
        <v>0</v>
      </c>
      <c r="L530" s="1">
        <v>2017</v>
      </c>
      <c r="M530" s="1" t="str">
        <f t="shared" si="105"/>
        <v>저어육류</v>
      </c>
      <c r="N530">
        <f t="shared" si="106"/>
        <v>112.7</v>
      </c>
      <c r="O530">
        <f t="shared" si="107"/>
        <v>1.02</v>
      </c>
      <c r="P530">
        <f t="shared" si="108"/>
        <v>99.7</v>
      </c>
      <c r="Q530">
        <f t="shared" si="109"/>
        <v>111.5</v>
      </c>
      <c r="R530">
        <f t="shared" si="110"/>
        <v>23.5</v>
      </c>
      <c r="S530">
        <f t="shared" si="111"/>
        <v>111.5</v>
      </c>
      <c r="T530">
        <f t="shared" si="112"/>
        <v>2.23</v>
      </c>
      <c r="U530">
        <f t="shared" si="113"/>
        <v>10.54</v>
      </c>
      <c r="V530">
        <f t="shared" si="114"/>
        <v>10.5</v>
      </c>
      <c r="X530">
        <f t="shared" si="115"/>
        <v>0.01</v>
      </c>
      <c r="Y530">
        <f t="shared" si="116"/>
        <v>0.84</v>
      </c>
      <c r="Z530">
        <f t="shared" si="117"/>
        <v>0.15</v>
      </c>
    </row>
    <row r="531" spans="1:26" x14ac:dyDescent="0.25">
      <c r="A531" s="1" t="s">
        <v>1967</v>
      </c>
      <c r="B531" s="1">
        <v>60</v>
      </c>
      <c r="C531" s="1">
        <v>59.4</v>
      </c>
      <c r="D531" s="1">
        <v>0.18</v>
      </c>
      <c r="E531" s="1">
        <v>11.94</v>
      </c>
      <c r="F531" s="1">
        <v>0.9</v>
      </c>
      <c r="G531" s="1">
        <v>0</v>
      </c>
      <c r="H531" s="1"/>
      <c r="I531" s="1">
        <v>0</v>
      </c>
      <c r="J531" s="1">
        <v>0.28000000000000003</v>
      </c>
      <c r="K531" s="1">
        <v>0</v>
      </c>
      <c r="L531" s="1">
        <v>2011</v>
      </c>
      <c r="M531" s="1" t="str">
        <f t="shared" si="105"/>
        <v>저어육류</v>
      </c>
      <c r="N531">
        <f t="shared" si="106"/>
        <v>56.58</v>
      </c>
      <c r="O531">
        <f t="shared" si="107"/>
        <v>0.95</v>
      </c>
      <c r="P531">
        <f t="shared" si="108"/>
        <v>59.82</v>
      </c>
      <c r="Q531">
        <f t="shared" si="109"/>
        <v>55.86</v>
      </c>
      <c r="R531">
        <f t="shared" si="110"/>
        <v>12.84</v>
      </c>
      <c r="S531">
        <f t="shared" si="111"/>
        <v>55.86</v>
      </c>
      <c r="T531">
        <f t="shared" si="112"/>
        <v>1.1200000000000001</v>
      </c>
      <c r="U531">
        <f t="shared" si="113"/>
        <v>11.46</v>
      </c>
      <c r="V531">
        <f t="shared" si="114"/>
        <v>11.5</v>
      </c>
      <c r="X531">
        <f t="shared" si="115"/>
        <v>0.01</v>
      </c>
      <c r="Y531">
        <f t="shared" si="116"/>
        <v>0.92</v>
      </c>
      <c r="Z531">
        <f t="shared" si="117"/>
        <v>7.0000000000000007E-2</v>
      </c>
    </row>
    <row r="532" spans="1:26" x14ac:dyDescent="0.25">
      <c r="A532" s="1" t="s">
        <v>1968</v>
      </c>
      <c r="B532" s="1">
        <v>100</v>
      </c>
      <c r="C532" s="1">
        <v>151</v>
      </c>
      <c r="D532" s="1">
        <v>0.1</v>
      </c>
      <c r="E532" s="1">
        <v>22.4</v>
      </c>
      <c r="F532" s="1">
        <v>5.9</v>
      </c>
      <c r="G532" s="1"/>
      <c r="H532" s="1">
        <v>130</v>
      </c>
      <c r="I532" s="1">
        <v>81</v>
      </c>
      <c r="J532" s="1">
        <v>1.45</v>
      </c>
      <c r="K532" s="1">
        <v>0</v>
      </c>
      <c r="L532" s="1">
        <v>2017</v>
      </c>
      <c r="M532" s="1" t="str">
        <f t="shared" si="105"/>
        <v>저어육류</v>
      </c>
      <c r="N532">
        <f t="shared" si="106"/>
        <v>143.1</v>
      </c>
      <c r="O532">
        <f t="shared" si="107"/>
        <v>0.95</v>
      </c>
      <c r="P532">
        <f t="shared" si="108"/>
        <v>99.9</v>
      </c>
      <c r="Q532">
        <f t="shared" si="109"/>
        <v>142.69999999999999</v>
      </c>
      <c r="R532">
        <f t="shared" si="110"/>
        <v>28.299999999999997</v>
      </c>
      <c r="S532">
        <f t="shared" si="111"/>
        <v>142.69999999999999</v>
      </c>
      <c r="T532">
        <f t="shared" si="112"/>
        <v>2.85</v>
      </c>
      <c r="U532">
        <f t="shared" si="113"/>
        <v>9.93</v>
      </c>
      <c r="V532">
        <f t="shared" si="114"/>
        <v>9.9</v>
      </c>
      <c r="X532">
        <f t="shared" si="115"/>
        <v>0</v>
      </c>
      <c r="Y532">
        <f t="shared" si="116"/>
        <v>0.79</v>
      </c>
      <c r="Z532">
        <f t="shared" si="117"/>
        <v>0.21</v>
      </c>
    </row>
    <row r="533" spans="1:26" x14ac:dyDescent="0.25">
      <c r="A533" s="1" t="s">
        <v>1969</v>
      </c>
      <c r="B533" s="1">
        <v>100</v>
      </c>
      <c r="C533" s="1">
        <v>124</v>
      </c>
      <c r="D533" s="1">
        <v>0.1</v>
      </c>
      <c r="E533" s="1">
        <v>20.7</v>
      </c>
      <c r="F533" s="1">
        <v>4.8</v>
      </c>
      <c r="G533" s="1"/>
      <c r="H533" s="1"/>
      <c r="I533" s="1"/>
      <c r="J533" s="1"/>
      <c r="K533" s="1">
        <v>0</v>
      </c>
      <c r="L533" s="1">
        <v>2017</v>
      </c>
      <c r="M533" s="1" t="str">
        <f t="shared" si="105"/>
        <v>저어육류</v>
      </c>
      <c r="N533">
        <f t="shared" si="106"/>
        <v>126.4</v>
      </c>
      <c r="O533">
        <f t="shared" si="107"/>
        <v>1.02</v>
      </c>
      <c r="P533">
        <f t="shared" si="108"/>
        <v>99.9</v>
      </c>
      <c r="Q533">
        <f t="shared" si="109"/>
        <v>126</v>
      </c>
      <c r="R533">
        <f t="shared" si="110"/>
        <v>25.5</v>
      </c>
      <c r="S533">
        <f t="shared" si="111"/>
        <v>126</v>
      </c>
      <c r="T533">
        <f t="shared" si="112"/>
        <v>2.52</v>
      </c>
      <c r="U533">
        <f t="shared" si="113"/>
        <v>10.119999999999999</v>
      </c>
      <c r="V533">
        <f t="shared" si="114"/>
        <v>10.1</v>
      </c>
      <c r="X533">
        <f t="shared" si="115"/>
        <v>0</v>
      </c>
      <c r="Y533">
        <f t="shared" si="116"/>
        <v>0.81</v>
      </c>
      <c r="Z533">
        <f t="shared" si="117"/>
        <v>0.19</v>
      </c>
    </row>
    <row r="534" spans="1:26" x14ac:dyDescent="0.25">
      <c r="A534" s="1" t="s">
        <v>1970</v>
      </c>
      <c r="B534" s="1">
        <v>100</v>
      </c>
      <c r="C534" s="1">
        <v>59</v>
      </c>
      <c r="D534" s="1">
        <v>0</v>
      </c>
      <c r="E534" s="1">
        <v>13</v>
      </c>
      <c r="F534" s="1">
        <v>1</v>
      </c>
      <c r="G534" s="1"/>
      <c r="H534" s="1"/>
      <c r="I534" s="1"/>
      <c r="J534" s="1"/>
      <c r="K534" s="1">
        <v>0</v>
      </c>
      <c r="L534" s="1">
        <v>2017</v>
      </c>
      <c r="M534" s="1" t="str">
        <f t="shared" si="105"/>
        <v>저어육류</v>
      </c>
      <c r="N534">
        <f t="shared" si="106"/>
        <v>61</v>
      </c>
      <c r="O534">
        <f t="shared" si="107"/>
        <v>1.03</v>
      </c>
      <c r="P534">
        <f t="shared" si="108"/>
        <v>100</v>
      </c>
      <c r="Q534">
        <f t="shared" si="109"/>
        <v>61</v>
      </c>
      <c r="R534">
        <f t="shared" si="110"/>
        <v>14</v>
      </c>
      <c r="S534">
        <f t="shared" si="111"/>
        <v>61</v>
      </c>
      <c r="T534">
        <f t="shared" si="112"/>
        <v>1.22</v>
      </c>
      <c r="U534">
        <f t="shared" si="113"/>
        <v>11.48</v>
      </c>
      <c r="V534">
        <f t="shared" si="114"/>
        <v>11.5</v>
      </c>
      <c r="X534">
        <f t="shared" si="115"/>
        <v>0</v>
      </c>
      <c r="Y534">
        <f t="shared" si="116"/>
        <v>0.93</v>
      </c>
      <c r="Z534">
        <f t="shared" si="117"/>
        <v>7.0000000000000007E-2</v>
      </c>
    </row>
    <row r="535" spans="1:26" x14ac:dyDescent="0.25">
      <c r="A535" s="1" t="s">
        <v>1971</v>
      </c>
      <c r="B535" s="1">
        <v>100</v>
      </c>
      <c r="C535" s="1">
        <v>95</v>
      </c>
      <c r="D535" s="1">
        <v>1</v>
      </c>
      <c r="E535" s="1">
        <v>12.2</v>
      </c>
      <c r="F535" s="1">
        <v>4.8</v>
      </c>
      <c r="G535" s="1"/>
      <c r="H535" s="1">
        <v>2000</v>
      </c>
      <c r="I535" s="1"/>
      <c r="J535" s="1"/>
      <c r="K535" s="1">
        <v>0</v>
      </c>
      <c r="L535" s="1">
        <v>2017</v>
      </c>
      <c r="M535" s="1" t="str">
        <f t="shared" si="105"/>
        <v>저어육류</v>
      </c>
      <c r="N535">
        <f t="shared" si="106"/>
        <v>96</v>
      </c>
      <c r="O535">
        <f t="shared" si="107"/>
        <v>1.01</v>
      </c>
      <c r="P535">
        <f t="shared" si="108"/>
        <v>99</v>
      </c>
      <c r="Q535">
        <f t="shared" si="109"/>
        <v>92</v>
      </c>
      <c r="R535">
        <f t="shared" si="110"/>
        <v>17</v>
      </c>
      <c r="S535">
        <f t="shared" si="111"/>
        <v>92</v>
      </c>
      <c r="T535">
        <f t="shared" si="112"/>
        <v>1.84</v>
      </c>
      <c r="U535">
        <f t="shared" si="113"/>
        <v>9.24</v>
      </c>
      <c r="V535">
        <f t="shared" si="114"/>
        <v>9.1999999999999993</v>
      </c>
      <c r="X535">
        <f t="shared" si="115"/>
        <v>0.06</v>
      </c>
      <c r="Y535">
        <f t="shared" si="116"/>
        <v>0.68</v>
      </c>
      <c r="Z535">
        <f t="shared" si="117"/>
        <v>0.27</v>
      </c>
    </row>
    <row r="536" spans="1:26" x14ac:dyDescent="0.25">
      <c r="A536" s="1" t="s">
        <v>1972</v>
      </c>
      <c r="B536" s="1">
        <v>100</v>
      </c>
      <c r="C536" s="1">
        <v>134</v>
      </c>
      <c r="D536" s="1">
        <v>17.899999999999999</v>
      </c>
      <c r="E536" s="1">
        <v>14.7</v>
      </c>
      <c r="F536" s="1">
        <v>0.1</v>
      </c>
      <c r="G536" s="1"/>
      <c r="H536" s="1">
        <v>900</v>
      </c>
      <c r="I536" s="1"/>
      <c r="J536" s="1"/>
      <c r="K536" s="1">
        <v>0</v>
      </c>
      <c r="L536" s="1">
        <v>2017</v>
      </c>
      <c r="M536" s="1" t="str">
        <f t="shared" si="105"/>
        <v>저어육류</v>
      </c>
      <c r="N536">
        <f t="shared" si="106"/>
        <v>131.29999999999998</v>
      </c>
      <c r="O536">
        <f t="shared" si="107"/>
        <v>0.98</v>
      </c>
      <c r="P536">
        <f t="shared" si="108"/>
        <v>82.1</v>
      </c>
      <c r="Q536">
        <f t="shared" si="109"/>
        <v>59.699999999999996</v>
      </c>
      <c r="R536">
        <f t="shared" si="110"/>
        <v>14.799999999999999</v>
      </c>
      <c r="S536">
        <f t="shared" si="111"/>
        <v>59.699999999999996</v>
      </c>
      <c r="T536">
        <f t="shared" si="112"/>
        <v>1.19</v>
      </c>
      <c r="U536">
        <f t="shared" si="113"/>
        <v>12.44</v>
      </c>
      <c r="V536">
        <f t="shared" si="114"/>
        <v>12.4</v>
      </c>
      <c r="X536">
        <f t="shared" si="115"/>
        <v>0.55000000000000004</v>
      </c>
      <c r="Y536">
        <f t="shared" si="116"/>
        <v>0.45</v>
      </c>
      <c r="Z536">
        <f t="shared" si="117"/>
        <v>0</v>
      </c>
    </row>
    <row r="537" spans="1:26" x14ac:dyDescent="0.25">
      <c r="A537" s="1" t="s">
        <v>1973</v>
      </c>
      <c r="B537" s="1">
        <v>100</v>
      </c>
      <c r="C537" s="1">
        <v>96</v>
      </c>
      <c r="D537" s="1">
        <v>7.3</v>
      </c>
      <c r="E537" s="1">
        <v>16.3</v>
      </c>
      <c r="F537" s="1">
        <v>0.2</v>
      </c>
      <c r="G537" s="1"/>
      <c r="H537" s="1">
        <v>600</v>
      </c>
      <c r="I537" s="1"/>
      <c r="J537" s="1"/>
      <c r="K537" s="1">
        <v>0</v>
      </c>
      <c r="L537" s="1">
        <v>2017</v>
      </c>
      <c r="M537" s="1" t="str">
        <f t="shared" si="105"/>
        <v>저어육류</v>
      </c>
      <c r="N537">
        <f t="shared" si="106"/>
        <v>96.2</v>
      </c>
      <c r="O537">
        <f t="shared" si="107"/>
        <v>1</v>
      </c>
      <c r="P537">
        <f t="shared" si="108"/>
        <v>92.7</v>
      </c>
      <c r="Q537">
        <f t="shared" si="109"/>
        <v>67</v>
      </c>
      <c r="R537">
        <f t="shared" si="110"/>
        <v>16.5</v>
      </c>
      <c r="S537">
        <f t="shared" si="111"/>
        <v>67</v>
      </c>
      <c r="T537">
        <f t="shared" si="112"/>
        <v>1.34</v>
      </c>
      <c r="U537">
        <f t="shared" si="113"/>
        <v>12.31</v>
      </c>
      <c r="V537">
        <f t="shared" si="114"/>
        <v>12.3</v>
      </c>
      <c r="X537">
        <f t="shared" si="115"/>
        <v>0.31</v>
      </c>
      <c r="Y537">
        <f t="shared" si="116"/>
        <v>0.68</v>
      </c>
      <c r="Z537">
        <f t="shared" si="117"/>
        <v>0.01</v>
      </c>
    </row>
    <row r="538" spans="1:26" x14ac:dyDescent="0.25">
      <c r="A538" s="1" t="s">
        <v>1974</v>
      </c>
      <c r="B538" s="1">
        <v>100</v>
      </c>
      <c r="C538" s="1">
        <v>140</v>
      </c>
      <c r="D538" s="1">
        <v>0</v>
      </c>
      <c r="E538" s="1">
        <v>18.5</v>
      </c>
      <c r="F538" s="1">
        <v>7.6</v>
      </c>
      <c r="G538" s="1"/>
      <c r="H538" s="1"/>
      <c r="I538" s="1"/>
      <c r="J538" s="1"/>
      <c r="K538" s="1">
        <v>0</v>
      </c>
      <c r="L538" s="1">
        <v>2017</v>
      </c>
      <c r="M538" s="1" t="str">
        <f t="shared" si="105"/>
        <v>저어육류</v>
      </c>
      <c r="N538">
        <f t="shared" si="106"/>
        <v>142.39999999999998</v>
      </c>
      <c r="O538">
        <f t="shared" si="107"/>
        <v>1.02</v>
      </c>
      <c r="P538">
        <f t="shared" si="108"/>
        <v>100</v>
      </c>
      <c r="Q538">
        <f t="shared" si="109"/>
        <v>142.39999999999998</v>
      </c>
      <c r="R538">
        <f t="shared" si="110"/>
        <v>26.1</v>
      </c>
      <c r="S538">
        <f t="shared" si="111"/>
        <v>142.39999999999998</v>
      </c>
      <c r="T538">
        <f t="shared" si="112"/>
        <v>2.85</v>
      </c>
      <c r="U538">
        <f t="shared" si="113"/>
        <v>9.16</v>
      </c>
      <c r="V538">
        <f t="shared" si="114"/>
        <v>9.1999999999999993</v>
      </c>
      <c r="X538">
        <f t="shared" si="115"/>
        <v>0</v>
      </c>
      <c r="Y538">
        <f t="shared" si="116"/>
        <v>0.71</v>
      </c>
      <c r="Z538">
        <f t="shared" si="117"/>
        <v>0.28999999999999998</v>
      </c>
    </row>
    <row r="539" spans="1:26" x14ac:dyDescent="0.25">
      <c r="A539" s="1" t="s">
        <v>1975</v>
      </c>
      <c r="B539" s="1">
        <v>100</v>
      </c>
      <c r="C539" s="1">
        <v>235</v>
      </c>
      <c r="D539" s="1">
        <v>2.2999999999999998</v>
      </c>
      <c r="E539" s="1">
        <v>56</v>
      </c>
      <c r="F539" s="1">
        <v>0.9</v>
      </c>
      <c r="G539" s="1"/>
      <c r="H539" s="1">
        <v>3000</v>
      </c>
      <c r="I539" s="1"/>
      <c r="J539" s="1"/>
      <c r="K539" s="1">
        <v>0</v>
      </c>
      <c r="L539" s="1">
        <v>2017</v>
      </c>
      <c r="M539" s="1" t="str">
        <f t="shared" si="105"/>
        <v>저어육류</v>
      </c>
      <c r="N539">
        <f t="shared" si="106"/>
        <v>241.29999999999998</v>
      </c>
      <c r="O539">
        <f t="shared" si="107"/>
        <v>1.03</v>
      </c>
      <c r="P539">
        <f t="shared" si="108"/>
        <v>97.7</v>
      </c>
      <c r="Q539">
        <f t="shared" si="109"/>
        <v>232.1</v>
      </c>
      <c r="R539">
        <f t="shared" si="110"/>
        <v>56.9</v>
      </c>
      <c r="S539">
        <f t="shared" si="111"/>
        <v>232.1</v>
      </c>
      <c r="T539">
        <f t="shared" si="112"/>
        <v>4.6399999999999997</v>
      </c>
      <c r="U539">
        <f t="shared" si="113"/>
        <v>12.26</v>
      </c>
      <c r="V539">
        <f t="shared" si="114"/>
        <v>12.3</v>
      </c>
      <c r="X539">
        <f t="shared" si="115"/>
        <v>0.04</v>
      </c>
      <c r="Y539">
        <f t="shared" si="116"/>
        <v>0.95</v>
      </c>
      <c r="Z539">
        <f t="shared" si="117"/>
        <v>0.02</v>
      </c>
    </row>
    <row r="540" spans="1:26" x14ac:dyDescent="0.25">
      <c r="A540" s="1" t="s">
        <v>1976</v>
      </c>
      <c r="B540" s="1">
        <v>100</v>
      </c>
      <c r="C540" s="1">
        <v>189</v>
      </c>
      <c r="D540" s="1">
        <v>11.05</v>
      </c>
      <c r="E540" s="1">
        <v>19.63</v>
      </c>
      <c r="F540" s="1">
        <v>6.78</v>
      </c>
      <c r="G540" s="1"/>
      <c r="H540" s="1">
        <v>591</v>
      </c>
      <c r="I540" s="1">
        <v>94</v>
      </c>
      <c r="J540" s="1">
        <v>1.65</v>
      </c>
      <c r="K540" s="1">
        <v>0</v>
      </c>
      <c r="L540" s="1">
        <v>2017</v>
      </c>
      <c r="M540" s="1" t="str">
        <f t="shared" si="105"/>
        <v>저어육류</v>
      </c>
      <c r="N540">
        <f t="shared" si="106"/>
        <v>183.74</v>
      </c>
      <c r="O540">
        <f t="shared" si="107"/>
        <v>0.97</v>
      </c>
      <c r="P540">
        <f t="shared" si="108"/>
        <v>88.95</v>
      </c>
      <c r="Q540">
        <f t="shared" si="109"/>
        <v>139.54</v>
      </c>
      <c r="R540">
        <f t="shared" si="110"/>
        <v>26.41</v>
      </c>
      <c r="S540">
        <f t="shared" si="111"/>
        <v>139.54</v>
      </c>
      <c r="T540">
        <f t="shared" si="112"/>
        <v>2.79</v>
      </c>
      <c r="U540">
        <f t="shared" si="113"/>
        <v>9.4700000000000006</v>
      </c>
      <c r="V540">
        <f t="shared" si="114"/>
        <v>9.5</v>
      </c>
      <c r="X540">
        <f t="shared" si="115"/>
        <v>0.28999999999999998</v>
      </c>
      <c r="Y540">
        <f t="shared" si="116"/>
        <v>0.52</v>
      </c>
      <c r="Z540">
        <f t="shared" si="117"/>
        <v>0.18</v>
      </c>
    </row>
    <row r="541" spans="1:26" x14ac:dyDescent="0.25">
      <c r="A541" s="1" t="s">
        <v>1977</v>
      </c>
      <c r="B541" s="1">
        <v>100</v>
      </c>
      <c r="C541" s="1">
        <v>122</v>
      </c>
      <c r="D541" s="1">
        <v>0.5</v>
      </c>
      <c r="E541" s="1">
        <v>15.3</v>
      </c>
      <c r="F541" s="1">
        <v>6.7</v>
      </c>
      <c r="G541" s="1"/>
      <c r="H541" s="1"/>
      <c r="I541" s="1"/>
      <c r="J541" s="1"/>
      <c r="K541" s="1">
        <v>0</v>
      </c>
      <c r="L541" s="1">
        <v>2017</v>
      </c>
      <c r="M541" s="1" t="str">
        <f t="shared" si="105"/>
        <v>중어육류</v>
      </c>
      <c r="N541">
        <f t="shared" si="106"/>
        <v>123.5</v>
      </c>
      <c r="O541">
        <f t="shared" si="107"/>
        <v>1.01</v>
      </c>
      <c r="P541">
        <f t="shared" si="108"/>
        <v>99.5</v>
      </c>
      <c r="Q541">
        <f t="shared" si="109"/>
        <v>121.5</v>
      </c>
      <c r="R541">
        <f t="shared" si="110"/>
        <v>22</v>
      </c>
      <c r="S541">
        <f t="shared" si="111"/>
        <v>121.5</v>
      </c>
      <c r="T541">
        <f t="shared" si="112"/>
        <v>1.62</v>
      </c>
      <c r="U541">
        <f t="shared" si="113"/>
        <v>13.58</v>
      </c>
      <c r="V541">
        <f t="shared" si="114"/>
        <v>13.6</v>
      </c>
      <c r="X541">
        <f t="shared" si="115"/>
        <v>0.02</v>
      </c>
      <c r="Y541">
        <f t="shared" si="116"/>
        <v>0.68</v>
      </c>
      <c r="Z541">
        <f t="shared" si="117"/>
        <v>0.3</v>
      </c>
    </row>
    <row r="542" spans="1:26" x14ac:dyDescent="0.25">
      <c r="A542" s="1" t="s">
        <v>1978</v>
      </c>
      <c r="B542" s="1">
        <v>25</v>
      </c>
      <c r="C542" s="1">
        <v>50</v>
      </c>
      <c r="D542" s="1">
        <v>1.6</v>
      </c>
      <c r="E542" s="1">
        <v>4.78</v>
      </c>
      <c r="F542" s="1">
        <v>2.5299999999999998</v>
      </c>
      <c r="G542" s="1">
        <v>0</v>
      </c>
      <c r="H542" s="1">
        <v>222.5</v>
      </c>
      <c r="I542" s="1">
        <v>0</v>
      </c>
      <c r="J542" s="1">
        <v>0</v>
      </c>
      <c r="K542" s="1">
        <v>0</v>
      </c>
      <c r="L542" s="1">
        <v>2011</v>
      </c>
      <c r="M542" s="1" t="str">
        <f t="shared" si="105"/>
        <v>중어육류</v>
      </c>
      <c r="N542">
        <f t="shared" si="106"/>
        <v>48.290000000000006</v>
      </c>
      <c r="O542">
        <f t="shared" si="107"/>
        <v>0.97</v>
      </c>
      <c r="P542">
        <f t="shared" si="108"/>
        <v>23.4</v>
      </c>
      <c r="Q542">
        <f t="shared" si="109"/>
        <v>41.89</v>
      </c>
      <c r="R542">
        <f t="shared" si="110"/>
        <v>7.3100000000000005</v>
      </c>
      <c r="S542">
        <f t="shared" si="111"/>
        <v>41.89</v>
      </c>
      <c r="T542">
        <f t="shared" si="112"/>
        <v>0.56000000000000005</v>
      </c>
      <c r="U542">
        <f t="shared" si="113"/>
        <v>13.05</v>
      </c>
      <c r="V542">
        <f t="shared" si="114"/>
        <v>13.1</v>
      </c>
      <c r="X542">
        <f t="shared" si="115"/>
        <v>0.18</v>
      </c>
      <c r="Y542">
        <f t="shared" si="116"/>
        <v>0.54</v>
      </c>
      <c r="Z542">
        <f t="shared" si="117"/>
        <v>0.28000000000000003</v>
      </c>
    </row>
    <row r="543" spans="1:26" x14ac:dyDescent="0.25">
      <c r="A543" s="1" t="s">
        <v>1979</v>
      </c>
      <c r="B543" s="1">
        <v>100</v>
      </c>
      <c r="C543" s="1">
        <v>100</v>
      </c>
      <c r="D543" s="1">
        <v>0.2</v>
      </c>
      <c r="E543" s="1">
        <v>19.2</v>
      </c>
      <c r="F543" s="1">
        <v>2.7</v>
      </c>
      <c r="G543" s="1"/>
      <c r="H543" s="1"/>
      <c r="I543" s="1"/>
      <c r="J543" s="1"/>
      <c r="K543" s="1">
        <v>0</v>
      </c>
      <c r="L543" s="1">
        <v>2017</v>
      </c>
      <c r="M543" s="1" t="str">
        <f t="shared" si="105"/>
        <v>저어육류</v>
      </c>
      <c r="N543">
        <f t="shared" si="106"/>
        <v>101.89999999999999</v>
      </c>
      <c r="O543">
        <f t="shared" si="107"/>
        <v>1.02</v>
      </c>
      <c r="P543">
        <f t="shared" si="108"/>
        <v>99.8</v>
      </c>
      <c r="Q543">
        <f t="shared" si="109"/>
        <v>101.1</v>
      </c>
      <c r="R543">
        <f t="shared" si="110"/>
        <v>21.9</v>
      </c>
      <c r="S543">
        <f t="shared" si="111"/>
        <v>101.1</v>
      </c>
      <c r="T543">
        <f t="shared" si="112"/>
        <v>2.02</v>
      </c>
      <c r="U543">
        <f t="shared" si="113"/>
        <v>10.84</v>
      </c>
      <c r="V543">
        <f t="shared" si="114"/>
        <v>10.8</v>
      </c>
      <c r="X543">
        <f t="shared" si="115"/>
        <v>0.01</v>
      </c>
      <c r="Y543">
        <f t="shared" si="116"/>
        <v>0.87</v>
      </c>
      <c r="Z543">
        <f t="shared" si="117"/>
        <v>0.12</v>
      </c>
    </row>
    <row r="544" spans="1:26" x14ac:dyDescent="0.25">
      <c r="A544" s="1" t="s">
        <v>1980</v>
      </c>
      <c r="B544" s="1">
        <v>100</v>
      </c>
      <c r="C544" s="1">
        <v>83</v>
      </c>
      <c r="D544" s="1">
        <v>0.3</v>
      </c>
      <c r="E544" s="1">
        <v>19.399999999999999</v>
      </c>
      <c r="F544" s="1">
        <v>0.7</v>
      </c>
      <c r="G544" s="1"/>
      <c r="H544" s="1"/>
      <c r="I544" s="1"/>
      <c r="J544" s="1"/>
      <c r="K544" s="1">
        <v>0</v>
      </c>
      <c r="L544" s="1">
        <v>2017</v>
      </c>
      <c r="M544" s="1" t="str">
        <f t="shared" si="105"/>
        <v>저어육류</v>
      </c>
      <c r="N544">
        <f t="shared" si="106"/>
        <v>85.1</v>
      </c>
      <c r="O544">
        <f t="shared" si="107"/>
        <v>1.03</v>
      </c>
      <c r="P544">
        <f t="shared" si="108"/>
        <v>99.7</v>
      </c>
      <c r="Q544">
        <f t="shared" si="109"/>
        <v>83.899999999999991</v>
      </c>
      <c r="R544">
        <f t="shared" si="110"/>
        <v>20.099999999999998</v>
      </c>
      <c r="S544">
        <f t="shared" si="111"/>
        <v>83.899999999999991</v>
      </c>
      <c r="T544">
        <f t="shared" si="112"/>
        <v>1.68</v>
      </c>
      <c r="U544">
        <f t="shared" si="113"/>
        <v>11.96</v>
      </c>
      <c r="V544">
        <f t="shared" si="114"/>
        <v>12</v>
      </c>
      <c r="X544">
        <f t="shared" si="115"/>
        <v>0.01</v>
      </c>
      <c r="Y544">
        <f t="shared" si="116"/>
        <v>0.95</v>
      </c>
      <c r="Z544">
        <f t="shared" si="117"/>
        <v>0.03</v>
      </c>
    </row>
    <row r="545" spans="1:26" x14ac:dyDescent="0.25">
      <c r="A545" s="1" t="s">
        <v>1981</v>
      </c>
      <c r="B545" s="1">
        <v>100</v>
      </c>
      <c r="C545" s="1">
        <v>120</v>
      </c>
      <c r="D545" s="1">
        <v>0.4</v>
      </c>
      <c r="E545" s="1">
        <v>18.5</v>
      </c>
      <c r="F545" s="1">
        <v>5.2</v>
      </c>
      <c r="G545" s="1"/>
      <c r="H545" s="1"/>
      <c r="I545" s="1"/>
      <c r="J545" s="1"/>
      <c r="K545" s="1">
        <v>0</v>
      </c>
      <c r="L545" s="1">
        <v>2017</v>
      </c>
      <c r="M545" s="1" t="str">
        <f t="shared" si="105"/>
        <v>저어육류</v>
      </c>
      <c r="N545">
        <f t="shared" si="106"/>
        <v>122.4</v>
      </c>
      <c r="O545">
        <f t="shared" si="107"/>
        <v>1.02</v>
      </c>
      <c r="P545">
        <f t="shared" si="108"/>
        <v>99.6</v>
      </c>
      <c r="Q545">
        <f t="shared" si="109"/>
        <v>120.80000000000001</v>
      </c>
      <c r="R545">
        <f t="shared" si="110"/>
        <v>23.7</v>
      </c>
      <c r="S545">
        <f t="shared" si="111"/>
        <v>120.80000000000001</v>
      </c>
      <c r="T545">
        <f t="shared" si="112"/>
        <v>2.42</v>
      </c>
      <c r="U545">
        <f t="shared" si="113"/>
        <v>9.7899999999999991</v>
      </c>
      <c r="V545">
        <f t="shared" si="114"/>
        <v>9.8000000000000007</v>
      </c>
      <c r="X545">
        <f t="shared" si="115"/>
        <v>0.02</v>
      </c>
      <c r="Y545">
        <f t="shared" si="116"/>
        <v>0.77</v>
      </c>
      <c r="Z545">
        <f t="shared" si="117"/>
        <v>0.22</v>
      </c>
    </row>
    <row r="546" spans="1:26" x14ac:dyDescent="0.25">
      <c r="A546" s="1" t="s">
        <v>1982</v>
      </c>
      <c r="B546" s="1">
        <v>100</v>
      </c>
      <c r="C546" s="1">
        <v>118</v>
      </c>
      <c r="D546" s="1">
        <v>0</v>
      </c>
      <c r="E546" s="1">
        <v>24.84</v>
      </c>
      <c r="F546" s="1">
        <v>1.3</v>
      </c>
      <c r="G546" s="1"/>
      <c r="H546" s="1">
        <v>53</v>
      </c>
      <c r="I546" s="1">
        <v>47</v>
      </c>
      <c r="J546" s="1">
        <v>0.3</v>
      </c>
      <c r="K546" s="1">
        <v>0</v>
      </c>
      <c r="L546" s="1">
        <v>2017</v>
      </c>
      <c r="M546" s="1" t="str">
        <f t="shared" si="105"/>
        <v>저어육류</v>
      </c>
      <c r="N546">
        <f t="shared" si="106"/>
        <v>111.06</v>
      </c>
      <c r="O546">
        <f t="shared" si="107"/>
        <v>0.94</v>
      </c>
      <c r="P546">
        <f t="shared" si="108"/>
        <v>100</v>
      </c>
      <c r="Q546">
        <f t="shared" si="109"/>
        <v>111.06</v>
      </c>
      <c r="R546">
        <f t="shared" si="110"/>
        <v>26.14</v>
      </c>
      <c r="S546">
        <f t="shared" si="111"/>
        <v>111.06</v>
      </c>
      <c r="T546">
        <f t="shared" si="112"/>
        <v>2.2200000000000002</v>
      </c>
      <c r="U546">
        <f t="shared" si="113"/>
        <v>11.77</v>
      </c>
      <c r="V546">
        <f t="shared" si="114"/>
        <v>11.8</v>
      </c>
      <c r="X546">
        <f t="shared" si="115"/>
        <v>0</v>
      </c>
      <c r="Y546">
        <f t="shared" si="116"/>
        <v>0.95</v>
      </c>
      <c r="Z546">
        <f t="shared" si="117"/>
        <v>0.05</v>
      </c>
    </row>
    <row r="547" spans="1:26" x14ac:dyDescent="0.25">
      <c r="A547" s="1" t="s">
        <v>1983</v>
      </c>
      <c r="B547" s="1">
        <v>100</v>
      </c>
      <c r="C547" s="1">
        <v>92</v>
      </c>
      <c r="D547" s="1">
        <v>0.1</v>
      </c>
      <c r="E547" s="1">
        <v>19.3</v>
      </c>
      <c r="F547" s="1">
        <v>1.9</v>
      </c>
      <c r="G547" s="1"/>
      <c r="H547" s="1"/>
      <c r="I547" s="1"/>
      <c r="J547" s="1"/>
      <c r="K547" s="1">
        <v>0</v>
      </c>
      <c r="L547" s="1">
        <v>2017</v>
      </c>
      <c r="M547" s="1" t="str">
        <f t="shared" si="105"/>
        <v>저어육류</v>
      </c>
      <c r="N547">
        <f t="shared" si="106"/>
        <v>94.7</v>
      </c>
      <c r="O547">
        <f t="shared" si="107"/>
        <v>1.03</v>
      </c>
      <c r="P547">
        <f t="shared" si="108"/>
        <v>99.9</v>
      </c>
      <c r="Q547">
        <f t="shared" si="109"/>
        <v>94.3</v>
      </c>
      <c r="R547">
        <f t="shared" si="110"/>
        <v>21.2</v>
      </c>
      <c r="S547">
        <f t="shared" si="111"/>
        <v>94.3</v>
      </c>
      <c r="T547">
        <f t="shared" si="112"/>
        <v>1.89</v>
      </c>
      <c r="U547">
        <f t="shared" si="113"/>
        <v>11.22</v>
      </c>
      <c r="V547">
        <f t="shared" si="114"/>
        <v>11.2</v>
      </c>
      <c r="X547">
        <f t="shared" si="115"/>
        <v>0</v>
      </c>
      <c r="Y547">
        <f t="shared" si="116"/>
        <v>0.91</v>
      </c>
      <c r="Z547">
        <f t="shared" si="117"/>
        <v>0.09</v>
      </c>
    </row>
    <row r="548" spans="1:26" x14ac:dyDescent="0.25">
      <c r="A548" s="1" t="s">
        <v>1984</v>
      </c>
      <c r="B548" s="1">
        <v>100</v>
      </c>
      <c r="C548" s="1">
        <v>64</v>
      </c>
      <c r="D548" s="1">
        <v>3</v>
      </c>
      <c r="E548" s="1">
        <v>11.9</v>
      </c>
      <c r="F548" s="1">
        <v>0.6</v>
      </c>
      <c r="G548" s="1"/>
      <c r="H548" s="1"/>
      <c r="I548" s="1"/>
      <c r="J548" s="1"/>
      <c r="K548" s="1">
        <v>0</v>
      </c>
      <c r="L548" s="1">
        <v>2017</v>
      </c>
      <c r="M548" s="1" t="str">
        <f t="shared" si="105"/>
        <v>저어육류</v>
      </c>
      <c r="N548">
        <f t="shared" si="106"/>
        <v>65</v>
      </c>
      <c r="O548">
        <f t="shared" si="107"/>
        <v>1.02</v>
      </c>
      <c r="P548">
        <f t="shared" si="108"/>
        <v>97</v>
      </c>
      <c r="Q548">
        <f t="shared" si="109"/>
        <v>53</v>
      </c>
      <c r="R548">
        <f t="shared" si="110"/>
        <v>12.5</v>
      </c>
      <c r="S548">
        <f t="shared" si="111"/>
        <v>53</v>
      </c>
      <c r="T548">
        <f t="shared" si="112"/>
        <v>1.06</v>
      </c>
      <c r="U548">
        <f t="shared" si="113"/>
        <v>11.79</v>
      </c>
      <c r="V548">
        <f t="shared" si="114"/>
        <v>11.8</v>
      </c>
      <c r="X548">
        <f t="shared" si="115"/>
        <v>0.19</v>
      </c>
      <c r="Y548">
        <f t="shared" si="116"/>
        <v>0.77</v>
      </c>
      <c r="Z548">
        <f t="shared" si="117"/>
        <v>0.04</v>
      </c>
    </row>
    <row r="549" spans="1:26" x14ac:dyDescent="0.25">
      <c r="A549" s="1" t="s">
        <v>1985</v>
      </c>
      <c r="B549" s="1">
        <v>100</v>
      </c>
      <c r="C549" s="1">
        <v>51</v>
      </c>
      <c r="D549" s="1">
        <v>0.7</v>
      </c>
      <c r="E549" s="1">
        <v>10.4</v>
      </c>
      <c r="F549" s="1">
        <v>0.9</v>
      </c>
      <c r="G549" s="1"/>
      <c r="H549" s="1">
        <v>6200</v>
      </c>
      <c r="I549" s="1"/>
      <c r="J549" s="1"/>
      <c r="K549" s="1">
        <v>0</v>
      </c>
      <c r="L549" s="1">
        <v>2017</v>
      </c>
      <c r="M549" s="1" t="str">
        <f t="shared" si="105"/>
        <v>저어육류</v>
      </c>
      <c r="N549">
        <f t="shared" si="106"/>
        <v>52.5</v>
      </c>
      <c r="O549">
        <f t="shared" si="107"/>
        <v>1.03</v>
      </c>
      <c r="P549">
        <f t="shared" si="108"/>
        <v>99.3</v>
      </c>
      <c r="Q549">
        <f t="shared" si="109"/>
        <v>49.7</v>
      </c>
      <c r="R549">
        <f t="shared" si="110"/>
        <v>11.3</v>
      </c>
      <c r="S549">
        <f t="shared" si="111"/>
        <v>49.7</v>
      </c>
      <c r="T549">
        <f t="shared" si="112"/>
        <v>0.99</v>
      </c>
      <c r="U549">
        <f t="shared" si="113"/>
        <v>11.41</v>
      </c>
      <c r="V549">
        <f t="shared" si="114"/>
        <v>11.4</v>
      </c>
      <c r="X549">
        <f t="shared" si="115"/>
        <v>0.06</v>
      </c>
      <c r="Y549">
        <f t="shared" si="116"/>
        <v>0.87</v>
      </c>
      <c r="Z549">
        <f t="shared" si="117"/>
        <v>0.08</v>
      </c>
    </row>
    <row r="550" spans="1:26" x14ac:dyDescent="0.25">
      <c r="A550" s="1" t="s">
        <v>1986</v>
      </c>
      <c r="B550" s="1">
        <v>100</v>
      </c>
      <c r="C550" s="1">
        <v>233</v>
      </c>
      <c r="D550" s="1">
        <v>35.1</v>
      </c>
      <c r="E550" s="1">
        <v>19.100000000000001</v>
      </c>
      <c r="F550" s="1">
        <v>1.8</v>
      </c>
      <c r="G550" s="1"/>
      <c r="H550" s="1">
        <v>2700</v>
      </c>
      <c r="I550" s="1">
        <v>120</v>
      </c>
      <c r="J550" s="1">
        <v>0.3</v>
      </c>
      <c r="K550" s="1">
        <v>0</v>
      </c>
      <c r="L550" s="1">
        <v>2017</v>
      </c>
      <c r="M550" s="1" t="str">
        <f t="shared" si="105"/>
        <v>저어육류</v>
      </c>
      <c r="N550">
        <f t="shared" si="106"/>
        <v>233</v>
      </c>
      <c r="O550">
        <f t="shared" si="107"/>
        <v>1</v>
      </c>
      <c r="P550">
        <f t="shared" si="108"/>
        <v>64.900000000000006</v>
      </c>
      <c r="Q550">
        <f t="shared" si="109"/>
        <v>92.600000000000009</v>
      </c>
      <c r="R550">
        <f t="shared" si="110"/>
        <v>20.900000000000002</v>
      </c>
      <c r="S550">
        <f t="shared" si="111"/>
        <v>92.600000000000009</v>
      </c>
      <c r="T550">
        <f t="shared" si="112"/>
        <v>1.85</v>
      </c>
      <c r="U550">
        <f t="shared" si="113"/>
        <v>11.3</v>
      </c>
      <c r="V550">
        <f t="shared" si="114"/>
        <v>11.3</v>
      </c>
      <c r="X550">
        <f t="shared" si="115"/>
        <v>0.63</v>
      </c>
      <c r="Y550">
        <f t="shared" si="116"/>
        <v>0.34</v>
      </c>
      <c r="Z550">
        <f t="shared" si="117"/>
        <v>0.03</v>
      </c>
    </row>
    <row r="551" spans="1:26" x14ac:dyDescent="0.25">
      <c r="A551" s="1" t="s">
        <v>1987</v>
      </c>
      <c r="B551" s="1">
        <v>15</v>
      </c>
      <c r="C551" s="1">
        <v>44.7</v>
      </c>
      <c r="D551" s="1">
        <v>0.41</v>
      </c>
      <c r="E551" s="1">
        <v>6.86</v>
      </c>
      <c r="F551" s="1">
        <v>1.5</v>
      </c>
      <c r="G551" s="1">
        <v>0</v>
      </c>
      <c r="H551" s="1">
        <v>450</v>
      </c>
      <c r="I551" s="1">
        <v>0</v>
      </c>
      <c r="J551" s="1">
        <v>0</v>
      </c>
      <c r="K551" s="1">
        <v>0</v>
      </c>
      <c r="L551" s="1">
        <v>2011</v>
      </c>
      <c r="M551" s="1" t="str">
        <f t="shared" si="105"/>
        <v>저어육류</v>
      </c>
      <c r="N551">
        <f t="shared" si="106"/>
        <v>42.58</v>
      </c>
      <c r="O551">
        <f t="shared" si="107"/>
        <v>0.95</v>
      </c>
      <c r="P551">
        <f t="shared" si="108"/>
        <v>14.59</v>
      </c>
      <c r="Q551">
        <f t="shared" si="109"/>
        <v>40.94</v>
      </c>
      <c r="R551">
        <f t="shared" si="110"/>
        <v>8.36</v>
      </c>
      <c r="S551">
        <f t="shared" si="111"/>
        <v>40.94</v>
      </c>
      <c r="T551">
        <f t="shared" si="112"/>
        <v>0.82</v>
      </c>
      <c r="U551">
        <f t="shared" si="113"/>
        <v>10.199999999999999</v>
      </c>
      <c r="V551">
        <f t="shared" si="114"/>
        <v>10.199999999999999</v>
      </c>
      <c r="X551">
        <f t="shared" si="115"/>
        <v>0.05</v>
      </c>
      <c r="Y551">
        <f t="shared" si="116"/>
        <v>0.78</v>
      </c>
      <c r="Z551">
        <f t="shared" si="117"/>
        <v>0.17</v>
      </c>
    </row>
    <row r="552" spans="1:26" x14ac:dyDescent="0.25">
      <c r="A552" s="1" t="s">
        <v>1988</v>
      </c>
      <c r="B552" s="1">
        <v>100</v>
      </c>
      <c r="C552" s="1">
        <v>59</v>
      </c>
      <c r="D552" s="1">
        <v>2.6</v>
      </c>
      <c r="E552" s="1">
        <v>9.6</v>
      </c>
      <c r="F552" s="1">
        <v>1.2</v>
      </c>
      <c r="G552" s="1"/>
      <c r="H552" s="1">
        <v>360</v>
      </c>
      <c r="I552" s="1"/>
      <c r="J552" s="1"/>
      <c r="K552" s="1">
        <v>0</v>
      </c>
      <c r="L552" s="1">
        <v>2017</v>
      </c>
      <c r="M552" s="1" t="str">
        <f t="shared" si="105"/>
        <v>저어육류</v>
      </c>
      <c r="N552">
        <f t="shared" si="106"/>
        <v>59.599999999999994</v>
      </c>
      <c r="O552">
        <f t="shared" si="107"/>
        <v>1.01</v>
      </c>
      <c r="P552">
        <f t="shared" si="108"/>
        <v>97.4</v>
      </c>
      <c r="Q552">
        <f t="shared" si="109"/>
        <v>49.199999999999996</v>
      </c>
      <c r="R552">
        <f t="shared" si="110"/>
        <v>10.799999999999999</v>
      </c>
      <c r="S552">
        <f t="shared" si="111"/>
        <v>49.199999999999996</v>
      </c>
      <c r="T552">
        <f t="shared" si="112"/>
        <v>0.98</v>
      </c>
      <c r="U552">
        <f t="shared" si="113"/>
        <v>11.02</v>
      </c>
      <c r="V552">
        <f t="shared" si="114"/>
        <v>11</v>
      </c>
      <c r="X552">
        <f t="shared" si="115"/>
        <v>0.19</v>
      </c>
      <c r="Y552">
        <f t="shared" si="116"/>
        <v>0.72</v>
      </c>
      <c r="Z552">
        <f t="shared" si="117"/>
        <v>0.09</v>
      </c>
    </row>
    <row r="553" spans="1:26" x14ac:dyDescent="0.25">
      <c r="A553" s="1" t="s">
        <v>1989</v>
      </c>
      <c r="B553" s="1">
        <v>100</v>
      </c>
      <c r="C553" s="1">
        <v>175</v>
      </c>
      <c r="D553" s="1">
        <v>0.5</v>
      </c>
      <c r="E553" s="1">
        <v>29.6</v>
      </c>
      <c r="F553" s="1">
        <v>6.5</v>
      </c>
      <c r="G553" s="1"/>
      <c r="H553" s="1">
        <v>2400</v>
      </c>
      <c r="I553" s="1"/>
      <c r="J553" s="1"/>
      <c r="K553" s="1">
        <v>0</v>
      </c>
      <c r="L553" s="1">
        <v>2017</v>
      </c>
      <c r="M553" s="1" t="str">
        <f t="shared" si="105"/>
        <v>저어육류</v>
      </c>
      <c r="N553">
        <f t="shared" si="106"/>
        <v>178.9</v>
      </c>
      <c r="O553">
        <f t="shared" si="107"/>
        <v>1.02</v>
      </c>
      <c r="P553">
        <f t="shared" si="108"/>
        <v>99.5</v>
      </c>
      <c r="Q553">
        <f t="shared" si="109"/>
        <v>176.9</v>
      </c>
      <c r="R553">
        <f t="shared" si="110"/>
        <v>36.1</v>
      </c>
      <c r="S553">
        <f t="shared" si="111"/>
        <v>176.9</v>
      </c>
      <c r="T553">
        <f t="shared" si="112"/>
        <v>3.54</v>
      </c>
      <c r="U553">
        <f t="shared" si="113"/>
        <v>10.199999999999999</v>
      </c>
      <c r="V553">
        <f t="shared" si="114"/>
        <v>10.199999999999999</v>
      </c>
      <c r="X553">
        <f t="shared" si="115"/>
        <v>0.01</v>
      </c>
      <c r="Y553">
        <f t="shared" si="116"/>
        <v>0.81</v>
      </c>
      <c r="Z553">
        <f t="shared" si="117"/>
        <v>0.18</v>
      </c>
    </row>
    <row r="554" spans="1:26" x14ac:dyDescent="0.25">
      <c r="A554" s="1" t="s">
        <v>1990</v>
      </c>
      <c r="B554" s="1">
        <v>100</v>
      </c>
      <c r="C554" s="1">
        <v>142</v>
      </c>
      <c r="D554" s="1">
        <v>0.2</v>
      </c>
      <c r="E554" s="1">
        <v>23.3</v>
      </c>
      <c r="F554" s="1">
        <v>5.7</v>
      </c>
      <c r="G554" s="1"/>
      <c r="H554" s="1"/>
      <c r="I554" s="1"/>
      <c r="J554" s="1"/>
      <c r="K554" s="1">
        <v>0</v>
      </c>
      <c r="L554" s="1">
        <v>2017</v>
      </c>
      <c r="M554" s="1" t="str">
        <f t="shared" si="105"/>
        <v>저어육류</v>
      </c>
      <c r="N554">
        <f t="shared" si="106"/>
        <v>145.30000000000001</v>
      </c>
      <c r="O554">
        <f t="shared" si="107"/>
        <v>1.02</v>
      </c>
      <c r="P554">
        <f t="shared" si="108"/>
        <v>99.8</v>
      </c>
      <c r="Q554">
        <f t="shared" si="109"/>
        <v>144.5</v>
      </c>
      <c r="R554">
        <f t="shared" si="110"/>
        <v>29</v>
      </c>
      <c r="S554">
        <f t="shared" si="111"/>
        <v>144.5</v>
      </c>
      <c r="T554">
        <f t="shared" si="112"/>
        <v>2.89</v>
      </c>
      <c r="U554">
        <f t="shared" si="113"/>
        <v>10.029999999999999</v>
      </c>
      <c r="V554">
        <f t="shared" si="114"/>
        <v>10</v>
      </c>
      <c r="X554">
        <f t="shared" si="115"/>
        <v>0.01</v>
      </c>
      <c r="Y554">
        <f t="shared" si="116"/>
        <v>0.8</v>
      </c>
      <c r="Z554">
        <f t="shared" si="117"/>
        <v>0.2</v>
      </c>
    </row>
    <row r="555" spans="1:26" x14ac:dyDescent="0.25">
      <c r="A555" s="1" t="s">
        <v>1991</v>
      </c>
      <c r="B555" s="1">
        <v>100</v>
      </c>
      <c r="C555" s="1">
        <v>119</v>
      </c>
      <c r="D555" s="1">
        <v>0.4</v>
      </c>
      <c r="E555" s="1">
        <v>16.5</v>
      </c>
      <c r="F555" s="1">
        <v>5.9</v>
      </c>
      <c r="G555" s="1"/>
      <c r="H555" s="1">
        <v>450</v>
      </c>
      <c r="I555" s="1"/>
      <c r="J555" s="1"/>
      <c r="K555" s="1">
        <v>0</v>
      </c>
      <c r="L555" s="1">
        <v>2017</v>
      </c>
      <c r="M555" s="1" t="str">
        <f t="shared" si="105"/>
        <v>저어육류</v>
      </c>
      <c r="N555">
        <f t="shared" si="106"/>
        <v>120.69999999999999</v>
      </c>
      <c r="O555">
        <f t="shared" si="107"/>
        <v>1.01</v>
      </c>
      <c r="P555">
        <f t="shared" si="108"/>
        <v>99.6</v>
      </c>
      <c r="Q555">
        <f t="shared" si="109"/>
        <v>119.1</v>
      </c>
      <c r="R555">
        <f t="shared" si="110"/>
        <v>22.4</v>
      </c>
      <c r="S555">
        <f t="shared" si="111"/>
        <v>119.1</v>
      </c>
      <c r="T555">
        <f t="shared" si="112"/>
        <v>2.38</v>
      </c>
      <c r="U555">
        <f t="shared" si="113"/>
        <v>9.41</v>
      </c>
      <c r="V555">
        <f t="shared" si="114"/>
        <v>9.4</v>
      </c>
      <c r="X555">
        <f t="shared" si="115"/>
        <v>0.02</v>
      </c>
      <c r="Y555">
        <f t="shared" si="116"/>
        <v>0.72</v>
      </c>
      <c r="Z555">
        <f t="shared" si="117"/>
        <v>0.26</v>
      </c>
    </row>
    <row r="556" spans="1:26" x14ac:dyDescent="0.25">
      <c r="A556" s="1" t="s">
        <v>1992</v>
      </c>
      <c r="B556" s="1">
        <v>100</v>
      </c>
      <c r="C556" s="1">
        <v>151</v>
      </c>
      <c r="D556" s="1">
        <v>1.5</v>
      </c>
      <c r="E556" s="1">
        <v>22.2</v>
      </c>
      <c r="F556" s="1">
        <v>5.4</v>
      </c>
      <c r="G556" s="1">
        <v>0</v>
      </c>
      <c r="H556" s="1"/>
      <c r="I556" s="1">
        <v>61</v>
      </c>
      <c r="J556" s="1">
        <v>0</v>
      </c>
      <c r="K556" s="1">
        <v>0</v>
      </c>
      <c r="L556" s="1">
        <v>2011</v>
      </c>
      <c r="M556" s="1" t="str">
        <f t="shared" si="105"/>
        <v>저어육류</v>
      </c>
      <c r="N556">
        <f t="shared" si="106"/>
        <v>143.4</v>
      </c>
      <c r="O556">
        <f t="shared" si="107"/>
        <v>0.95</v>
      </c>
      <c r="P556">
        <f t="shared" si="108"/>
        <v>98.5</v>
      </c>
      <c r="Q556">
        <f t="shared" si="109"/>
        <v>137.4</v>
      </c>
      <c r="R556">
        <f t="shared" si="110"/>
        <v>27.6</v>
      </c>
      <c r="S556">
        <f t="shared" si="111"/>
        <v>137.4</v>
      </c>
      <c r="T556">
        <f t="shared" si="112"/>
        <v>2.75</v>
      </c>
      <c r="U556">
        <f t="shared" si="113"/>
        <v>10.039999999999999</v>
      </c>
      <c r="V556">
        <f t="shared" si="114"/>
        <v>10</v>
      </c>
      <c r="X556">
        <f t="shared" si="115"/>
        <v>0.05</v>
      </c>
      <c r="Y556">
        <f t="shared" si="116"/>
        <v>0.76</v>
      </c>
      <c r="Z556">
        <f t="shared" si="117"/>
        <v>0.19</v>
      </c>
    </row>
    <row r="557" spans="1:26" x14ac:dyDescent="0.25">
      <c r="A557" s="1" t="s">
        <v>1993</v>
      </c>
      <c r="B557" s="1">
        <v>100</v>
      </c>
      <c r="C557" s="1">
        <v>119</v>
      </c>
      <c r="D557" s="1">
        <v>0.3</v>
      </c>
      <c r="E557" s="1">
        <v>19.3</v>
      </c>
      <c r="F557" s="1">
        <v>4.8</v>
      </c>
      <c r="G557" s="1"/>
      <c r="H557" s="1">
        <v>651</v>
      </c>
      <c r="I557" s="1"/>
      <c r="J557" s="1"/>
      <c r="K557" s="1">
        <v>0</v>
      </c>
      <c r="L557" s="1">
        <v>2017</v>
      </c>
      <c r="M557" s="1" t="str">
        <f t="shared" si="105"/>
        <v>저어육류</v>
      </c>
      <c r="N557">
        <f t="shared" si="106"/>
        <v>121.6</v>
      </c>
      <c r="O557">
        <f t="shared" si="107"/>
        <v>1.02</v>
      </c>
      <c r="P557">
        <f t="shared" si="108"/>
        <v>99.7</v>
      </c>
      <c r="Q557">
        <f t="shared" si="109"/>
        <v>120.4</v>
      </c>
      <c r="R557">
        <f t="shared" si="110"/>
        <v>24.1</v>
      </c>
      <c r="S557">
        <f t="shared" si="111"/>
        <v>120.4</v>
      </c>
      <c r="T557">
        <f t="shared" si="112"/>
        <v>2.41</v>
      </c>
      <c r="U557">
        <f t="shared" si="113"/>
        <v>10</v>
      </c>
      <c r="V557">
        <f t="shared" si="114"/>
        <v>10</v>
      </c>
      <c r="X557">
        <f t="shared" si="115"/>
        <v>0.01</v>
      </c>
      <c r="Y557">
        <f t="shared" si="116"/>
        <v>0.79</v>
      </c>
      <c r="Z557">
        <f t="shared" si="117"/>
        <v>0.2</v>
      </c>
    </row>
    <row r="558" spans="1:26" x14ac:dyDescent="0.25">
      <c r="A558" s="1" t="s">
        <v>1994</v>
      </c>
      <c r="B558" s="1">
        <v>100</v>
      </c>
      <c r="C558" s="1">
        <v>196</v>
      </c>
      <c r="D558" s="1">
        <v>0.2</v>
      </c>
      <c r="E558" s="1">
        <v>25.3</v>
      </c>
      <c r="F558" s="1">
        <v>9.4</v>
      </c>
      <c r="G558" s="1"/>
      <c r="H558" s="1">
        <v>100</v>
      </c>
      <c r="I558" s="1">
        <v>80</v>
      </c>
      <c r="J558" s="1">
        <v>2.5299999999999998</v>
      </c>
      <c r="K558" s="1">
        <v>0</v>
      </c>
      <c r="L558" s="1">
        <v>2017</v>
      </c>
      <c r="M558" s="1" t="str">
        <f t="shared" si="105"/>
        <v>저어육류</v>
      </c>
      <c r="N558">
        <f t="shared" si="106"/>
        <v>186.60000000000002</v>
      </c>
      <c r="O558">
        <f t="shared" si="107"/>
        <v>0.95</v>
      </c>
      <c r="P558">
        <f t="shared" si="108"/>
        <v>99.8</v>
      </c>
      <c r="Q558">
        <f t="shared" si="109"/>
        <v>185.8</v>
      </c>
      <c r="R558">
        <f t="shared" si="110"/>
        <v>34.700000000000003</v>
      </c>
      <c r="S558">
        <f t="shared" si="111"/>
        <v>185.8</v>
      </c>
      <c r="T558">
        <f t="shared" si="112"/>
        <v>3.72</v>
      </c>
      <c r="U558">
        <f t="shared" si="113"/>
        <v>9.33</v>
      </c>
      <c r="V558">
        <f t="shared" si="114"/>
        <v>9.3000000000000007</v>
      </c>
      <c r="X558">
        <f t="shared" si="115"/>
        <v>0.01</v>
      </c>
      <c r="Y558">
        <f t="shared" si="116"/>
        <v>0.72</v>
      </c>
      <c r="Z558">
        <f t="shared" si="117"/>
        <v>0.27</v>
      </c>
    </row>
    <row r="559" spans="1:26" x14ac:dyDescent="0.25">
      <c r="A559" s="1" t="s">
        <v>1995</v>
      </c>
      <c r="B559" s="1">
        <v>100</v>
      </c>
      <c r="C559" s="1">
        <v>313</v>
      </c>
      <c r="D559" s="1">
        <v>0.6</v>
      </c>
      <c r="E559" s="1">
        <v>45.6</v>
      </c>
      <c r="F559" s="1">
        <v>14.8</v>
      </c>
      <c r="G559" s="1"/>
      <c r="H559" s="1"/>
      <c r="I559" s="1"/>
      <c r="J559" s="1"/>
      <c r="K559" s="1">
        <v>0</v>
      </c>
      <c r="L559" s="1">
        <v>2017</v>
      </c>
      <c r="M559" s="1" t="str">
        <f t="shared" si="105"/>
        <v>저어육류</v>
      </c>
      <c r="N559">
        <f t="shared" si="106"/>
        <v>318</v>
      </c>
      <c r="O559">
        <f t="shared" si="107"/>
        <v>1.02</v>
      </c>
      <c r="P559">
        <f t="shared" si="108"/>
        <v>99.4</v>
      </c>
      <c r="Q559">
        <f t="shared" si="109"/>
        <v>315.60000000000002</v>
      </c>
      <c r="R559">
        <f t="shared" si="110"/>
        <v>60.400000000000006</v>
      </c>
      <c r="S559">
        <f t="shared" si="111"/>
        <v>315.60000000000002</v>
      </c>
      <c r="T559">
        <f t="shared" si="112"/>
        <v>6.31</v>
      </c>
      <c r="U559">
        <f t="shared" si="113"/>
        <v>9.57</v>
      </c>
      <c r="V559">
        <f t="shared" si="114"/>
        <v>9.6</v>
      </c>
      <c r="X559">
        <f t="shared" si="115"/>
        <v>0.01</v>
      </c>
      <c r="Y559">
        <f t="shared" si="116"/>
        <v>0.75</v>
      </c>
      <c r="Z559">
        <f t="shared" si="117"/>
        <v>0.24</v>
      </c>
    </row>
    <row r="560" spans="1:26" x14ac:dyDescent="0.25">
      <c r="A560" s="1" t="s">
        <v>1996</v>
      </c>
      <c r="B560" s="1">
        <v>100</v>
      </c>
      <c r="C560" s="1">
        <v>178</v>
      </c>
      <c r="D560" s="1">
        <v>0.2</v>
      </c>
      <c r="E560" s="1">
        <v>22.4</v>
      </c>
      <c r="F560" s="1">
        <v>8.6999999999999993</v>
      </c>
      <c r="G560" s="1"/>
      <c r="H560" s="1">
        <v>80</v>
      </c>
      <c r="I560" s="1">
        <v>68</v>
      </c>
      <c r="J560" s="1">
        <v>2.37</v>
      </c>
      <c r="K560" s="1">
        <v>0</v>
      </c>
      <c r="L560" s="1">
        <v>2017</v>
      </c>
      <c r="M560" s="1" t="str">
        <f t="shared" si="105"/>
        <v>저어육류</v>
      </c>
      <c r="N560">
        <f t="shared" si="106"/>
        <v>168.7</v>
      </c>
      <c r="O560">
        <f t="shared" si="107"/>
        <v>0.95</v>
      </c>
      <c r="P560">
        <f t="shared" si="108"/>
        <v>99.8</v>
      </c>
      <c r="Q560">
        <f t="shared" si="109"/>
        <v>167.89999999999998</v>
      </c>
      <c r="R560">
        <f t="shared" si="110"/>
        <v>31.099999999999998</v>
      </c>
      <c r="S560">
        <f t="shared" si="111"/>
        <v>167.89999999999998</v>
      </c>
      <c r="T560">
        <f t="shared" si="112"/>
        <v>3.36</v>
      </c>
      <c r="U560">
        <f t="shared" si="113"/>
        <v>9.26</v>
      </c>
      <c r="V560">
        <f t="shared" si="114"/>
        <v>9.3000000000000007</v>
      </c>
      <c r="X560">
        <f t="shared" si="115"/>
        <v>0.01</v>
      </c>
      <c r="Y560">
        <f t="shared" si="116"/>
        <v>0.72</v>
      </c>
      <c r="Z560">
        <f t="shared" si="117"/>
        <v>0.28000000000000003</v>
      </c>
    </row>
    <row r="561" spans="1:26" x14ac:dyDescent="0.25">
      <c r="A561" s="1" t="s">
        <v>1997</v>
      </c>
      <c r="B561" s="1">
        <v>100</v>
      </c>
      <c r="C561" s="1">
        <v>160</v>
      </c>
      <c r="D561" s="1">
        <v>0.2</v>
      </c>
      <c r="E561" s="1">
        <v>20</v>
      </c>
      <c r="F561" s="1">
        <v>9.1</v>
      </c>
      <c r="G561" s="1"/>
      <c r="H561" s="1">
        <v>95</v>
      </c>
      <c r="I561" s="1"/>
      <c r="J561" s="1"/>
      <c r="K561" s="1">
        <v>0</v>
      </c>
      <c r="L561" s="1">
        <v>2017</v>
      </c>
      <c r="M561" s="1" t="str">
        <f t="shared" si="105"/>
        <v>중어육류</v>
      </c>
      <c r="N561">
        <f t="shared" si="106"/>
        <v>162.69999999999999</v>
      </c>
      <c r="O561">
        <f t="shared" si="107"/>
        <v>1.02</v>
      </c>
      <c r="P561">
        <f t="shared" si="108"/>
        <v>99.8</v>
      </c>
      <c r="Q561">
        <f t="shared" si="109"/>
        <v>161.89999999999998</v>
      </c>
      <c r="R561">
        <f t="shared" si="110"/>
        <v>29.1</v>
      </c>
      <c r="S561">
        <f t="shared" si="111"/>
        <v>161.89999999999998</v>
      </c>
      <c r="T561">
        <f t="shared" si="112"/>
        <v>2.16</v>
      </c>
      <c r="U561">
        <f t="shared" si="113"/>
        <v>13.47</v>
      </c>
      <c r="V561">
        <f t="shared" si="114"/>
        <v>13.5</v>
      </c>
      <c r="X561">
        <f t="shared" si="115"/>
        <v>0.01</v>
      </c>
      <c r="Y561">
        <f t="shared" si="116"/>
        <v>0.68</v>
      </c>
      <c r="Z561">
        <f t="shared" si="117"/>
        <v>0.31</v>
      </c>
    </row>
    <row r="562" spans="1:26" x14ac:dyDescent="0.25">
      <c r="A562" s="1" t="s">
        <v>1998</v>
      </c>
      <c r="B562" s="1">
        <v>100</v>
      </c>
      <c r="C562" s="1">
        <v>113</v>
      </c>
      <c r="D562" s="1">
        <v>0.2</v>
      </c>
      <c r="E562" s="1">
        <v>23.1</v>
      </c>
      <c r="F562" s="1">
        <v>1.6</v>
      </c>
      <c r="G562" s="1"/>
      <c r="H562" s="1">
        <v>1600</v>
      </c>
      <c r="I562" s="1">
        <v>240</v>
      </c>
      <c r="J562" s="1">
        <v>0.26</v>
      </c>
      <c r="K562" s="1">
        <v>0</v>
      </c>
      <c r="L562" s="1">
        <v>2017</v>
      </c>
      <c r="M562" s="1" t="str">
        <f t="shared" si="105"/>
        <v>저어육류</v>
      </c>
      <c r="N562">
        <f t="shared" si="106"/>
        <v>107.60000000000001</v>
      </c>
      <c r="O562">
        <f t="shared" si="107"/>
        <v>0.95</v>
      </c>
      <c r="P562">
        <f t="shared" si="108"/>
        <v>99.8</v>
      </c>
      <c r="Q562">
        <f t="shared" si="109"/>
        <v>106.80000000000001</v>
      </c>
      <c r="R562">
        <f t="shared" si="110"/>
        <v>24.700000000000003</v>
      </c>
      <c r="S562">
        <f t="shared" si="111"/>
        <v>106.80000000000001</v>
      </c>
      <c r="T562">
        <f t="shared" si="112"/>
        <v>2.14</v>
      </c>
      <c r="U562">
        <f t="shared" si="113"/>
        <v>11.54</v>
      </c>
      <c r="V562">
        <f t="shared" si="114"/>
        <v>11.5</v>
      </c>
      <c r="X562">
        <f t="shared" si="115"/>
        <v>0.01</v>
      </c>
      <c r="Y562">
        <f t="shared" si="116"/>
        <v>0.93</v>
      </c>
      <c r="Z562">
        <f t="shared" si="117"/>
        <v>0.06</v>
      </c>
    </row>
    <row r="563" spans="1:26" x14ac:dyDescent="0.25">
      <c r="A563" s="1" t="s">
        <v>1999</v>
      </c>
      <c r="B563" s="1">
        <v>100</v>
      </c>
      <c r="C563" s="1">
        <v>120</v>
      </c>
      <c r="D563" s="1">
        <v>4.4000000000000004</v>
      </c>
      <c r="E563" s="1">
        <v>17.7</v>
      </c>
      <c r="F563" s="1">
        <v>3.6</v>
      </c>
      <c r="G563" s="1"/>
      <c r="H563" s="1"/>
      <c r="I563" s="1"/>
      <c r="J563" s="1"/>
      <c r="K563" s="1">
        <v>0</v>
      </c>
      <c r="L563" s="1">
        <v>2017</v>
      </c>
      <c r="M563" s="1" t="str">
        <f t="shared" si="105"/>
        <v>저어육류</v>
      </c>
      <c r="N563">
        <f t="shared" si="106"/>
        <v>120.80000000000001</v>
      </c>
      <c r="O563">
        <f t="shared" si="107"/>
        <v>1.01</v>
      </c>
      <c r="P563">
        <f t="shared" si="108"/>
        <v>95.6</v>
      </c>
      <c r="Q563">
        <f t="shared" si="109"/>
        <v>103.19999999999999</v>
      </c>
      <c r="R563">
        <f t="shared" si="110"/>
        <v>21.3</v>
      </c>
      <c r="S563">
        <f t="shared" si="111"/>
        <v>103.19999999999999</v>
      </c>
      <c r="T563">
        <f t="shared" si="112"/>
        <v>2.06</v>
      </c>
      <c r="U563">
        <f t="shared" si="113"/>
        <v>10.34</v>
      </c>
      <c r="V563">
        <f t="shared" si="114"/>
        <v>10.3</v>
      </c>
      <c r="X563">
        <f t="shared" si="115"/>
        <v>0.17</v>
      </c>
      <c r="Y563">
        <f t="shared" si="116"/>
        <v>0.69</v>
      </c>
      <c r="Z563">
        <f t="shared" si="117"/>
        <v>0.14000000000000001</v>
      </c>
    </row>
    <row r="564" spans="1:26" x14ac:dyDescent="0.25">
      <c r="A564" s="1" t="s">
        <v>2000</v>
      </c>
      <c r="B564" s="1">
        <v>100</v>
      </c>
      <c r="C564" s="1">
        <v>311</v>
      </c>
      <c r="D564" s="1">
        <v>0.4</v>
      </c>
      <c r="E564" s="1">
        <v>44.4</v>
      </c>
      <c r="F564" s="1">
        <v>15.2</v>
      </c>
      <c r="G564" s="1"/>
      <c r="H564" s="1">
        <v>412</v>
      </c>
      <c r="I564" s="1"/>
      <c r="J564" s="1"/>
      <c r="K564" s="1">
        <v>0</v>
      </c>
      <c r="L564" s="1">
        <v>2017</v>
      </c>
      <c r="M564" s="1" t="str">
        <f t="shared" si="105"/>
        <v>저어육류</v>
      </c>
      <c r="N564">
        <f t="shared" si="106"/>
        <v>316</v>
      </c>
      <c r="O564">
        <f t="shared" si="107"/>
        <v>1.02</v>
      </c>
      <c r="P564">
        <f t="shared" si="108"/>
        <v>99.6</v>
      </c>
      <c r="Q564">
        <f t="shared" si="109"/>
        <v>314.39999999999998</v>
      </c>
      <c r="R564">
        <f t="shared" si="110"/>
        <v>59.599999999999994</v>
      </c>
      <c r="S564">
        <f t="shared" si="111"/>
        <v>314.39999999999998</v>
      </c>
      <c r="T564">
        <f t="shared" si="112"/>
        <v>6.29</v>
      </c>
      <c r="U564">
        <f t="shared" si="113"/>
        <v>9.48</v>
      </c>
      <c r="V564">
        <f t="shared" si="114"/>
        <v>9.5</v>
      </c>
      <c r="X564">
        <f t="shared" si="115"/>
        <v>0.01</v>
      </c>
      <c r="Y564">
        <f t="shared" si="116"/>
        <v>0.74</v>
      </c>
      <c r="Z564">
        <f t="shared" si="117"/>
        <v>0.25</v>
      </c>
    </row>
    <row r="565" spans="1:26" x14ac:dyDescent="0.25">
      <c r="A565" s="1" t="s">
        <v>2001</v>
      </c>
      <c r="B565" s="1">
        <v>100</v>
      </c>
      <c r="C565" s="1">
        <v>75</v>
      </c>
      <c r="D565" s="1">
        <v>2</v>
      </c>
      <c r="E565" s="1">
        <v>15.9</v>
      </c>
      <c r="F565" s="1">
        <v>0.6</v>
      </c>
      <c r="G565" s="1"/>
      <c r="H565" s="1"/>
      <c r="I565" s="1"/>
      <c r="J565" s="1"/>
      <c r="K565" s="1">
        <v>0</v>
      </c>
      <c r="L565" s="1">
        <v>2017</v>
      </c>
      <c r="M565" s="1" t="str">
        <f t="shared" si="105"/>
        <v>저어육류</v>
      </c>
      <c r="N565">
        <f t="shared" si="106"/>
        <v>77</v>
      </c>
      <c r="O565">
        <f t="shared" si="107"/>
        <v>1.03</v>
      </c>
      <c r="P565">
        <f t="shared" si="108"/>
        <v>98</v>
      </c>
      <c r="Q565">
        <f t="shared" si="109"/>
        <v>69</v>
      </c>
      <c r="R565">
        <f t="shared" si="110"/>
        <v>16.5</v>
      </c>
      <c r="S565">
        <f t="shared" si="111"/>
        <v>69</v>
      </c>
      <c r="T565">
        <f t="shared" si="112"/>
        <v>1.38</v>
      </c>
      <c r="U565">
        <f t="shared" si="113"/>
        <v>11.96</v>
      </c>
      <c r="V565">
        <f t="shared" si="114"/>
        <v>12</v>
      </c>
      <c r="X565">
        <f t="shared" si="115"/>
        <v>0.11</v>
      </c>
      <c r="Y565">
        <f t="shared" si="116"/>
        <v>0.86</v>
      </c>
      <c r="Z565">
        <f t="shared" si="117"/>
        <v>0.03</v>
      </c>
    </row>
    <row r="566" spans="1:26" x14ac:dyDescent="0.25">
      <c r="A566" s="1" t="s">
        <v>2002</v>
      </c>
      <c r="B566" s="1">
        <v>100</v>
      </c>
      <c r="C566" s="1">
        <v>110</v>
      </c>
      <c r="D566" s="1">
        <v>0</v>
      </c>
      <c r="E566" s="1">
        <v>19.02</v>
      </c>
      <c r="F566" s="1">
        <v>4.04</v>
      </c>
      <c r="G566" s="1">
        <v>0</v>
      </c>
      <c r="H566" s="1">
        <v>51</v>
      </c>
      <c r="I566" s="1">
        <v>52.97</v>
      </c>
      <c r="J566" s="1">
        <v>1.1100000000000001</v>
      </c>
      <c r="K566" s="1">
        <v>0</v>
      </c>
      <c r="L566" s="1">
        <v>2017</v>
      </c>
      <c r="M566" s="1" t="str">
        <f t="shared" si="105"/>
        <v>저어육류</v>
      </c>
      <c r="N566">
        <f t="shared" si="106"/>
        <v>112.44</v>
      </c>
      <c r="O566">
        <f t="shared" si="107"/>
        <v>1.02</v>
      </c>
      <c r="P566">
        <f t="shared" si="108"/>
        <v>100</v>
      </c>
      <c r="Q566">
        <f t="shared" si="109"/>
        <v>112.44</v>
      </c>
      <c r="R566">
        <f t="shared" si="110"/>
        <v>23.06</v>
      </c>
      <c r="S566">
        <f t="shared" si="111"/>
        <v>112.44</v>
      </c>
      <c r="T566">
        <f t="shared" si="112"/>
        <v>2.25</v>
      </c>
      <c r="U566">
        <f t="shared" si="113"/>
        <v>10.25</v>
      </c>
      <c r="V566">
        <f t="shared" si="114"/>
        <v>10.3</v>
      </c>
      <c r="X566">
        <f t="shared" si="115"/>
        <v>0</v>
      </c>
      <c r="Y566">
        <f t="shared" si="116"/>
        <v>0.82</v>
      </c>
      <c r="Z566">
        <f t="shared" si="117"/>
        <v>0.18</v>
      </c>
    </row>
    <row r="567" spans="1:26" x14ac:dyDescent="0.25">
      <c r="A567" s="1" t="s">
        <v>2003</v>
      </c>
      <c r="B567" s="1">
        <v>100</v>
      </c>
      <c r="C567" s="1">
        <v>114</v>
      </c>
      <c r="D567" s="1">
        <v>15.2</v>
      </c>
      <c r="E567" s="1">
        <v>10.8</v>
      </c>
      <c r="F567" s="1">
        <v>0.8</v>
      </c>
      <c r="G567" s="1"/>
      <c r="H567" s="1">
        <v>792</v>
      </c>
      <c r="I567" s="1"/>
      <c r="J567" s="1"/>
      <c r="K567" s="1">
        <v>0</v>
      </c>
      <c r="L567" s="1">
        <v>2017</v>
      </c>
      <c r="M567" s="1" t="str">
        <f t="shared" si="105"/>
        <v>저어육류</v>
      </c>
      <c r="N567">
        <f t="shared" si="106"/>
        <v>111.2</v>
      </c>
      <c r="O567">
        <f t="shared" si="107"/>
        <v>0.98</v>
      </c>
      <c r="P567">
        <f t="shared" si="108"/>
        <v>84.8</v>
      </c>
      <c r="Q567">
        <f t="shared" si="109"/>
        <v>50.400000000000006</v>
      </c>
      <c r="R567">
        <f t="shared" si="110"/>
        <v>11.600000000000001</v>
      </c>
      <c r="S567">
        <f t="shared" si="111"/>
        <v>50.400000000000006</v>
      </c>
      <c r="T567">
        <f t="shared" si="112"/>
        <v>1.01</v>
      </c>
      <c r="U567">
        <f t="shared" si="113"/>
        <v>11.49</v>
      </c>
      <c r="V567">
        <f t="shared" si="114"/>
        <v>11.5</v>
      </c>
      <c r="X567">
        <f t="shared" si="115"/>
        <v>0.56999999999999995</v>
      </c>
      <c r="Y567">
        <f t="shared" si="116"/>
        <v>0.4</v>
      </c>
      <c r="Z567">
        <f t="shared" si="117"/>
        <v>0.03</v>
      </c>
    </row>
    <row r="568" spans="1:26" x14ac:dyDescent="0.25">
      <c r="A568" s="1" t="s">
        <v>2004</v>
      </c>
      <c r="B568" s="1">
        <v>30</v>
      </c>
      <c r="C568" s="1">
        <v>43.5</v>
      </c>
      <c r="D568" s="1">
        <v>4.68</v>
      </c>
      <c r="E568" s="1">
        <v>4.62</v>
      </c>
      <c r="F568" s="1">
        <v>0.51</v>
      </c>
      <c r="G568" s="1">
        <v>0</v>
      </c>
      <c r="H568" s="1"/>
      <c r="I568" s="1">
        <v>0</v>
      </c>
      <c r="J568" s="1">
        <v>0</v>
      </c>
      <c r="K568" s="1">
        <v>0</v>
      </c>
      <c r="L568" s="1">
        <v>2011</v>
      </c>
      <c r="M568" s="1" t="str">
        <f t="shared" si="105"/>
        <v>저어육류</v>
      </c>
      <c r="N568">
        <f t="shared" si="106"/>
        <v>41.790000000000006</v>
      </c>
      <c r="O568">
        <f t="shared" si="107"/>
        <v>0.96</v>
      </c>
      <c r="P568">
        <f t="shared" si="108"/>
        <v>25.32</v>
      </c>
      <c r="Q568">
        <f t="shared" si="109"/>
        <v>23.07</v>
      </c>
      <c r="R568">
        <f t="shared" si="110"/>
        <v>5.13</v>
      </c>
      <c r="S568">
        <f t="shared" si="111"/>
        <v>23.07</v>
      </c>
      <c r="T568">
        <f t="shared" si="112"/>
        <v>0.46</v>
      </c>
      <c r="U568">
        <f t="shared" si="113"/>
        <v>11.15</v>
      </c>
      <c r="V568">
        <f t="shared" si="114"/>
        <v>11.2</v>
      </c>
      <c r="X568">
        <f t="shared" si="115"/>
        <v>0.48</v>
      </c>
      <c r="Y568">
        <f t="shared" si="116"/>
        <v>0.47</v>
      </c>
      <c r="Z568">
        <f t="shared" si="117"/>
        <v>0.05</v>
      </c>
    </row>
    <row r="569" spans="1:26" x14ac:dyDescent="0.25">
      <c r="A569" s="1" t="s">
        <v>2005</v>
      </c>
      <c r="B569" s="1">
        <v>100</v>
      </c>
      <c r="C569" s="1">
        <v>3</v>
      </c>
      <c r="D569" s="1">
        <v>0.4</v>
      </c>
      <c r="E569" s="1">
        <v>0</v>
      </c>
      <c r="F569" s="1">
        <v>0.1</v>
      </c>
      <c r="G569" s="1"/>
      <c r="H569" s="1">
        <v>77</v>
      </c>
      <c r="I569" s="1"/>
      <c r="J569" s="1"/>
      <c r="K569" s="1">
        <v>0</v>
      </c>
      <c r="L569" s="1">
        <v>2017</v>
      </c>
      <c r="M569" s="1" t="e">
        <f t="shared" si="105"/>
        <v>#DIV/0!</v>
      </c>
      <c r="N569">
        <f t="shared" si="106"/>
        <v>2.5</v>
      </c>
      <c r="O569">
        <f t="shared" si="107"/>
        <v>0.83</v>
      </c>
      <c r="P569">
        <f t="shared" si="108"/>
        <v>99.6</v>
      </c>
      <c r="Q569">
        <f t="shared" si="109"/>
        <v>0.9</v>
      </c>
      <c r="R569">
        <f t="shared" si="110"/>
        <v>0.1</v>
      </c>
      <c r="S569">
        <f t="shared" si="111"/>
        <v>0.9</v>
      </c>
      <c r="T569" t="e">
        <f t="shared" si="112"/>
        <v>#DIV/0!</v>
      </c>
      <c r="U569" t="e">
        <f t="shared" si="113"/>
        <v>#DIV/0!</v>
      </c>
      <c r="V569" t="e">
        <f t="shared" si="114"/>
        <v>#DIV/0!</v>
      </c>
      <c r="X569">
        <f t="shared" si="115"/>
        <v>0.8</v>
      </c>
      <c r="Y569">
        <f t="shared" si="116"/>
        <v>0</v>
      </c>
      <c r="Z569">
        <f t="shared" si="117"/>
        <v>0.2</v>
      </c>
    </row>
    <row r="570" spans="1:26" x14ac:dyDescent="0.25">
      <c r="A570" s="1" t="s">
        <v>2006</v>
      </c>
      <c r="B570" s="1">
        <v>100</v>
      </c>
      <c r="C570" s="1">
        <v>99</v>
      </c>
      <c r="D570" s="1">
        <v>12.4</v>
      </c>
      <c r="E570" s="1">
        <v>10.199999999999999</v>
      </c>
      <c r="F570" s="1">
        <v>0.7</v>
      </c>
      <c r="G570" s="1"/>
      <c r="H570" s="1">
        <v>685</v>
      </c>
      <c r="I570" s="1"/>
      <c r="J570" s="1"/>
      <c r="K570" s="1">
        <v>0</v>
      </c>
      <c r="L570" s="1">
        <v>2017</v>
      </c>
      <c r="M570" s="1" t="str">
        <f t="shared" si="105"/>
        <v>저어육류</v>
      </c>
      <c r="N570">
        <f t="shared" si="106"/>
        <v>96.7</v>
      </c>
      <c r="O570">
        <f t="shared" si="107"/>
        <v>0.98</v>
      </c>
      <c r="P570">
        <f t="shared" si="108"/>
        <v>87.6</v>
      </c>
      <c r="Q570">
        <f t="shared" si="109"/>
        <v>47.099999999999994</v>
      </c>
      <c r="R570">
        <f t="shared" si="110"/>
        <v>10.899999999999999</v>
      </c>
      <c r="S570">
        <f t="shared" si="111"/>
        <v>47.099999999999994</v>
      </c>
      <c r="T570">
        <f t="shared" si="112"/>
        <v>0.94</v>
      </c>
      <c r="U570">
        <f t="shared" si="113"/>
        <v>11.6</v>
      </c>
      <c r="V570">
        <f t="shared" si="114"/>
        <v>11.6</v>
      </c>
      <c r="X570">
        <f t="shared" si="115"/>
        <v>0.53</v>
      </c>
      <c r="Y570">
        <f t="shared" si="116"/>
        <v>0.44</v>
      </c>
      <c r="Z570">
        <f t="shared" si="117"/>
        <v>0.03</v>
      </c>
    </row>
    <row r="571" spans="1:26" x14ac:dyDescent="0.25">
      <c r="A571" s="1" t="s">
        <v>2007</v>
      </c>
      <c r="B571" s="1">
        <v>100</v>
      </c>
      <c r="C571" s="1">
        <v>142</v>
      </c>
      <c r="D571" s="1">
        <v>17.7</v>
      </c>
      <c r="E571" s="1">
        <v>11.8</v>
      </c>
      <c r="F571" s="1">
        <v>2.2999999999999998</v>
      </c>
      <c r="G571" s="1"/>
      <c r="H571" s="1">
        <v>749</v>
      </c>
      <c r="I571" s="1"/>
      <c r="J571" s="1"/>
      <c r="K571" s="1">
        <v>0</v>
      </c>
      <c r="L571" s="1">
        <v>2017</v>
      </c>
      <c r="M571" s="1" t="str">
        <f t="shared" si="105"/>
        <v>저어육류</v>
      </c>
      <c r="N571">
        <f t="shared" si="106"/>
        <v>138.69999999999999</v>
      </c>
      <c r="O571">
        <f t="shared" si="107"/>
        <v>0.98</v>
      </c>
      <c r="P571">
        <f t="shared" si="108"/>
        <v>82.3</v>
      </c>
      <c r="Q571">
        <f t="shared" si="109"/>
        <v>67.900000000000006</v>
      </c>
      <c r="R571">
        <f t="shared" si="110"/>
        <v>14.100000000000001</v>
      </c>
      <c r="S571">
        <f t="shared" si="111"/>
        <v>67.900000000000006</v>
      </c>
      <c r="T571">
        <f t="shared" si="112"/>
        <v>1.36</v>
      </c>
      <c r="U571">
        <f t="shared" si="113"/>
        <v>10.37</v>
      </c>
      <c r="V571">
        <f t="shared" si="114"/>
        <v>10.4</v>
      </c>
      <c r="X571">
        <f t="shared" si="115"/>
        <v>0.56000000000000005</v>
      </c>
      <c r="Y571">
        <f t="shared" si="116"/>
        <v>0.37</v>
      </c>
      <c r="Z571">
        <f t="shared" si="117"/>
        <v>7.0000000000000007E-2</v>
      </c>
    </row>
    <row r="572" spans="1:26" x14ac:dyDescent="0.25">
      <c r="A572" s="1" t="s">
        <v>2008</v>
      </c>
      <c r="B572" s="1">
        <v>100</v>
      </c>
      <c r="C572" s="1">
        <v>178</v>
      </c>
      <c r="D572" s="1">
        <v>17.79</v>
      </c>
      <c r="E572" s="1">
        <v>9.01</v>
      </c>
      <c r="F572" s="1">
        <v>7.45</v>
      </c>
      <c r="G572" s="1"/>
      <c r="H572" s="1">
        <v>584</v>
      </c>
      <c r="I572" s="1">
        <v>20.36</v>
      </c>
      <c r="J572" s="1">
        <v>2.73</v>
      </c>
      <c r="K572" s="1">
        <v>0</v>
      </c>
      <c r="L572" s="1">
        <v>2017</v>
      </c>
      <c r="M572" s="1" t="str">
        <f t="shared" si="105"/>
        <v>중어육류</v>
      </c>
      <c r="N572">
        <f t="shared" si="106"/>
        <v>174.25</v>
      </c>
      <c r="O572">
        <f t="shared" si="107"/>
        <v>0.98</v>
      </c>
      <c r="P572">
        <f t="shared" si="108"/>
        <v>82.210000000000008</v>
      </c>
      <c r="Q572">
        <f t="shared" si="109"/>
        <v>103.09</v>
      </c>
      <c r="R572">
        <f t="shared" si="110"/>
        <v>16.46</v>
      </c>
      <c r="S572">
        <f t="shared" si="111"/>
        <v>103.09</v>
      </c>
      <c r="T572">
        <f t="shared" si="112"/>
        <v>1.37</v>
      </c>
      <c r="U572">
        <f t="shared" si="113"/>
        <v>12.01</v>
      </c>
      <c r="V572">
        <f t="shared" si="114"/>
        <v>12</v>
      </c>
      <c r="X572">
        <f t="shared" si="115"/>
        <v>0.52</v>
      </c>
      <c r="Y572">
        <f t="shared" si="116"/>
        <v>0.26</v>
      </c>
      <c r="Z572">
        <f t="shared" si="117"/>
        <v>0.22</v>
      </c>
    </row>
    <row r="573" spans="1:26" x14ac:dyDescent="0.25">
      <c r="A573" s="1" t="s">
        <v>2009</v>
      </c>
      <c r="B573" s="1">
        <v>30</v>
      </c>
      <c r="C573" s="1">
        <v>75.599999999999994</v>
      </c>
      <c r="D573" s="1">
        <v>5.4</v>
      </c>
      <c r="E573" s="1">
        <v>4.38</v>
      </c>
      <c r="F573" s="1">
        <v>3.72</v>
      </c>
      <c r="G573" s="1">
        <v>0</v>
      </c>
      <c r="H573" s="1"/>
      <c r="I573" s="1">
        <v>0</v>
      </c>
      <c r="J573" s="1">
        <v>0</v>
      </c>
      <c r="K573" s="1">
        <v>0</v>
      </c>
      <c r="L573" s="1">
        <v>2011</v>
      </c>
      <c r="M573" s="1" t="str">
        <f t="shared" si="105"/>
        <v>고어육류</v>
      </c>
      <c r="N573">
        <f t="shared" si="106"/>
        <v>72.600000000000009</v>
      </c>
      <c r="O573">
        <f t="shared" si="107"/>
        <v>0.96</v>
      </c>
      <c r="P573">
        <f t="shared" si="108"/>
        <v>24.6</v>
      </c>
      <c r="Q573">
        <f t="shared" si="109"/>
        <v>51</v>
      </c>
      <c r="R573">
        <f t="shared" si="110"/>
        <v>8.1</v>
      </c>
      <c r="S573">
        <f t="shared" si="111"/>
        <v>51</v>
      </c>
      <c r="T573">
        <f t="shared" si="112"/>
        <v>0.51</v>
      </c>
      <c r="U573">
        <f t="shared" si="113"/>
        <v>15.88</v>
      </c>
      <c r="V573">
        <f t="shared" si="114"/>
        <v>15.9</v>
      </c>
      <c r="X573">
        <f t="shared" si="115"/>
        <v>0.4</v>
      </c>
      <c r="Y573">
        <f t="shared" si="116"/>
        <v>0.32</v>
      </c>
      <c r="Z573">
        <f t="shared" si="117"/>
        <v>0.28000000000000003</v>
      </c>
    </row>
    <row r="574" spans="1:26" x14ac:dyDescent="0.25">
      <c r="A574" s="1" t="s">
        <v>2010</v>
      </c>
      <c r="B574" s="1">
        <v>30</v>
      </c>
      <c r="C574" s="1">
        <v>57.3</v>
      </c>
      <c r="D574" s="1">
        <v>1.8</v>
      </c>
      <c r="E574" s="1">
        <v>5.0999999999999996</v>
      </c>
      <c r="F574" s="1">
        <v>3</v>
      </c>
      <c r="G574" s="1">
        <v>0</v>
      </c>
      <c r="H574" s="1">
        <v>213.3</v>
      </c>
      <c r="I574" s="1">
        <v>0</v>
      </c>
      <c r="J574" s="1">
        <v>0</v>
      </c>
      <c r="K574" s="1">
        <v>0</v>
      </c>
      <c r="L574" s="1">
        <v>2011</v>
      </c>
      <c r="M574" s="1" t="str">
        <f t="shared" si="105"/>
        <v>중어육류</v>
      </c>
      <c r="N574">
        <f t="shared" si="106"/>
        <v>54.599999999999994</v>
      </c>
      <c r="O574">
        <f t="shared" si="107"/>
        <v>0.95</v>
      </c>
      <c r="P574">
        <f t="shared" si="108"/>
        <v>28.2</v>
      </c>
      <c r="Q574">
        <f t="shared" si="109"/>
        <v>47.4</v>
      </c>
      <c r="R574">
        <f t="shared" si="110"/>
        <v>8.1</v>
      </c>
      <c r="S574">
        <f t="shared" si="111"/>
        <v>47.4</v>
      </c>
      <c r="T574">
        <f t="shared" si="112"/>
        <v>0.63</v>
      </c>
      <c r="U574">
        <f t="shared" si="113"/>
        <v>12.86</v>
      </c>
      <c r="V574">
        <f t="shared" si="114"/>
        <v>12.9</v>
      </c>
      <c r="X574">
        <f t="shared" si="115"/>
        <v>0.18</v>
      </c>
      <c r="Y574">
        <f t="shared" si="116"/>
        <v>0.52</v>
      </c>
      <c r="Z574">
        <f t="shared" si="117"/>
        <v>0.3</v>
      </c>
    </row>
    <row r="575" spans="1:26" x14ac:dyDescent="0.25">
      <c r="A575" s="1" t="s">
        <v>2011</v>
      </c>
      <c r="B575" s="1">
        <v>30</v>
      </c>
      <c r="C575" s="1">
        <v>34.5</v>
      </c>
      <c r="D575" s="1">
        <v>1.35</v>
      </c>
      <c r="E575" s="1">
        <v>4.2</v>
      </c>
      <c r="F575" s="1">
        <v>1.2</v>
      </c>
      <c r="G575" s="1">
        <v>0</v>
      </c>
      <c r="H575" s="1"/>
      <c r="I575" s="1">
        <v>0</v>
      </c>
      <c r="J575" s="1">
        <v>0</v>
      </c>
      <c r="K575" s="1">
        <v>0</v>
      </c>
      <c r="L575" s="1">
        <v>2011</v>
      </c>
      <c r="M575" s="1" t="str">
        <f t="shared" si="105"/>
        <v>저어육류</v>
      </c>
      <c r="N575">
        <f t="shared" si="106"/>
        <v>33</v>
      </c>
      <c r="O575">
        <f t="shared" si="107"/>
        <v>0.96</v>
      </c>
      <c r="P575">
        <f t="shared" si="108"/>
        <v>28.65</v>
      </c>
      <c r="Q575">
        <f t="shared" si="109"/>
        <v>27.6</v>
      </c>
      <c r="R575">
        <f t="shared" si="110"/>
        <v>5.4</v>
      </c>
      <c r="S575">
        <f t="shared" si="111"/>
        <v>27.6</v>
      </c>
      <c r="T575">
        <f t="shared" si="112"/>
        <v>0.55000000000000004</v>
      </c>
      <c r="U575">
        <f t="shared" si="113"/>
        <v>9.82</v>
      </c>
      <c r="V575">
        <f t="shared" si="114"/>
        <v>9.8000000000000007</v>
      </c>
      <c r="X575">
        <f t="shared" si="115"/>
        <v>0.2</v>
      </c>
      <c r="Y575">
        <f t="shared" si="116"/>
        <v>0.62</v>
      </c>
      <c r="Z575">
        <f t="shared" si="117"/>
        <v>0.18</v>
      </c>
    </row>
    <row r="576" spans="1:26" x14ac:dyDescent="0.25">
      <c r="A576" s="1" t="s">
        <v>2012</v>
      </c>
      <c r="B576" s="1">
        <v>30</v>
      </c>
      <c r="C576" s="1">
        <v>42.6</v>
      </c>
      <c r="D576" s="1">
        <v>2.5499999999999998</v>
      </c>
      <c r="E576" s="1">
        <v>3.6</v>
      </c>
      <c r="F576" s="1">
        <v>1.8</v>
      </c>
      <c r="G576" s="1">
        <v>0</v>
      </c>
      <c r="H576" s="1"/>
      <c r="I576" s="1">
        <v>0</v>
      </c>
      <c r="J576" s="1">
        <v>0</v>
      </c>
      <c r="K576" s="1">
        <v>0</v>
      </c>
      <c r="L576" s="1">
        <v>2011</v>
      </c>
      <c r="M576" s="1" t="str">
        <f t="shared" si="105"/>
        <v>중어육류</v>
      </c>
      <c r="N576">
        <f t="shared" si="106"/>
        <v>40.799999999999997</v>
      </c>
      <c r="O576">
        <f t="shared" si="107"/>
        <v>0.96</v>
      </c>
      <c r="P576">
        <f t="shared" si="108"/>
        <v>27.45</v>
      </c>
      <c r="Q576">
        <f t="shared" si="109"/>
        <v>30.6</v>
      </c>
      <c r="R576">
        <f t="shared" si="110"/>
        <v>5.4</v>
      </c>
      <c r="S576">
        <f t="shared" si="111"/>
        <v>30.6</v>
      </c>
      <c r="T576">
        <f t="shared" si="112"/>
        <v>0.41</v>
      </c>
      <c r="U576">
        <f t="shared" si="113"/>
        <v>13.17</v>
      </c>
      <c r="V576">
        <f t="shared" si="114"/>
        <v>13.2</v>
      </c>
      <c r="X576">
        <f t="shared" si="115"/>
        <v>0.32</v>
      </c>
      <c r="Y576">
        <f t="shared" si="116"/>
        <v>0.45</v>
      </c>
      <c r="Z576">
        <f t="shared" si="117"/>
        <v>0.23</v>
      </c>
    </row>
    <row r="577" spans="1:26" x14ac:dyDescent="0.25">
      <c r="A577" s="1" t="s">
        <v>2013</v>
      </c>
      <c r="B577" s="1">
        <v>30</v>
      </c>
      <c r="C577" s="1">
        <v>47.7</v>
      </c>
      <c r="D577" s="1">
        <v>3.87</v>
      </c>
      <c r="E577" s="1">
        <v>2.91</v>
      </c>
      <c r="F577" s="1">
        <v>2.0699999999999998</v>
      </c>
      <c r="G577" s="1">
        <v>0</v>
      </c>
      <c r="H577" s="1"/>
      <c r="I577" s="1">
        <v>0</v>
      </c>
      <c r="J577" s="1">
        <v>0</v>
      </c>
      <c r="K577" s="1">
        <v>0</v>
      </c>
      <c r="L577" s="1">
        <v>2011</v>
      </c>
      <c r="M577" s="1" t="str">
        <f t="shared" si="105"/>
        <v>중어육류</v>
      </c>
      <c r="N577">
        <f t="shared" si="106"/>
        <v>45.75</v>
      </c>
      <c r="O577">
        <f t="shared" si="107"/>
        <v>0.96</v>
      </c>
      <c r="P577">
        <f t="shared" si="108"/>
        <v>26.13</v>
      </c>
      <c r="Q577">
        <f t="shared" si="109"/>
        <v>30.27</v>
      </c>
      <c r="R577">
        <f t="shared" si="110"/>
        <v>4.9800000000000004</v>
      </c>
      <c r="S577">
        <f t="shared" si="111"/>
        <v>30.27</v>
      </c>
      <c r="T577">
        <f t="shared" si="112"/>
        <v>0.4</v>
      </c>
      <c r="U577">
        <f t="shared" si="113"/>
        <v>12.45</v>
      </c>
      <c r="V577">
        <f t="shared" si="114"/>
        <v>12.5</v>
      </c>
      <c r="X577">
        <f t="shared" si="115"/>
        <v>0.44</v>
      </c>
      <c r="Y577">
        <f t="shared" si="116"/>
        <v>0.33</v>
      </c>
      <c r="Z577">
        <f t="shared" si="117"/>
        <v>0.23</v>
      </c>
    </row>
    <row r="578" spans="1:26" x14ac:dyDescent="0.25">
      <c r="A578" s="1" t="s">
        <v>2014</v>
      </c>
      <c r="B578" s="1">
        <v>100</v>
      </c>
      <c r="C578" s="1">
        <v>92</v>
      </c>
      <c r="D578" s="1"/>
      <c r="E578" s="1">
        <v>18.41</v>
      </c>
      <c r="F578" s="1">
        <v>2.2599999999999998</v>
      </c>
      <c r="G578" s="1">
        <v>0</v>
      </c>
      <c r="H578" s="1">
        <v>47</v>
      </c>
      <c r="I578" s="1">
        <v>2.83</v>
      </c>
      <c r="J578" s="1">
        <v>0.56000000000000005</v>
      </c>
      <c r="K578" s="1">
        <v>0</v>
      </c>
      <c r="L578" s="1">
        <v>2017</v>
      </c>
      <c r="M578" s="1" t="str">
        <f t="shared" si="105"/>
        <v>저어육류</v>
      </c>
      <c r="N578">
        <f t="shared" si="106"/>
        <v>93.97999999999999</v>
      </c>
      <c r="O578">
        <f t="shared" si="107"/>
        <v>1.02</v>
      </c>
      <c r="P578">
        <f t="shared" si="108"/>
        <v>100</v>
      </c>
      <c r="Q578">
        <f t="shared" si="109"/>
        <v>93.97999999999999</v>
      </c>
      <c r="R578">
        <f t="shared" si="110"/>
        <v>20.67</v>
      </c>
      <c r="S578">
        <f t="shared" si="111"/>
        <v>93.97999999999999</v>
      </c>
      <c r="T578">
        <f t="shared" si="112"/>
        <v>1.88</v>
      </c>
      <c r="U578">
        <f t="shared" si="113"/>
        <v>10.99</v>
      </c>
      <c r="V578">
        <f t="shared" si="114"/>
        <v>11</v>
      </c>
      <c r="X578">
        <f t="shared" si="115"/>
        <v>0</v>
      </c>
      <c r="Y578">
        <f t="shared" si="116"/>
        <v>0.89</v>
      </c>
      <c r="Z578">
        <f t="shared" si="117"/>
        <v>0.11</v>
      </c>
    </row>
    <row r="579" spans="1:26" x14ac:dyDescent="0.25">
      <c r="A579" s="1" t="s">
        <v>2015</v>
      </c>
      <c r="B579" s="1">
        <v>100</v>
      </c>
      <c r="C579" s="1">
        <v>76</v>
      </c>
      <c r="D579" s="1">
        <v>0.5</v>
      </c>
      <c r="E579" s="1">
        <v>18.899999999999999</v>
      </c>
      <c r="F579" s="1">
        <v>0.1</v>
      </c>
      <c r="G579" s="1"/>
      <c r="H579" s="1"/>
      <c r="I579" s="1"/>
      <c r="J579" s="1"/>
      <c r="K579" s="1">
        <v>0</v>
      </c>
      <c r="L579" s="1">
        <v>2017</v>
      </c>
      <c r="M579" s="1" t="str">
        <f t="shared" si="105"/>
        <v>저어육류</v>
      </c>
      <c r="N579">
        <f t="shared" si="106"/>
        <v>78.5</v>
      </c>
      <c r="O579">
        <f t="shared" si="107"/>
        <v>1.03</v>
      </c>
      <c r="P579">
        <f t="shared" si="108"/>
        <v>99.5</v>
      </c>
      <c r="Q579">
        <f t="shared" si="109"/>
        <v>76.5</v>
      </c>
      <c r="R579">
        <f t="shared" si="110"/>
        <v>19</v>
      </c>
      <c r="S579">
        <f t="shared" si="111"/>
        <v>76.5</v>
      </c>
      <c r="T579">
        <f t="shared" si="112"/>
        <v>1.53</v>
      </c>
      <c r="U579">
        <f t="shared" si="113"/>
        <v>12.42</v>
      </c>
      <c r="V579">
        <f t="shared" si="114"/>
        <v>12.4</v>
      </c>
      <c r="X579">
        <f t="shared" si="115"/>
        <v>0.03</v>
      </c>
      <c r="Y579">
        <f t="shared" si="116"/>
        <v>0.97</v>
      </c>
      <c r="Z579">
        <f t="shared" si="117"/>
        <v>0.01</v>
      </c>
    </row>
    <row r="580" spans="1:26" x14ac:dyDescent="0.25">
      <c r="A580" s="1" t="s">
        <v>2016</v>
      </c>
      <c r="B580" s="1">
        <v>100</v>
      </c>
      <c r="C580" s="1">
        <v>84</v>
      </c>
      <c r="D580" s="1">
        <v>6</v>
      </c>
      <c r="E580" s="1">
        <v>14</v>
      </c>
      <c r="F580" s="1">
        <v>0.5</v>
      </c>
      <c r="G580" s="1"/>
      <c r="H580" s="1"/>
      <c r="I580" s="1"/>
      <c r="J580" s="1"/>
      <c r="K580" s="1">
        <v>0</v>
      </c>
      <c r="L580" s="1">
        <v>2017</v>
      </c>
      <c r="M580" s="1" t="str">
        <f t="shared" ref="M580:M643" si="118">IF(AND((F580/E580)&gt;=0,(F580/E580)&lt;0.4325),"저어육류",IF(AND((F580/E580)&gt;=0.4325,(F580/E580)&lt;0.8375),"중어육류","고어육류"))</f>
        <v>저어육류</v>
      </c>
      <c r="N580">
        <f t="shared" ref="N580:N643" si="119">4*D580+4*E580+9*F580</f>
        <v>84.5</v>
      </c>
      <c r="O580">
        <f t="shared" ref="O580:O643" si="120">ROUND(N580/C580,2)</f>
        <v>1.01</v>
      </c>
      <c r="P580">
        <f t="shared" ref="P580:P643" si="121">B580-D580</f>
        <v>94</v>
      </c>
      <c r="Q580">
        <f t="shared" ref="Q580:Q643" si="122">E580*4+F580*9</f>
        <v>60.5</v>
      </c>
      <c r="R580">
        <f t="shared" ref="R580:R643" si="123">F580+E580</f>
        <v>14.5</v>
      </c>
      <c r="S580">
        <f t="shared" ref="S580:S643" si="124">Q580</f>
        <v>60.5</v>
      </c>
      <c r="T580">
        <f t="shared" ref="T580:T643" si="125">ROUND(S580/IF(M580="저어육류",50,IF(M580="중어육류",75,100)),2)</f>
        <v>1.21</v>
      </c>
      <c r="U580">
        <f t="shared" ref="U580:U643" si="126">ROUND(R580/T580,2)</f>
        <v>11.98</v>
      </c>
      <c r="V580">
        <f t="shared" ref="V580:V643" si="127">IF(U580&lt;=20,ROUND(U580,1),IF(AND(U580&gt;20,U580&lt;=50),INT((U580+2.5)/5)*5,ROUND(U580,-1)))</f>
        <v>12</v>
      </c>
      <c r="X580">
        <f t="shared" ref="X580:X643" si="128">ROUND(D580/($D580+$E580+$F580),2)</f>
        <v>0.28999999999999998</v>
      </c>
      <c r="Y580">
        <f t="shared" ref="Y580:Y643" si="129">ROUND(E580/($D580+$E580+$F580),2)</f>
        <v>0.68</v>
      </c>
      <c r="Z580">
        <f t="shared" ref="Z580:Z643" si="130">ROUND(F580/($D580+$E580+$F580),2)</f>
        <v>0.02</v>
      </c>
    </row>
    <row r="581" spans="1:26" x14ac:dyDescent="0.25">
      <c r="A581" s="1" t="s">
        <v>2017</v>
      </c>
      <c r="B581" s="1">
        <v>100</v>
      </c>
      <c r="C581" s="1">
        <v>48</v>
      </c>
      <c r="D581" s="1">
        <v>0.5</v>
      </c>
      <c r="E581" s="1">
        <v>10.8</v>
      </c>
      <c r="F581" s="1">
        <v>0.5</v>
      </c>
      <c r="G581" s="1"/>
      <c r="H581" s="1"/>
      <c r="I581" s="1"/>
      <c r="J581" s="1"/>
      <c r="K581" s="1">
        <v>0</v>
      </c>
      <c r="L581" s="1">
        <v>2017</v>
      </c>
      <c r="M581" s="1" t="str">
        <f t="shared" si="118"/>
        <v>저어육류</v>
      </c>
      <c r="N581">
        <f t="shared" si="119"/>
        <v>49.7</v>
      </c>
      <c r="O581">
        <f t="shared" si="120"/>
        <v>1.04</v>
      </c>
      <c r="P581">
        <f t="shared" si="121"/>
        <v>99.5</v>
      </c>
      <c r="Q581">
        <f t="shared" si="122"/>
        <v>47.7</v>
      </c>
      <c r="R581">
        <f t="shared" si="123"/>
        <v>11.3</v>
      </c>
      <c r="S581">
        <f t="shared" si="124"/>
        <v>47.7</v>
      </c>
      <c r="T581">
        <f t="shared" si="125"/>
        <v>0.95</v>
      </c>
      <c r="U581">
        <f t="shared" si="126"/>
        <v>11.89</v>
      </c>
      <c r="V581">
        <f t="shared" si="127"/>
        <v>11.9</v>
      </c>
      <c r="X581">
        <f t="shared" si="128"/>
        <v>0.04</v>
      </c>
      <c r="Y581">
        <f t="shared" si="129"/>
        <v>0.92</v>
      </c>
      <c r="Z581">
        <f t="shared" si="130"/>
        <v>0.04</v>
      </c>
    </row>
    <row r="582" spans="1:26" x14ac:dyDescent="0.25">
      <c r="A582" s="1" t="s">
        <v>2018</v>
      </c>
      <c r="B582" s="1">
        <v>100</v>
      </c>
      <c r="C582" s="1">
        <v>93</v>
      </c>
      <c r="D582" s="1">
        <v>5.6</v>
      </c>
      <c r="E582" s="1">
        <v>14.2</v>
      </c>
      <c r="F582" s="1">
        <v>1.6</v>
      </c>
      <c r="G582" s="1"/>
      <c r="H582" s="1"/>
      <c r="I582" s="1"/>
      <c r="J582" s="1"/>
      <c r="K582" s="1">
        <v>0</v>
      </c>
      <c r="L582" s="1">
        <v>2017</v>
      </c>
      <c r="M582" s="1" t="str">
        <f t="shared" si="118"/>
        <v>저어육류</v>
      </c>
      <c r="N582">
        <f t="shared" si="119"/>
        <v>93.6</v>
      </c>
      <c r="O582">
        <f t="shared" si="120"/>
        <v>1.01</v>
      </c>
      <c r="P582">
        <f t="shared" si="121"/>
        <v>94.4</v>
      </c>
      <c r="Q582">
        <f t="shared" si="122"/>
        <v>71.2</v>
      </c>
      <c r="R582">
        <f t="shared" si="123"/>
        <v>15.799999999999999</v>
      </c>
      <c r="S582">
        <f t="shared" si="124"/>
        <v>71.2</v>
      </c>
      <c r="T582">
        <f t="shared" si="125"/>
        <v>1.42</v>
      </c>
      <c r="U582">
        <f t="shared" si="126"/>
        <v>11.13</v>
      </c>
      <c r="V582">
        <f t="shared" si="127"/>
        <v>11.1</v>
      </c>
      <c r="X582">
        <f t="shared" si="128"/>
        <v>0.26</v>
      </c>
      <c r="Y582">
        <f t="shared" si="129"/>
        <v>0.66</v>
      </c>
      <c r="Z582">
        <f t="shared" si="130"/>
        <v>7.0000000000000007E-2</v>
      </c>
    </row>
    <row r="583" spans="1:26" x14ac:dyDescent="0.25">
      <c r="A583" s="1" t="s">
        <v>2019</v>
      </c>
      <c r="B583" s="1">
        <v>100</v>
      </c>
      <c r="C583" s="1">
        <v>51</v>
      </c>
      <c r="D583" s="1">
        <v>2.2999999999999998</v>
      </c>
      <c r="E583" s="1">
        <v>9</v>
      </c>
      <c r="F583" s="1">
        <v>0.7</v>
      </c>
      <c r="G583" s="1"/>
      <c r="H583" s="1"/>
      <c r="I583" s="1"/>
      <c r="J583" s="1"/>
      <c r="K583" s="1">
        <v>0</v>
      </c>
      <c r="L583" s="1">
        <v>2017</v>
      </c>
      <c r="M583" s="1" t="str">
        <f t="shared" si="118"/>
        <v>저어육류</v>
      </c>
      <c r="N583">
        <f t="shared" si="119"/>
        <v>51.5</v>
      </c>
      <c r="O583">
        <f t="shared" si="120"/>
        <v>1.01</v>
      </c>
      <c r="P583">
        <f t="shared" si="121"/>
        <v>97.7</v>
      </c>
      <c r="Q583">
        <f t="shared" si="122"/>
        <v>42.3</v>
      </c>
      <c r="R583">
        <f t="shared" si="123"/>
        <v>9.6999999999999993</v>
      </c>
      <c r="S583">
        <f t="shared" si="124"/>
        <v>42.3</v>
      </c>
      <c r="T583">
        <f t="shared" si="125"/>
        <v>0.85</v>
      </c>
      <c r="U583">
        <f t="shared" si="126"/>
        <v>11.41</v>
      </c>
      <c r="V583">
        <f t="shared" si="127"/>
        <v>11.4</v>
      </c>
      <c r="X583">
        <f t="shared" si="128"/>
        <v>0.19</v>
      </c>
      <c r="Y583">
        <f t="shared" si="129"/>
        <v>0.75</v>
      </c>
      <c r="Z583">
        <f t="shared" si="130"/>
        <v>0.06</v>
      </c>
    </row>
    <row r="584" spans="1:26" x14ac:dyDescent="0.25">
      <c r="A584" s="1" t="s">
        <v>2020</v>
      </c>
      <c r="B584" s="1">
        <v>100</v>
      </c>
      <c r="C584" s="1">
        <v>80</v>
      </c>
      <c r="D584" s="1">
        <v>1.1000000000000001</v>
      </c>
      <c r="E584" s="1">
        <v>18.8</v>
      </c>
      <c r="F584" s="1">
        <v>0.3</v>
      </c>
      <c r="G584" s="1"/>
      <c r="H584" s="1"/>
      <c r="I584" s="1"/>
      <c r="J584" s="1"/>
      <c r="K584" s="1">
        <v>0</v>
      </c>
      <c r="L584" s="1">
        <v>2017</v>
      </c>
      <c r="M584" s="1" t="str">
        <f t="shared" si="118"/>
        <v>저어육류</v>
      </c>
      <c r="N584">
        <f t="shared" si="119"/>
        <v>82.300000000000011</v>
      </c>
      <c r="O584">
        <f t="shared" si="120"/>
        <v>1.03</v>
      </c>
      <c r="P584">
        <f t="shared" si="121"/>
        <v>98.9</v>
      </c>
      <c r="Q584">
        <f t="shared" si="122"/>
        <v>77.900000000000006</v>
      </c>
      <c r="R584">
        <f t="shared" si="123"/>
        <v>19.100000000000001</v>
      </c>
      <c r="S584">
        <f t="shared" si="124"/>
        <v>77.900000000000006</v>
      </c>
      <c r="T584">
        <f t="shared" si="125"/>
        <v>1.56</v>
      </c>
      <c r="U584">
        <f t="shared" si="126"/>
        <v>12.24</v>
      </c>
      <c r="V584">
        <f t="shared" si="127"/>
        <v>12.2</v>
      </c>
      <c r="X584">
        <f t="shared" si="128"/>
        <v>0.05</v>
      </c>
      <c r="Y584">
        <f t="shared" si="129"/>
        <v>0.93</v>
      </c>
      <c r="Z584">
        <f t="shared" si="130"/>
        <v>0.01</v>
      </c>
    </row>
    <row r="585" spans="1:26" x14ac:dyDescent="0.25">
      <c r="A585" s="1" t="s">
        <v>2021</v>
      </c>
      <c r="B585" s="1">
        <v>100</v>
      </c>
      <c r="C585" s="1">
        <v>120</v>
      </c>
      <c r="D585" s="1">
        <v>0</v>
      </c>
      <c r="E585" s="1">
        <v>20.100000000000001</v>
      </c>
      <c r="F585" s="1">
        <v>4.7</v>
      </c>
      <c r="G585" s="1"/>
      <c r="H585" s="1">
        <v>155</v>
      </c>
      <c r="I585" s="1"/>
      <c r="J585" s="1"/>
      <c r="K585" s="1">
        <v>0</v>
      </c>
      <c r="L585" s="1">
        <v>2017</v>
      </c>
      <c r="M585" s="1" t="str">
        <f t="shared" si="118"/>
        <v>저어육류</v>
      </c>
      <c r="N585">
        <f t="shared" si="119"/>
        <v>122.70000000000002</v>
      </c>
      <c r="O585">
        <f t="shared" si="120"/>
        <v>1.02</v>
      </c>
      <c r="P585">
        <f t="shared" si="121"/>
        <v>100</v>
      </c>
      <c r="Q585">
        <f t="shared" si="122"/>
        <v>122.70000000000002</v>
      </c>
      <c r="R585">
        <f t="shared" si="123"/>
        <v>24.8</v>
      </c>
      <c r="S585">
        <f t="shared" si="124"/>
        <v>122.70000000000002</v>
      </c>
      <c r="T585">
        <f t="shared" si="125"/>
        <v>2.4500000000000002</v>
      </c>
      <c r="U585">
        <f t="shared" si="126"/>
        <v>10.119999999999999</v>
      </c>
      <c r="V585">
        <f t="shared" si="127"/>
        <v>10.1</v>
      </c>
      <c r="X585">
        <f t="shared" si="128"/>
        <v>0</v>
      </c>
      <c r="Y585">
        <f t="shared" si="129"/>
        <v>0.81</v>
      </c>
      <c r="Z585">
        <f t="shared" si="130"/>
        <v>0.19</v>
      </c>
    </row>
    <row r="586" spans="1:26" x14ac:dyDescent="0.25">
      <c r="A586" s="1" t="s">
        <v>2022</v>
      </c>
      <c r="B586" s="1">
        <v>100</v>
      </c>
      <c r="C586" s="1">
        <v>70</v>
      </c>
      <c r="D586" s="1">
        <v>0.2</v>
      </c>
      <c r="E586" s="1">
        <v>17.399999999999999</v>
      </c>
      <c r="F586" s="1">
        <v>0.2</v>
      </c>
      <c r="G586" s="1"/>
      <c r="H586" s="1">
        <v>178</v>
      </c>
      <c r="I586" s="1"/>
      <c r="J586" s="1"/>
      <c r="K586" s="1">
        <v>0</v>
      </c>
      <c r="L586" s="1">
        <v>2017</v>
      </c>
      <c r="M586" s="1" t="str">
        <f t="shared" si="118"/>
        <v>저어육류</v>
      </c>
      <c r="N586">
        <f t="shared" si="119"/>
        <v>72.199999999999989</v>
      </c>
      <c r="O586">
        <f t="shared" si="120"/>
        <v>1.03</v>
      </c>
      <c r="P586">
        <f t="shared" si="121"/>
        <v>99.8</v>
      </c>
      <c r="Q586">
        <f t="shared" si="122"/>
        <v>71.399999999999991</v>
      </c>
      <c r="R586">
        <f t="shared" si="123"/>
        <v>17.599999999999998</v>
      </c>
      <c r="S586">
        <f t="shared" si="124"/>
        <v>71.399999999999991</v>
      </c>
      <c r="T586">
        <f t="shared" si="125"/>
        <v>1.43</v>
      </c>
      <c r="U586">
        <f t="shared" si="126"/>
        <v>12.31</v>
      </c>
      <c r="V586">
        <f t="shared" si="127"/>
        <v>12.3</v>
      </c>
      <c r="X586">
        <f t="shared" si="128"/>
        <v>0.01</v>
      </c>
      <c r="Y586">
        <f t="shared" si="129"/>
        <v>0.98</v>
      </c>
      <c r="Z586">
        <f t="shared" si="130"/>
        <v>0.01</v>
      </c>
    </row>
    <row r="587" spans="1:26" x14ac:dyDescent="0.25">
      <c r="A587" s="1" t="s">
        <v>2023</v>
      </c>
      <c r="B587" s="1">
        <v>100</v>
      </c>
      <c r="C587" s="1">
        <v>79</v>
      </c>
      <c r="D587" s="1">
        <v>0</v>
      </c>
      <c r="E587" s="1">
        <v>17.5</v>
      </c>
      <c r="F587" s="1">
        <v>1.2</v>
      </c>
      <c r="G587" s="1"/>
      <c r="H587" s="1"/>
      <c r="I587" s="1"/>
      <c r="J587" s="1"/>
      <c r="K587" s="1">
        <v>0</v>
      </c>
      <c r="L587" s="1">
        <v>2017</v>
      </c>
      <c r="M587" s="1" t="str">
        <f t="shared" si="118"/>
        <v>저어육류</v>
      </c>
      <c r="N587">
        <f t="shared" si="119"/>
        <v>80.8</v>
      </c>
      <c r="O587">
        <f t="shared" si="120"/>
        <v>1.02</v>
      </c>
      <c r="P587">
        <f t="shared" si="121"/>
        <v>100</v>
      </c>
      <c r="Q587">
        <f t="shared" si="122"/>
        <v>80.8</v>
      </c>
      <c r="R587">
        <f t="shared" si="123"/>
        <v>18.7</v>
      </c>
      <c r="S587">
        <f t="shared" si="124"/>
        <v>80.8</v>
      </c>
      <c r="T587">
        <f t="shared" si="125"/>
        <v>1.62</v>
      </c>
      <c r="U587">
        <f t="shared" si="126"/>
        <v>11.54</v>
      </c>
      <c r="V587">
        <f t="shared" si="127"/>
        <v>11.5</v>
      </c>
      <c r="X587">
        <f t="shared" si="128"/>
        <v>0</v>
      </c>
      <c r="Y587">
        <f t="shared" si="129"/>
        <v>0.94</v>
      </c>
      <c r="Z587">
        <f t="shared" si="130"/>
        <v>0.06</v>
      </c>
    </row>
    <row r="588" spans="1:26" x14ac:dyDescent="0.25">
      <c r="A588" s="1" t="s">
        <v>2024</v>
      </c>
      <c r="B588" s="1">
        <v>100</v>
      </c>
      <c r="C588" s="1">
        <v>124</v>
      </c>
      <c r="D588" s="1">
        <v>0.2</v>
      </c>
      <c r="E588" s="1">
        <v>24.6</v>
      </c>
      <c r="F588" s="1">
        <v>3.1</v>
      </c>
      <c r="G588" s="1"/>
      <c r="H588" s="1"/>
      <c r="I588" s="1"/>
      <c r="J588" s="1"/>
      <c r="K588" s="1">
        <v>0</v>
      </c>
      <c r="L588" s="1">
        <v>2017</v>
      </c>
      <c r="M588" s="1" t="str">
        <f t="shared" si="118"/>
        <v>저어육류</v>
      </c>
      <c r="N588">
        <f t="shared" si="119"/>
        <v>127.10000000000001</v>
      </c>
      <c r="O588">
        <f t="shared" si="120"/>
        <v>1.03</v>
      </c>
      <c r="P588">
        <f t="shared" si="121"/>
        <v>99.8</v>
      </c>
      <c r="Q588">
        <f t="shared" si="122"/>
        <v>126.30000000000001</v>
      </c>
      <c r="R588">
        <f t="shared" si="123"/>
        <v>27.700000000000003</v>
      </c>
      <c r="S588">
        <f t="shared" si="124"/>
        <v>126.30000000000001</v>
      </c>
      <c r="T588">
        <f t="shared" si="125"/>
        <v>2.5299999999999998</v>
      </c>
      <c r="U588">
        <f t="shared" si="126"/>
        <v>10.95</v>
      </c>
      <c r="V588">
        <f t="shared" si="127"/>
        <v>11</v>
      </c>
      <c r="X588">
        <f t="shared" si="128"/>
        <v>0.01</v>
      </c>
      <c r="Y588">
        <f t="shared" si="129"/>
        <v>0.88</v>
      </c>
      <c r="Z588">
        <f t="shared" si="130"/>
        <v>0.11</v>
      </c>
    </row>
    <row r="589" spans="1:26" x14ac:dyDescent="0.25">
      <c r="A589" s="1" t="s">
        <v>2025</v>
      </c>
      <c r="B589" s="1">
        <v>100</v>
      </c>
      <c r="C589" s="1">
        <v>103</v>
      </c>
      <c r="D589" s="1">
        <v>0.1</v>
      </c>
      <c r="E589" s="1">
        <v>24</v>
      </c>
      <c r="F589" s="1">
        <v>1.1000000000000001</v>
      </c>
      <c r="G589" s="1"/>
      <c r="H589" s="1"/>
      <c r="I589" s="1"/>
      <c r="J589" s="1"/>
      <c r="K589" s="1">
        <v>0</v>
      </c>
      <c r="L589" s="1">
        <v>2017</v>
      </c>
      <c r="M589" s="1" t="str">
        <f t="shared" si="118"/>
        <v>저어육류</v>
      </c>
      <c r="N589">
        <f t="shared" si="119"/>
        <v>106.30000000000001</v>
      </c>
      <c r="O589">
        <f t="shared" si="120"/>
        <v>1.03</v>
      </c>
      <c r="P589">
        <f t="shared" si="121"/>
        <v>99.9</v>
      </c>
      <c r="Q589">
        <f t="shared" si="122"/>
        <v>105.9</v>
      </c>
      <c r="R589">
        <f t="shared" si="123"/>
        <v>25.1</v>
      </c>
      <c r="S589">
        <f t="shared" si="124"/>
        <v>105.9</v>
      </c>
      <c r="T589">
        <f t="shared" si="125"/>
        <v>2.12</v>
      </c>
      <c r="U589">
        <f t="shared" si="126"/>
        <v>11.84</v>
      </c>
      <c r="V589">
        <f t="shared" si="127"/>
        <v>11.8</v>
      </c>
      <c r="X589">
        <f t="shared" si="128"/>
        <v>0</v>
      </c>
      <c r="Y589">
        <f t="shared" si="129"/>
        <v>0.95</v>
      </c>
      <c r="Z589">
        <f t="shared" si="130"/>
        <v>0.04</v>
      </c>
    </row>
    <row r="590" spans="1:26" x14ac:dyDescent="0.25">
      <c r="A590" s="1" t="s">
        <v>2026</v>
      </c>
      <c r="B590" s="1">
        <v>100</v>
      </c>
      <c r="C590" s="1">
        <v>110</v>
      </c>
      <c r="D590" s="1">
        <v>0.5</v>
      </c>
      <c r="E590" s="1">
        <v>21</v>
      </c>
      <c r="F590" s="1">
        <v>3</v>
      </c>
      <c r="G590" s="1"/>
      <c r="H590" s="1"/>
      <c r="I590" s="1"/>
      <c r="J590" s="1"/>
      <c r="K590" s="1">
        <v>0</v>
      </c>
      <c r="L590" s="1">
        <v>2017</v>
      </c>
      <c r="M590" s="1" t="str">
        <f t="shared" si="118"/>
        <v>저어육류</v>
      </c>
      <c r="N590">
        <f t="shared" si="119"/>
        <v>113</v>
      </c>
      <c r="O590">
        <f t="shared" si="120"/>
        <v>1.03</v>
      </c>
      <c r="P590">
        <f t="shared" si="121"/>
        <v>99.5</v>
      </c>
      <c r="Q590">
        <f t="shared" si="122"/>
        <v>111</v>
      </c>
      <c r="R590">
        <f t="shared" si="123"/>
        <v>24</v>
      </c>
      <c r="S590">
        <f t="shared" si="124"/>
        <v>111</v>
      </c>
      <c r="T590">
        <f t="shared" si="125"/>
        <v>2.2200000000000002</v>
      </c>
      <c r="U590">
        <f t="shared" si="126"/>
        <v>10.81</v>
      </c>
      <c r="V590">
        <f t="shared" si="127"/>
        <v>10.8</v>
      </c>
      <c r="X590">
        <f t="shared" si="128"/>
        <v>0.02</v>
      </c>
      <c r="Y590">
        <f t="shared" si="129"/>
        <v>0.86</v>
      </c>
      <c r="Z590">
        <f t="shared" si="130"/>
        <v>0.12</v>
      </c>
    </row>
    <row r="591" spans="1:26" x14ac:dyDescent="0.25">
      <c r="A591" s="1" t="s">
        <v>2027</v>
      </c>
      <c r="B591" s="1">
        <v>100</v>
      </c>
      <c r="C591" s="1">
        <v>329</v>
      </c>
      <c r="D591" s="1">
        <v>34.299999999999997</v>
      </c>
      <c r="E591" s="1">
        <v>41.8</v>
      </c>
      <c r="F591" s="1">
        <v>2.2999999999999998</v>
      </c>
      <c r="G591" s="1"/>
      <c r="H591" s="1">
        <v>1504</v>
      </c>
      <c r="I591" s="1"/>
      <c r="J591" s="1"/>
      <c r="K591" s="1">
        <v>0</v>
      </c>
      <c r="L591" s="1">
        <v>2017</v>
      </c>
      <c r="M591" s="1" t="str">
        <f t="shared" si="118"/>
        <v>저어육류</v>
      </c>
      <c r="N591">
        <f t="shared" si="119"/>
        <v>325.09999999999997</v>
      </c>
      <c r="O591">
        <f t="shared" si="120"/>
        <v>0.99</v>
      </c>
      <c r="P591">
        <f t="shared" si="121"/>
        <v>65.7</v>
      </c>
      <c r="Q591">
        <f t="shared" si="122"/>
        <v>187.89999999999998</v>
      </c>
      <c r="R591">
        <f t="shared" si="123"/>
        <v>44.099999999999994</v>
      </c>
      <c r="S591">
        <f t="shared" si="124"/>
        <v>187.89999999999998</v>
      </c>
      <c r="T591">
        <f t="shared" si="125"/>
        <v>3.76</v>
      </c>
      <c r="U591">
        <f t="shared" si="126"/>
        <v>11.73</v>
      </c>
      <c r="V591">
        <f t="shared" si="127"/>
        <v>11.7</v>
      </c>
      <c r="X591">
        <f t="shared" si="128"/>
        <v>0.44</v>
      </c>
      <c r="Y591">
        <f t="shared" si="129"/>
        <v>0.53</v>
      </c>
      <c r="Z591">
        <f t="shared" si="130"/>
        <v>0.03</v>
      </c>
    </row>
    <row r="592" spans="1:26" x14ac:dyDescent="0.25">
      <c r="A592" s="1" t="s">
        <v>2028</v>
      </c>
      <c r="B592" s="1">
        <v>100</v>
      </c>
      <c r="C592" s="1">
        <v>107</v>
      </c>
      <c r="D592" s="1">
        <v>0.3</v>
      </c>
      <c r="E592" s="1">
        <v>18</v>
      </c>
      <c r="F592" s="1">
        <v>4</v>
      </c>
      <c r="G592" s="1"/>
      <c r="H592" s="1"/>
      <c r="I592" s="1"/>
      <c r="J592" s="1"/>
      <c r="K592" s="1">
        <v>0</v>
      </c>
      <c r="L592" s="1">
        <v>2017</v>
      </c>
      <c r="M592" s="1" t="str">
        <f t="shared" si="118"/>
        <v>저어육류</v>
      </c>
      <c r="N592">
        <f t="shared" si="119"/>
        <v>109.2</v>
      </c>
      <c r="O592">
        <f t="shared" si="120"/>
        <v>1.02</v>
      </c>
      <c r="P592">
        <f t="shared" si="121"/>
        <v>99.7</v>
      </c>
      <c r="Q592">
        <f t="shared" si="122"/>
        <v>108</v>
      </c>
      <c r="R592">
        <f t="shared" si="123"/>
        <v>22</v>
      </c>
      <c r="S592">
        <f t="shared" si="124"/>
        <v>108</v>
      </c>
      <c r="T592">
        <f t="shared" si="125"/>
        <v>2.16</v>
      </c>
      <c r="U592">
        <f t="shared" si="126"/>
        <v>10.19</v>
      </c>
      <c r="V592">
        <f t="shared" si="127"/>
        <v>10.199999999999999</v>
      </c>
      <c r="X592">
        <f t="shared" si="128"/>
        <v>0.01</v>
      </c>
      <c r="Y592">
        <f t="shared" si="129"/>
        <v>0.81</v>
      </c>
      <c r="Z592">
        <f t="shared" si="130"/>
        <v>0.18</v>
      </c>
    </row>
    <row r="593" spans="1:26" x14ac:dyDescent="0.25">
      <c r="A593" s="1" t="s">
        <v>2029</v>
      </c>
      <c r="B593" s="1">
        <v>100</v>
      </c>
      <c r="C593" s="1">
        <v>76</v>
      </c>
      <c r="D593" s="1">
        <v>0.3</v>
      </c>
      <c r="E593" s="1">
        <v>19.100000000000001</v>
      </c>
      <c r="F593" s="1">
        <v>0.1</v>
      </c>
      <c r="G593" s="1"/>
      <c r="H593" s="1"/>
      <c r="I593" s="1"/>
      <c r="J593" s="1"/>
      <c r="K593" s="1">
        <v>0</v>
      </c>
      <c r="L593" s="1">
        <v>2017</v>
      </c>
      <c r="M593" s="1" t="str">
        <f t="shared" si="118"/>
        <v>저어육류</v>
      </c>
      <c r="N593">
        <f t="shared" si="119"/>
        <v>78.500000000000014</v>
      </c>
      <c r="O593">
        <f t="shared" si="120"/>
        <v>1.03</v>
      </c>
      <c r="P593">
        <f t="shared" si="121"/>
        <v>99.7</v>
      </c>
      <c r="Q593">
        <f t="shared" si="122"/>
        <v>77.300000000000011</v>
      </c>
      <c r="R593">
        <f t="shared" si="123"/>
        <v>19.200000000000003</v>
      </c>
      <c r="S593">
        <f t="shared" si="124"/>
        <v>77.300000000000011</v>
      </c>
      <c r="T593">
        <f t="shared" si="125"/>
        <v>1.55</v>
      </c>
      <c r="U593">
        <f t="shared" si="126"/>
        <v>12.39</v>
      </c>
      <c r="V593">
        <f t="shared" si="127"/>
        <v>12.4</v>
      </c>
      <c r="X593">
        <f t="shared" si="128"/>
        <v>0.02</v>
      </c>
      <c r="Y593">
        <f t="shared" si="129"/>
        <v>0.98</v>
      </c>
      <c r="Z593">
        <f t="shared" si="130"/>
        <v>0.01</v>
      </c>
    </row>
    <row r="594" spans="1:26" x14ac:dyDescent="0.25">
      <c r="A594" s="1" t="s">
        <v>2030</v>
      </c>
      <c r="B594" s="1">
        <v>100</v>
      </c>
      <c r="C594" s="1">
        <v>51</v>
      </c>
      <c r="D594" s="1">
        <v>2.9</v>
      </c>
      <c r="E594" s="1">
        <v>8.9</v>
      </c>
      <c r="F594" s="1">
        <v>0.5</v>
      </c>
      <c r="G594" s="1"/>
      <c r="H594" s="1"/>
      <c r="I594" s="1"/>
      <c r="J594" s="1"/>
      <c r="K594" s="1">
        <v>0</v>
      </c>
      <c r="L594" s="1">
        <v>2017</v>
      </c>
      <c r="M594" s="1" t="str">
        <f t="shared" si="118"/>
        <v>저어육류</v>
      </c>
      <c r="N594">
        <f t="shared" si="119"/>
        <v>51.7</v>
      </c>
      <c r="O594">
        <f t="shared" si="120"/>
        <v>1.01</v>
      </c>
      <c r="P594">
        <f t="shared" si="121"/>
        <v>97.1</v>
      </c>
      <c r="Q594">
        <f t="shared" si="122"/>
        <v>40.1</v>
      </c>
      <c r="R594">
        <f t="shared" si="123"/>
        <v>9.4</v>
      </c>
      <c r="S594">
        <f t="shared" si="124"/>
        <v>40.1</v>
      </c>
      <c r="T594">
        <f t="shared" si="125"/>
        <v>0.8</v>
      </c>
      <c r="U594">
        <f t="shared" si="126"/>
        <v>11.75</v>
      </c>
      <c r="V594">
        <f t="shared" si="127"/>
        <v>11.8</v>
      </c>
      <c r="X594">
        <f t="shared" si="128"/>
        <v>0.24</v>
      </c>
      <c r="Y594">
        <f t="shared" si="129"/>
        <v>0.72</v>
      </c>
      <c r="Z594">
        <f t="shared" si="130"/>
        <v>0.04</v>
      </c>
    </row>
    <row r="595" spans="1:26" x14ac:dyDescent="0.25">
      <c r="A595" s="1" t="s">
        <v>2031</v>
      </c>
      <c r="B595" s="1">
        <v>100</v>
      </c>
      <c r="C595" s="1">
        <v>172</v>
      </c>
      <c r="D595" s="1">
        <v>7.39</v>
      </c>
      <c r="E595" s="1">
        <v>23.8</v>
      </c>
      <c r="F595" s="1">
        <v>4.4800000000000004</v>
      </c>
      <c r="G595" s="1"/>
      <c r="H595" s="1">
        <v>369</v>
      </c>
      <c r="I595" s="1">
        <v>56</v>
      </c>
      <c r="J595" s="1">
        <v>0.85</v>
      </c>
      <c r="K595" s="1">
        <v>0</v>
      </c>
      <c r="L595" s="1">
        <v>2017</v>
      </c>
      <c r="M595" s="1" t="str">
        <f t="shared" si="118"/>
        <v>저어육류</v>
      </c>
      <c r="N595">
        <f t="shared" si="119"/>
        <v>165.08</v>
      </c>
      <c r="O595">
        <f t="shared" si="120"/>
        <v>0.96</v>
      </c>
      <c r="P595">
        <f t="shared" si="121"/>
        <v>92.61</v>
      </c>
      <c r="Q595">
        <f t="shared" si="122"/>
        <v>135.52000000000001</v>
      </c>
      <c r="R595">
        <f t="shared" si="123"/>
        <v>28.28</v>
      </c>
      <c r="S595">
        <f t="shared" si="124"/>
        <v>135.52000000000001</v>
      </c>
      <c r="T595">
        <f t="shared" si="125"/>
        <v>2.71</v>
      </c>
      <c r="U595">
        <f t="shared" si="126"/>
        <v>10.44</v>
      </c>
      <c r="V595">
        <f t="shared" si="127"/>
        <v>10.4</v>
      </c>
      <c r="X595">
        <f t="shared" si="128"/>
        <v>0.21</v>
      </c>
      <c r="Y595">
        <f t="shared" si="129"/>
        <v>0.67</v>
      </c>
      <c r="Z595">
        <f t="shared" si="130"/>
        <v>0.13</v>
      </c>
    </row>
    <row r="596" spans="1:26" x14ac:dyDescent="0.25">
      <c r="A596" s="1" t="s">
        <v>2032</v>
      </c>
      <c r="B596" s="1">
        <v>100</v>
      </c>
      <c r="C596" s="1">
        <v>72</v>
      </c>
      <c r="D596" s="1">
        <v>5.0999999999999996</v>
      </c>
      <c r="E596" s="1">
        <v>10.3</v>
      </c>
      <c r="F596" s="1">
        <v>1.1000000000000001</v>
      </c>
      <c r="G596" s="1"/>
      <c r="H596" s="1"/>
      <c r="I596" s="1"/>
      <c r="J596" s="1"/>
      <c r="K596" s="1">
        <v>0</v>
      </c>
      <c r="L596" s="1">
        <v>2017</v>
      </c>
      <c r="M596" s="1" t="str">
        <f t="shared" si="118"/>
        <v>저어육류</v>
      </c>
      <c r="N596">
        <f t="shared" si="119"/>
        <v>71.5</v>
      </c>
      <c r="O596">
        <f t="shared" si="120"/>
        <v>0.99</v>
      </c>
      <c r="P596">
        <f t="shared" si="121"/>
        <v>94.9</v>
      </c>
      <c r="Q596">
        <f t="shared" si="122"/>
        <v>51.1</v>
      </c>
      <c r="R596">
        <f t="shared" si="123"/>
        <v>11.4</v>
      </c>
      <c r="S596">
        <f t="shared" si="124"/>
        <v>51.1</v>
      </c>
      <c r="T596">
        <f t="shared" si="125"/>
        <v>1.02</v>
      </c>
      <c r="U596">
        <f t="shared" si="126"/>
        <v>11.18</v>
      </c>
      <c r="V596">
        <f t="shared" si="127"/>
        <v>11.2</v>
      </c>
      <c r="X596">
        <f t="shared" si="128"/>
        <v>0.31</v>
      </c>
      <c r="Y596">
        <f t="shared" si="129"/>
        <v>0.62</v>
      </c>
      <c r="Z596">
        <f t="shared" si="130"/>
        <v>7.0000000000000007E-2</v>
      </c>
    </row>
    <row r="597" spans="1:26" x14ac:dyDescent="0.25">
      <c r="A597" s="1" t="s">
        <v>2033</v>
      </c>
      <c r="B597" s="1">
        <v>100</v>
      </c>
      <c r="C597" s="1">
        <v>52</v>
      </c>
      <c r="D597" s="1">
        <v>1.1000000000000001</v>
      </c>
      <c r="E597" s="1">
        <v>10.1</v>
      </c>
      <c r="F597" s="1">
        <v>0.9</v>
      </c>
      <c r="G597" s="1"/>
      <c r="H597" s="1"/>
      <c r="I597" s="1"/>
      <c r="J597" s="1"/>
      <c r="K597" s="1">
        <v>0</v>
      </c>
      <c r="L597" s="1">
        <v>2017</v>
      </c>
      <c r="M597" s="1" t="str">
        <f t="shared" si="118"/>
        <v>저어육류</v>
      </c>
      <c r="N597">
        <f t="shared" si="119"/>
        <v>52.9</v>
      </c>
      <c r="O597">
        <f t="shared" si="120"/>
        <v>1.02</v>
      </c>
      <c r="P597">
        <f t="shared" si="121"/>
        <v>98.9</v>
      </c>
      <c r="Q597">
        <f t="shared" si="122"/>
        <v>48.5</v>
      </c>
      <c r="R597">
        <f t="shared" si="123"/>
        <v>11</v>
      </c>
      <c r="S597">
        <f t="shared" si="124"/>
        <v>48.5</v>
      </c>
      <c r="T597">
        <f t="shared" si="125"/>
        <v>0.97</v>
      </c>
      <c r="U597">
        <f t="shared" si="126"/>
        <v>11.34</v>
      </c>
      <c r="V597">
        <f t="shared" si="127"/>
        <v>11.3</v>
      </c>
      <c r="X597">
        <f t="shared" si="128"/>
        <v>0.09</v>
      </c>
      <c r="Y597">
        <f t="shared" si="129"/>
        <v>0.83</v>
      </c>
      <c r="Z597">
        <f t="shared" si="130"/>
        <v>7.0000000000000007E-2</v>
      </c>
    </row>
    <row r="598" spans="1:26" x14ac:dyDescent="0.25">
      <c r="A598" s="1" t="s">
        <v>2034</v>
      </c>
      <c r="B598" s="1">
        <v>100</v>
      </c>
      <c r="C598" s="1">
        <v>83</v>
      </c>
      <c r="D598" s="1">
        <v>0</v>
      </c>
      <c r="E598" s="1">
        <v>18.3</v>
      </c>
      <c r="F598" s="1">
        <v>1.4</v>
      </c>
      <c r="G598" s="1"/>
      <c r="H598" s="1"/>
      <c r="I598" s="1"/>
      <c r="J598" s="1"/>
      <c r="K598" s="1">
        <v>0</v>
      </c>
      <c r="L598" s="1">
        <v>2017</v>
      </c>
      <c r="M598" s="1" t="str">
        <f t="shared" si="118"/>
        <v>저어육류</v>
      </c>
      <c r="N598">
        <f t="shared" si="119"/>
        <v>85.8</v>
      </c>
      <c r="O598">
        <f t="shared" si="120"/>
        <v>1.03</v>
      </c>
      <c r="P598">
        <f t="shared" si="121"/>
        <v>100</v>
      </c>
      <c r="Q598">
        <f t="shared" si="122"/>
        <v>85.8</v>
      </c>
      <c r="R598">
        <f t="shared" si="123"/>
        <v>19.7</v>
      </c>
      <c r="S598">
        <f t="shared" si="124"/>
        <v>85.8</v>
      </c>
      <c r="T598">
        <f t="shared" si="125"/>
        <v>1.72</v>
      </c>
      <c r="U598">
        <f t="shared" si="126"/>
        <v>11.45</v>
      </c>
      <c r="V598">
        <f t="shared" si="127"/>
        <v>11.5</v>
      </c>
      <c r="X598">
        <f t="shared" si="128"/>
        <v>0</v>
      </c>
      <c r="Y598">
        <f t="shared" si="129"/>
        <v>0.93</v>
      </c>
      <c r="Z598">
        <f t="shared" si="130"/>
        <v>7.0000000000000007E-2</v>
      </c>
    </row>
    <row r="599" spans="1:26" x14ac:dyDescent="0.25">
      <c r="A599" s="1" t="s">
        <v>2035</v>
      </c>
      <c r="B599" s="1">
        <v>100</v>
      </c>
      <c r="C599" s="1">
        <v>79</v>
      </c>
      <c r="D599" s="1">
        <v>0.4</v>
      </c>
      <c r="E599" s="1">
        <v>19.399999999999999</v>
      </c>
      <c r="F599" s="1">
        <v>0.2</v>
      </c>
      <c r="G599" s="1"/>
      <c r="H599" s="1"/>
      <c r="I599" s="1"/>
      <c r="J599" s="1"/>
      <c r="K599" s="1">
        <v>0</v>
      </c>
      <c r="L599" s="1">
        <v>2017</v>
      </c>
      <c r="M599" s="1" t="str">
        <f t="shared" si="118"/>
        <v>저어육류</v>
      </c>
      <c r="N599">
        <f t="shared" si="119"/>
        <v>80.999999999999986</v>
      </c>
      <c r="O599">
        <f t="shared" si="120"/>
        <v>1.03</v>
      </c>
      <c r="P599">
        <f t="shared" si="121"/>
        <v>99.6</v>
      </c>
      <c r="Q599">
        <f t="shared" si="122"/>
        <v>79.399999999999991</v>
      </c>
      <c r="R599">
        <f t="shared" si="123"/>
        <v>19.599999999999998</v>
      </c>
      <c r="S599">
        <f t="shared" si="124"/>
        <v>79.399999999999991</v>
      </c>
      <c r="T599">
        <f t="shared" si="125"/>
        <v>1.59</v>
      </c>
      <c r="U599">
        <f t="shared" si="126"/>
        <v>12.33</v>
      </c>
      <c r="V599">
        <f t="shared" si="127"/>
        <v>12.3</v>
      </c>
      <c r="X599">
        <f t="shared" si="128"/>
        <v>0.02</v>
      </c>
      <c r="Y599">
        <f t="shared" si="129"/>
        <v>0.97</v>
      </c>
      <c r="Z599">
        <f t="shared" si="130"/>
        <v>0.01</v>
      </c>
    </row>
    <row r="600" spans="1:26" x14ac:dyDescent="0.25">
      <c r="A600" s="1" t="s">
        <v>2036</v>
      </c>
      <c r="B600" s="1">
        <v>100</v>
      </c>
      <c r="C600" s="1">
        <v>70</v>
      </c>
      <c r="D600" s="1">
        <v>0.2</v>
      </c>
      <c r="E600" s="1">
        <v>17.3</v>
      </c>
      <c r="F600" s="1">
        <v>0.2</v>
      </c>
      <c r="G600" s="1"/>
      <c r="H600" s="1"/>
      <c r="I600" s="1"/>
      <c r="J600" s="1"/>
      <c r="K600" s="1">
        <v>0</v>
      </c>
      <c r="L600" s="1">
        <v>2017</v>
      </c>
      <c r="M600" s="1" t="str">
        <f t="shared" si="118"/>
        <v>저어육류</v>
      </c>
      <c r="N600">
        <f t="shared" si="119"/>
        <v>71.8</v>
      </c>
      <c r="O600">
        <f t="shared" si="120"/>
        <v>1.03</v>
      </c>
      <c r="P600">
        <f t="shared" si="121"/>
        <v>99.8</v>
      </c>
      <c r="Q600">
        <f t="shared" si="122"/>
        <v>71</v>
      </c>
      <c r="R600">
        <f t="shared" si="123"/>
        <v>17.5</v>
      </c>
      <c r="S600">
        <f t="shared" si="124"/>
        <v>71</v>
      </c>
      <c r="T600">
        <f t="shared" si="125"/>
        <v>1.42</v>
      </c>
      <c r="U600">
        <f t="shared" si="126"/>
        <v>12.32</v>
      </c>
      <c r="V600">
        <f t="shared" si="127"/>
        <v>12.3</v>
      </c>
      <c r="X600">
        <f t="shared" si="128"/>
        <v>0.01</v>
      </c>
      <c r="Y600">
        <f t="shared" si="129"/>
        <v>0.98</v>
      </c>
      <c r="Z600">
        <f t="shared" si="130"/>
        <v>0.01</v>
      </c>
    </row>
    <row r="601" spans="1:26" x14ac:dyDescent="0.25">
      <c r="A601" s="1" t="s">
        <v>2037</v>
      </c>
      <c r="B601" s="1">
        <v>100</v>
      </c>
      <c r="C601" s="1">
        <v>165</v>
      </c>
      <c r="D601" s="1">
        <v>0.2</v>
      </c>
      <c r="E601" s="1">
        <v>14.4</v>
      </c>
      <c r="F601" s="1">
        <v>12</v>
      </c>
      <c r="G601" s="1"/>
      <c r="H601" s="1"/>
      <c r="I601" s="1"/>
      <c r="J601" s="1"/>
      <c r="K601" s="1">
        <v>0</v>
      </c>
      <c r="L601" s="1">
        <v>2017</v>
      </c>
      <c r="M601" s="1" t="str">
        <f t="shared" si="118"/>
        <v>중어육류</v>
      </c>
      <c r="N601">
        <f t="shared" si="119"/>
        <v>166.4</v>
      </c>
      <c r="O601">
        <f t="shared" si="120"/>
        <v>1.01</v>
      </c>
      <c r="P601">
        <f t="shared" si="121"/>
        <v>99.8</v>
      </c>
      <c r="Q601">
        <f t="shared" si="122"/>
        <v>165.6</v>
      </c>
      <c r="R601">
        <f t="shared" si="123"/>
        <v>26.4</v>
      </c>
      <c r="S601">
        <f t="shared" si="124"/>
        <v>165.6</v>
      </c>
      <c r="T601">
        <f t="shared" si="125"/>
        <v>2.21</v>
      </c>
      <c r="U601">
        <f t="shared" si="126"/>
        <v>11.95</v>
      </c>
      <c r="V601">
        <f t="shared" si="127"/>
        <v>12</v>
      </c>
      <c r="X601">
        <f t="shared" si="128"/>
        <v>0.01</v>
      </c>
      <c r="Y601">
        <f t="shared" si="129"/>
        <v>0.54</v>
      </c>
      <c r="Z601">
        <f t="shared" si="130"/>
        <v>0.45</v>
      </c>
    </row>
    <row r="602" spans="1:26" x14ac:dyDescent="0.25">
      <c r="A602" s="1" t="s">
        <v>2038</v>
      </c>
      <c r="B602" s="1">
        <v>100</v>
      </c>
      <c r="C602" s="1">
        <v>80</v>
      </c>
      <c r="D602" s="1">
        <v>5.27</v>
      </c>
      <c r="E602" s="1">
        <v>9.66</v>
      </c>
      <c r="F602" s="1">
        <v>2.19</v>
      </c>
      <c r="G602" s="1">
        <v>0.97</v>
      </c>
      <c r="H602" s="1">
        <v>480</v>
      </c>
      <c r="I602" s="1">
        <v>12.48</v>
      </c>
      <c r="J602" s="1">
        <v>0.41</v>
      </c>
      <c r="K602" s="1">
        <v>0</v>
      </c>
      <c r="L602" s="1">
        <v>2017</v>
      </c>
      <c r="M602" s="1" t="str">
        <f t="shared" si="118"/>
        <v>저어육류</v>
      </c>
      <c r="N602">
        <f t="shared" si="119"/>
        <v>79.430000000000007</v>
      </c>
      <c r="O602">
        <f t="shared" si="120"/>
        <v>0.99</v>
      </c>
      <c r="P602">
        <f t="shared" si="121"/>
        <v>94.73</v>
      </c>
      <c r="Q602">
        <f t="shared" si="122"/>
        <v>58.35</v>
      </c>
      <c r="R602">
        <f t="shared" si="123"/>
        <v>11.85</v>
      </c>
      <c r="S602">
        <f t="shared" si="124"/>
        <v>58.35</v>
      </c>
      <c r="T602">
        <f t="shared" si="125"/>
        <v>1.17</v>
      </c>
      <c r="U602">
        <f t="shared" si="126"/>
        <v>10.130000000000001</v>
      </c>
      <c r="V602">
        <f t="shared" si="127"/>
        <v>10.1</v>
      </c>
      <c r="X602">
        <f t="shared" si="128"/>
        <v>0.31</v>
      </c>
      <c r="Y602">
        <f t="shared" si="129"/>
        <v>0.56000000000000005</v>
      </c>
      <c r="Z602">
        <f t="shared" si="130"/>
        <v>0.13</v>
      </c>
    </row>
    <row r="603" spans="1:26" x14ac:dyDescent="0.25">
      <c r="A603" s="1" t="s">
        <v>2039</v>
      </c>
      <c r="B603" s="1">
        <v>100</v>
      </c>
      <c r="C603" s="1">
        <v>187</v>
      </c>
      <c r="D603" s="1">
        <v>9.41</v>
      </c>
      <c r="E603" s="1">
        <v>16.04</v>
      </c>
      <c r="F603" s="1">
        <v>9.26</v>
      </c>
      <c r="G603" s="1"/>
      <c r="H603" s="1">
        <v>402</v>
      </c>
      <c r="I603" s="1">
        <v>13</v>
      </c>
      <c r="J603" s="1">
        <v>1.54</v>
      </c>
      <c r="K603" s="1">
        <v>0</v>
      </c>
      <c r="L603" s="1">
        <v>2017</v>
      </c>
      <c r="M603" s="1" t="str">
        <f t="shared" si="118"/>
        <v>중어육류</v>
      </c>
      <c r="N603">
        <f t="shared" si="119"/>
        <v>185.14</v>
      </c>
      <c r="O603">
        <f t="shared" si="120"/>
        <v>0.99</v>
      </c>
      <c r="P603">
        <f t="shared" si="121"/>
        <v>90.59</v>
      </c>
      <c r="Q603">
        <f t="shared" si="122"/>
        <v>147.5</v>
      </c>
      <c r="R603">
        <f t="shared" si="123"/>
        <v>25.299999999999997</v>
      </c>
      <c r="S603">
        <f t="shared" si="124"/>
        <v>147.5</v>
      </c>
      <c r="T603">
        <f t="shared" si="125"/>
        <v>1.97</v>
      </c>
      <c r="U603">
        <f t="shared" si="126"/>
        <v>12.84</v>
      </c>
      <c r="V603">
        <f t="shared" si="127"/>
        <v>12.8</v>
      </c>
      <c r="X603">
        <f t="shared" si="128"/>
        <v>0.27</v>
      </c>
      <c r="Y603">
        <f t="shared" si="129"/>
        <v>0.46</v>
      </c>
      <c r="Z603">
        <f t="shared" si="130"/>
        <v>0.27</v>
      </c>
    </row>
    <row r="604" spans="1:26" x14ac:dyDescent="0.25">
      <c r="A604" s="1" t="s">
        <v>2040</v>
      </c>
      <c r="B604" s="1">
        <v>100</v>
      </c>
      <c r="C604" s="1">
        <v>152</v>
      </c>
      <c r="D604" s="1">
        <v>14.8</v>
      </c>
      <c r="E604" s="1">
        <v>18.600000000000001</v>
      </c>
      <c r="F604" s="1">
        <v>1.3</v>
      </c>
      <c r="G604" s="1">
        <v>0</v>
      </c>
      <c r="H604" s="1"/>
      <c r="I604" s="1">
        <v>0</v>
      </c>
      <c r="J604" s="1">
        <v>0</v>
      </c>
      <c r="K604" s="1">
        <v>0</v>
      </c>
      <c r="L604" s="1">
        <v>2011</v>
      </c>
      <c r="M604" s="1" t="str">
        <f t="shared" si="118"/>
        <v>저어육류</v>
      </c>
      <c r="N604">
        <f t="shared" si="119"/>
        <v>145.30000000000001</v>
      </c>
      <c r="O604">
        <f t="shared" si="120"/>
        <v>0.96</v>
      </c>
      <c r="P604">
        <f t="shared" si="121"/>
        <v>85.2</v>
      </c>
      <c r="Q604">
        <f t="shared" si="122"/>
        <v>86.100000000000009</v>
      </c>
      <c r="R604">
        <f t="shared" si="123"/>
        <v>19.900000000000002</v>
      </c>
      <c r="S604">
        <f t="shared" si="124"/>
        <v>86.100000000000009</v>
      </c>
      <c r="T604">
        <f t="shared" si="125"/>
        <v>1.72</v>
      </c>
      <c r="U604">
        <f t="shared" si="126"/>
        <v>11.57</v>
      </c>
      <c r="V604">
        <f t="shared" si="127"/>
        <v>11.6</v>
      </c>
      <c r="X604">
        <f t="shared" si="128"/>
        <v>0.43</v>
      </c>
      <c r="Y604">
        <f t="shared" si="129"/>
        <v>0.54</v>
      </c>
      <c r="Z604">
        <f t="shared" si="130"/>
        <v>0.04</v>
      </c>
    </row>
    <row r="605" spans="1:26" x14ac:dyDescent="0.25">
      <c r="A605" s="1" t="s">
        <v>2041</v>
      </c>
      <c r="B605" s="1">
        <v>100</v>
      </c>
      <c r="C605" s="1">
        <v>182</v>
      </c>
      <c r="D605" s="1">
        <v>0</v>
      </c>
      <c r="E605" s="1">
        <v>22.31</v>
      </c>
      <c r="F605" s="1">
        <v>10.6</v>
      </c>
      <c r="G605" s="1">
        <v>0</v>
      </c>
      <c r="H605" s="1">
        <v>157</v>
      </c>
      <c r="I605" s="1">
        <v>42.95</v>
      </c>
      <c r="J605" s="1">
        <v>0.88</v>
      </c>
      <c r="K605" s="1">
        <v>0</v>
      </c>
      <c r="L605" s="1">
        <v>2017</v>
      </c>
      <c r="M605" s="1" t="str">
        <f t="shared" si="118"/>
        <v>중어육류</v>
      </c>
      <c r="N605">
        <f t="shared" si="119"/>
        <v>184.64</v>
      </c>
      <c r="O605">
        <f t="shared" si="120"/>
        <v>1.01</v>
      </c>
      <c r="P605">
        <f t="shared" si="121"/>
        <v>100</v>
      </c>
      <c r="Q605">
        <f t="shared" si="122"/>
        <v>184.64</v>
      </c>
      <c r="R605">
        <f t="shared" si="123"/>
        <v>32.909999999999997</v>
      </c>
      <c r="S605">
        <f t="shared" si="124"/>
        <v>184.64</v>
      </c>
      <c r="T605">
        <f t="shared" si="125"/>
        <v>2.46</v>
      </c>
      <c r="U605">
        <f t="shared" si="126"/>
        <v>13.38</v>
      </c>
      <c r="V605">
        <f t="shared" si="127"/>
        <v>13.4</v>
      </c>
      <c r="X605">
        <f t="shared" si="128"/>
        <v>0</v>
      </c>
      <c r="Y605">
        <f t="shared" si="129"/>
        <v>0.68</v>
      </c>
      <c r="Z605">
        <f t="shared" si="130"/>
        <v>0.32</v>
      </c>
    </row>
    <row r="606" spans="1:26" x14ac:dyDescent="0.25">
      <c r="A606" s="1" t="s">
        <v>2042</v>
      </c>
      <c r="B606" s="1">
        <v>100</v>
      </c>
      <c r="C606" s="1">
        <v>184</v>
      </c>
      <c r="D606" s="1">
        <v>0</v>
      </c>
      <c r="E606" s="1">
        <v>29.91</v>
      </c>
      <c r="F606" s="1">
        <v>6.28</v>
      </c>
      <c r="G606" s="1"/>
      <c r="H606" s="1">
        <v>50</v>
      </c>
      <c r="I606" s="1">
        <v>49</v>
      </c>
      <c r="J606" s="1">
        <v>1.61</v>
      </c>
      <c r="K606" s="1">
        <v>0</v>
      </c>
      <c r="L606" s="1">
        <v>2017</v>
      </c>
      <c r="M606" s="1" t="str">
        <f t="shared" si="118"/>
        <v>저어육류</v>
      </c>
      <c r="N606">
        <f t="shared" si="119"/>
        <v>176.16</v>
      </c>
      <c r="O606">
        <f t="shared" si="120"/>
        <v>0.96</v>
      </c>
      <c r="P606">
        <f t="shared" si="121"/>
        <v>100</v>
      </c>
      <c r="Q606">
        <f t="shared" si="122"/>
        <v>176.16</v>
      </c>
      <c r="R606">
        <f t="shared" si="123"/>
        <v>36.19</v>
      </c>
      <c r="S606">
        <f t="shared" si="124"/>
        <v>176.16</v>
      </c>
      <c r="T606">
        <f t="shared" si="125"/>
        <v>3.52</v>
      </c>
      <c r="U606">
        <f t="shared" si="126"/>
        <v>10.28</v>
      </c>
      <c r="V606">
        <f t="shared" si="127"/>
        <v>10.3</v>
      </c>
      <c r="X606">
        <f t="shared" si="128"/>
        <v>0</v>
      </c>
      <c r="Y606">
        <f t="shared" si="129"/>
        <v>0.83</v>
      </c>
      <c r="Z606">
        <f t="shared" si="130"/>
        <v>0.17</v>
      </c>
    </row>
    <row r="607" spans="1:26" x14ac:dyDescent="0.25">
      <c r="A607" s="1" t="s">
        <v>2043</v>
      </c>
      <c r="B607" s="1">
        <v>100</v>
      </c>
      <c r="C607" s="1">
        <v>104</v>
      </c>
      <c r="D607" s="1">
        <v>0.1</v>
      </c>
      <c r="E607" s="1">
        <v>24.5</v>
      </c>
      <c r="F607" s="1">
        <v>1</v>
      </c>
      <c r="G607" s="1"/>
      <c r="H607" s="1">
        <v>40</v>
      </c>
      <c r="I607" s="1"/>
      <c r="J607" s="1"/>
      <c r="K607" s="1">
        <v>0</v>
      </c>
      <c r="L607" s="1">
        <v>2017</v>
      </c>
      <c r="M607" s="1" t="str">
        <f t="shared" si="118"/>
        <v>저어육류</v>
      </c>
      <c r="N607">
        <f t="shared" si="119"/>
        <v>107.4</v>
      </c>
      <c r="O607">
        <f t="shared" si="120"/>
        <v>1.03</v>
      </c>
      <c r="P607">
        <f t="shared" si="121"/>
        <v>99.9</v>
      </c>
      <c r="Q607">
        <f t="shared" si="122"/>
        <v>107</v>
      </c>
      <c r="R607">
        <f t="shared" si="123"/>
        <v>25.5</v>
      </c>
      <c r="S607">
        <f t="shared" si="124"/>
        <v>107</v>
      </c>
      <c r="T607">
        <f t="shared" si="125"/>
        <v>2.14</v>
      </c>
      <c r="U607">
        <f t="shared" si="126"/>
        <v>11.92</v>
      </c>
      <c r="V607">
        <f t="shared" si="127"/>
        <v>11.9</v>
      </c>
      <c r="X607">
        <f t="shared" si="128"/>
        <v>0</v>
      </c>
      <c r="Y607">
        <f t="shared" si="129"/>
        <v>0.96</v>
      </c>
      <c r="Z607">
        <f t="shared" si="130"/>
        <v>0.04</v>
      </c>
    </row>
    <row r="608" spans="1:26" x14ac:dyDescent="0.25">
      <c r="A608" s="1" t="s">
        <v>2044</v>
      </c>
      <c r="B608" s="1">
        <v>15</v>
      </c>
      <c r="C608" s="1">
        <v>48.45</v>
      </c>
      <c r="D608" s="1">
        <v>0</v>
      </c>
      <c r="E608" s="1">
        <v>11.07</v>
      </c>
      <c r="F608" s="1">
        <v>0.18</v>
      </c>
      <c r="G608" s="1">
        <v>0</v>
      </c>
      <c r="H608" s="1"/>
      <c r="I608" s="1">
        <v>0</v>
      </c>
      <c r="J608" s="1">
        <v>0</v>
      </c>
      <c r="K608" s="1">
        <v>0</v>
      </c>
      <c r="L608" s="1">
        <v>2011</v>
      </c>
      <c r="M608" s="1" t="str">
        <f t="shared" si="118"/>
        <v>저어육류</v>
      </c>
      <c r="N608">
        <f t="shared" si="119"/>
        <v>45.9</v>
      </c>
      <c r="O608">
        <f t="shared" si="120"/>
        <v>0.95</v>
      </c>
      <c r="P608">
        <f t="shared" si="121"/>
        <v>15</v>
      </c>
      <c r="Q608">
        <f t="shared" si="122"/>
        <v>45.9</v>
      </c>
      <c r="R608">
        <f t="shared" si="123"/>
        <v>11.25</v>
      </c>
      <c r="S608">
        <f t="shared" si="124"/>
        <v>45.9</v>
      </c>
      <c r="T608">
        <f t="shared" si="125"/>
        <v>0.92</v>
      </c>
      <c r="U608">
        <f t="shared" si="126"/>
        <v>12.23</v>
      </c>
      <c r="V608">
        <f t="shared" si="127"/>
        <v>12.2</v>
      </c>
      <c r="X608">
        <f t="shared" si="128"/>
        <v>0</v>
      </c>
      <c r="Y608">
        <f t="shared" si="129"/>
        <v>0.98</v>
      </c>
      <c r="Z608">
        <f t="shared" si="130"/>
        <v>0.02</v>
      </c>
    </row>
    <row r="609" spans="1:26" x14ac:dyDescent="0.25">
      <c r="A609" s="1" t="s">
        <v>2045</v>
      </c>
      <c r="B609" s="1">
        <v>100</v>
      </c>
      <c r="C609" s="1">
        <v>125</v>
      </c>
      <c r="D609" s="1">
        <v>0.1</v>
      </c>
      <c r="E609" s="1">
        <v>26.4</v>
      </c>
      <c r="F609" s="1">
        <v>1.4</v>
      </c>
      <c r="G609" s="1"/>
      <c r="H609" s="1">
        <v>49</v>
      </c>
      <c r="I609" s="1">
        <v>50</v>
      </c>
      <c r="J609" s="1">
        <v>0.25</v>
      </c>
      <c r="K609" s="1">
        <v>0</v>
      </c>
      <c r="L609" s="1">
        <v>2017</v>
      </c>
      <c r="M609" s="1" t="str">
        <f t="shared" si="118"/>
        <v>저어육류</v>
      </c>
      <c r="N609">
        <f t="shared" si="119"/>
        <v>118.6</v>
      </c>
      <c r="O609">
        <f t="shared" si="120"/>
        <v>0.95</v>
      </c>
      <c r="P609">
        <f t="shared" si="121"/>
        <v>99.9</v>
      </c>
      <c r="Q609">
        <f t="shared" si="122"/>
        <v>118.19999999999999</v>
      </c>
      <c r="R609">
        <f t="shared" si="123"/>
        <v>27.799999999999997</v>
      </c>
      <c r="S609">
        <f t="shared" si="124"/>
        <v>118.19999999999999</v>
      </c>
      <c r="T609">
        <f t="shared" si="125"/>
        <v>2.36</v>
      </c>
      <c r="U609">
        <f t="shared" si="126"/>
        <v>11.78</v>
      </c>
      <c r="V609">
        <f t="shared" si="127"/>
        <v>11.8</v>
      </c>
      <c r="X609">
        <f t="shared" si="128"/>
        <v>0</v>
      </c>
      <c r="Y609">
        <f t="shared" si="129"/>
        <v>0.95</v>
      </c>
      <c r="Z609">
        <f t="shared" si="130"/>
        <v>0.05</v>
      </c>
    </row>
    <row r="610" spans="1:26" x14ac:dyDescent="0.25">
      <c r="A610" s="1" t="s">
        <v>2046</v>
      </c>
      <c r="B610" s="1">
        <v>100</v>
      </c>
      <c r="C610" s="1">
        <v>166</v>
      </c>
      <c r="D610" s="1">
        <v>0</v>
      </c>
      <c r="E610" s="1">
        <v>23.99</v>
      </c>
      <c r="F610" s="1">
        <v>8.09</v>
      </c>
      <c r="G610" s="1"/>
      <c r="H610" s="1">
        <v>62</v>
      </c>
      <c r="I610" s="1">
        <v>7.78</v>
      </c>
      <c r="J610" s="1">
        <v>3.05</v>
      </c>
      <c r="K610" s="1">
        <v>0</v>
      </c>
      <c r="L610" s="1">
        <v>2017</v>
      </c>
      <c r="M610" s="1" t="str">
        <f t="shared" si="118"/>
        <v>저어육류</v>
      </c>
      <c r="N610">
        <f t="shared" si="119"/>
        <v>168.76999999999998</v>
      </c>
      <c r="O610">
        <f t="shared" si="120"/>
        <v>1.02</v>
      </c>
      <c r="P610">
        <f t="shared" si="121"/>
        <v>100</v>
      </c>
      <c r="Q610">
        <f t="shared" si="122"/>
        <v>168.76999999999998</v>
      </c>
      <c r="R610">
        <f t="shared" si="123"/>
        <v>32.08</v>
      </c>
      <c r="S610">
        <f t="shared" si="124"/>
        <v>168.76999999999998</v>
      </c>
      <c r="T610">
        <f t="shared" si="125"/>
        <v>3.38</v>
      </c>
      <c r="U610">
        <f t="shared" si="126"/>
        <v>9.49</v>
      </c>
      <c r="V610">
        <f t="shared" si="127"/>
        <v>9.5</v>
      </c>
      <c r="X610">
        <f t="shared" si="128"/>
        <v>0</v>
      </c>
      <c r="Y610">
        <f t="shared" si="129"/>
        <v>0.75</v>
      </c>
      <c r="Z610">
        <f t="shared" si="130"/>
        <v>0.25</v>
      </c>
    </row>
    <row r="611" spans="1:26" x14ac:dyDescent="0.25">
      <c r="A611" s="1" t="s">
        <v>2047</v>
      </c>
      <c r="B611" s="1">
        <v>60</v>
      </c>
      <c r="C611" s="1">
        <v>67.8</v>
      </c>
      <c r="D611" s="1">
        <v>0.18</v>
      </c>
      <c r="E611" s="1">
        <v>13.32</v>
      </c>
      <c r="F611" s="1">
        <v>1.1399999999999999</v>
      </c>
      <c r="G611" s="1">
        <v>0</v>
      </c>
      <c r="H611" s="1">
        <v>30</v>
      </c>
      <c r="I611" s="1">
        <v>0</v>
      </c>
      <c r="J611" s="1">
        <v>0</v>
      </c>
      <c r="K611" s="1">
        <v>0</v>
      </c>
      <c r="L611" s="1">
        <v>2011</v>
      </c>
      <c r="M611" s="1" t="str">
        <f t="shared" si="118"/>
        <v>저어육류</v>
      </c>
      <c r="N611">
        <f t="shared" si="119"/>
        <v>64.260000000000005</v>
      </c>
      <c r="O611">
        <f t="shared" si="120"/>
        <v>0.95</v>
      </c>
      <c r="P611">
        <f t="shared" si="121"/>
        <v>59.82</v>
      </c>
      <c r="Q611">
        <f t="shared" si="122"/>
        <v>63.54</v>
      </c>
      <c r="R611">
        <f t="shared" si="123"/>
        <v>14.46</v>
      </c>
      <c r="S611">
        <f t="shared" si="124"/>
        <v>63.54</v>
      </c>
      <c r="T611">
        <f t="shared" si="125"/>
        <v>1.27</v>
      </c>
      <c r="U611">
        <f t="shared" si="126"/>
        <v>11.39</v>
      </c>
      <c r="V611">
        <f t="shared" si="127"/>
        <v>11.4</v>
      </c>
      <c r="X611">
        <f t="shared" si="128"/>
        <v>0.01</v>
      </c>
      <c r="Y611">
        <f t="shared" si="129"/>
        <v>0.91</v>
      </c>
      <c r="Z611">
        <f t="shared" si="130"/>
        <v>0.08</v>
      </c>
    </row>
    <row r="612" spans="1:26" x14ac:dyDescent="0.25">
      <c r="A612" s="1" t="s">
        <v>2048</v>
      </c>
      <c r="B612" s="1">
        <v>100</v>
      </c>
      <c r="C612" s="1">
        <v>344</v>
      </c>
      <c r="D612" s="1">
        <v>0.1</v>
      </c>
      <c r="E612" s="1">
        <v>20.100000000000001</v>
      </c>
      <c r="F612" s="1">
        <v>27.5</v>
      </c>
      <c r="G612" s="1"/>
      <c r="H612" s="1">
        <v>71</v>
      </c>
      <c r="I612" s="1">
        <v>55</v>
      </c>
      <c r="J612" s="1">
        <v>5.91</v>
      </c>
      <c r="K612" s="1">
        <v>0</v>
      </c>
      <c r="L612" s="1">
        <v>2017</v>
      </c>
      <c r="M612" s="1" t="str">
        <f t="shared" si="118"/>
        <v>고어육류</v>
      </c>
      <c r="N612">
        <f t="shared" si="119"/>
        <v>328.3</v>
      </c>
      <c r="O612">
        <f t="shared" si="120"/>
        <v>0.95</v>
      </c>
      <c r="P612">
        <f t="shared" si="121"/>
        <v>99.9</v>
      </c>
      <c r="Q612">
        <f t="shared" si="122"/>
        <v>327.9</v>
      </c>
      <c r="R612">
        <f t="shared" si="123"/>
        <v>47.6</v>
      </c>
      <c r="S612">
        <f t="shared" si="124"/>
        <v>327.9</v>
      </c>
      <c r="T612">
        <f t="shared" si="125"/>
        <v>3.28</v>
      </c>
      <c r="U612">
        <f t="shared" si="126"/>
        <v>14.51</v>
      </c>
      <c r="V612">
        <f t="shared" si="127"/>
        <v>14.5</v>
      </c>
      <c r="X612">
        <f t="shared" si="128"/>
        <v>0</v>
      </c>
      <c r="Y612">
        <f t="shared" si="129"/>
        <v>0.42</v>
      </c>
      <c r="Z612">
        <f t="shared" si="130"/>
        <v>0.57999999999999996</v>
      </c>
    </row>
    <row r="613" spans="1:26" x14ac:dyDescent="0.25">
      <c r="A613" s="1" t="s">
        <v>2049</v>
      </c>
      <c r="B613" s="1">
        <v>100</v>
      </c>
      <c r="C613" s="1">
        <v>72</v>
      </c>
      <c r="D613" s="1">
        <v>4.9000000000000004</v>
      </c>
      <c r="E613" s="1">
        <v>12.3</v>
      </c>
      <c r="F613" s="1">
        <v>0.4</v>
      </c>
      <c r="G613" s="1"/>
      <c r="H613" s="1"/>
      <c r="I613" s="1"/>
      <c r="J613" s="1"/>
      <c r="K613" s="1">
        <v>0</v>
      </c>
      <c r="L613" s="1">
        <v>2017</v>
      </c>
      <c r="M613" s="1" t="str">
        <f t="shared" si="118"/>
        <v>저어육류</v>
      </c>
      <c r="N613">
        <f t="shared" si="119"/>
        <v>72.400000000000006</v>
      </c>
      <c r="O613">
        <f t="shared" si="120"/>
        <v>1.01</v>
      </c>
      <c r="P613">
        <f t="shared" si="121"/>
        <v>95.1</v>
      </c>
      <c r="Q613">
        <f t="shared" si="122"/>
        <v>52.800000000000004</v>
      </c>
      <c r="R613">
        <f t="shared" si="123"/>
        <v>12.700000000000001</v>
      </c>
      <c r="S613">
        <f t="shared" si="124"/>
        <v>52.800000000000004</v>
      </c>
      <c r="T613">
        <f t="shared" si="125"/>
        <v>1.06</v>
      </c>
      <c r="U613">
        <f t="shared" si="126"/>
        <v>11.98</v>
      </c>
      <c r="V613">
        <f t="shared" si="127"/>
        <v>12</v>
      </c>
      <c r="X613">
        <f t="shared" si="128"/>
        <v>0.28000000000000003</v>
      </c>
      <c r="Y613">
        <f t="shared" si="129"/>
        <v>0.7</v>
      </c>
      <c r="Z613">
        <f t="shared" si="130"/>
        <v>0.02</v>
      </c>
    </row>
    <row r="614" spans="1:26" x14ac:dyDescent="0.25">
      <c r="A614" s="1" t="s">
        <v>2050</v>
      </c>
      <c r="B614" s="1">
        <v>100</v>
      </c>
      <c r="C614" s="1">
        <v>210</v>
      </c>
      <c r="D614" s="1">
        <v>0.1</v>
      </c>
      <c r="E614" s="1">
        <v>22.7</v>
      </c>
      <c r="F614" s="1">
        <v>12</v>
      </c>
      <c r="G614" s="1"/>
      <c r="H614" s="1">
        <v>55</v>
      </c>
      <c r="I614" s="1">
        <v>91</v>
      </c>
      <c r="J614" s="1">
        <v>2.88</v>
      </c>
      <c r="K614" s="1">
        <v>0</v>
      </c>
      <c r="L614" s="1">
        <v>2017</v>
      </c>
      <c r="M614" s="1" t="str">
        <f t="shared" si="118"/>
        <v>중어육류</v>
      </c>
      <c r="N614">
        <f t="shared" si="119"/>
        <v>199.2</v>
      </c>
      <c r="O614">
        <f t="shared" si="120"/>
        <v>0.95</v>
      </c>
      <c r="P614">
        <f t="shared" si="121"/>
        <v>99.9</v>
      </c>
      <c r="Q614">
        <f t="shared" si="122"/>
        <v>198.8</v>
      </c>
      <c r="R614">
        <f t="shared" si="123"/>
        <v>34.700000000000003</v>
      </c>
      <c r="S614">
        <f t="shared" si="124"/>
        <v>198.8</v>
      </c>
      <c r="T614">
        <f t="shared" si="125"/>
        <v>2.65</v>
      </c>
      <c r="U614">
        <f t="shared" si="126"/>
        <v>13.09</v>
      </c>
      <c r="V614">
        <f t="shared" si="127"/>
        <v>13.1</v>
      </c>
      <c r="X614">
        <f t="shared" si="128"/>
        <v>0</v>
      </c>
      <c r="Y614">
        <f t="shared" si="129"/>
        <v>0.65</v>
      </c>
      <c r="Z614">
        <f t="shared" si="130"/>
        <v>0.34</v>
      </c>
    </row>
    <row r="615" spans="1:26" x14ac:dyDescent="0.25">
      <c r="A615" s="1" t="s">
        <v>2051</v>
      </c>
      <c r="B615" s="1">
        <v>100</v>
      </c>
      <c r="C615" s="1">
        <v>177</v>
      </c>
      <c r="D615" s="1">
        <v>0</v>
      </c>
      <c r="E615" s="1">
        <v>16.600000000000001</v>
      </c>
      <c r="F615" s="1">
        <v>12.5</v>
      </c>
      <c r="G615" s="1"/>
      <c r="H615" s="1"/>
      <c r="I615" s="1"/>
      <c r="J615" s="1"/>
      <c r="K615" s="1">
        <v>0</v>
      </c>
      <c r="L615" s="1">
        <v>2017</v>
      </c>
      <c r="M615" s="1" t="str">
        <f t="shared" si="118"/>
        <v>중어육류</v>
      </c>
      <c r="N615">
        <f t="shared" si="119"/>
        <v>178.9</v>
      </c>
      <c r="O615">
        <f t="shared" si="120"/>
        <v>1.01</v>
      </c>
      <c r="P615">
        <f t="shared" si="121"/>
        <v>100</v>
      </c>
      <c r="Q615">
        <f t="shared" si="122"/>
        <v>178.9</v>
      </c>
      <c r="R615">
        <f t="shared" si="123"/>
        <v>29.1</v>
      </c>
      <c r="S615">
        <f t="shared" si="124"/>
        <v>178.9</v>
      </c>
      <c r="T615">
        <f t="shared" si="125"/>
        <v>2.39</v>
      </c>
      <c r="U615">
        <f t="shared" si="126"/>
        <v>12.18</v>
      </c>
      <c r="V615">
        <f t="shared" si="127"/>
        <v>12.2</v>
      </c>
      <c r="X615">
        <f t="shared" si="128"/>
        <v>0</v>
      </c>
      <c r="Y615">
        <f t="shared" si="129"/>
        <v>0.56999999999999995</v>
      </c>
      <c r="Z615">
        <f t="shared" si="130"/>
        <v>0.43</v>
      </c>
    </row>
    <row r="616" spans="1:26" x14ac:dyDescent="0.25">
      <c r="A616" s="1" t="s">
        <v>2052</v>
      </c>
      <c r="B616" s="1">
        <v>100</v>
      </c>
      <c r="C616" s="1">
        <v>206</v>
      </c>
      <c r="D616" s="1">
        <v>0.1</v>
      </c>
      <c r="E616" s="1">
        <v>22.2</v>
      </c>
      <c r="F616" s="1">
        <v>11.9</v>
      </c>
      <c r="G616" s="1"/>
      <c r="H616" s="1">
        <v>50</v>
      </c>
      <c r="I616" s="1">
        <v>90</v>
      </c>
      <c r="J616" s="1">
        <v>2.88</v>
      </c>
      <c r="K616" s="1">
        <v>0</v>
      </c>
      <c r="L616" s="1">
        <v>2017</v>
      </c>
      <c r="M616" s="1" t="str">
        <f t="shared" si="118"/>
        <v>중어육류</v>
      </c>
      <c r="N616">
        <f t="shared" si="119"/>
        <v>196.3</v>
      </c>
      <c r="O616">
        <f t="shared" si="120"/>
        <v>0.95</v>
      </c>
      <c r="P616">
        <f t="shared" si="121"/>
        <v>99.9</v>
      </c>
      <c r="Q616">
        <f t="shared" si="122"/>
        <v>195.9</v>
      </c>
      <c r="R616">
        <f t="shared" si="123"/>
        <v>34.1</v>
      </c>
      <c r="S616">
        <f t="shared" si="124"/>
        <v>195.9</v>
      </c>
      <c r="T616">
        <f t="shared" si="125"/>
        <v>2.61</v>
      </c>
      <c r="U616">
        <f t="shared" si="126"/>
        <v>13.07</v>
      </c>
      <c r="V616">
        <f t="shared" si="127"/>
        <v>13.1</v>
      </c>
      <c r="X616">
        <f t="shared" si="128"/>
        <v>0</v>
      </c>
      <c r="Y616">
        <f t="shared" si="129"/>
        <v>0.65</v>
      </c>
      <c r="Z616">
        <f t="shared" si="130"/>
        <v>0.35</v>
      </c>
    </row>
    <row r="617" spans="1:26" x14ac:dyDescent="0.25">
      <c r="A617" s="1" t="s">
        <v>2053</v>
      </c>
      <c r="B617" s="1">
        <v>100</v>
      </c>
      <c r="C617" s="1">
        <v>76</v>
      </c>
      <c r="D617" s="1">
        <v>0.8</v>
      </c>
      <c r="E617" s="1">
        <v>18.399999999999999</v>
      </c>
      <c r="F617" s="1">
        <v>0.1</v>
      </c>
      <c r="G617" s="1"/>
      <c r="H617" s="1"/>
      <c r="I617" s="1"/>
      <c r="J617" s="1"/>
      <c r="K617" s="1">
        <v>0</v>
      </c>
      <c r="L617" s="1">
        <v>2017</v>
      </c>
      <c r="M617" s="1" t="str">
        <f t="shared" si="118"/>
        <v>저어육류</v>
      </c>
      <c r="N617">
        <f t="shared" si="119"/>
        <v>77.7</v>
      </c>
      <c r="O617">
        <f t="shared" si="120"/>
        <v>1.02</v>
      </c>
      <c r="P617">
        <f t="shared" si="121"/>
        <v>99.2</v>
      </c>
      <c r="Q617">
        <f t="shared" si="122"/>
        <v>74.5</v>
      </c>
      <c r="R617">
        <f t="shared" si="123"/>
        <v>18.5</v>
      </c>
      <c r="S617">
        <f t="shared" si="124"/>
        <v>74.5</v>
      </c>
      <c r="T617">
        <f t="shared" si="125"/>
        <v>1.49</v>
      </c>
      <c r="U617">
        <f t="shared" si="126"/>
        <v>12.42</v>
      </c>
      <c r="V617">
        <f t="shared" si="127"/>
        <v>12.4</v>
      </c>
      <c r="X617">
        <f t="shared" si="128"/>
        <v>0.04</v>
      </c>
      <c r="Y617">
        <f t="shared" si="129"/>
        <v>0.95</v>
      </c>
      <c r="Z617">
        <f t="shared" si="130"/>
        <v>0.01</v>
      </c>
    </row>
    <row r="618" spans="1:26" x14ac:dyDescent="0.25">
      <c r="A618" s="1" t="s">
        <v>2054</v>
      </c>
      <c r="B618" s="1">
        <v>100</v>
      </c>
      <c r="C618" s="1">
        <v>83</v>
      </c>
      <c r="D618" s="1">
        <v>0.3</v>
      </c>
      <c r="E618" s="1">
        <v>17.7</v>
      </c>
      <c r="F618" s="1">
        <v>1.5</v>
      </c>
      <c r="G618" s="1"/>
      <c r="H618" s="1"/>
      <c r="I618" s="1"/>
      <c r="J618" s="1"/>
      <c r="K618" s="1">
        <v>0</v>
      </c>
      <c r="L618" s="1">
        <v>2017</v>
      </c>
      <c r="M618" s="1" t="str">
        <f t="shared" si="118"/>
        <v>저어육류</v>
      </c>
      <c r="N618">
        <f t="shared" si="119"/>
        <v>85.5</v>
      </c>
      <c r="O618">
        <f t="shared" si="120"/>
        <v>1.03</v>
      </c>
      <c r="P618">
        <f t="shared" si="121"/>
        <v>99.7</v>
      </c>
      <c r="Q618">
        <f t="shared" si="122"/>
        <v>84.3</v>
      </c>
      <c r="R618">
        <f t="shared" si="123"/>
        <v>19.2</v>
      </c>
      <c r="S618">
        <f t="shared" si="124"/>
        <v>84.3</v>
      </c>
      <c r="T618">
        <f t="shared" si="125"/>
        <v>1.69</v>
      </c>
      <c r="U618">
        <f t="shared" si="126"/>
        <v>11.36</v>
      </c>
      <c r="V618">
        <f t="shared" si="127"/>
        <v>11.4</v>
      </c>
      <c r="X618">
        <f t="shared" si="128"/>
        <v>0.02</v>
      </c>
      <c r="Y618">
        <f t="shared" si="129"/>
        <v>0.91</v>
      </c>
      <c r="Z618">
        <f t="shared" si="130"/>
        <v>0.08</v>
      </c>
    </row>
    <row r="619" spans="1:26" x14ac:dyDescent="0.25">
      <c r="A619" s="1" t="s">
        <v>2055</v>
      </c>
      <c r="B619" s="1">
        <v>100</v>
      </c>
      <c r="C619" s="1">
        <v>51</v>
      </c>
      <c r="D619" s="1">
        <v>0.1</v>
      </c>
      <c r="E619" s="1">
        <v>12.7</v>
      </c>
      <c r="F619" s="1">
        <v>0.2</v>
      </c>
      <c r="G619" s="1"/>
      <c r="H619" s="1"/>
      <c r="I619" s="1"/>
      <c r="J619" s="1"/>
      <c r="K619" s="1">
        <v>0</v>
      </c>
      <c r="L619" s="1">
        <v>2017</v>
      </c>
      <c r="M619" s="1" t="str">
        <f t="shared" si="118"/>
        <v>저어육류</v>
      </c>
      <c r="N619">
        <f t="shared" si="119"/>
        <v>52.999999999999993</v>
      </c>
      <c r="O619">
        <f t="shared" si="120"/>
        <v>1.04</v>
      </c>
      <c r="P619">
        <f t="shared" si="121"/>
        <v>99.9</v>
      </c>
      <c r="Q619">
        <f t="shared" si="122"/>
        <v>52.599999999999994</v>
      </c>
      <c r="R619">
        <f t="shared" si="123"/>
        <v>12.899999999999999</v>
      </c>
      <c r="S619">
        <f t="shared" si="124"/>
        <v>52.599999999999994</v>
      </c>
      <c r="T619">
        <f t="shared" si="125"/>
        <v>1.05</v>
      </c>
      <c r="U619">
        <f t="shared" si="126"/>
        <v>12.29</v>
      </c>
      <c r="V619">
        <f t="shared" si="127"/>
        <v>12.3</v>
      </c>
      <c r="X619">
        <f t="shared" si="128"/>
        <v>0.01</v>
      </c>
      <c r="Y619">
        <f t="shared" si="129"/>
        <v>0.98</v>
      </c>
      <c r="Z619">
        <f t="shared" si="130"/>
        <v>0.02</v>
      </c>
    </row>
    <row r="620" spans="1:26" x14ac:dyDescent="0.25">
      <c r="A620" s="1" t="s">
        <v>2056</v>
      </c>
      <c r="B620" s="1">
        <v>100</v>
      </c>
      <c r="C620" s="1">
        <v>110</v>
      </c>
      <c r="D620" s="1">
        <v>0.1</v>
      </c>
      <c r="E620" s="1">
        <v>16.399999999999999</v>
      </c>
      <c r="F620" s="1">
        <v>5.0999999999999996</v>
      </c>
      <c r="G620" s="1"/>
      <c r="H620" s="1"/>
      <c r="I620" s="1"/>
      <c r="J620" s="1"/>
      <c r="K620" s="1">
        <v>0</v>
      </c>
      <c r="L620" s="1">
        <v>2017</v>
      </c>
      <c r="M620" s="1" t="str">
        <f t="shared" si="118"/>
        <v>저어육류</v>
      </c>
      <c r="N620">
        <f t="shared" si="119"/>
        <v>111.9</v>
      </c>
      <c r="O620">
        <f t="shared" si="120"/>
        <v>1.02</v>
      </c>
      <c r="P620">
        <f t="shared" si="121"/>
        <v>99.9</v>
      </c>
      <c r="Q620">
        <f t="shared" si="122"/>
        <v>111.5</v>
      </c>
      <c r="R620">
        <f t="shared" si="123"/>
        <v>21.5</v>
      </c>
      <c r="S620">
        <f t="shared" si="124"/>
        <v>111.5</v>
      </c>
      <c r="T620">
        <f t="shared" si="125"/>
        <v>2.23</v>
      </c>
      <c r="U620">
        <f t="shared" si="126"/>
        <v>9.64</v>
      </c>
      <c r="V620">
        <f t="shared" si="127"/>
        <v>9.6</v>
      </c>
      <c r="X620">
        <f t="shared" si="128"/>
        <v>0</v>
      </c>
      <c r="Y620">
        <f t="shared" si="129"/>
        <v>0.76</v>
      </c>
      <c r="Z620">
        <f t="shared" si="130"/>
        <v>0.24</v>
      </c>
    </row>
    <row r="621" spans="1:26" x14ac:dyDescent="0.25">
      <c r="A621" s="1" t="s">
        <v>2057</v>
      </c>
      <c r="B621" s="1">
        <v>100</v>
      </c>
      <c r="C621" s="1">
        <v>78</v>
      </c>
      <c r="D621" s="1">
        <v>0.5</v>
      </c>
      <c r="E621" s="1">
        <v>18.600000000000001</v>
      </c>
      <c r="F621" s="1">
        <v>0.4</v>
      </c>
      <c r="G621" s="1"/>
      <c r="H621" s="1"/>
      <c r="I621" s="1"/>
      <c r="J621" s="1"/>
      <c r="K621" s="1">
        <v>0</v>
      </c>
      <c r="L621" s="1">
        <v>2017</v>
      </c>
      <c r="M621" s="1" t="str">
        <f t="shared" si="118"/>
        <v>저어육류</v>
      </c>
      <c r="N621">
        <f t="shared" si="119"/>
        <v>80</v>
      </c>
      <c r="O621">
        <f t="shared" si="120"/>
        <v>1.03</v>
      </c>
      <c r="P621">
        <f t="shared" si="121"/>
        <v>99.5</v>
      </c>
      <c r="Q621">
        <f t="shared" si="122"/>
        <v>78</v>
      </c>
      <c r="R621">
        <f t="shared" si="123"/>
        <v>19</v>
      </c>
      <c r="S621">
        <f t="shared" si="124"/>
        <v>78</v>
      </c>
      <c r="T621">
        <f t="shared" si="125"/>
        <v>1.56</v>
      </c>
      <c r="U621">
        <f t="shared" si="126"/>
        <v>12.18</v>
      </c>
      <c r="V621">
        <f t="shared" si="127"/>
        <v>12.2</v>
      </c>
      <c r="X621">
        <f t="shared" si="128"/>
        <v>0.03</v>
      </c>
      <c r="Y621">
        <f t="shared" si="129"/>
        <v>0.95</v>
      </c>
      <c r="Z621">
        <f t="shared" si="130"/>
        <v>0.02</v>
      </c>
    </row>
    <row r="622" spans="1:26" x14ac:dyDescent="0.25">
      <c r="A622" s="1" t="s">
        <v>2058</v>
      </c>
      <c r="B622" s="1">
        <v>100</v>
      </c>
      <c r="C622" s="1">
        <v>86</v>
      </c>
      <c r="D622" s="1">
        <v>5.0999999999999996</v>
      </c>
      <c r="E622" s="1">
        <v>15</v>
      </c>
      <c r="F622" s="1">
        <v>0.7</v>
      </c>
      <c r="G622" s="1"/>
      <c r="H622" s="1"/>
      <c r="I622" s="1"/>
      <c r="J622" s="1"/>
      <c r="K622" s="1">
        <v>0</v>
      </c>
      <c r="L622" s="1">
        <v>2017</v>
      </c>
      <c r="M622" s="1" t="str">
        <f t="shared" si="118"/>
        <v>저어육류</v>
      </c>
      <c r="N622">
        <f t="shared" si="119"/>
        <v>86.7</v>
      </c>
      <c r="O622">
        <f t="shared" si="120"/>
        <v>1.01</v>
      </c>
      <c r="P622">
        <f t="shared" si="121"/>
        <v>94.9</v>
      </c>
      <c r="Q622">
        <f t="shared" si="122"/>
        <v>66.3</v>
      </c>
      <c r="R622">
        <f t="shared" si="123"/>
        <v>15.7</v>
      </c>
      <c r="S622">
        <f t="shared" si="124"/>
        <v>66.3</v>
      </c>
      <c r="T622">
        <f t="shared" si="125"/>
        <v>1.33</v>
      </c>
      <c r="U622">
        <f t="shared" si="126"/>
        <v>11.8</v>
      </c>
      <c r="V622">
        <f t="shared" si="127"/>
        <v>11.8</v>
      </c>
      <c r="X622">
        <f t="shared" si="128"/>
        <v>0.25</v>
      </c>
      <c r="Y622">
        <f t="shared" si="129"/>
        <v>0.72</v>
      </c>
      <c r="Z622">
        <f t="shared" si="130"/>
        <v>0.03</v>
      </c>
    </row>
    <row r="623" spans="1:26" x14ac:dyDescent="0.25">
      <c r="A623" s="1" t="s">
        <v>2059</v>
      </c>
      <c r="B623" s="1">
        <v>100</v>
      </c>
      <c r="C623" s="1">
        <v>65</v>
      </c>
      <c r="D623" s="1">
        <v>0.8</v>
      </c>
      <c r="E623" s="1">
        <v>14.7</v>
      </c>
      <c r="F623" s="1">
        <v>0.5</v>
      </c>
      <c r="G623" s="1"/>
      <c r="H623" s="1"/>
      <c r="I623" s="1"/>
      <c r="J623" s="1"/>
      <c r="K623" s="1">
        <v>0</v>
      </c>
      <c r="L623" s="1">
        <v>2017</v>
      </c>
      <c r="M623" s="1" t="str">
        <f t="shared" si="118"/>
        <v>저어육류</v>
      </c>
      <c r="N623">
        <f t="shared" si="119"/>
        <v>66.5</v>
      </c>
      <c r="O623">
        <f t="shared" si="120"/>
        <v>1.02</v>
      </c>
      <c r="P623">
        <f t="shared" si="121"/>
        <v>99.2</v>
      </c>
      <c r="Q623">
        <f t="shared" si="122"/>
        <v>63.3</v>
      </c>
      <c r="R623">
        <f t="shared" si="123"/>
        <v>15.2</v>
      </c>
      <c r="S623">
        <f t="shared" si="124"/>
        <v>63.3</v>
      </c>
      <c r="T623">
        <f t="shared" si="125"/>
        <v>1.27</v>
      </c>
      <c r="U623">
        <f t="shared" si="126"/>
        <v>11.97</v>
      </c>
      <c r="V623">
        <f t="shared" si="127"/>
        <v>12</v>
      </c>
      <c r="X623">
        <f t="shared" si="128"/>
        <v>0.05</v>
      </c>
      <c r="Y623">
        <f t="shared" si="129"/>
        <v>0.92</v>
      </c>
      <c r="Z623">
        <f t="shared" si="130"/>
        <v>0.03</v>
      </c>
    </row>
    <row r="624" spans="1:26" x14ac:dyDescent="0.25">
      <c r="A624" s="1" t="s">
        <v>2060</v>
      </c>
      <c r="B624" s="1">
        <v>100</v>
      </c>
      <c r="C624" s="1">
        <v>84</v>
      </c>
      <c r="D624" s="1">
        <v>0.9</v>
      </c>
      <c r="E624" s="1">
        <v>18.5</v>
      </c>
      <c r="F624" s="1">
        <v>0.9</v>
      </c>
      <c r="G624" s="1"/>
      <c r="H624" s="1"/>
      <c r="I624" s="1"/>
      <c r="J624" s="1"/>
      <c r="K624" s="1">
        <v>0</v>
      </c>
      <c r="L624" s="1">
        <v>2017</v>
      </c>
      <c r="M624" s="1" t="str">
        <f t="shared" si="118"/>
        <v>저어육류</v>
      </c>
      <c r="N624">
        <f t="shared" si="119"/>
        <v>85.699999999999989</v>
      </c>
      <c r="O624">
        <f t="shared" si="120"/>
        <v>1.02</v>
      </c>
      <c r="P624">
        <f t="shared" si="121"/>
        <v>99.1</v>
      </c>
      <c r="Q624">
        <f t="shared" si="122"/>
        <v>82.1</v>
      </c>
      <c r="R624">
        <f t="shared" si="123"/>
        <v>19.399999999999999</v>
      </c>
      <c r="S624">
        <f t="shared" si="124"/>
        <v>82.1</v>
      </c>
      <c r="T624">
        <f t="shared" si="125"/>
        <v>1.64</v>
      </c>
      <c r="U624">
        <f t="shared" si="126"/>
        <v>11.83</v>
      </c>
      <c r="V624">
        <f t="shared" si="127"/>
        <v>11.8</v>
      </c>
      <c r="X624">
        <f t="shared" si="128"/>
        <v>0.04</v>
      </c>
      <c r="Y624">
        <f t="shared" si="129"/>
        <v>0.91</v>
      </c>
      <c r="Z624">
        <f t="shared" si="130"/>
        <v>0.04</v>
      </c>
    </row>
    <row r="625" spans="1:26" x14ac:dyDescent="0.25">
      <c r="A625" s="1" t="s">
        <v>2061</v>
      </c>
      <c r="B625" s="1">
        <v>100</v>
      </c>
      <c r="C625" s="1">
        <v>94</v>
      </c>
      <c r="D625" s="1">
        <v>0.1</v>
      </c>
      <c r="E625" s="1">
        <v>18.5</v>
      </c>
      <c r="F625" s="1">
        <v>2.4</v>
      </c>
      <c r="G625" s="1"/>
      <c r="H625" s="1"/>
      <c r="I625" s="1"/>
      <c r="J625" s="1"/>
      <c r="K625" s="1">
        <v>0</v>
      </c>
      <c r="L625" s="1">
        <v>2017</v>
      </c>
      <c r="M625" s="1" t="str">
        <f t="shared" si="118"/>
        <v>저어육류</v>
      </c>
      <c r="N625">
        <f t="shared" si="119"/>
        <v>96</v>
      </c>
      <c r="O625">
        <f t="shared" si="120"/>
        <v>1.02</v>
      </c>
      <c r="P625">
        <f t="shared" si="121"/>
        <v>99.9</v>
      </c>
      <c r="Q625">
        <f t="shared" si="122"/>
        <v>95.6</v>
      </c>
      <c r="R625">
        <f t="shared" si="123"/>
        <v>20.9</v>
      </c>
      <c r="S625">
        <f t="shared" si="124"/>
        <v>95.6</v>
      </c>
      <c r="T625">
        <f t="shared" si="125"/>
        <v>1.91</v>
      </c>
      <c r="U625">
        <f t="shared" si="126"/>
        <v>10.94</v>
      </c>
      <c r="V625">
        <f t="shared" si="127"/>
        <v>10.9</v>
      </c>
      <c r="X625">
        <f t="shared" si="128"/>
        <v>0</v>
      </c>
      <c r="Y625">
        <f t="shared" si="129"/>
        <v>0.88</v>
      </c>
      <c r="Z625">
        <f t="shared" si="130"/>
        <v>0.11</v>
      </c>
    </row>
    <row r="626" spans="1:26" x14ac:dyDescent="0.25">
      <c r="A626" s="1" t="s">
        <v>2062</v>
      </c>
      <c r="B626" s="1">
        <v>100</v>
      </c>
      <c r="C626" s="1">
        <v>115</v>
      </c>
      <c r="D626" s="1">
        <v>0.1</v>
      </c>
      <c r="E626" s="1">
        <v>23.1</v>
      </c>
      <c r="F626" s="1">
        <v>1.8</v>
      </c>
      <c r="G626" s="1"/>
      <c r="H626" s="1">
        <v>65</v>
      </c>
      <c r="I626" s="1">
        <v>46</v>
      </c>
      <c r="J626" s="1">
        <v>0.47</v>
      </c>
      <c r="K626" s="1">
        <v>0</v>
      </c>
      <c r="L626" s="1">
        <v>2017</v>
      </c>
      <c r="M626" s="1" t="str">
        <f t="shared" si="118"/>
        <v>저어육류</v>
      </c>
      <c r="N626">
        <f t="shared" si="119"/>
        <v>109.00000000000001</v>
      </c>
      <c r="O626">
        <f t="shared" si="120"/>
        <v>0.95</v>
      </c>
      <c r="P626">
        <f t="shared" si="121"/>
        <v>99.9</v>
      </c>
      <c r="Q626">
        <f t="shared" si="122"/>
        <v>108.60000000000001</v>
      </c>
      <c r="R626">
        <f t="shared" si="123"/>
        <v>24.900000000000002</v>
      </c>
      <c r="S626">
        <f t="shared" si="124"/>
        <v>108.60000000000001</v>
      </c>
      <c r="T626">
        <f t="shared" si="125"/>
        <v>2.17</v>
      </c>
      <c r="U626">
        <f t="shared" si="126"/>
        <v>11.47</v>
      </c>
      <c r="V626">
        <f t="shared" si="127"/>
        <v>11.5</v>
      </c>
      <c r="X626">
        <f t="shared" si="128"/>
        <v>0</v>
      </c>
      <c r="Y626">
        <f t="shared" si="129"/>
        <v>0.92</v>
      </c>
      <c r="Z626">
        <f t="shared" si="130"/>
        <v>7.0000000000000007E-2</v>
      </c>
    </row>
    <row r="627" spans="1:26" x14ac:dyDescent="0.25">
      <c r="A627" s="1" t="s">
        <v>2063</v>
      </c>
      <c r="B627" s="1">
        <v>100</v>
      </c>
      <c r="C627" s="1">
        <v>89</v>
      </c>
      <c r="D627" s="1">
        <v>0.6</v>
      </c>
      <c r="E627" s="1">
        <v>15</v>
      </c>
      <c r="F627" s="1">
        <v>3</v>
      </c>
      <c r="G627" s="1"/>
      <c r="H627" s="1">
        <v>480</v>
      </c>
      <c r="I627" s="1">
        <v>230</v>
      </c>
      <c r="J627" s="1">
        <v>0.52</v>
      </c>
      <c r="K627" s="1">
        <v>0</v>
      </c>
      <c r="L627" s="1">
        <v>2017</v>
      </c>
      <c r="M627" s="1" t="str">
        <f t="shared" si="118"/>
        <v>저어육류</v>
      </c>
      <c r="N627">
        <f t="shared" si="119"/>
        <v>89.4</v>
      </c>
      <c r="O627">
        <f t="shared" si="120"/>
        <v>1</v>
      </c>
      <c r="P627">
        <f t="shared" si="121"/>
        <v>99.4</v>
      </c>
      <c r="Q627">
        <f t="shared" si="122"/>
        <v>87</v>
      </c>
      <c r="R627">
        <f t="shared" si="123"/>
        <v>18</v>
      </c>
      <c r="S627">
        <f t="shared" si="124"/>
        <v>87</v>
      </c>
      <c r="T627">
        <f t="shared" si="125"/>
        <v>1.74</v>
      </c>
      <c r="U627">
        <f t="shared" si="126"/>
        <v>10.34</v>
      </c>
      <c r="V627">
        <f t="shared" si="127"/>
        <v>10.3</v>
      </c>
      <c r="X627">
        <f t="shared" si="128"/>
        <v>0.03</v>
      </c>
      <c r="Y627">
        <f t="shared" si="129"/>
        <v>0.81</v>
      </c>
      <c r="Z627">
        <f t="shared" si="130"/>
        <v>0.16</v>
      </c>
    </row>
    <row r="628" spans="1:26" x14ac:dyDescent="0.25">
      <c r="A628" s="1" t="s">
        <v>2064</v>
      </c>
      <c r="B628" s="1">
        <v>100</v>
      </c>
      <c r="C628" s="1">
        <v>150</v>
      </c>
      <c r="D628" s="1">
        <v>0.2</v>
      </c>
      <c r="E628" s="1">
        <v>17.5</v>
      </c>
      <c r="F628" s="1">
        <v>9</v>
      </c>
      <c r="G628" s="1"/>
      <c r="H628" s="1">
        <v>538</v>
      </c>
      <c r="I628" s="1"/>
      <c r="J628" s="1"/>
      <c r="K628" s="1">
        <v>0</v>
      </c>
      <c r="L628" s="1">
        <v>2017</v>
      </c>
      <c r="M628" s="1" t="str">
        <f t="shared" si="118"/>
        <v>중어육류</v>
      </c>
      <c r="N628">
        <f t="shared" si="119"/>
        <v>151.80000000000001</v>
      </c>
      <c r="O628">
        <f t="shared" si="120"/>
        <v>1.01</v>
      </c>
      <c r="P628">
        <f t="shared" si="121"/>
        <v>99.8</v>
      </c>
      <c r="Q628">
        <f t="shared" si="122"/>
        <v>151</v>
      </c>
      <c r="R628">
        <f t="shared" si="123"/>
        <v>26.5</v>
      </c>
      <c r="S628">
        <f t="shared" si="124"/>
        <v>151</v>
      </c>
      <c r="T628">
        <f t="shared" si="125"/>
        <v>2.0099999999999998</v>
      </c>
      <c r="U628">
        <f t="shared" si="126"/>
        <v>13.18</v>
      </c>
      <c r="V628">
        <f t="shared" si="127"/>
        <v>13.2</v>
      </c>
      <c r="X628">
        <f t="shared" si="128"/>
        <v>0.01</v>
      </c>
      <c r="Y628">
        <f t="shared" si="129"/>
        <v>0.66</v>
      </c>
      <c r="Z628">
        <f t="shared" si="130"/>
        <v>0.34</v>
      </c>
    </row>
    <row r="629" spans="1:26" x14ac:dyDescent="0.25">
      <c r="A629" s="1" t="s">
        <v>2065</v>
      </c>
      <c r="B629" s="1">
        <v>100</v>
      </c>
      <c r="C629" s="1">
        <v>305</v>
      </c>
      <c r="D629" s="1">
        <v>0</v>
      </c>
      <c r="E629" s="1">
        <v>23.1</v>
      </c>
      <c r="F629" s="1">
        <v>22.1</v>
      </c>
      <c r="G629" s="1"/>
      <c r="H629" s="1">
        <v>3900</v>
      </c>
      <c r="I629" s="1">
        <v>86</v>
      </c>
      <c r="J629" s="1">
        <v>4.53</v>
      </c>
      <c r="K629" s="1">
        <v>0</v>
      </c>
      <c r="L629" s="1">
        <v>2017</v>
      </c>
      <c r="M629" s="1" t="str">
        <f t="shared" si="118"/>
        <v>고어육류</v>
      </c>
      <c r="N629">
        <f t="shared" si="119"/>
        <v>291.3</v>
      </c>
      <c r="O629">
        <f t="shared" si="120"/>
        <v>0.96</v>
      </c>
      <c r="P629">
        <f t="shared" si="121"/>
        <v>100</v>
      </c>
      <c r="Q629">
        <f t="shared" si="122"/>
        <v>291.3</v>
      </c>
      <c r="R629">
        <f t="shared" si="123"/>
        <v>45.2</v>
      </c>
      <c r="S629">
        <f t="shared" si="124"/>
        <v>291.3</v>
      </c>
      <c r="T629">
        <f t="shared" si="125"/>
        <v>2.91</v>
      </c>
      <c r="U629">
        <f t="shared" si="126"/>
        <v>15.53</v>
      </c>
      <c r="V629">
        <f t="shared" si="127"/>
        <v>15.5</v>
      </c>
      <c r="X629">
        <f t="shared" si="128"/>
        <v>0</v>
      </c>
      <c r="Y629">
        <f t="shared" si="129"/>
        <v>0.51</v>
      </c>
      <c r="Z629">
        <f t="shared" si="130"/>
        <v>0.49</v>
      </c>
    </row>
    <row r="630" spans="1:26" x14ac:dyDescent="0.25">
      <c r="A630" s="1" t="s">
        <v>2066</v>
      </c>
      <c r="B630" s="1">
        <v>100</v>
      </c>
      <c r="C630" s="1">
        <v>393</v>
      </c>
      <c r="D630" s="1">
        <v>1</v>
      </c>
      <c r="E630" s="1">
        <v>44.5</v>
      </c>
      <c r="F630" s="1">
        <v>24</v>
      </c>
      <c r="G630" s="1"/>
      <c r="H630" s="1">
        <v>1300</v>
      </c>
      <c r="I630" s="1"/>
      <c r="J630" s="1"/>
      <c r="K630" s="1">
        <v>0</v>
      </c>
      <c r="L630" s="1">
        <v>2017</v>
      </c>
      <c r="M630" s="1" t="str">
        <f t="shared" si="118"/>
        <v>중어육류</v>
      </c>
      <c r="N630">
        <f t="shared" si="119"/>
        <v>398</v>
      </c>
      <c r="O630">
        <f t="shared" si="120"/>
        <v>1.01</v>
      </c>
      <c r="P630">
        <f t="shared" si="121"/>
        <v>99</v>
      </c>
      <c r="Q630">
        <f t="shared" si="122"/>
        <v>394</v>
      </c>
      <c r="R630">
        <f t="shared" si="123"/>
        <v>68.5</v>
      </c>
      <c r="S630">
        <f t="shared" si="124"/>
        <v>394</v>
      </c>
      <c r="T630">
        <f t="shared" si="125"/>
        <v>5.25</v>
      </c>
      <c r="U630">
        <f t="shared" si="126"/>
        <v>13.05</v>
      </c>
      <c r="V630">
        <f t="shared" si="127"/>
        <v>13.1</v>
      </c>
      <c r="X630">
        <f t="shared" si="128"/>
        <v>0.01</v>
      </c>
      <c r="Y630">
        <f t="shared" si="129"/>
        <v>0.64</v>
      </c>
      <c r="Z630">
        <f t="shared" si="130"/>
        <v>0.35</v>
      </c>
    </row>
    <row r="631" spans="1:26" x14ac:dyDescent="0.25">
      <c r="A631" s="1" t="s">
        <v>2067</v>
      </c>
      <c r="B631" s="1">
        <v>100</v>
      </c>
      <c r="C631" s="1">
        <v>201</v>
      </c>
      <c r="D631" s="1">
        <v>0.4</v>
      </c>
      <c r="E631" s="1">
        <v>16.3</v>
      </c>
      <c r="F631" s="1">
        <v>15.1</v>
      </c>
      <c r="G631" s="1"/>
      <c r="H631" s="1"/>
      <c r="I631" s="1"/>
      <c r="J631" s="1"/>
      <c r="K631" s="1">
        <v>0</v>
      </c>
      <c r="L631" s="1">
        <v>2017</v>
      </c>
      <c r="M631" s="1" t="str">
        <f t="shared" si="118"/>
        <v>고어육류</v>
      </c>
      <c r="N631">
        <f t="shared" si="119"/>
        <v>202.7</v>
      </c>
      <c r="O631">
        <f t="shared" si="120"/>
        <v>1.01</v>
      </c>
      <c r="P631">
        <f t="shared" si="121"/>
        <v>99.6</v>
      </c>
      <c r="Q631">
        <f t="shared" si="122"/>
        <v>201.10000000000002</v>
      </c>
      <c r="R631">
        <f t="shared" si="123"/>
        <v>31.4</v>
      </c>
      <c r="S631">
        <f t="shared" si="124"/>
        <v>201.10000000000002</v>
      </c>
      <c r="T631">
        <f t="shared" si="125"/>
        <v>2.0099999999999998</v>
      </c>
      <c r="U631">
        <f t="shared" si="126"/>
        <v>15.62</v>
      </c>
      <c r="V631">
        <f t="shared" si="127"/>
        <v>15.6</v>
      </c>
      <c r="X631">
        <f t="shared" si="128"/>
        <v>0.01</v>
      </c>
      <c r="Y631">
        <f t="shared" si="129"/>
        <v>0.51</v>
      </c>
      <c r="Z631">
        <f t="shared" si="130"/>
        <v>0.47</v>
      </c>
    </row>
    <row r="632" spans="1:26" x14ac:dyDescent="0.25">
      <c r="A632" s="1" t="s">
        <v>2068</v>
      </c>
      <c r="B632" s="1">
        <v>100</v>
      </c>
      <c r="C632" s="1">
        <v>385</v>
      </c>
      <c r="D632" s="1">
        <v>0.5</v>
      </c>
      <c r="E632" s="1">
        <v>65.2</v>
      </c>
      <c r="F632" s="1">
        <v>13.6</v>
      </c>
      <c r="G632" s="1"/>
      <c r="H632" s="1">
        <v>1400</v>
      </c>
      <c r="I632" s="1">
        <v>1000</v>
      </c>
      <c r="J632" s="1">
        <v>2.37</v>
      </c>
      <c r="K632" s="1">
        <v>0</v>
      </c>
      <c r="L632" s="1">
        <v>2017</v>
      </c>
      <c r="M632" s="1" t="str">
        <f t="shared" si="118"/>
        <v>저어육류</v>
      </c>
      <c r="N632">
        <f t="shared" si="119"/>
        <v>385.2</v>
      </c>
      <c r="O632">
        <f t="shared" si="120"/>
        <v>1</v>
      </c>
      <c r="P632">
        <f t="shared" si="121"/>
        <v>99.5</v>
      </c>
      <c r="Q632">
        <f t="shared" si="122"/>
        <v>383.2</v>
      </c>
      <c r="R632">
        <f t="shared" si="123"/>
        <v>78.8</v>
      </c>
      <c r="S632">
        <f t="shared" si="124"/>
        <v>383.2</v>
      </c>
      <c r="T632">
        <f t="shared" si="125"/>
        <v>7.66</v>
      </c>
      <c r="U632">
        <f t="shared" si="126"/>
        <v>10.29</v>
      </c>
      <c r="V632">
        <f t="shared" si="127"/>
        <v>10.3</v>
      </c>
      <c r="X632">
        <f t="shared" si="128"/>
        <v>0.01</v>
      </c>
      <c r="Y632">
        <f t="shared" si="129"/>
        <v>0.82</v>
      </c>
      <c r="Z632">
        <f t="shared" si="130"/>
        <v>0.17</v>
      </c>
    </row>
    <row r="633" spans="1:26" x14ac:dyDescent="0.25">
      <c r="A633" s="1" t="s">
        <v>2069</v>
      </c>
      <c r="B633" s="1">
        <v>100</v>
      </c>
      <c r="C633" s="1">
        <v>100</v>
      </c>
      <c r="D633" s="1">
        <v>0.5</v>
      </c>
      <c r="E633" s="1">
        <v>19.600000000000001</v>
      </c>
      <c r="F633" s="1">
        <v>2.4</v>
      </c>
      <c r="G633" s="1"/>
      <c r="H633" s="1"/>
      <c r="I633" s="1"/>
      <c r="J633" s="1"/>
      <c r="K633" s="1">
        <v>0</v>
      </c>
      <c r="L633" s="1">
        <v>2017</v>
      </c>
      <c r="M633" s="1" t="str">
        <f t="shared" si="118"/>
        <v>저어육류</v>
      </c>
      <c r="N633">
        <f t="shared" si="119"/>
        <v>102</v>
      </c>
      <c r="O633">
        <f t="shared" si="120"/>
        <v>1.02</v>
      </c>
      <c r="P633">
        <f t="shared" si="121"/>
        <v>99.5</v>
      </c>
      <c r="Q633">
        <f t="shared" si="122"/>
        <v>100</v>
      </c>
      <c r="R633">
        <f t="shared" si="123"/>
        <v>22</v>
      </c>
      <c r="S633">
        <f t="shared" si="124"/>
        <v>100</v>
      </c>
      <c r="T633">
        <f t="shared" si="125"/>
        <v>2</v>
      </c>
      <c r="U633">
        <f t="shared" si="126"/>
        <v>11</v>
      </c>
      <c r="V633">
        <f t="shared" si="127"/>
        <v>11</v>
      </c>
      <c r="X633">
        <f t="shared" si="128"/>
        <v>0.02</v>
      </c>
      <c r="Y633">
        <f t="shared" si="129"/>
        <v>0.87</v>
      </c>
      <c r="Z633">
        <f t="shared" si="130"/>
        <v>0.11</v>
      </c>
    </row>
    <row r="634" spans="1:26" x14ac:dyDescent="0.25">
      <c r="A634" s="1" t="s">
        <v>2070</v>
      </c>
      <c r="B634" s="1">
        <v>100</v>
      </c>
      <c r="C634" s="1">
        <v>115</v>
      </c>
      <c r="D634" s="1">
        <v>0</v>
      </c>
      <c r="E634" s="1">
        <v>18.7</v>
      </c>
      <c r="F634" s="1">
        <v>4.7</v>
      </c>
      <c r="G634" s="1"/>
      <c r="H634" s="1"/>
      <c r="I634" s="1"/>
      <c r="J634" s="1"/>
      <c r="K634" s="1">
        <v>0</v>
      </c>
      <c r="L634" s="1">
        <v>2017</v>
      </c>
      <c r="M634" s="1" t="str">
        <f t="shared" si="118"/>
        <v>저어육류</v>
      </c>
      <c r="N634">
        <f t="shared" si="119"/>
        <v>117.1</v>
      </c>
      <c r="O634">
        <f t="shared" si="120"/>
        <v>1.02</v>
      </c>
      <c r="P634">
        <f t="shared" si="121"/>
        <v>100</v>
      </c>
      <c r="Q634">
        <f t="shared" si="122"/>
        <v>117.1</v>
      </c>
      <c r="R634">
        <f t="shared" si="123"/>
        <v>23.4</v>
      </c>
      <c r="S634">
        <f t="shared" si="124"/>
        <v>117.1</v>
      </c>
      <c r="T634">
        <f t="shared" si="125"/>
        <v>2.34</v>
      </c>
      <c r="U634">
        <f t="shared" si="126"/>
        <v>10</v>
      </c>
      <c r="V634">
        <f t="shared" si="127"/>
        <v>10</v>
      </c>
      <c r="X634">
        <f t="shared" si="128"/>
        <v>0</v>
      </c>
      <c r="Y634">
        <f t="shared" si="129"/>
        <v>0.8</v>
      </c>
      <c r="Z634">
        <f t="shared" si="130"/>
        <v>0.2</v>
      </c>
    </row>
    <row r="635" spans="1:26" x14ac:dyDescent="0.25">
      <c r="A635" s="1" t="s">
        <v>2071</v>
      </c>
      <c r="B635" s="1">
        <v>100</v>
      </c>
      <c r="C635" s="1">
        <v>82</v>
      </c>
      <c r="D635" s="1">
        <v>0.2</v>
      </c>
      <c r="E635" s="1">
        <v>17.100000000000001</v>
      </c>
      <c r="F635" s="1">
        <v>1.7</v>
      </c>
      <c r="G635" s="1"/>
      <c r="H635" s="1"/>
      <c r="I635" s="1"/>
      <c r="J635" s="1"/>
      <c r="K635" s="1">
        <v>0</v>
      </c>
      <c r="L635" s="1">
        <v>2017</v>
      </c>
      <c r="M635" s="1" t="str">
        <f t="shared" si="118"/>
        <v>저어육류</v>
      </c>
      <c r="N635">
        <f t="shared" si="119"/>
        <v>84.5</v>
      </c>
      <c r="O635">
        <f t="shared" si="120"/>
        <v>1.03</v>
      </c>
      <c r="P635">
        <f t="shared" si="121"/>
        <v>99.8</v>
      </c>
      <c r="Q635">
        <f t="shared" si="122"/>
        <v>83.7</v>
      </c>
      <c r="R635">
        <f t="shared" si="123"/>
        <v>18.8</v>
      </c>
      <c r="S635">
        <f t="shared" si="124"/>
        <v>83.7</v>
      </c>
      <c r="T635">
        <f t="shared" si="125"/>
        <v>1.67</v>
      </c>
      <c r="U635">
        <f t="shared" si="126"/>
        <v>11.26</v>
      </c>
      <c r="V635">
        <f t="shared" si="127"/>
        <v>11.3</v>
      </c>
      <c r="X635">
        <f t="shared" si="128"/>
        <v>0.01</v>
      </c>
      <c r="Y635">
        <f t="shared" si="129"/>
        <v>0.9</v>
      </c>
      <c r="Z635">
        <f t="shared" si="130"/>
        <v>0.09</v>
      </c>
    </row>
    <row r="636" spans="1:26" x14ac:dyDescent="0.25">
      <c r="A636" s="1" t="s">
        <v>2072</v>
      </c>
      <c r="B636" s="1">
        <v>100</v>
      </c>
      <c r="C636" s="1">
        <v>393</v>
      </c>
      <c r="D636" s="1">
        <v>0.5</v>
      </c>
      <c r="E636" s="1">
        <v>33.299999999999997</v>
      </c>
      <c r="F636" s="1">
        <v>29</v>
      </c>
      <c r="G636" s="1"/>
      <c r="H636" s="1">
        <v>130</v>
      </c>
      <c r="I636" s="1"/>
      <c r="J636" s="1"/>
      <c r="K636" s="1">
        <v>0</v>
      </c>
      <c r="L636" s="1">
        <v>2017</v>
      </c>
      <c r="M636" s="1" t="str">
        <f t="shared" si="118"/>
        <v>고어육류</v>
      </c>
      <c r="N636">
        <f t="shared" si="119"/>
        <v>396.2</v>
      </c>
      <c r="O636">
        <f t="shared" si="120"/>
        <v>1.01</v>
      </c>
      <c r="P636">
        <f t="shared" si="121"/>
        <v>99.5</v>
      </c>
      <c r="Q636">
        <f t="shared" si="122"/>
        <v>394.2</v>
      </c>
      <c r="R636">
        <f t="shared" si="123"/>
        <v>62.3</v>
      </c>
      <c r="S636">
        <f t="shared" si="124"/>
        <v>394.2</v>
      </c>
      <c r="T636">
        <f t="shared" si="125"/>
        <v>3.94</v>
      </c>
      <c r="U636">
        <f t="shared" si="126"/>
        <v>15.81</v>
      </c>
      <c r="V636">
        <f t="shared" si="127"/>
        <v>15.8</v>
      </c>
      <c r="X636">
        <f t="shared" si="128"/>
        <v>0.01</v>
      </c>
      <c r="Y636">
        <f t="shared" si="129"/>
        <v>0.53</v>
      </c>
      <c r="Z636">
        <f t="shared" si="130"/>
        <v>0.46</v>
      </c>
    </row>
    <row r="637" spans="1:26" x14ac:dyDescent="0.25">
      <c r="A637" s="1" t="s">
        <v>2073</v>
      </c>
      <c r="B637" s="1">
        <v>100</v>
      </c>
      <c r="C637" s="1">
        <v>245</v>
      </c>
      <c r="D637" s="1">
        <v>0.3</v>
      </c>
      <c r="E637" s="1">
        <v>21</v>
      </c>
      <c r="F637" s="1">
        <v>18</v>
      </c>
      <c r="G637" s="1"/>
      <c r="H637" s="1">
        <v>80</v>
      </c>
      <c r="I637" s="1"/>
      <c r="J637" s="1"/>
      <c r="K637" s="1">
        <v>0</v>
      </c>
      <c r="L637" s="1">
        <v>2017</v>
      </c>
      <c r="M637" s="1" t="str">
        <f t="shared" si="118"/>
        <v>고어육류</v>
      </c>
      <c r="N637">
        <f t="shared" si="119"/>
        <v>247.2</v>
      </c>
      <c r="O637">
        <f t="shared" si="120"/>
        <v>1.01</v>
      </c>
      <c r="P637">
        <f t="shared" si="121"/>
        <v>99.7</v>
      </c>
      <c r="Q637">
        <f t="shared" si="122"/>
        <v>246</v>
      </c>
      <c r="R637">
        <f t="shared" si="123"/>
        <v>39</v>
      </c>
      <c r="S637">
        <f t="shared" si="124"/>
        <v>246</v>
      </c>
      <c r="T637">
        <f t="shared" si="125"/>
        <v>2.46</v>
      </c>
      <c r="U637">
        <f t="shared" si="126"/>
        <v>15.85</v>
      </c>
      <c r="V637">
        <f t="shared" si="127"/>
        <v>15.9</v>
      </c>
      <c r="X637">
        <f t="shared" si="128"/>
        <v>0.01</v>
      </c>
      <c r="Y637">
        <f t="shared" si="129"/>
        <v>0.53</v>
      </c>
      <c r="Z637">
        <f t="shared" si="130"/>
        <v>0.46</v>
      </c>
    </row>
    <row r="638" spans="1:26" x14ac:dyDescent="0.25">
      <c r="A638" s="1" t="s">
        <v>2074</v>
      </c>
      <c r="B638" s="1">
        <v>100</v>
      </c>
      <c r="C638" s="1">
        <v>94</v>
      </c>
      <c r="D638" s="1">
        <v>3</v>
      </c>
      <c r="E638" s="1">
        <v>19.7</v>
      </c>
      <c r="F638" s="1">
        <v>0.5</v>
      </c>
      <c r="G638" s="1"/>
      <c r="H638" s="1"/>
      <c r="I638" s="1"/>
      <c r="J638" s="1"/>
      <c r="K638" s="1">
        <v>0</v>
      </c>
      <c r="L638" s="1">
        <v>2017</v>
      </c>
      <c r="M638" s="1" t="str">
        <f t="shared" si="118"/>
        <v>저어육류</v>
      </c>
      <c r="N638">
        <f t="shared" si="119"/>
        <v>95.3</v>
      </c>
      <c r="O638">
        <f t="shared" si="120"/>
        <v>1.01</v>
      </c>
      <c r="P638">
        <f t="shared" si="121"/>
        <v>97</v>
      </c>
      <c r="Q638">
        <f t="shared" si="122"/>
        <v>83.3</v>
      </c>
      <c r="R638">
        <f t="shared" si="123"/>
        <v>20.2</v>
      </c>
      <c r="S638">
        <f t="shared" si="124"/>
        <v>83.3</v>
      </c>
      <c r="T638">
        <f t="shared" si="125"/>
        <v>1.67</v>
      </c>
      <c r="U638">
        <f t="shared" si="126"/>
        <v>12.1</v>
      </c>
      <c r="V638">
        <f t="shared" si="127"/>
        <v>12.1</v>
      </c>
      <c r="X638">
        <f t="shared" si="128"/>
        <v>0.13</v>
      </c>
      <c r="Y638">
        <f t="shared" si="129"/>
        <v>0.85</v>
      </c>
      <c r="Z638">
        <f t="shared" si="130"/>
        <v>0.02</v>
      </c>
    </row>
    <row r="639" spans="1:26" x14ac:dyDescent="0.25">
      <c r="A639" s="1" t="s">
        <v>2075</v>
      </c>
      <c r="B639" s="1">
        <v>100</v>
      </c>
      <c r="C639" s="1">
        <v>82</v>
      </c>
      <c r="D639" s="1">
        <v>1.4</v>
      </c>
      <c r="E639" s="1">
        <v>12.7</v>
      </c>
      <c r="F639" s="1">
        <v>2.4</v>
      </c>
      <c r="G639" s="1">
        <v>0</v>
      </c>
      <c r="H639" s="1"/>
      <c r="I639" s="1">
        <v>0</v>
      </c>
      <c r="J639" s="1">
        <v>0</v>
      </c>
      <c r="K639" s="1">
        <v>0</v>
      </c>
      <c r="L639" s="1">
        <v>2011</v>
      </c>
      <c r="M639" s="1" t="str">
        <f t="shared" si="118"/>
        <v>저어육류</v>
      </c>
      <c r="N639">
        <f t="shared" si="119"/>
        <v>78</v>
      </c>
      <c r="O639">
        <f t="shared" si="120"/>
        <v>0.95</v>
      </c>
      <c r="P639">
        <f t="shared" si="121"/>
        <v>98.6</v>
      </c>
      <c r="Q639">
        <f t="shared" si="122"/>
        <v>72.399999999999991</v>
      </c>
      <c r="R639">
        <f t="shared" si="123"/>
        <v>15.1</v>
      </c>
      <c r="S639">
        <f t="shared" si="124"/>
        <v>72.399999999999991</v>
      </c>
      <c r="T639">
        <f t="shared" si="125"/>
        <v>1.45</v>
      </c>
      <c r="U639">
        <f t="shared" si="126"/>
        <v>10.41</v>
      </c>
      <c r="V639">
        <f t="shared" si="127"/>
        <v>10.4</v>
      </c>
      <c r="X639">
        <f t="shared" si="128"/>
        <v>0.08</v>
      </c>
      <c r="Y639">
        <f t="shared" si="129"/>
        <v>0.77</v>
      </c>
      <c r="Z639">
        <f t="shared" si="130"/>
        <v>0.15</v>
      </c>
    </row>
    <row r="640" spans="1:26" x14ac:dyDescent="0.25">
      <c r="A640" s="1" t="s">
        <v>2076</v>
      </c>
      <c r="B640" s="1">
        <v>100</v>
      </c>
      <c r="C640" s="1">
        <v>122</v>
      </c>
      <c r="D640" s="1">
        <v>2</v>
      </c>
      <c r="E640" s="1">
        <v>16.5</v>
      </c>
      <c r="F640" s="1">
        <v>5.5</v>
      </c>
      <c r="G640" s="1"/>
      <c r="H640" s="1"/>
      <c r="I640" s="1"/>
      <c r="J640" s="1"/>
      <c r="K640" s="1">
        <v>0</v>
      </c>
      <c r="L640" s="1">
        <v>2017</v>
      </c>
      <c r="M640" s="1" t="str">
        <f t="shared" si="118"/>
        <v>저어육류</v>
      </c>
      <c r="N640">
        <f t="shared" si="119"/>
        <v>123.5</v>
      </c>
      <c r="O640">
        <f t="shared" si="120"/>
        <v>1.01</v>
      </c>
      <c r="P640">
        <f t="shared" si="121"/>
        <v>98</v>
      </c>
      <c r="Q640">
        <f t="shared" si="122"/>
        <v>115.5</v>
      </c>
      <c r="R640">
        <f t="shared" si="123"/>
        <v>22</v>
      </c>
      <c r="S640">
        <f t="shared" si="124"/>
        <v>115.5</v>
      </c>
      <c r="T640">
        <f t="shared" si="125"/>
        <v>2.31</v>
      </c>
      <c r="U640">
        <f t="shared" si="126"/>
        <v>9.52</v>
      </c>
      <c r="V640">
        <f t="shared" si="127"/>
        <v>9.5</v>
      </c>
      <c r="X640">
        <f t="shared" si="128"/>
        <v>0.08</v>
      </c>
      <c r="Y640">
        <f t="shared" si="129"/>
        <v>0.69</v>
      </c>
      <c r="Z640">
        <f t="shared" si="130"/>
        <v>0.23</v>
      </c>
    </row>
    <row r="641" spans="1:26" x14ac:dyDescent="0.25">
      <c r="A641" s="1" t="s">
        <v>2077</v>
      </c>
      <c r="B641" s="1">
        <v>100</v>
      </c>
      <c r="C641" s="1">
        <v>104</v>
      </c>
      <c r="D641" s="1">
        <v>0.4</v>
      </c>
      <c r="E641" s="1">
        <v>17.7</v>
      </c>
      <c r="F641" s="1">
        <v>2.9</v>
      </c>
      <c r="G641" s="1"/>
      <c r="H641" s="1">
        <v>240</v>
      </c>
      <c r="I641" s="1">
        <v>380</v>
      </c>
      <c r="J641" s="1">
        <v>0.36</v>
      </c>
      <c r="K641" s="1">
        <v>0</v>
      </c>
      <c r="L641" s="1">
        <v>2017</v>
      </c>
      <c r="M641" s="1" t="str">
        <f t="shared" si="118"/>
        <v>저어육류</v>
      </c>
      <c r="N641">
        <f t="shared" si="119"/>
        <v>98.499999999999986</v>
      </c>
      <c r="O641">
        <f t="shared" si="120"/>
        <v>0.95</v>
      </c>
      <c r="P641">
        <f t="shared" si="121"/>
        <v>99.6</v>
      </c>
      <c r="Q641">
        <f t="shared" si="122"/>
        <v>96.899999999999991</v>
      </c>
      <c r="R641">
        <f t="shared" si="123"/>
        <v>20.599999999999998</v>
      </c>
      <c r="S641">
        <f t="shared" si="124"/>
        <v>96.899999999999991</v>
      </c>
      <c r="T641">
        <f t="shared" si="125"/>
        <v>1.94</v>
      </c>
      <c r="U641">
        <f t="shared" si="126"/>
        <v>10.62</v>
      </c>
      <c r="V641">
        <f t="shared" si="127"/>
        <v>10.6</v>
      </c>
      <c r="X641">
        <f t="shared" si="128"/>
        <v>0.02</v>
      </c>
      <c r="Y641">
        <f t="shared" si="129"/>
        <v>0.84</v>
      </c>
      <c r="Z641">
        <f t="shared" si="130"/>
        <v>0.14000000000000001</v>
      </c>
    </row>
    <row r="642" spans="1:26" x14ac:dyDescent="0.25">
      <c r="A642" s="1" t="s">
        <v>2078</v>
      </c>
      <c r="B642" s="1">
        <v>100</v>
      </c>
      <c r="C642" s="1">
        <v>71</v>
      </c>
      <c r="D642" s="1">
        <v>0.2</v>
      </c>
      <c r="E642" s="1">
        <v>12.1</v>
      </c>
      <c r="F642" s="1">
        <v>2.6</v>
      </c>
      <c r="G642" s="1"/>
      <c r="H642" s="1">
        <v>420</v>
      </c>
      <c r="I642" s="1"/>
      <c r="J642" s="1"/>
      <c r="K642" s="1">
        <v>0</v>
      </c>
      <c r="L642" s="1">
        <v>2017</v>
      </c>
      <c r="M642" s="1" t="str">
        <f t="shared" si="118"/>
        <v>저어육류</v>
      </c>
      <c r="N642">
        <f t="shared" si="119"/>
        <v>72.599999999999994</v>
      </c>
      <c r="O642">
        <f t="shared" si="120"/>
        <v>1.02</v>
      </c>
      <c r="P642">
        <f t="shared" si="121"/>
        <v>99.8</v>
      </c>
      <c r="Q642">
        <f t="shared" si="122"/>
        <v>71.8</v>
      </c>
      <c r="R642">
        <f t="shared" si="123"/>
        <v>14.7</v>
      </c>
      <c r="S642">
        <f t="shared" si="124"/>
        <v>71.8</v>
      </c>
      <c r="T642">
        <f t="shared" si="125"/>
        <v>1.44</v>
      </c>
      <c r="U642">
        <f t="shared" si="126"/>
        <v>10.210000000000001</v>
      </c>
      <c r="V642">
        <f t="shared" si="127"/>
        <v>10.199999999999999</v>
      </c>
      <c r="X642">
        <f t="shared" si="128"/>
        <v>0.01</v>
      </c>
      <c r="Y642">
        <f t="shared" si="129"/>
        <v>0.81</v>
      </c>
      <c r="Z642">
        <f t="shared" si="130"/>
        <v>0.17</v>
      </c>
    </row>
    <row r="643" spans="1:26" x14ac:dyDescent="0.25">
      <c r="A643" s="1" t="s">
        <v>2079</v>
      </c>
      <c r="B643" s="1">
        <v>100</v>
      </c>
      <c r="C643" s="1">
        <v>55</v>
      </c>
      <c r="D643" s="1">
        <v>0</v>
      </c>
      <c r="E643" s="1">
        <v>12.3</v>
      </c>
      <c r="F643" s="1">
        <v>0.82</v>
      </c>
      <c r="G643" s="1">
        <v>0.2</v>
      </c>
      <c r="H643" s="1">
        <v>371</v>
      </c>
      <c r="I643" s="1">
        <v>10.93</v>
      </c>
      <c r="J643" s="1">
        <v>0.15</v>
      </c>
      <c r="K643" s="1">
        <v>0</v>
      </c>
      <c r="L643" s="1">
        <v>2017</v>
      </c>
      <c r="M643" s="1" t="str">
        <f t="shared" si="118"/>
        <v>저어육류</v>
      </c>
      <c r="N643">
        <f t="shared" si="119"/>
        <v>56.580000000000005</v>
      </c>
      <c r="O643">
        <f t="shared" si="120"/>
        <v>1.03</v>
      </c>
      <c r="P643">
        <f t="shared" si="121"/>
        <v>100</v>
      </c>
      <c r="Q643">
        <f t="shared" si="122"/>
        <v>56.580000000000005</v>
      </c>
      <c r="R643">
        <f t="shared" si="123"/>
        <v>13.120000000000001</v>
      </c>
      <c r="S643">
        <f t="shared" si="124"/>
        <v>56.580000000000005</v>
      </c>
      <c r="T643">
        <f t="shared" si="125"/>
        <v>1.1299999999999999</v>
      </c>
      <c r="U643">
        <f t="shared" si="126"/>
        <v>11.61</v>
      </c>
      <c r="V643">
        <f t="shared" si="127"/>
        <v>11.6</v>
      </c>
      <c r="X643">
        <f t="shared" si="128"/>
        <v>0</v>
      </c>
      <c r="Y643">
        <f t="shared" si="129"/>
        <v>0.94</v>
      </c>
      <c r="Z643">
        <f t="shared" si="130"/>
        <v>0.06</v>
      </c>
    </row>
    <row r="644" spans="1:26" x14ac:dyDescent="0.25">
      <c r="A644" s="1" t="s">
        <v>2080</v>
      </c>
      <c r="B644" s="1">
        <v>100</v>
      </c>
      <c r="C644" s="1">
        <v>68</v>
      </c>
      <c r="D644" s="1">
        <v>4.9000000000000004</v>
      </c>
      <c r="E644" s="1">
        <v>9.8000000000000007</v>
      </c>
      <c r="F644" s="1">
        <v>1</v>
      </c>
      <c r="G644" s="1"/>
      <c r="H644" s="1"/>
      <c r="I644" s="1"/>
      <c r="J644" s="1"/>
      <c r="K644" s="1">
        <v>0</v>
      </c>
      <c r="L644" s="1">
        <v>2017</v>
      </c>
      <c r="M644" s="1" t="str">
        <f t="shared" ref="M644:M703" si="131">IF(AND((F644/E644)&gt;=0,(F644/E644)&lt;0.4325),"저어육류",IF(AND((F644/E644)&gt;=0.4325,(F644/E644)&lt;0.8375),"중어육류","고어육류"))</f>
        <v>저어육류</v>
      </c>
      <c r="N644">
        <f t="shared" ref="N644:N703" si="132">4*D644+4*E644+9*F644</f>
        <v>67.800000000000011</v>
      </c>
      <c r="O644">
        <f t="shared" ref="O644:O703" si="133">ROUND(N644/C644,2)</f>
        <v>1</v>
      </c>
      <c r="P644">
        <f t="shared" ref="P644:P703" si="134">B644-D644</f>
        <v>95.1</v>
      </c>
      <c r="Q644">
        <f t="shared" ref="Q644:Q703" si="135">E644*4+F644*9</f>
        <v>48.2</v>
      </c>
      <c r="R644">
        <f t="shared" ref="R644:R703" si="136">F644+E644</f>
        <v>10.8</v>
      </c>
      <c r="S644">
        <f t="shared" ref="S644:S703" si="137">Q644</f>
        <v>48.2</v>
      </c>
      <c r="T644">
        <f t="shared" ref="T644:T703" si="138">ROUND(S644/IF(M644="저어육류",50,IF(M644="중어육류",75,100)),2)</f>
        <v>0.96</v>
      </c>
      <c r="U644">
        <f t="shared" ref="U644:U703" si="139">ROUND(R644/T644,2)</f>
        <v>11.25</v>
      </c>
      <c r="V644">
        <f t="shared" ref="V644:V703" si="140">IF(U644&lt;=20,ROUND(U644,1),IF(AND(U644&gt;20,U644&lt;=50),INT((U644+2.5)/5)*5,ROUND(U644,-1)))</f>
        <v>11.3</v>
      </c>
      <c r="X644">
        <f t="shared" ref="X644:X703" si="141">ROUND(D644/($D644+$E644+$F644),2)</f>
        <v>0.31</v>
      </c>
      <c r="Y644">
        <f t="shared" ref="Y644:Y703" si="142">ROUND(E644/($D644+$E644+$F644),2)</f>
        <v>0.62</v>
      </c>
      <c r="Z644">
        <f t="shared" ref="Z644:Z703" si="143">ROUND(F644/($D644+$E644+$F644),2)</f>
        <v>0.06</v>
      </c>
    </row>
    <row r="645" spans="1:26" x14ac:dyDescent="0.25">
      <c r="A645" s="1" t="s">
        <v>2081</v>
      </c>
      <c r="B645" s="1">
        <v>100</v>
      </c>
      <c r="C645" s="1">
        <v>70</v>
      </c>
      <c r="D645" s="1">
        <v>0.3</v>
      </c>
      <c r="E645" s="1">
        <v>17.399999999999999</v>
      </c>
      <c r="F645" s="1">
        <v>0.1</v>
      </c>
      <c r="G645" s="1"/>
      <c r="H645" s="1"/>
      <c r="I645" s="1"/>
      <c r="J645" s="1"/>
      <c r="K645" s="1">
        <v>0</v>
      </c>
      <c r="L645" s="1">
        <v>2017</v>
      </c>
      <c r="M645" s="1" t="str">
        <f t="shared" si="131"/>
        <v>저어육류</v>
      </c>
      <c r="N645">
        <f t="shared" si="132"/>
        <v>71.7</v>
      </c>
      <c r="O645">
        <f t="shared" si="133"/>
        <v>1.02</v>
      </c>
      <c r="P645">
        <f t="shared" si="134"/>
        <v>99.7</v>
      </c>
      <c r="Q645">
        <f t="shared" si="135"/>
        <v>70.5</v>
      </c>
      <c r="R645">
        <f t="shared" si="136"/>
        <v>17.5</v>
      </c>
      <c r="S645">
        <f t="shared" si="137"/>
        <v>70.5</v>
      </c>
      <c r="T645">
        <f t="shared" si="138"/>
        <v>1.41</v>
      </c>
      <c r="U645">
        <f t="shared" si="139"/>
        <v>12.41</v>
      </c>
      <c r="V645">
        <f t="shared" si="140"/>
        <v>12.4</v>
      </c>
      <c r="X645">
        <f t="shared" si="141"/>
        <v>0.02</v>
      </c>
      <c r="Y645">
        <f t="shared" si="142"/>
        <v>0.98</v>
      </c>
      <c r="Z645">
        <f t="shared" si="143"/>
        <v>0.01</v>
      </c>
    </row>
    <row r="646" spans="1:26" x14ac:dyDescent="0.25">
      <c r="A646" s="1" t="s">
        <v>2082</v>
      </c>
      <c r="B646" s="1">
        <v>100</v>
      </c>
      <c r="C646" s="1">
        <v>85</v>
      </c>
      <c r="D646" s="1">
        <v>2.7</v>
      </c>
      <c r="E646" s="1">
        <v>18.600000000000001</v>
      </c>
      <c r="F646" s="1">
        <v>0.2</v>
      </c>
      <c r="G646" s="1"/>
      <c r="H646" s="1"/>
      <c r="I646" s="1"/>
      <c r="J646" s="1"/>
      <c r="K646" s="1">
        <v>0</v>
      </c>
      <c r="L646" s="1">
        <v>2017</v>
      </c>
      <c r="M646" s="1" t="str">
        <f t="shared" si="131"/>
        <v>저어육류</v>
      </c>
      <c r="N646">
        <f t="shared" si="132"/>
        <v>87</v>
      </c>
      <c r="O646">
        <f t="shared" si="133"/>
        <v>1.02</v>
      </c>
      <c r="P646">
        <f t="shared" si="134"/>
        <v>97.3</v>
      </c>
      <c r="Q646">
        <f t="shared" si="135"/>
        <v>76.2</v>
      </c>
      <c r="R646">
        <f t="shared" si="136"/>
        <v>18.8</v>
      </c>
      <c r="S646">
        <f t="shared" si="137"/>
        <v>76.2</v>
      </c>
      <c r="T646">
        <f t="shared" si="138"/>
        <v>1.52</v>
      </c>
      <c r="U646">
        <f t="shared" si="139"/>
        <v>12.37</v>
      </c>
      <c r="V646">
        <f t="shared" si="140"/>
        <v>12.4</v>
      </c>
      <c r="X646">
        <f t="shared" si="141"/>
        <v>0.13</v>
      </c>
      <c r="Y646">
        <f t="shared" si="142"/>
        <v>0.87</v>
      </c>
      <c r="Z646">
        <f t="shared" si="143"/>
        <v>0.01</v>
      </c>
    </row>
    <row r="647" spans="1:26" x14ac:dyDescent="0.25">
      <c r="A647" s="1" t="s">
        <v>2083</v>
      </c>
      <c r="B647" s="1">
        <v>100</v>
      </c>
      <c r="C647" s="1">
        <v>53</v>
      </c>
      <c r="D647" s="1">
        <v>0.8</v>
      </c>
      <c r="E647" s="1">
        <v>10.3</v>
      </c>
      <c r="F647" s="1">
        <v>1.1000000000000001</v>
      </c>
      <c r="G647" s="1"/>
      <c r="H647" s="1">
        <v>260</v>
      </c>
      <c r="I647" s="1"/>
      <c r="J647" s="1"/>
      <c r="K647" s="1">
        <v>0</v>
      </c>
      <c r="L647" s="1">
        <v>2017</v>
      </c>
      <c r="M647" s="1" t="str">
        <f t="shared" si="131"/>
        <v>저어육류</v>
      </c>
      <c r="N647">
        <f t="shared" si="132"/>
        <v>54.300000000000004</v>
      </c>
      <c r="O647">
        <f t="shared" si="133"/>
        <v>1.02</v>
      </c>
      <c r="P647">
        <f t="shared" si="134"/>
        <v>99.2</v>
      </c>
      <c r="Q647">
        <f t="shared" si="135"/>
        <v>51.1</v>
      </c>
      <c r="R647">
        <f t="shared" si="136"/>
        <v>11.4</v>
      </c>
      <c r="S647">
        <f t="shared" si="137"/>
        <v>51.1</v>
      </c>
      <c r="T647">
        <f t="shared" si="138"/>
        <v>1.02</v>
      </c>
      <c r="U647">
        <f t="shared" si="139"/>
        <v>11.18</v>
      </c>
      <c r="V647">
        <f t="shared" si="140"/>
        <v>11.2</v>
      </c>
      <c r="X647">
        <f t="shared" si="141"/>
        <v>7.0000000000000007E-2</v>
      </c>
      <c r="Y647">
        <f t="shared" si="142"/>
        <v>0.84</v>
      </c>
      <c r="Z647">
        <f t="shared" si="143"/>
        <v>0.09</v>
      </c>
    </row>
    <row r="648" spans="1:26" x14ac:dyDescent="0.25">
      <c r="A648" s="1" t="s">
        <v>2084</v>
      </c>
      <c r="B648" s="1">
        <v>100</v>
      </c>
      <c r="C648" s="1">
        <v>66</v>
      </c>
      <c r="D648" s="1">
        <v>1.9</v>
      </c>
      <c r="E648" s="1">
        <v>12.4</v>
      </c>
      <c r="F648" s="1">
        <v>1.1000000000000001</v>
      </c>
      <c r="G648" s="1"/>
      <c r="H648" s="1"/>
      <c r="I648" s="1"/>
      <c r="J648" s="1"/>
      <c r="K648" s="1">
        <v>0</v>
      </c>
      <c r="L648" s="1">
        <v>2017</v>
      </c>
      <c r="M648" s="1" t="str">
        <f t="shared" si="131"/>
        <v>저어육류</v>
      </c>
      <c r="N648">
        <f t="shared" si="132"/>
        <v>67.100000000000009</v>
      </c>
      <c r="O648">
        <f t="shared" si="133"/>
        <v>1.02</v>
      </c>
      <c r="P648">
        <f t="shared" si="134"/>
        <v>98.1</v>
      </c>
      <c r="Q648">
        <f t="shared" si="135"/>
        <v>59.5</v>
      </c>
      <c r="R648">
        <f t="shared" si="136"/>
        <v>13.5</v>
      </c>
      <c r="S648">
        <f t="shared" si="137"/>
        <v>59.5</v>
      </c>
      <c r="T648">
        <f t="shared" si="138"/>
        <v>1.19</v>
      </c>
      <c r="U648">
        <f t="shared" si="139"/>
        <v>11.34</v>
      </c>
      <c r="V648">
        <f t="shared" si="140"/>
        <v>11.3</v>
      </c>
      <c r="X648">
        <f t="shared" si="141"/>
        <v>0.12</v>
      </c>
      <c r="Y648">
        <f t="shared" si="142"/>
        <v>0.81</v>
      </c>
      <c r="Z648">
        <f t="shared" si="143"/>
        <v>7.0000000000000007E-2</v>
      </c>
    </row>
    <row r="649" spans="1:26" x14ac:dyDescent="0.25">
      <c r="A649" s="1" t="s">
        <v>2085</v>
      </c>
      <c r="B649" s="1">
        <v>100</v>
      </c>
      <c r="C649" s="1">
        <v>78</v>
      </c>
      <c r="D649" s="1">
        <v>0.3</v>
      </c>
      <c r="E649" s="1">
        <v>19.7</v>
      </c>
      <c r="F649" s="1">
        <v>0.1</v>
      </c>
      <c r="G649" s="1"/>
      <c r="H649" s="1"/>
      <c r="I649" s="1"/>
      <c r="J649" s="1"/>
      <c r="K649" s="1">
        <v>0</v>
      </c>
      <c r="L649" s="1">
        <v>2017</v>
      </c>
      <c r="M649" s="1" t="str">
        <f t="shared" si="131"/>
        <v>저어육류</v>
      </c>
      <c r="N649">
        <f t="shared" si="132"/>
        <v>80.900000000000006</v>
      </c>
      <c r="O649">
        <f t="shared" si="133"/>
        <v>1.04</v>
      </c>
      <c r="P649">
        <f t="shared" si="134"/>
        <v>99.7</v>
      </c>
      <c r="Q649">
        <f t="shared" si="135"/>
        <v>79.7</v>
      </c>
      <c r="R649">
        <f t="shared" si="136"/>
        <v>19.8</v>
      </c>
      <c r="S649">
        <f t="shared" si="137"/>
        <v>79.7</v>
      </c>
      <c r="T649">
        <f t="shared" si="138"/>
        <v>1.59</v>
      </c>
      <c r="U649">
        <f t="shared" si="139"/>
        <v>12.45</v>
      </c>
      <c r="V649">
        <f t="shared" si="140"/>
        <v>12.5</v>
      </c>
      <c r="X649">
        <f t="shared" si="141"/>
        <v>0.01</v>
      </c>
      <c r="Y649">
        <f t="shared" si="142"/>
        <v>0.98</v>
      </c>
      <c r="Z649">
        <f t="shared" si="143"/>
        <v>0</v>
      </c>
    </row>
    <row r="650" spans="1:26" x14ac:dyDescent="0.25">
      <c r="A650" s="1" t="s">
        <v>2086</v>
      </c>
      <c r="B650" s="1">
        <v>100</v>
      </c>
      <c r="C650" s="1">
        <v>137</v>
      </c>
      <c r="D650" s="1">
        <v>5.5</v>
      </c>
      <c r="E650" s="1">
        <v>20.7</v>
      </c>
      <c r="F650" s="1">
        <v>3.7</v>
      </c>
      <c r="G650" s="1"/>
      <c r="H650" s="1"/>
      <c r="I650" s="1"/>
      <c r="J650" s="1"/>
      <c r="K650" s="1">
        <v>0</v>
      </c>
      <c r="L650" s="1">
        <v>2017</v>
      </c>
      <c r="M650" s="1" t="str">
        <f t="shared" si="131"/>
        <v>저어육류</v>
      </c>
      <c r="N650">
        <f t="shared" si="132"/>
        <v>138.1</v>
      </c>
      <c r="O650">
        <f t="shared" si="133"/>
        <v>1.01</v>
      </c>
      <c r="P650">
        <f t="shared" si="134"/>
        <v>94.5</v>
      </c>
      <c r="Q650">
        <f t="shared" si="135"/>
        <v>116.1</v>
      </c>
      <c r="R650">
        <f t="shared" si="136"/>
        <v>24.4</v>
      </c>
      <c r="S650">
        <f t="shared" si="137"/>
        <v>116.1</v>
      </c>
      <c r="T650">
        <f t="shared" si="138"/>
        <v>2.3199999999999998</v>
      </c>
      <c r="U650">
        <f t="shared" si="139"/>
        <v>10.52</v>
      </c>
      <c r="V650">
        <f t="shared" si="140"/>
        <v>10.5</v>
      </c>
      <c r="X650">
        <f t="shared" si="141"/>
        <v>0.18</v>
      </c>
      <c r="Y650">
        <f t="shared" si="142"/>
        <v>0.69</v>
      </c>
      <c r="Z650">
        <f t="shared" si="143"/>
        <v>0.12</v>
      </c>
    </row>
    <row r="651" spans="1:26" x14ac:dyDescent="0.25">
      <c r="A651" s="1" t="s">
        <v>2087</v>
      </c>
      <c r="B651" s="1">
        <v>100</v>
      </c>
      <c r="C651" s="1">
        <v>78</v>
      </c>
      <c r="D651" s="1">
        <v>5.3</v>
      </c>
      <c r="E651" s="1">
        <v>10.199999999999999</v>
      </c>
      <c r="F651" s="1">
        <v>1.8</v>
      </c>
      <c r="G651" s="1"/>
      <c r="H651" s="1"/>
      <c r="I651" s="1"/>
      <c r="J651" s="1"/>
      <c r="K651" s="1">
        <v>0</v>
      </c>
      <c r="L651" s="1">
        <v>2017</v>
      </c>
      <c r="M651" s="1" t="str">
        <f t="shared" si="131"/>
        <v>저어육류</v>
      </c>
      <c r="N651">
        <f t="shared" si="132"/>
        <v>78.2</v>
      </c>
      <c r="O651">
        <f t="shared" si="133"/>
        <v>1</v>
      </c>
      <c r="P651">
        <f t="shared" si="134"/>
        <v>94.7</v>
      </c>
      <c r="Q651">
        <f t="shared" si="135"/>
        <v>57</v>
      </c>
      <c r="R651">
        <f t="shared" si="136"/>
        <v>12</v>
      </c>
      <c r="S651">
        <f t="shared" si="137"/>
        <v>57</v>
      </c>
      <c r="T651">
        <f t="shared" si="138"/>
        <v>1.1399999999999999</v>
      </c>
      <c r="U651">
        <f t="shared" si="139"/>
        <v>10.53</v>
      </c>
      <c r="V651">
        <f t="shared" si="140"/>
        <v>10.5</v>
      </c>
      <c r="X651">
        <f t="shared" si="141"/>
        <v>0.31</v>
      </c>
      <c r="Y651">
        <f t="shared" si="142"/>
        <v>0.59</v>
      </c>
      <c r="Z651">
        <f t="shared" si="143"/>
        <v>0.1</v>
      </c>
    </row>
    <row r="652" spans="1:26" x14ac:dyDescent="0.25">
      <c r="A652" s="1" t="s">
        <v>2088</v>
      </c>
      <c r="B652" s="1">
        <v>100</v>
      </c>
      <c r="C652" s="1">
        <v>129</v>
      </c>
      <c r="D652" s="1">
        <v>0.1</v>
      </c>
      <c r="E652" s="1">
        <v>20</v>
      </c>
      <c r="F652" s="1">
        <v>5.7</v>
      </c>
      <c r="G652" s="1"/>
      <c r="H652" s="1">
        <v>108</v>
      </c>
      <c r="I652" s="1"/>
      <c r="J652" s="1"/>
      <c r="K652" s="1">
        <v>0</v>
      </c>
      <c r="L652" s="1">
        <v>2017</v>
      </c>
      <c r="M652" s="1" t="str">
        <f t="shared" si="131"/>
        <v>저어육류</v>
      </c>
      <c r="N652">
        <f t="shared" si="132"/>
        <v>131.70000000000002</v>
      </c>
      <c r="O652">
        <f t="shared" si="133"/>
        <v>1.02</v>
      </c>
      <c r="P652">
        <f t="shared" si="134"/>
        <v>99.9</v>
      </c>
      <c r="Q652">
        <f t="shared" si="135"/>
        <v>131.30000000000001</v>
      </c>
      <c r="R652">
        <f t="shared" si="136"/>
        <v>25.7</v>
      </c>
      <c r="S652">
        <f t="shared" si="137"/>
        <v>131.30000000000001</v>
      </c>
      <c r="T652">
        <f t="shared" si="138"/>
        <v>2.63</v>
      </c>
      <c r="U652">
        <f t="shared" si="139"/>
        <v>9.77</v>
      </c>
      <c r="V652">
        <f t="shared" si="140"/>
        <v>9.8000000000000007</v>
      </c>
      <c r="X652">
        <f t="shared" si="141"/>
        <v>0</v>
      </c>
      <c r="Y652">
        <f t="shared" si="142"/>
        <v>0.78</v>
      </c>
      <c r="Z652">
        <f t="shared" si="143"/>
        <v>0.22</v>
      </c>
    </row>
    <row r="653" spans="1:26" x14ac:dyDescent="0.25">
      <c r="A653" s="1" t="s">
        <v>2089</v>
      </c>
      <c r="B653" s="1">
        <v>100</v>
      </c>
      <c r="C653" s="1">
        <v>73</v>
      </c>
      <c r="D653" s="1">
        <v>0.5</v>
      </c>
      <c r="E653" s="1">
        <v>18.100000000000001</v>
      </c>
      <c r="F653" s="1">
        <v>0.1</v>
      </c>
      <c r="G653" s="1"/>
      <c r="H653" s="1"/>
      <c r="I653" s="1"/>
      <c r="J653" s="1"/>
      <c r="K653" s="1">
        <v>0</v>
      </c>
      <c r="L653" s="1">
        <v>2017</v>
      </c>
      <c r="M653" s="1" t="str">
        <f t="shared" si="131"/>
        <v>저어육류</v>
      </c>
      <c r="N653">
        <f t="shared" si="132"/>
        <v>75.300000000000011</v>
      </c>
      <c r="O653">
        <f t="shared" si="133"/>
        <v>1.03</v>
      </c>
      <c r="P653">
        <f t="shared" si="134"/>
        <v>99.5</v>
      </c>
      <c r="Q653">
        <f t="shared" si="135"/>
        <v>73.300000000000011</v>
      </c>
      <c r="R653">
        <f t="shared" si="136"/>
        <v>18.200000000000003</v>
      </c>
      <c r="S653">
        <f t="shared" si="137"/>
        <v>73.300000000000011</v>
      </c>
      <c r="T653">
        <f t="shared" si="138"/>
        <v>1.47</v>
      </c>
      <c r="U653">
        <f t="shared" si="139"/>
        <v>12.38</v>
      </c>
      <c r="V653">
        <f t="shared" si="140"/>
        <v>12.4</v>
      </c>
      <c r="X653">
        <f t="shared" si="141"/>
        <v>0.03</v>
      </c>
      <c r="Y653">
        <f t="shared" si="142"/>
        <v>0.97</v>
      </c>
      <c r="Z653">
        <f t="shared" si="143"/>
        <v>0.01</v>
      </c>
    </row>
    <row r="654" spans="1:26" x14ac:dyDescent="0.25">
      <c r="A654" s="1" t="s">
        <v>2090</v>
      </c>
      <c r="B654" s="1">
        <v>100</v>
      </c>
      <c r="C654" s="1">
        <v>118</v>
      </c>
      <c r="D654" s="1">
        <v>0.2</v>
      </c>
      <c r="E654" s="1">
        <v>19.3</v>
      </c>
      <c r="F654" s="1">
        <v>4.7</v>
      </c>
      <c r="G654" s="1"/>
      <c r="H654" s="1">
        <v>60</v>
      </c>
      <c r="I654" s="1"/>
      <c r="J654" s="1"/>
      <c r="K654" s="1">
        <v>0</v>
      </c>
      <c r="L654" s="1">
        <v>2017</v>
      </c>
      <c r="M654" s="1" t="str">
        <f t="shared" si="131"/>
        <v>저어육류</v>
      </c>
      <c r="N654">
        <f t="shared" si="132"/>
        <v>120.30000000000001</v>
      </c>
      <c r="O654">
        <f t="shared" si="133"/>
        <v>1.02</v>
      </c>
      <c r="P654">
        <f t="shared" si="134"/>
        <v>99.8</v>
      </c>
      <c r="Q654">
        <f t="shared" si="135"/>
        <v>119.5</v>
      </c>
      <c r="R654">
        <f t="shared" si="136"/>
        <v>24</v>
      </c>
      <c r="S654">
        <f t="shared" si="137"/>
        <v>119.5</v>
      </c>
      <c r="T654">
        <f t="shared" si="138"/>
        <v>2.39</v>
      </c>
      <c r="U654">
        <f t="shared" si="139"/>
        <v>10.039999999999999</v>
      </c>
      <c r="V654">
        <f t="shared" si="140"/>
        <v>10</v>
      </c>
      <c r="X654">
        <f t="shared" si="141"/>
        <v>0.01</v>
      </c>
      <c r="Y654">
        <f t="shared" si="142"/>
        <v>0.8</v>
      </c>
      <c r="Z654">
        <f t="shared" si="143"/>
        <v>0.19</v>
      </c>
    </row>
    <row r="655" spans="1:26" x14ac:dyDescent="0.25">
      <c r="A655" s="1" t="s">
        <v>2091</v>
      </c>
      <c r="B655" s="1">
        <v>100</v>
      </c>
      <c r="C655" s="1">
        <v>56</v>
      </c>
      <c r="D655" s="1">
        <v>0</v>
      </c>
      <c r="E655" s="1">
        <v>13.2</v>
      </c>
      <c r="F655" s="1">
        <v>0.6</v>
      </c>
      <c r="G655" s="1"/>
      <c r="H655" s="1"/>
      <c r="I655" s="1"/>
      <c r="J655" s="1"/>
      <c r="K655" s="1">
        <v>0</v>
      </c>
      <c r="L655" s="1">
        <v>2017</v>
      </c>
      <c r="M655" s="1" t="str">
        <f t="shared" si="131"/>
        <v>저어육류</v>
      </c>
      <c r="N655">
        <f t="shared" si="132"/>
        <v>58.199999999999996</v>
      </c>
      <c r="O655">
        <f t="shared" si="133"/>
        <v>1.04</v>
      </c>
      <c r="P655">
        <f t="shared" si="134"/>
        <v>100</v>
      </c>
      <c r="Q655">
        <f t="shared" si="135"/>
        <v>58.199999999999996</v>
      </c>
      <c r="R655">
        <f t="shared" si="136"/>
        <v>13.799999999999999</v>
      </c>
      <c r="S655">
        <f t="shared" si="137"/>
        <v>58.199999999999996</v>
      </c>
      <c r="T655">
        <f t="shared" si="138"/>
        <v>1.1599999999999999</v>
      </c>
      <c r="U655">
        <f t="shared" si="139"/>
        <v>11.9</v>
      </c>
      <c r="V655">
        <f t="shared" si="140"/>
        <v>11.9</v>
      </c>
      <c r="X655">
        <f t="shared" si="141"/>
        <v>0</v>
      </c>
      <c r="Y655">
        <f t="shared" si="142"/>
        <v>0.96</v>
      </c>
      <c r="Z655">
        <f t="shared" si="143"/>
        <v>0.04</v>
      </c>
    </row>
    <row r="656" spans="1:26" x14ac:dyDescent="0.25">
      <c r="A656" s="1" t="s">
        <v>2092</v>
      </c>
      <c r="B656" s="1">
        <v>100</v>
      </c>
      <c r="C656" s="1">
        <v>71</v>
      </c>
      <c r="D656" s="1">
        <v>6</v>
      </c>
      <c r="E656" s="1">
        <v>9.4</v>
      </c>
      <c r="F656" s="1">
        <v>1</v>
      </c>
      <c r="G656" s="1"/>
      <c r="H656" s="1"/>
      <c r="I656" s="1"/>
      <c r="J656" s="1"/>
      <c r="K656" s="1">
        <v>0</v>
      </c>
      <c r="L656" s="1">
        <v>2017</v>
      </c>
      <c r="M656" s="1" t="str">
        <f t="shared" si="131"/>
        <v>저어육류</v>
      </c>
      <c r="N656">
        <f t="shared" si="132"/>
        <v>70.599999999999994</v>
      </c>
      <c r="O656">
        <f t="shared" si="133"/>
        <v>0.99</v>
      </c>
      <c r="P656">
        <f t="shared" si="134"/>
        <v>94</v>
      </c>
      <c r="Q656">
        <f t="shared" si="135"/>
        <v>46.6</v>
      </c>
      <c r="R656">
        <f t="shared" si="136"/>
        <v>10.4</v>
      </c>
      <c r="S656">
        <f t="shared" si="137"/>
        <v>46.6</v>
      </c>
      <c r="T656">
        <f t="shared" si="138"/>
        <v>0.93</v>
      </c>
      <c r="U656">
        <f t="shared" si="139"/>
        <v>11.18</v>
      </c>
      <c r="V656">
        <f t="shared" si="140"/>
        <v>11.2</v>
      </c>
      <c r="X656">
        <f t="shared" si="141"/>
        <v>0.37</v>
      </c>
      <c r="Y656">
        <f t="shared" si="142"/>
        <v>0.56999999999999995</v>
      </c>
      <c r="Z656">
        <f t="shared" si="143"/>
        <v>0.06</v>
      </c>
    </row>
    <row r="657" spans="1:26" x14ac:dyDescent="0.25">
      <c r="A657" s="1" t="s">
        <v>2093</v>
      </c>
      <c r="B657" s="1">
        <v>100</v>
      </c>
      <c r="C657" s="1">
        <v>113</v>
      </c>
      <c r="D657" s="1">
        <v>0</v>
      </c>
      <c r="E657" s="1">
        <v>17.899999999999999</v>
      </c>
      <c r="F657" s="1">
        <v>4.8</v>
      </c>
      <c r="G657" s="1"/>
      <c r="H657" s="1"/>
      <c r="I657" s="1"/>
      <c r="J657" s="1"/>
      <c r="K657" s="1">
        <v>0</v>
      </c>
      <c r="L657" s="1">
        <v>2017</v>
      </c>
      <c r="M657" s="1" t="str">
        <f t="shared" si="131"/>
        <v>저어육류</v>
      </c>
      <c r="N657">
        <f t="shared" si="132"/>
        <v>114.79999999999998</v>
      </c>
      <c r="O657">
        <f t="shared" si="133"/>
        <v>1.02</v>
      </c>
      <c r="P657">
        <f t="shared" si="134"/>
        <v>100</v>
      </c>
      <c r="Q657">
        <f t="shared" si="135"/>
        <v>114.79999999999998</v>
      </c>
      <c r="R657">
        <f t="shared" si="136"/>
        <v>22.7</v>
      </c>
      <c r="S657">
        <f t="shared" si="137"/>
        <v>114.79999999999998</v>
      </c>
      <c r="T657">
        <f t="shared" si="138"/>
        <v>2.2999999999999998</v>
      </c>
      <c r="U657">
        <f t="shared" si="139"/>
        <v>9.8699999999999992</v>
      </c>
      <c r="V657">
        <f t="shared" si="140"/>
        <v>9.9</v>
      </c>
      <c r="X657">
        <f t="shared" si="141"/>
        <v>0</v>
      </c>
      <c r="Y657">
        <f t="shared" si="142"/>
        <v>0.79</v>
      </c>
      <c r="Z657">
        <f t="shared" si="143"/>
        <v>0.21</v>
      </c>
    </row>
    <row r="658" spans="1:26" x14ac:dyDescent="0.25">
      <c r="A658" s="1" t="s">
        <v>2094</v>
      </c>
      <c r="B658" s="1">
        <v>100</v>
      </c>
      <c r="C658" s="1">
        <v>70</v>
      </c>
      <c r="D658" s="1">
        <v>0.2</v>
      </c>
      <c r="E658" s="1">
        <v>17.399999999999999</v>
      </c>
      <c r="F658" s="1">
        <v>0.2</v>
      </c>
      <c r="G658" s="1"/>
      <c r="H658" s="1"/>
      <c r="I658" s="1"/>
      <c r="J658" s="1"/>
      <c r="K658" s="1">
        <v>0</v>
      </c>
      <c r="L658" s="1">
        <v>2017</v>
      </c>
      <c r="M658" s="1" t="str">
        <f t="shared" si="131"/>
        <v>저어육류</v>
      </c>
      <c r="N658">
        <f t="shared" si="132"/>
        <v>72.199999999999989</v>
      </c>
      <c r="O658">
        <f t="shared" si="133"/>
        <v>1.03</v>
      </c>
      <c r="P658">
        <f t="shared" si="134"/>
        <v>99.8</v>
      </c>
      <c r="Q658">
        <f t="shared" si="135"/>
        <v>71.399999999999991</v>
      </c>
      <c r="R658">
        <f t="shared" si="136"/>
        <v>17.599999999999998</v>
      </c>
      <c r="S658">
        <f t="shared" si="137"/>
        <v>71.399999999999991</v>
      </c>
      <c r="T658">
        <f t="shared" si="138"/>
        <v>1.43</v>
      </c>
      <c r="U658">
        <f t="shared" si="139"/>
        <v>12.31</v>
      </c>
      <c r="V658">
        <f t="shared" si="140"/>
        <v>12.3</v>
      </c>
      <c r="X658">
        <f t="shared" si="141"/>
        <v>0.01</v>
      </c>
      <c r="Y658">
        <f t="shared" si="142"/>
        <v>0.98</v>
      </c>
      <c r="Z658">
        <f t="shared" si="143"/>
        <v>0.01</v>
      </c>
    </row>
    <row r="659" spans="1:26" x14ac:dyDescent="0.25">
      <c r="A659" s="1" t="s">
        <v>2095</v>
      </c>
      <c r="B659" s="1">
        <v>100</v>
      </c>
      <c r="C659" s="1">
        <v>157</v>
      </c>
      <c r="D659" s="1">
        <v>0.2</v>
      </c>
      <c r="E659" s="1">
        <v>16.899999999999999</v>
      </c>
      <c r="F659" s="1">
        <v>10.1</v>
      </c>
      <c r="G659" s="1"/>
      <c r="H659" s="1"/>
      <c r="I659" s="1"/>
      <c r="J659" s="1"/>
      <c r="K659" s="1">
        <v>0</v>
      </c>
      <c r="L659" s="1">
        <v>2017</v>
      </c>
      <c r="M659" s="1" t="str">
        <f t="shared" si="131"/>
        <v>중어육류</v>
      </c>
      <c r="N659">
        <f t="shared" si="132"/>
        <v>159.29999999999998</v>
      </c>
      <c r="O659">
        <f t="shared" si="133"/>
        <v>1.01</v>
      </c>
      <c r="P659">
        <f t="shared" si="134"/>
        <v>99.8</v>
      </c>
      <c r="Q659">
        <f t="shared" si="135"/>
        <v>158.5</v>
      </c>
      <c r="R659">
        <f t="shared" si="136"/>
        <v>27</v>
      </c>
      <c r="S659">
        <f t="shared" si="137"/>
        <v>158.5</v>
      </c>
      <c r="T659">
        <f t="shared" si="138"/>
        <v>2.11</v>
      </c>
      <c r="U659">
        <f t="shared" si="139"/>
        <v>12.8</v>
      </c>
      <c r="V659">
        <f t="shared" si="140"/>
        <v>12.8</v>
      </c>
      <c r="X659">
        <f t="shared" si="141"/>
        <v>0.01</v>
      </c>
      <c r="Y659">
        <f t="shared" si="142"/>
        <v>0.62</v>
      </c>
      <c r="Z659">
        <f t="shared" si="143"/>
        <v>0.37</v>
      </c>
    </row>
    <row r="660" spans="1:26" x14ac:dyDescent="0.25">
      <c r="A660" s="1" t="s">
        <v>2096</v>
      </c>
      <c r="B660" s="1">
        <v>100</v>
      </c>
      <c r="C660" s="1">
        <v>40</v>
      </c>
      <c r="D660" s="1">
        <v>0.5</v>
      </c>
      <c r="E660" s="1">
        <v>7.7</v>
      </c>
      <c r="F660" s="1">
        <v>0.9</v>
      </c>
      <c r="G660" s="1"/>
      <c r="H660" s="1"/>
      <c r="I660" s="1"/>
      <c r="J660" s="1"/>
      <c r="K660" s="1">
        <v>0</v>
      </c>
      <c r="L660" s="1">
        <v>2017</v>
      </c>
      <c r="M660" s="1" t="str">
        <f t="shared" si="131"/>
        <v>저어육류</v>
      </c>
      <c r="N660">
        <f t="shared" si="132"/>
        <v>40.9</v>
      </c>
      <c r="O660">
        <f t="shared" si="133"/>
        <v>1.02</v>
      </c>
      <c r="P660">
        <f t="shared" si="134"/>
        <v>99.5</v>
      </c>
      <c r="Q660">
        <f t="shared" si="135"/>
        <v>38.9</v>
      </c>
      <c r="R660">
        <f t="shared" si="136"/>
        <v>8.6</v>
      </c>
      <c r="S660">
        <f t="shared" si="137"/>
        <v>38.9</v>
      </c>
      <c r="T660">
        <f t="shared" si="138"/>
        <v>0.78</v>
      </c>
      <c r="U660">
        <f t="shared" si="139"/>
        <v>11.03</v>
      </c>
      <c r="V660">
        <f t="shared" si="140"/>
        <v>11</v>
      </c>
      <c r="X660">
        <f t="shared" si="141"/>
        <v>0.05</v>
      </c>
      <c r="Y660">
        <f t="shared" si="142"/>
        <v>0.85</v>
      </c>
      <c r="Z660">
        <f t="shared" si="143"/>
        <v>0.1</v>
      </c>
    </row>
    <row r="661" spans="1:26" x14ac:dyDescent="0.25">
      <c r="A661" s="1" t="s">
        <v>2097</v>
      </c>
      <c r="B661" s="1">
        <v>100</v>
      </c>
      <c r="C661" s="1">
        <v>98</v>
      </c>
      <c r="D661" s="1">
        <v>0.2</v>
      </c>
      <c r="E661" s="1">
        <v>18.5</v>
      </c>
      <c r="F661" s="1">
        <v>2.8</v>
      </c>
      <c r="G661" s="1"/>
      <c r="H661" s="1">
        <v>53</v>
      </c>
      <c r="I661" s="1"/>
      <c r="J661" s="1"/>
      <c r="K661" s="1">
        <v>0</v>
      </c>
      <c r="L661" s="1">
        <v>2017</v>
      </c>
      <c r="M661" s="1" t="str">
        <f t="shared" si="131"/>
        <v>저어육류</v>
      </c>
      <c r="N661">
        <f t="shared" si="132"/>
        <v>100</v>
      </c>
      <c r="O661">
        <f t="shared" si="133"/>
        <v>1.02</v>
      </c>
      <c r="P661">
        <f t="shared" si="134"/>
        <v>99.8</v>
      </c>
      <c r="Q661">
        <f t="shared" si="135"/>
        <v>99.2</v>
      </c>
      <c r="R661">
        <f t="shared" si="136"/>
        <v>21.3</v>
      </c>
      <c r="S661">
        <f t="shared" si="137"/>
        <v>99.2</v>
      </c>
      <c r="T661">
        <f t="shared" si="138"/>
        <v>1.98</v>
      </c>
      <c r="U661">
        <f t="shared" si="139"/>
        <v>10.76</v>
      </c>
      <c r="V661">
        <f t="shared" si="140"/>
        <v>10.8</v>
      </c>
      <c r="X661">
        <f t="shared" si="141"/>
        <v>0.01</v>
      </c>
      <c r="Y661">
        <f t="shared" si="142"/>
        <v>0.86</v>
      </c>
      <c r="Z661">
        <f t="shared" si="143"/>
        <v>0.13</v>
      </c>
    </row>
    <row r="662" spans="1:26" x14ac:dyDescent="0.25">
      <c r="A662" s="1" t="s">
        <v>2098</v>
      </c>
      <c r="B662" s="1">
        <v>100</v>
      </c>
      <c r="C662" s="1">
        <v>105</v>
      </c>
      <c r="D662" s="1">
        <v>8</v>
      </c>
      <c r="E662" s="1">
        <v>17.899999999999999</v>
      </c>
      <c r="F662" s="1">
        <v>0.2</v>
      </c>
      <c r="G662" s="1"/>
      <c r="H662" s="1"/>
      <c r="I662" s="1"/>
      <c r="J662" s="1"/>
      <c r="K662" s="1">
        <v>0</v>
      </c>
      <c r="L662" s="1">
        <v>2017</v>
      </c>
      <c r="M662" s="1" t="str">
        <f t="shared" si="131"/>
        <v>저어육류</v>
      </c>
      <c r="N662">
        <f t="shared" si="132"/>
        <v>105.39999999999999</v>
      </c>
      <c r="O662">
        <f t="shared" si="133"/>
        <v>1</v>
      </c>
      <c r="P662">
        <f t="shared" si="134"/>
        <v>92</v>
      </c>
      <c r="Q662">
        <f t="shared" si="135"/>
        <v>73.399999999999991</v>
      </c>
      <c r="R662">
        <f t="shared" si="136"/>
        <v>18.099999999999998</v>
      </c>
      <c r="S662">
        <f t="shared" si="137"/>
        <v>73.399999999999991</v>
      </c>
      <c r="T662">
        <f t="shared" si="138"/>
        <v>1.47</v>
      </c>
      <c r="U662">
        <f t="shared" si="139"/>
        <v>12.31</v>
      </c>
      <c r="V662">
        <f t="shared" si="140"/>
        <v>12.3</v>
      </c>
      <c r="X662">
        <f t="shared" si="141"/>
        <v>0.31</v>
      </c>
      <c r="Y662">
        <f t="shared" si="142"/>
        <v>0.69</v>
      </c>
      <c r="Z662">
        <f t="shared" si="143"/>
        <v>0.01</v>
      </c>
    </row>
    <row r="663" spans="1:26" x14ac:dyDescent="0.25">
      <c r="A663" s="1" t="s">
        <v>2099</v>
      </c>
      <c r="B663" s="1">
        <v>100</v>
      </c>
      <c r="C663" s="1">
        <v>115</v>
      </c>
      <c r="D663" s="1">
        <v>7.8</v>
      </c>
      <c r="E663" s="1">
        <v>18</v>
      </c>
      <c r="F663" s="1">
        <v>1.3</v>
      </c>
      <c r="G663" s="1"/>
      <c r="H663" s="1"/>
      <c r="I663" s="1"/>
      <c r="J663" s="1"/>
      <c r="K663" s="1">
        <v>0</v>
      </c>
      <c r="L663" s="1">
        <v>2017</v>
      </c>
      <c r="M663" s="1" t="str">
        <f t="shared" si="131"/>
        <v>저어육류</v>
      </c>
      <c r="N663">
        <f t="shared" si="132"/>
        <v>114.9</v>
      </c>
      <c r="O663">
        <f t="shared" si="133"/>
        <v>1</v>
      </c>
      <c r="P663">
        <f t="shared" si="134"/>
        <v>92.2</v>
      </c>
      <c r="Q663">
        <f t="shared" si="135"/>
        <v>83.7</v>
      </c>
      <c r="R663">
        <f t="shared" si="136"/>
        <v>19.3</v>
      </c>
      <c r="S663">
        <f t="shared" si="137"/>
        <v>83.7</v>
      </c>
      <c r="T663">
        <f t="shared" si="138"/>
        <v>1.67</v>
      </c>
      <c r="U663">
        <f t="shared" si="139"/>
        <v>11.56</v>
      </c>
      <c r="V663">
        <f t="shared" si="140"/>
        <v>11.6</v>
      </c>
      <c r="X663">
        <f t="shared" si="141"/>
        <v>0.28999999999999998</v>
      </c>
      <c r="Y663">
        <f t="shared" si="142"/>
        <v>0.66</v>
      </c>
      <c r="Z663">
        <f t="shared" si="143"/>
        <v>0.05</v>
      </c>
    </row>
    <row r="664" spans="1:26" x14ac:dyDescent="0.25">
      <c r="A664" s="1" t="s">
        <v>2100</v>
      </c>
      <c r="B664" s="1">
        <v>100</v>
      </c>
      <c r="C664" s="1">
        <v>62</v>
      </c>
      <c r="D664" s="1">
        <v>2.7</v>
      </c>
      <c r="E664" s="1">
        <v>11.6</v>
      </c>
      <c r="F664" s="1">
        <v>0.6</v>
      </c>
      <c r="G664" s="1"/>
      <c r="H664" s="1"/>
      <c r="I664" s="1"/>
      <c r="J664" s="1"/>
      <c r="K664" s="1">
        <v>0</v>
      </c>
      <c r="L664" s="1">
        <v>2017</v>
      </c>
      <c r="M664" s="1" t="str">
        <f t="shared" si="131"/>
        <v>저어육류</v>
      </c>
      <c r="N664">
        <f t="shared" si="132"/>
        <v>62.6</v>
      </c>
      <c r="O664">
        <f t="shared" si="133"/>
        <v>1.01</v>
      </c>
      <c r="P664">
        <f t="shared" si="134"/>
        <v>97.3</v>
      </c>
      <c r="Q664">
        <f t="shared" si="135"/>
        <v>51.8</v>
      </c>
      <c r="R664">
        <f t="shared" si="136"/>
        <v>12.2</v>
      </c>
      <c r="S664">
        <f t="shared" si="137"/>
        <v>51.8</v>
      </c>
      <c r="T664">
        <f t="shared" si="138"/>
        <v>1.04</v>
      </c>
      <c r="U664">
        <f t="shared" si="139"/>
        <v>11.73</v>
      </c>
      <c r="V664">
        <f t="shared" si="140"/>
        <v>11.7</v>
      </c>
      <c r="X664">
        <f t="shared" si="141"/>
        <v>0.18</v>
      </c>
      <c r="Y664">
        <f t="shared" si="142"/>
        <v>0.78</v>
      </c>
      <c r="Z664">
        <f t="shared" si="143"/>
        <v>0.04</v>
      </c>
    </row>
    <row r="665" spans="1:26" x14ac:dyDescent="0.25">
      <c r="A665" s="1" t="s">
        <v>2101</v>
      </c>
      <c r="B665" s="1">
        <v>100</v>
      </c>
      <c r="C665" s="1">
        <v>322</v>
      </c>
      <c r="D665" s="1">
        <v>17.7</v>
      </c>
      <c r="E665" s="1">
        <v>59.1</v>
      </c>
      <c r="F665" s="1">
        <v>2</v>
      </c>
      <c r="G665" s="1"/>
      <c r="H665" s="1"/>
      <c r="I665" s="1"/>
      <c r="J665" s="1"/>
      <c r="K665" s="1">
        <v>0</v>
      </c>
      <c r="L665" s="1">
        <v>2017</v>
      </c>
      <c r="M665" s="1" t="str">
        <f t="shared" si="131"/>
        <v>저어육류</v>
      </c>
      <c r="N665">
        <f t="shared" si="132"/>
        <v>325.2</v>
      </c>
      <c r="O665">
        <f t="shared" si="133"/>
        <v>1.01</v>
      </c>
      <c r="P665">
        <f t="shared" si="134"/>
        <v>82.3</v>
      </c>
      <c r="Q665">
        <f t="shared" si="135"/>
        <v>254.4</v>
      </c>
      <c r="R665">
        <f t="shared" si="136"/>
        <v>61.1</v>
      </c>
      <c r="S665">
        <f t="shared" si="137"/>
        <v>254.4</v>
      </c>
      <c r="T665">
        <f t="shared" si="138"/>
        <v>5.09</v>
      </c>
      <c r="U665">
        <f t="shared" si="139"/>
        <v>12</v>
      </c>
      <c r="V665">
        <f t="shared" si="140"/>
        <v>12</v>
      </c>
      <c r="X665">
        <f t="shared" si="141"/>
        <v>0.22</v>
      </c>
      <c r="Y665">
        <f t="shared" si="142"/>
        <v>0.75</v>
      </c>
      <c r="Z665">
        <f t="shared" si="143"/>
        <v>0.03</v>
      </c>
    </row>
    <row r="666" spans="1:26" x14ac:dyDescent="0.25">
      <c r="A666" s="1" t="s">
        <v>2102</v>
      </c>
      <c r="B666" s="1">
        <v>100</v>
      </c>
      <c r="C666" s="1">
        <v>87</v>
      </c>
      <c r="D666" s="1">
        <v>0.7</v>
      </c>
      <c r="E666" s="1">
        <v>17.8</v>
      </c>
      <c r="F666" s="1">
        <v>1.7</v>
      </c>
      <c r="G666" s="1"/>
      <c r="H666" s="1"/>
      <c r="I666" s="1"/>
      <c r="J666" s="1"/>
      <c r="K666" s="1">
        <v>0</v>
      </c>
      <c r="L666" s="1">
        <v>2017</v>
      </c>
      <c r="M666" s="1" t="str">
        <f t="shared" si="131"/>
        <v>저어육류</v>
      </c>
      <c r="N666">
        <f t="shared" si="132"/>
        <v>89.3</v>
      </c>
      <c r="O666">
        <f t="shared" si="133"/>
        <v>1.03</v>
      </c>
      <c r="P666">
        <f t="shared" si="134"/>
        <v>99.3</v>
      </c>
      <c r="Q666">
        <f t="shared" si="135"/>
        <v>86.5</v>
      </c>
      <c r="R666">
        <f t="shared" si="136"/>
        <v>19.5</v>
      </c>
      <c r="S666">
        <f t="shared" si="137"/>
        <v>86.5</v>
      </c>
      <c r="T666">
        <f t="shared" si="138"/>
        <v>1.73</v>
      </c>
      <c r="U666">
        <f t="shared" si="139"/>
        <v>11.27</v>
      </c>
      <c r="V666">
        <f t="shared" si="140"/>
        <v>11.3</v>
      </c>
      <c r="X666">
        <f t="shared" si="141"/>
        <v>0.03</v>
      </c>
      <c r="Y666">
        <f t="shared" si="142"/>
        <v>0.88</v>
      </c>
      <c r="Z666">
        <f t="shared" si="143"/>
        <v>0.08</v>
      </c>
    </row>
    <row r="667" spans="1:26" x14ac:dyDescent="0.25">
      <c r="A667" s="1" t="s">
        <v>2103</v>
      </c>
      <c r="B667" s="1">
        <v>100</v>
      </c>
      <c r="C667" s="1">
        <v>75</v>
      </c>
      <c r="D667" s="1">
        <v>0.3</v>
      </c>
      <c r="E667" s="1">
        <v>14.9</v>
      </c>
      <c r="F667" s="1">
        <v>1.8</v>
      </c>
      <c r="G667" s="1"/>
      <c r="H667" s="1">
        <v>258</v>
      </c>
      <c r="I667" s="1"/>
      <c r="J667" s="1"/>
      <c r="K667" s="1">
        <v>0</v>
      </c>
      <c r="L667" s="1">
        <v>2017</v>
      </c>
      <c r="M667" s="1" t="str">
        <f t="shared" si="131"/>
        <v>저어육류</v>
      </c>
      <c r="N667">
        <f t="shared" si="132"/>
        <v>77</v>
      </c>
      <c r="O667">
        <f t="shared" si="133"/>
        <v>1.03</v>
      </c>
      <c r="P667">
        <f t="shared" si="134"/>
        <v>99.7</v>
      </c>
      <c r="Q667">
        <f t="shared" si="135"/>
        <v>75.8</v>
      </c>
      <c r="R667">
        <f t="shared" si="136"/>
        <v>16.7</v>
      </c>
      <c r="S667">
        <f t="shared" si="137"/>
        <v>75.8</v>
      </c>
      <c r="T667">
        <f t="shared" si="138"/>
        <v>1.52</v>
      </c>
      <c r="U667">
        <f t="shared" si="139"/>
        <v>10.99</v>
      </c>
      <c r="V667">
        <f t="shared" si="140"/>
        <v>11</v>
      </c>
      <c r="X667">
        <f t="shared" si="141"/>
        <v>0.02</v>
      </c>
      <c r="Y667">
        <f t="shared" si="142"/>
        <v>0.88</v>
      </c>
      <c r="Z667">
        <f t="shared" si="143"/>
        <v>0.11</v>
      </c>
    </row>
    <row r="668" spans="1:26" x14ac:dyDescent="0.25">
      <c r="A668" s="1" t="s">
        <v>2104</v>
      </c>
      <c r="B668" s="1">
        <v>100</v>
      </c>
      <c r="C668" s="1">
        <v>42</v>
      </c>
      <c r="D668" s="1">
        <v>0.8</v>
      </c>
      <c r="E668" s="1">
        <v>7.7</v>
      </c>
      <c r="F668" s="1">
        <v>1</v>
      </c>
      <c r="G668" s="1"/>
      <c r="H668" s="1">
        <v>4100</v>
      </c>
      <c r="I668" s="1"/>
      <c r="J668" s="1"/>
      <c r="K668" s="1">
        <v>0</v>
      </c>
      <c r="L668" s="1">
        <v>2017</v>
      </c>
      <c r="M668" s="1" t="str">
        <f t="shared" si="131"/>
        <v>저어육류</v>
      </c>
      <c r="N668">
        <f t="shared" si="132"/>
        <v>43</v>
      </c>
      <c r="O668">
        <f t="shared" si="133"/>
        <v>1.02</v>
      </c>
      <c r="P668">
        <f t="shared" si="134"/>
        <v>99.2</v>
      </c>
      <c r="Q668">
        <f t="shared" si="135"/>
        <v>39.799999999999997</v>
      </c>
      <c r="R668">
        <f t="shared" si="136"/>
        <v>8.6999999999999993</v>
      </c>
      <c r="S668">
        <f t="shared" si="137"/>
        <v>39.799999999999997</v>
      </c>
      <c r="T668">
        <f t="shared" si="138"/>
        <v>0.8</v>
      </c>
      <c r="U668">
        <f t="shared" si="139"/>
        <v>10.88</v>
      </c>
      <c r="V668">
        <f t="shared" si="140"/>
        <v>10.9</v>
      </c>
      <c r="X668">
        <f t="shared" si="141"/>
        <v>0.08</v>
      </c>
      <c r="Y668">
        <f t="shared" si="142"/>
        <v>0.81</v>
      </c>
      <c r="Z668">
        <f t="shared" si="143"/>
        <v>0.11</v>
      </c>
    </row>
    <row r="669" spans="1:26" x14ac:dyDescent="0.25">
      <c r="A669" s="1" t="s">
        <v>2105</v>
      </c>
      <c r="B669" s="1">
        <v>100</v>
      </c>
      <c r="C669" s="1">
        <v>34</v>
      </c>
      <c r="D669" s="1">
        <v>2.4</v>
      </c>
      <c r="E669" s="1">
        <v>4.9000000000000004</v>
      </c>
      <c r="F669" s="1">
        <v>0.5</v>
      </c>
      <c r="G669" s="1"/>
      <c r="H669" s="1">
        <v>6000</v>
      </c>
      <c r="I669" s="1"/>
      <c r="J669" s="1"/>
      <c r="K669" s="1">
        <v>0</v>
      </c>
      <c r="L669" s="1">
        <v>2017</v>
      </c>
      <c r="M669" s="1" t="str">
        <f t="shared" si="131"/>
        <v>저어육류</v>
      </c>
      <c r="N669">
        <f t="shared" si="132"/>
        <v>33.700000000000003</v>
      </c>
      <c r="O669">
        <f t="shared" si="133"/>
        <v>0.99</v>
      </c>
      <c r="P669">
        <f t="shared" si="134"/>
        <v>97.6</v>
      </c>
      <c r="Q669">
        <f t="shared" si="135"/>
        <v>24.1</v>
      </c>
      <c r="R669">
        <f t="shared" si="136"/>
        <v>5.4</v>
      </c>
      <c r="S669">
        <f t="shared" si="137"/>
        <v>24.1</v>
      </c>
      <c r="T669">
        <f t="shared" si="138"/>
        <v>0.48</v>
      </c>
      <c r="U669">
        <f t="shared" si="139"/>
        <v>11.25</v>
      </c>
      <c r="V669">
        <f t="shared" si="140"/>
        <v>11.3</v>
      </c>
      <c r="X669">
        <f t="shared" si="141"/>
        <v>0.31</v>
      </c>
      <c r="Y669">
        <f t="shared" si="142"/>
        <v>0.63</v>
      </c>
      <c r="Z669">
        <f t="shared" si="143"/>
        <v>0.06</v>
      </c>
    </row>
    <row r="670" spans="1:26" x14ac:dyDescent="0.25">
      <c r="A670" s="1" t="s">
        <v>2106</v>
      </c>
      <c r="B670" s="1">
        <v>100</v>
      </c>
      <c r="C670" s="1">
        <v>32</v>
      </c>
      <c r="D670" s="1">
        <v>2.5</v>
      </c>
      <c r="E670" s="1">
        <v>5.5</v>
      </c>
      <c r="F670" s="1">
        <v>0</v>
      </c>
      <c r="G670" s="1"/>
      <c r="H670" s="1"/>
      <c r="I670" s="1"/>
      <c r="J670" s="1"/>
      <c r="K670" s="1">
        <v>0</v>
      </c>
      <c r="L670" s="1">
        <v>2017</v>
      </c>
      <c r="M670" s="1" t="str">
        <f t="shared" si="131"/>
        <v>저어육류</v>
      </c>
      <c r="N670">
        <f t="shared" si="132"/>
        <v>32</v>
      </c>
      <c r="O670">
        <f t="shared" si="133"/>
        <v>1</v>
      </c>
      <c r="P670">
        <f t="shared" si="134"/>
        <v>97.5</v>
      </c>
      <c r="Q670">
        <f t="shared" si="135"/>
        <v>22</v>
      </c>
      <c r="R670">
        <f t="shared" si="136"/>
        <v>5.5</v>
      </c>
      <c r="S670">
        <f t="shared" si="137"/>
        <v>22</v>
      </c>
      <c r="T670">
        <f t="shared" si="138"/>
        <v>0.44</v>
      </c>
      <c r="U670">
        <f t="shared" si="139"/>
        <v>12.5</v>
      </c>
      <c r="V670">
        <f t="shared" si="140"/>
        <v>12.5</v>
      </c>
      <c r="X670">
        <f t="shared" si="141"/>
        <v>0.31</v>
      </c>
      <c r="Y670">
        <f t="shared" si="142"/>
        <v>0.69</v>
      </c>
      <c r="Z670">
        <f t="shared" si="143"/>
        <v>0</v>
      </c>
    </row>
    <row r="671" spans="1:26" x14ac:dyDescent="0.25">
      <c r="A671" s="1" t="s">
        <v>2107</v>
      </c>
      <c r="B671" s="1">
        <v>100</v>
      </c>
      <c r="C671" s="1">
        <v>321</v>
      </c>
      <c r="D671" s="1">
        <v>3</v>
      </c>
      <c r="E671" s="1">
        <v>77.599999999999994</v>
      </c>
      <c r="F671" s="1">
        <v>0.9</v>
      </c>
      <c r="G671" s="1"/>
      <c r="H671" s="1">
        <v>2842</v>
      </c>
      <c r="I671" s="1"/>
      <c r="J671" s="1"/>
      <c r="K671" s="1">
        <v>0</v>
      </c>
      <c r="L671" s="1">
        <v>2017</v>
      </c>
      <c r="M671" s="1" t="str">
        <f t="shared" si="131"/>
        <v>저어육류</v>
      </c>
      <c r="N671">
        <f t="shared" si="132"/>
        <v>330.5</v>
      </c>
      <c r="O671">
        <f t="shared" si="133"/>
        <v>1.03</v>
      </c>
      <c r="P671">
        <f t="shared" si="134"/>
        <v>97</v>
      </c>
      <c r="Q671">
        <f t="shared" si="135"/>
        <v>318.5</v>
      </c>
      <c r="R671">
        <f t="shared" si="136"/>
        <v>78.5</v>
      </c>
      <c r="S671">
        <f t="shared" si="137"/>
        <v>318.5</v>
      </c>
      <c r="T671">
        <f t="shared" si="138"/>
        <v>6.37</v>
      </c>
      <c r="U671">
        <f t="shared" si="139"/>
        <v>12.32</v>
      </c>
      <c r="V671">
        <f t="shared" si="140"/>
        <v>12.3</v>
      </c>
      <c r="X671">
        <f t="shared" si="141"/>
        <v>0.04</v>
      </c>
      <c r="Y671">
        <f t="shared" si="142"/>
        <v>0.95</v>
      </c>
      <c r="Z671">
        <f t="shared" si="143"/>
        <v>0.01</v>
      </c>
    </row>
    <row r="672" spans="1:26" x14ac:dyDescent="0.25">
      <c r="A672" s="1" t="s">
        <v>2108</v>
      </c>
      <c r="B672" s="1">
        <v>100</v>
      </c>
      <c r="C672" s="1">
        <v>23</v>
      </c>
      <c r="D672" s="1">
        <v>1.3</v>
      </c>
      <c r="E672" s="1">
        <v>3.7</v>
      </c>
      <c r="F672" s="1">
        <v>0.4</v>
      </c>
      <c r="G672" s="1"/>
      <c r="H672" s="1">
        <v>1300</v>
      </c>
      <c r="I672" s="1"/>
      <c r="J672" s="1"/>
      <c r="K672" s="1">
        <v>0</v>
      </c>
      <c r="L672" s="1">
        <v>2017</v>
      </c>
      <c r="M672" s="1" t="str">
        <f t="shared" si="131"/>
        <v>저어육류</v>
      </c>
      <c r="N672">
        <f t="shared" si="132"/>
        <v>23.6</v>
      </c>
      <c r="O672">
        <f t="shared" si="133"/>
        <v>1.03</v>
      </c>
      <c r="P672">
        <f t="shared" si="134"/>
        <v>98.7</v>
      </c>
      <c r="Q672">
        <f t="shared" si="135"/>
        <v>18.400000000000002</v>
      </c>
      <c r="R672">
        <f t="shared" si="136"/>
        <v>4.1000000000000005</v>
      </c>
      <c r="S672">
        <f t="shared" si="137"/>
        <v>18.400000000000002</v>
      </c>
      <c r="T672">
        <f t="shared" si="138"/>
        <v>0.37</v>
      </c>
      <c r="U672">
        <f t="shared" si="139"/>
        <v>11.08</v>
      </c>
      <c r="V672">
        <f t="shared" si="140"/>
        <v>11.1</v>
      </c>
      <c r="X672">
        <f t="shared" si="141"/>
        <v>0.24</v>
      </c>
      <c r="Y672">
        <f t="shared" si="142"/>
        <v>0.69</v>
      </c>
      <c r="Z672">
        <f t="shared" si="143"/>
        <v>7.0000000000000007E-2</v>
      </c>
    </row>
    <row r="673" spans="1:26" x14ac:dyDescent="0.25">
      <c r="A673" s="1" t="s">
        <v>2109</v>
      </c>
      <c r="B673" s="1">
        <v>100</v>
      </c>
      <c r="C673" s="1">
        <v>5</v>
      </c>
      <c r="D673" s="1">
        <v>0.1</v>
      </c>
      <c r="E673" s="1">
        <v>1.3</v>
      </c>
      <c r="F673" s="1">
        <v>0</v>
      </c>
      <c r="G673" s="1"/>
      <c r="H673" s="1"/>
      <c r="I673" s="1"/>
      <c r="J673" s="1"/>
      <c r="K673" s="1">
        <v>0</v>
      </c>
      <c r="L673" s="1">
        <v>2017</v>
      </c>
      <c r="M673" s="1" t="str">
        <f t="shared" si="131"/>
        <v>저어육류</v>
      </c>
      <c r="N673">
        <f t="shared" si="132"/>
        <v>5.6000000000000005</v>
      </c>
      <c r="O673">
        <f t="shared" si="133"/>
        <v>1.1200000000000001</v>
      </c>
      <c r="P673">
        <f t="shared" si="134"/>
        <v>99.9</v>
      </c>
      <c r="Q673">
        <f t="shared" si="135"/>
        <v>5.2</v>
      </c>
      <c r="R673">
        <f t="shared" si="136"/>
        <v>1.3</v>
      </c>
      <c r="S673">
        <f t="shared" si="137"/>
        <v>5.2</v>
      </c>
      <c r="T673">
        <f t="shared" si="138"/>
        <v>0.1</v>
      </c>
      <c r="U673">
        <f t="shared" si="139"/>
        <v>13</v>
      </c>
      <c r="V673">
        <f t="shared" si="140"/>
        <v>13</v>
      </c>
      <c r="X673">
        <f t="shared" si="141"/>
        <v>7.0000000000000007E-2</v>
      </c>
      <c r="Y673">
        <f t="shared" si="142"/>
        <v>0.93</v>
      </c>
      <c r="Z673">
        <f t="shared" si="143"/>
        <v>0</v>
      </c>
    </row>
    <row r="674" spans="1:26" x14ac:dyDescent="0.25">
      <c r="A674" s="1" t="s">
        <v>2110</v>
      </c>
      <c r="B674" s="1">
        <v>25</v>
      </c>
      <c r="C674" s="1">
        <v>8.75</v>
      </c>
      <c r="D674" s="1">
        <v>0.6</v>
      </c>
      <c r="E674" s="1">
        <v>1.23</v>
      </c>
      <c r="F674" s="1">
        <v>0.12</v>
      </c>
      <c r="G674" s="1">
        <v>0</v>
      </c>
      <c r="H674" s="1">
        <v>1500</v>
      </c>
      <c r="I674" s="1">
        <v>0</v>
      </c>
      <c r="J674" s="1">
        <v>0</v>
      </c>
      <c r="K674" s="1">
        <v>0</v>
      </c>
      <c r="L674" s="1">
        <v>2006</v>
      </c>
      <c r="M674" s="1" t="str">
        <f t="shared" si="131"/>
        <v>저어육류</v>
      </c>
      <c r="N674">
        <f t="shared" si="132"/>
        <v>8.4</v>
      </c>
      <c r="O674">
        <f t="shared" si="133"/>
        <v>0.96</v>
      </c>
      <c r="P674">
        <f t="shared" si="134"/>
        <v>24.4</v>
      </c>
      <c r="Q674">
        <f t="shared" si="135"/>
        <v>6</v>
      </c>
      <c r="R674">
        <f t="shared" si="136"/>
        <v>1.35</v>
      </c>
      <c r="S674">
        <f t="shared" si="137"/>
        <v>6</v>
      </c>
      <c r="T674">
        <f t="shared" si="138"/>
        <v>0.12</v>
      </c>
      <c r="U674">
        <f t="shared" si="139"/>
        <v>11.25</v>
      </c>
      <c r="V674">
        <f t="shared" si="140"/>
        <v>11.3</v>
      </c>
      <c r="X674">
        <f t="shared" si="141"/>
        <v>0.31</v>
      </c>
      <c r="Y674">
        <f t="shared" si="142"/>
        <v>0.63</v>
      </c>
      <c r="Z674">
        <f t="shared" si="143"/>
        <v>0.06</v>
      </c>
    </row>
    <row r="675" spans="1:26" x14ac:dyDescent="0.25">
      <c r="A675" s="1" t="s">
        <v>2111</v>
      </c>
      <c r="B675" s="1">
        <v>100</v>
      </c>
      <c r="C675" s="1">
        <v>33</v>
      </c>
      <c r="D675" s="1">
        <v>2.5</v>
      </c>
      <c r="E675" s="1">
        <v>5.5</v>
      </c>
      <c r="F675" s="1">
        <v>0</v>
      </c>
      <c r="G675" s="1">
        <v>0</v>
      </c>
      <c r="H675" s="1"/>
      <c r="I675" s="1">
        <v>0</v>
      </c>
      <c r="J675" s="1">
        <v>0</v>
      </c>
      <c r="K675" s="1">
        <v>0</v>
      </c>
      <c r="L675" s="1">
        <v>2006</v>
      </c>
      <c r="M675" s="1" t="str">
        <f t="shared" si="131"/>
        <v>저어육류</v>
      </c>
      <c r="N675">
        <f t="shared" si="132"/>
        <v>32</v>
      </c>
      <c r="O675">
        <f t="shared" si="133"/>
        <v>0.97</v>
      </c>
      <c r="P675">
        <f t="shared" si="134"/>
        <v>97.5</v>
      </c>
      <c r="Q675">
        <f t="shared" si="135"/>
        <v>22</v>
      </c>
      <c r="R675">
        <f t="shared" si="136"/>
        <v>5.5</v>
      </c>
      <c r="S675">
        <f t="shared" si="137"/>
        <v>22</v>
      </c>
      <c r="T675">
        <f t="shared" si="138"/>
        <v>0.44</v>
      </c>
      <c r="U675">
        <f t="shared" si="139"/>
        <v>12.5</v>
      </c>
      <c r="V675">
        <f t="shared" si="140"/>
        <v>12.5</v>
      </c>
      <c r="X675">
        <f t="shared" si="141"/>
        <v>0.31</v>
      </c>
      <c r="Y675">
        <f t="shared" si="142"/>
        <v>0.69</v>
      </c>
      <c r="Z675">
        <f t="shared" si="143"/>
        <v>0</v>
      </c>
    </row>
    <row r="676" spans="1:26" x14ac:dyDescent="0.25">
      <c r="A676" s="1" t="s">
        <v>2112</v>
      </c>
      <c r="B676" s="1">
        <v>100</v>
      </c>
      <c r="C676" s="1">
        <v>167</v>
      </c>
      <c r="D676" s="1">
        <v>0.3</v>
      </c>
      <c r="E676" s="1">
        <v>16.8</v>
      </c>
      <c r="F676" s="1">
        <v>11.2</v>
      </c>
      <c r="G676" s="1"/>
      <c r="H676" s="1"/>
      <c r="I676" s="1"/>
      <c r="J676" s="1"/>
      <c r="K676" s="1">
        <v>0</v>
      </c>
      <c r="L676" s="1">
        <v>2017</v>
      </c>
      <c r="M676" s="1" t="str">
        <f t="shared" si="131"/>
        <v>중어육류</v>
      </c>
      <c r="N676">
        <f t="shared" si="132"/>
        <v>169.2</v>
      </c>
      <c r="O676">
        <f t="shared" si="133"/>
        <v>1.01</v>
      </c>
      <c r="P676">
        <f t="shared" si="134"/>
        <v>99.7</v>
      </c>
      <c r="Q676">
        <f t="shared" si="135"/>
        <v>168</v>
      </c>
      <c r="R676">
        <f t="shared" si="136"/>
        <v>28</v>
      </c>
      <c r="S676">
        <f t="shared" si="137"/>
        <v>168</v>
      </c>
      <c r="T676">
        <f t="shared" si="138"/>
        <v>2.2400000000000002</v>
      </c>
      <c r="U676">
        <f t="shared" si="139"/>
        <v>12.5</v>
      </c>
      <c r="V676">
        <f t="shared" si="140"/>
        <v>12.5</v>
      </c>
      <c r="X676">
        <f t="shared" si="141"/>
        <v>0.01</v>
      </c>
      <c r="Y676">
        <f t="shared" si="142"/>
        <v>0.59</v>
      </c>
      <c r="Z676">
        <f t="shared" si="143"/>
        <v>0.4</v>
      </c>
    </row>
    <row r="677" spans="1:26" x14ac:dyDescent="0.25">
      <c r="A677" s="1" t="s">
        <v>2113</v>
      </c>
      <c r="B677" s="1">
        <v>60</v>
      </c>
      <c r="C677" s="1">
        <v>57.6</v>
      </c>
      <c r="D677" s="1">
        <v>0</v>
      </c>
      <c r="E677" s="1">
        <v>11.52</v>
      </c>
      <c r="F677" s="1">
        <v>0.96</v>
      </c>
      <c r="G677" s="1">
        <v>0</v>
      </c>
      <c r="H677" s="1">
        <v>84</v>
      </c>
      <c r="I677" s="1">
        <v>0</v>
      </c>
      <c r="J677" s="1">
        <v>0</v>
      </c>
      <c r="K677" s="1">
        <v>0</v>
      </c>
      <c r="L677" s="1">
        <v>2011</v>
      </c>
      <c r="M677" s="1" t="str">
        <f t="shared" si="131"/>
        <v>저어육류</v>
      </c>
      <c r="N677">
        <f t="shared" si="132"/>
        <v>54.72</v>
      </c>
      <c r="O677">
        <f t="shared" si="133"/>
        <v>0.95</v>
      </c>
      <c r="P677">
        <f t="shared" si="134"/>
        <v>60</v>
      </c>
      <c r="Q677">
        <f t="shared" si="135"/>
        <v>54.72</v>
      </c>
      <c r="R677">
        <f t="shared" si="136"/>
        <v>12.48</v>
      </c>
      <c r="S677">
        <f t="shared" si="137"/>
        <v>54.72</v>
      </c>
      <c r="T677">
        <f t="shared" si="138"/>
        <v>1.0900000000000001</v>
      </c>
      <c r="U677">
        <f t="shared" si="139"/>
        <v>11.45</v>
      </c>
      <c r="V677">
        <f t="shared" si="140"/>
        <v>11.5</v>
      </c>
      <c r="X677">
        <f t="shared" si="141"/>
        <v>0</v>
      </c>
      <c r="Y677">
        <f t="shared" si="142"/>
        <v>0.92</v>
      </c>
      <c r="Z677">
        <f t="shared" si="143"/>
        <v>0.08</v>
      </c>
    </row>
    <row r="678" spans="1:26" x14ac:dyDescent="0.25">
      <c r="A678" s="1" t="s">
        <v>2114</v>
      </c>
      <c r="B678" s="1">
        <v>100</v>
      </c>
      <c r="C678" s="1">
        <v>83</v>
      </c>
      <c r="D678" s="1">
        <v>0</v>
      </c>
      <c r="E678" s="1">
        <v>20.3</v>
      </c>
      <c r="F678" s="1">
        <v>0.5</v>
      </c>
      <c r="G678" s="1"/>
      <c r="H678" s="1"/>
      <c r="I678" s="1"/>
      <c r="J678" s="1"/>
      <c r="K678" s="1">
        <v>0</v>
      </c>
      <c r="L678" s="1">
        <v>2017</v>
      </c>
      <c r="M678" s="1" t="str">
        <f t="shared" si="131"/>
        <v>저어육류</v>
      </c>
      <c r="N678">
        <f t="shared" si="132"/>
        <v>85.7</v>
      </c>
      <c r="O678">
        <f t="shared" si="133"/>
        <v>1.03</v>
      </c>
      <c r="P678">
        <f t="shared" si="134"/>
        <v>100</v>
      </c>
      <c r="Q678">
        <f t="shared" si="135"/>
        <v>85.7</v>
      </c>
      <c r="R678">
        <f t="shared" si="136"/>
        <v>20.8</v>
      </c>
      <c r="S678">
        <f t="shared" si="137"/>
        <v>85.7</v>
      </c>
      <c r="T678">
        <f t="shared" si="138"/>
        <v>1.71</v>
      </c>
      <c r="U678">
        <f t="shared" si="139"/>
        <v>12.16</v>
      </c>
      <c r="V678">
        <f t="shared" si="140"/>
        <v>12.2</v>
      </c>
      <c r="X678">
        <f t="shared" si="141"/>
        <v>0</v>
      </c>
      <c r="Y678">
        <f t="shared" si="142"/>
        <v>0.98</v>
      </c>
      <c r="Z678">
        <f t="shared" si="143"/>
        <v>0.02</v>
      </c>
    </row>
    <row r="679" spans="1:26" x14ac:dyDescent="0.25">
      <c r="A679" s="1" t="s">
        <v>2115</v>
      </c>
      <c r="B679" s="1">
        <v>100</v>
      </c>
      <c r="C679" s="1">
        <v>89</v>
      </c>
      <c r="D679" s="1">
        <v>0.4</v>
      </c>
      <c r="E679" s="1">
        <v>18.5</v>
      </c>
      <c r="F679" s="1">
        <v>1.7</v>
      </c>
      <c r="G679" s="1"/>
      <c r="H679" s="1"/>
      <c r="I679" s="1"/>
      <c r="J679" s="1"/>
      <c r="K679" s="1">
        <v>0</v>
      </c>
      <c r="L679" s="1">
        <v>2017</v>
      </c>
      <c r="M679" s="1" t="str">
        <f t="shared" si="131"/>
        <v>저어육류</v>
      </c>
      <c r="N679">
        <f t="shared" si="132"/>
        <v>90.899999999999991</v>
      </c>
      <c r="O679">
        <f t="shared" si="133"/>
        <v>1.02</v>
      </c>
      <c r="P679">
        <f t="shared" si="134"/>
        <v>99.6</v>
      </c>
      <c r="Q679">
        <f t="shared" si="135"/>
        <v>89.3</v>
      </c>
      <c r="R679">
        <f t="shared" si="136"/>
        <v>20.2</v>
      </c>
      <c r="S679">
        <f t="shared" si="137"/>
        <v>89.3</v>
      </c>
      <c r="T679">
        <f t="shared" si="138"/>
        <v>1.79</v>
      </c>
      <c r="U679">
        <f t="shared" si="139"/>
        <v>11.28</v>
      </c>
      <c r="V679">
        <f t="shared" si="140"/>
        <v>11.3</v>
      </c>
      <c r="X679">
        <f t="shared" si="141"/>
        <v>0.02</v>
      </c>
      <c r="Y679">
        <f t="shared" si="142"/>
        <v>0.9</v>
      </c>
      <c r="Z679">
        <f t="shared" si="143"/>
        <v>0.08</v>
      </c>
    </row>
    <row r="680" spans="1:26" x14ac:dyDescent="0.25">
      <c r="A680" s="1" t="s">
        <v>2116</v>
      </c>
      <c r="B680" s="1">
        <v>100</v>
      </c>
      <c r="C680" s="1">
        <v>101</v>
      </c>
      <c r="D680" s="1">
        <v>0.2</v>
      </c>
      <c r="E680" s="1">
        <v>16.7</v>
      </c>
      <c r="F680" s="1">
        <v>3.9</v>
      </c>
      <c r="G680" s="1"/>
      <c r="H680" s="1"/>
      <c r="I680" s="1"/>
      <c r="J680" s="1"/>
      <c r="K680" s="1">
        <v>0</v>
      </c>
      <c r="L680" s="1">
        <v>2017</v>
      </c>
      <c r="M680" s="1" t="str">
        <f t="shared" si="131"/>
        <v>저어육류</v>
      </c>
      <c r="N680">
        <f t="shared" si="132"/>
        <v>102.69999999999999</v>
      </c>
      <c r="O680">
        <f t="shared" si="133"/>
        <v>1.02</v>
      </c>
      <c r="P680">
        <f t="shared" si="134"/>
        <v>99.8</v>
      </c>
      <c r="Q680">
        <f t="shared" si="135"/>
        <v>101.9</v>
      </c>
      <c r="R680">
        <f t="shared" si="136"/>
        <v>20.599999999999998</v>
      </c>
      <c r="S680">
        <f t="shared" si="137"/>
        <v>101.9</v>
      </c>
      <c r="T680">
        <f t="shared" si="138"/>
        <v>2.04</v>
      </c>
      <c r="U680">
        <f t="shared" si="139"/>
        <v>10.1</v>
      </c>
      <c r="V680">
        <f t="shared" si="140"/>
        <v>10.1</v>
      </c>
      <c r="X680">
        <f t="shared" si="141"/>
        <v>0.01</v>
      </c>
      <c r="Y680">
        <f t="shared" si="142"/>
        <v>0.8</v>
      </c>
      <c r="Z680">
        <f t="shared" si="143"/>
        <v>0.19</v>
      </c>
    </row>
    <row r="681" spans="1:26" x14ac:dyDescent="0.25">
      <c r="A681" s="1" t="s">
        <v>2117</v>
      </c>
      <c r="B681" s="1">
        <v>100</v>
      </c>
      <c r="C681" s="1">
        <v>80</v>
      </c>
      <c r="D681" s="1">
        <v>0</v>
      </c>
      <c r="E681" s="1">
        <v>19.600000000000001</v>
      </c>
      <c r="F681" s="1">
        <v>0.5</v>
      </c>
      <c r="G681" s="1"/>
      <c r="H681" s="1">
        <v>222</v>
      </c>
      <c r="I681" s="1"/>
      <c r="J681" s="1"/>
      <c r="K681" s="1">
        <v>0</v>
      </c>
      <c r="L681" s="1">
        <v>2017</v>
      </c>
      <c r="M681" s="1" t="str">
        <f t="shared" si="131"/>
        <v>저어육류</v>
      </c>
      <c r="N681">
        <f t="shared" si="132"/>
        <v>82.9</v>
      </c>
      <c r="O681">
        <f t="shared" si="133"/>
        <v>1.04</v>
      </c>
      <c r="P681">
        <f t="shared" si="134"/>
        <v>100</v>
      </c>
      <c r="Q681">
        <f t="shared" si="135"/>
        <v>82.9</v>
      </c>
      <c r="R681">
        <f t="shared" si="136"/>
        <v>20.100000000000001</v>
      </c>
      <c r="S681">
        <f t="shared" si="137"/>
        <v>82.9</v>
      </c>
      <c r="T681">
        <f t="shared" si="138"/>
        <v>1.66</v>
      </c>
      <c r="U681">
        <f t="shared" si="139"/>
        <v>12.11</v>
      </c>
      <c r="V681">
        <f t="shared" si="140"/>
        <v>12.1</v>
      </c>
      <c r="X681">
        <f t="shared" si="141"/>
        <v>0</v>
      </c>
      <c r="Y681">
        <f t="shared" si="142"/>
        <v>0.98</v>
      </c>
      <c r="Z681">
        <f t="shared" si="143"/>
        <v>0.02</v>
      </c>
    </row>
    <row r="682" spans="1:26" x14ac:dyDescent="0.25">
      <c r="A682" s="1" t="s">
        <v>2118</v>
      </c>
      <c r="B682" s="1">
        <v>100</v>
      </c>
      <c r="C682" s="1">
        <v>161</v>
      </c>
      <c r="D682" s="1">
        <v>0.1</v>
      </c>
      <c r="E682" s="1">
        <v>25.7</v>
      </c>
      <c r="F682" s="1">
        <v>5.5</v>
      </c>
      <c r="G682" s="1"/>
      <c r="H682" s="1">
        <v>1500</v>
      </c>
      <c r="I682" s="1">
        <v>50</v>
      </c>
      <c r="J682" s="1">
        <v>0.97</v>
      </c>
      <c r="K682" s="1">
        <v>0</v>
      </c>
      <c r="L682" s="1">
        <v>2017</v>
      </c>
      <c r="M682" s="1" t="str">
        <f t="shared" si="131"/>
        <v>저어육류</v>
      </c>
      <c r="N682">
        <f t="shared" si="132"/>
        <v>152.69999999999999</v>
      </c>
      <c r="O682">
        <f t="shared" si="133"/>
        <v>0.95</v>
      </c>
      <c r="P682">
        <f t="shared" si="134"/>
        <v>99.9</v>
      </c>
      <c r="Q682">
        <f t="shared" si="135"/>
        <v>152.30000000000001</v>
      </c>
      <c r="R682">
        <f t="shared" si="136"/>
        <v>31.2</v>
      </c>
      <c r="S682">
        <f t="shared" si="137"/>
        <v>152.30000000000001</v>
      </c>
      <c r="T682">
        <f t="shared" si="138"/>
        <v>3.05</v>
      </c>
      <c r="U682">
        <f t="shared" si="139"/>
        <v>10.23</v>
      </c>
      <c r="V682">
        <f t="shared" si="140"/>
        <v>10.199999999999999</v>
      </c>
      <c r="X682">
        <f t="shared" si="141"/>
        <v>0</v>
      </c>
      <c r="Y682">
        <f t="shared" si="142"/>
        <v>0.82</v>
      </c>
      <c r="Z682">
        <f t="shared" si="143"/>
        <v>0.18</v>
      </c>
    </row>
    <row r="683" spans="1:26" x14ac:dyDescent="0.25">
      <c r="A683" s="1" t="s">
        <v>2119</v>
      </c>
      <c r="B683" s="1">
        <v>100</v>
      </c>
      <c r="C683" s="1">
        <v>177</v>
      </c>
      <c r="D683" s="1">
        <v>0.1</v>
      </c>
      <c r="E683" s="1">
        <v>28.5</v>
      </c>
      <c r="F683" s="1">
        <v>6</v>
      </c>
      <c r="G683" s="1"/>
      <c r="H683" s="1">
        <v>72</v>
      </c>
      <c r="I683" s="1">
        <v>76</v>
      </c>
      <c r="J683" s="1">
        <v>1.06</v>
      </c>
      <c r="K683" s="1">
        <v>0</v>
      </c>
      <c r="L683" s="1">
        <v>2017</v>
      </c>
      <c r="M683" s="1" t="str">
        <f t="shared" si="131"/>
        <v>저어육류</v>
      </c>
      <c r="N683">
        <f t="shared" si="132"/>
        <v>168.4</v>
      </c>
      <c r="O683">
        <f t="shared" si="133"/>
        <v>0.95</v>
      </c>
      <c r="P683">
        <f t="shared" si="134"/>
        <v>99.9</v>
      </c>
      <c r="Q683">
        <f t="shared" si="135"/>
        <v>168</v>
      </c>
      <c r="R683">
        <f t="shared" si="136"/>
        <v>34.5</v>
      </c>
      <c r="S683">
        <f t="shared" si="137"/>
        <v>168</v>
      </c>
      <c r="T683">
        <f t="shared" si="138"/>
        <v>3.36</v>
      </c>
      <c r="U683">
        <f t="shared" si="139"/>
        <v>10.27</v>
      </c>
      <c r="V683">
        <f t="shared" si="140"/>
        <v>10.3</v>
      </c>
      <c r="X683">
        <f t="shared" si="141"/>
        <v>0</v>
      </c>
      <c r="Y683">
        <f t="shared" si="142"/>
        <v>0.82</v>
      </c>
      <c r="Z683">
        <f t="shared" si="143"/>
        <v>0.17</v>
      </c>
    </row>
    <row r="684" spans="1:26" x14ac:dyDescent="0.25">
      <c r="A684" s="1" t="s">
        <v>2120</v>
      </c>
      <c r="B684" s="1">
        <v>100</v>
      </c>
      <c r="C684" s="1">
        <v>138</v>
      </c>
      <c r="D684" s="1">
        <v>0.1</v>
      </c>
      <c r="E684" s="1">
        <v>22.5</v>
      </c>
      <c r="F684" s="1">
        <v>4.5</v>
      </c>
      <c r="G684" s="1"/>
      <c r="H684" s="1">
        <v>57</v>
      </c>
      <c r="I684" s="1">
        <v>51</v>
      </c>
      <c r="J684" s="1">
        <v>0.81</v>
      </c>
      <c r="K684" s="1">
        <v>0</v>
      </c>
      <c r="L684" s="1">
        <v>2017</v>
      </c>
      <c r="M684" s="1" t="str">
        <f t="shared" si="131"/>
        <v>저어육류</v>
      </c>
      <c r="N684">
        <f t="shared" si="132"/>
        <v>130.9</v>
      </c>
      <c r="O684">
        <f t="shared" si="133"/>
        <v>0.95</v>
      </c>
      <c r="P684">
        <f t="shared" si="134"/>
        <v>99.9</v>
      </c>
      <c r="Q684">
        <f t="shared" si="135"/>
        <v>130.5</v>
      </c>
      <c r="R684">
        <f t="shared" si="136"/>
        <v>27</v>
      </c>
      <c r="S684">
        <f t="shared" si="137"/>
        <v>130.5</v>
      </c>
      <c r="T684">
        <f t="shared" si="138"/>
        <v>2.61</v>
      </c>
      <c r="U684">
        <f t="shared" si="139"/>
        <v>10.34</v>
      </c>
      <c r="V684">
        <f t="shared" si="140"/>
        <v>10.3</v>
      </c>
      <c r="X684">
        <f t="shared" si="141"/>
        <v>0</v>
      </c>
      <c r="Y684">
        <f t="shared" si="142"/>
        <v>0.83</v>
      </c>
      <c r="Z684">
        <f t="shared" si="143"/>
        <v>0.17</v>
      </c>
    </row>
    <row r="685" spans="1:26" x14ac:dyDescent="0.25">
      <c r="A685" s="1" t="s">
        <v>2121</v>
      </c>
      <c r="B685" s="1">
        <v>100</v>
      </c>
      <c r="C685" s="1">
        <v>86</v>
      </c>
      <c r="D685" s="1">
        <v>0.1</v>
      </c>
      <c r="E685" s="1">
        <v>18.899999999999999</v>
      </c>
      <c r="F685" s="1">
        <v>1.4</v>
      </c>
      <c r="G685" s="1"/>
      <c r="H685" s="1"/>
      <c r="I685" s="1"/>
      <c r="J685" s="1"/>
      <c r="K685" s="1">
        <v>0</v>
      </c>
      <c r="L685" s="1">
        <v>2017</v>
      </c>
      <c r="M685" s="1" t="str">
        <f t="shared" si="131"/>
        <v>저어육류</v>
      </c>
      <c r="N685">
        <f t="shared" si="132"/>
        <v>88.6</v>
      </c>
      <c r="O685">
        <f t="shared" si="133"/>
        <v>1.03</v>
      </c>
      <c r="P685">
        <f t="shared" si="134"/>
        <v>99.9</v>
      </c>
      <c r="Q685">
        <f t="shared" si="135"/>
        <v>88.199999999999989</v>
      </c>
      <c r="R685">
        <f t="shared" si="136"/>
        <v>20.299999999999997</v>
      </c>
      <c r="S685">
        <f t="shared" si="137"/>
        <v>88.199999999999989</v>
      </c>
      <c r="T685">
        <f t="shared" si="138"/>
        <v>1.76</v>
      </c>
      <c r="U685">
        <f t="shared" si="139"/>
        <v>11.53</v>
      </c>
      <c r="V685">
        <f t="shared" si="140"/>
        <v>11.5</v>
      </c>
      <c r="X685">
        <f t="shared" si="141"/>
        <v>0</v>
      </c>
      <c r="Y685">
        <f t="shared" si="142"/>
        <v>0.93</v>
      </c>
      <c r="Z685">
        <f t="shared" si="143"/>
        <v>7.0000000000000007E-2</v>
      </c>
    </row>
    <row r="686" spans="1:26" x14ac:dyDescent="0.25">
      <c r="A686" s="1" t="s">
        <v>2122</v>
      </c>
      <c r="B686" s="1">
        <v>100</v>
      </c>
      <c r="C686" s="1">
        <v>87</v>
      </c>
      <c r="D686" s="1">
        <v>1.3</v>
      </c>
      <c r="E686" s="1">
        <v>15.8</v>
      </c>
      <c r="F686" s="1">
        <v>2.2999999999999998</v>
      </c>
      <c r="G686" s="1"/>
      <c r="H686" s="1"/>
      <c r="I686" s="1"/>
      <c r="J686" s="1"/>
      <c r="K686" s="1">
        <v>0</v>
      </c>
      <c r="L686" s="1">
        <v>2017</v>
      </c>
      <c r="M686" s="1" t="str">
        <f t="shared" si="131"/>
        <v>저어육류</v>
      </c>
      <c r="N686">
        <f t="shared" si="132"/>
        <v>89.100000000000009</v>
      </c>
      <c r="O686">
        <f t="shared" si="133"/>
        <v>1.02</v>
      </c>
      <c r="P686">
        <f t="shared" si="134"/>
        <v>98.7</v>
      </c>
      <c r="Q686">
        <f t="shared" si="135"/>
        <v>83.9</v>
      </c>
      <c r="R686">
        <f t="shared" si="136"/>
        <v>18.100000000000001</v>
      </c>
      <c r="S686">
        <f t="shared" si="137"/>
        <v>83.9</v>
      </c>
      <c r="T686">
        <f t="shared" si="138"/>
        <v>1.68</v>
      </c>
      <c r="U686">
        <f t="shared" si="139"/>
        <v>10.77</v>
      </c>
      <c r="V686">
        <f t="shared" si="140"/>
        <v>10.8</v>
      </c>
      <c r="X686">
        <f t="shared" si="141"/>
        <v>7.0000000000000007E-2</v>
      </c>
      <c r="Y686">
        <f t="shared" si="142"/>
        <v>0.81</v>
      </c>
      <c r="Z686">
        <f t="shared" si="143"/>
        <v>0.12</v>
      </c>
    </row>
    <row r="687" spans="1:26" x14ac:dyDescent="0.25">
      <c r="A687" s="1" t="s">
        <v>2123</v>
      </c>
      <c r="B687" s="1">
        <v>100</v>
      </c>
      <c r="C687" s="1">
        <v>77</v>
      </c>
      <c r="D687" s="1">
        <v>3.1</v>
      </c>
      <c r="E687" s="1">
        <v>13.8</v>
      </c>
      <c r="F687" s="1">
        <v>1.2</v>
      </c>
      <c r="G687" s="1"/>
      <c r="H687" s="1"/>
      <c r="I687" s="1"/>
      <c r="J687" s="1"/>
      <c r="K687" s="1">
        <v>0</v>
      </c>
      <c r="L687" s="1">
        <v>2017</v>
      </c>
      <c r="M687" s="1" t="str">
        <f t="shared" si="131"/>
        <v>저어육류</v>
      </c>
      <c r="N687">
        <f t="shared" si="132"/>
        <v>78.400000000000006</v>
      </c>
      <c r="O687">
        <f t="shared" si="133"/>
        <v>1.02</v>
      </c>
      <c r="P687">
        <f t="shared" si="134"/>
        <v>96.9</v>
      </c>
      <c r="Q687">
        <f t="shared" si="135"/>
        <v>66</v>
      </c>
      <c r="R687">
        <f t="shared" si="136"/>
        <v>15</v>
      </c>
      <c r="S687">
        <f t="shared" si="137"/>
        <v>66</v>
      </c>
      <c r="T687">
        <f t="shared" si="138"/>
        <v>1.32</v>
      </c>
      <c r="U687">
        <f t="shared" si="139"/>
        <v>11.36</v>
      </c>
      <c r="V687">
        <f t="shared" si="140"/>
        <v>11.4</v>
      </c>
      <c r="X687">
        <f t="shared" si="141"/>
        <v>0.17</v>
      </c>
      <c r="Y687">
        <f t="shared" si="142"/>
        <v>0.76</v>
      </c>
      <c r="Z687">
        <f t="shared" si="143"/>
        <v>7.0000000000000007E-2</v>
      </c>
    </row>
    <row r="688" spans="1:26" x14ac:dyDescent="0.25">
      <c r="A688" s="1" t="s">
        <v>2124</v>
      </c>
      <c r="B688" s="1">
        <v>100</v>
      </c>
      <c r="C688" s="1">
        <v>369</v>
      </c>
      <c r="D688" s="1">
        <v>14.1</v>
      </c>
      <c r="E688" s="1">
        <v>56.1</v>
      </c>
      <c r="F688" s="1">
        <v>10.199999999999999</v>
      </c>
      <c r="G688" s="1"/>
      <c r="H688" s="1">
        <v>499</v>
      </c>
      <c r="I688" s="1"/>
      <c r="J688" s="1"/>
      <c r="K688" s="1">
        <v>0</v>
      </c>
      <c r="L688" s="1">
        <v>2017</v>
      </c>
      <c r="M688" s="1" t="str">
        <f t="shared" si="131"/>
        <v>저어육류</v>
      </c>
      <c r="N688">
        <f t="shared" si="132"/>
        <v>372.6</v>
      </c>
      <c r="O688">
        <f t="shared" si="133"/>
        <v>1.01</v>
      </c>
      <c r="P688">
        <f t="shared" si="134"/>
        <v>85.9</v>
      </c>
      <c r="Q688">
        <f t="shared" si="135"/>
        <v>316.2</v>
      </c>
      <c r="R688">
        <f t="shared" si="136"/>
        <v>66.3</v>
      </c>
      <c r="S688">
        <f t="shared" si="137"/>
        <v>316.2</v>
      </c>
      <c r="T688">
        <f t="shared" si="138"/>
        <v>6.32</v>
      </c>
      <c r="U688">
        <f t="shared" si="139"/>
        <v>10.49</v>
      </c>
      <c r="V688">
        <f t="shared" si="140"/>
        <v>10.5</v>
      </c>
      <c r="X688">
        <f t="shared" si="141"/>
        <v>0.18</v>
      </c>
      <c r="Y688">
        <f t="shared" si="142"/>
        <v>0.7</v>
      </c>
      <c r="Z688">
        <f t="shared" si="143"/>
        <v>0.13</v>
      </c>
    </row>
    <row r="689" spans="1:26" x14ac:dyDescent="0.25">
      <c r="A689" s="1" t="s">
        <v>2125</v>
      </c>
      <c r="B689" s="1">
        <v>100</v>
      </c>
      <c r="C689" s="1">
        <v>91</v>
      </c>
      <c r="D689" s="1">
        <v>0.1</v>
      </c>
      <c r="E689" s="1">
        <v>18.899999999999999</v>
      </c>
      <c r="F689" s="1">
        <v>1.9</v>
      </c>
      <c r="G689" s="1"/>
      <c r="H689" s="1"/>
      <c r="I689" s="1"/>
      <c r="J689" s="1"/>
      <c r="K689" s="1">
        <v>0</v>
      </c>
      <c r="L689" s="1">
        <v>2017</v>
      </c>
      <c r="M689" s="1" t="str">
        <f t="shared" si="131"/>
        <v>저어육류</v>
      </c>
      <c r="N689">
        <f t="shared" si="132"/>
        <v>93.1</v>
      </c>
      <c r="O689">
        <f t="shared" si="133"/>
        <v>1.02</v>
      </c>
      <c r="P689">
        <f t="shared" si="134"/>
        <v>99.9</v>
      </c>
      <c r="Q689">
        <f t="shared" si="135"/>
        <v>92.699999999999989</v>
      </c>
      <c r="R689">
        <f t="shared" si="136"/>
        <v>20.799999999999997</v>
      </c>
      <c r="S689">
        <f t="shared" si="137"/>
        <v>92.699999999999989</v>
      </c>
      <c r="T689">
        <f t="shared" si="138"/>
        <v>1.85</v>
      </c>
      <c r="U689">
        <f t="shared" si="139"/>
        <v>11.24</v>
      </c>
      <c r="V689">
        <f t="shared" si="140"/>
        <v>11.2</v>
      </c>
      <c r="X689">
        <f t="shared" si="141"/>
        <v>0</v>
      </c>
      <c r="Y689">
        <f t="shared" si="142"/>
        <v>0.9</v>
      </c>
      <c r="Z689">
        <f t="shared" si="143"/>
        <v>0.09</v>
      </c>
    </row>
    <row r="690" spans="1:26" x14ac:dyDescent="0.25">
      <c r="A690" s="1" t="s">
        <v>2126</v>
      </c>
      <c r="B690" s="1">
        <v>30</v>
      </c>
      <c r="C690" s="1">
        <v>33.6</v>
      </c>
      <c r="D690" s="1">
        <v>0.09</v>
      </c>
      <c r="E690" s="1">
        <v>6.48</v>
      </c>
      <c r="F690" s="1">
        <v>0.63</v>
      </c>
      <c r="G690" s="1">
        <v>0</v>
      </c>
      <c r="H690" s="1"/>
      <c r="I690" s="1">
        <v>0</v>
      </c>
      <c r="J690" s="1">
        <v>0</v>
      </c>
      <c r="K690" s="1">
        <v>0</v>
      </c>
      <c r="L690" s="1">
        <v>2011</v>
      </c>
      <c r="M690" s="1" t="str">
        <f t="shared" si="131"/>
        <v>저어육류</v>
      </c>
      <c r="N690">
        <f t="shared" si="132"/>
        <v>31.950000000000003</v>
      </c>
      <c r="O690">
        <f t="shared" si="133"/>
        <v>0.95</v>
      </c>
      <c r="P690">
        <f t="shared" si="134"/>
        <v>29.91</v>
      </c>
      <c r="Q690">
        <f t="shared" si="135"/>
        <v>31.590000000000003</v>
      </c>
      <c r="R690">
        <f t="shared" si="136"/>
        <v>7.11</v>
      </c>
      <c r="S690">
        <f t="shared" si="137"/>
        <v>31.590000000000003</v>
      </c>
      <c r="T690">
        <f t="shared" si="138"/>
        <v>0.63</v>
      </c>
      <c r="U690">
        <f t="shared" si="139"/>
        <v>11.29</v>
      </c>
      <c r="V690">
        <f t="shared" si="140"/>
        <v>11.3</v>
      </c>
      <c r="X690">
        <f t="shared" si="141"/>
        <v>0.01</v>
      </c>
      <c r="Y690">
        <f t="shared" si="142"/>
        <v>0.9</v>
      </c>
      <c r="Z690">
        <f t="shared" si="143"/>
        <v>0.09</v>
      </c>
    </row>
    <row r="691" spans="1:26" x14ac:dyDescent="0.25">
      <c r="A691" s="1" t="s">
        <v>2127</v>
      </c>
      <c r="B691" s="1">
        <v>100</v>
      </c>
      <c r="C691" s="1">
        <v>105</v>
      </c>
      <c r="D691" s="1">
        <v>0.2</v>
      </c>
      <c r="E691" s="1">
        <v>23.9</v>
      </c>
      <c r="F691" s="1">
        <v>1.3</v>
      </c>
      <c r="G691" s="1"/>
      <c r="H691" s="1"/>
      <c r="I691" s="1"/>
      <c r="J691" s="1"/>
      <c r="K691" s="1">
        <v>0</v>
      </c>
      <c r="L691" s="1">
        <v>2017</v>
      </c>
      <c r="M691" s="1" t="str">
        <f t="shared" si="131"/>
        <v>저어육류</v>
      </c>
      <c r="N691">
        <f t="shared" si="132"/>
        <v>108.1</v>
      </c>
      <c r="O691">
        <f t="shared" si="133"/>
        <v>1.03</v>
      </c>
      <c r="P691">
        <f t="shared" si="134"/>
        <v>99.8</v>
      </c>
      <c r="Q691">
        <f t="shared" si="135"/>
        <v>107.3</v>
      </c>
      <c r="R691">
        <f t="shared" si="136"/>
        <v>25.2</v>
      </c>
      <c r="S691">
        <f t="shared" si="137"/>
        <v>107.3</v>
      </c>
      <c r="T691">
        <f t="shared" si="138"/>
        <v>2.15</v>
      </c>
      <c r="U691">
        <f t="shared" si="139"/>
        <v>11.72</v>
      </c>
      <c r="V691">
        <f t="shared" si="140"/>
        <v>11.7</v>
      </c>
      <c r="X691">
        <f t="shared" si="141"/>
        <v>0.01</v>
      </c>
      <c r="Y691">
        <f t="shared" si="142"/>
        <v>0.94</v>
      </c>
      <c r="Z691">
        <f t="shared" si="143"/>
        <v>0.05</v>
      </c>
    </row>
    <row r="692" spans="1:26" x14ac:dyDescent="0.25">
      <c r="A692" s="1" t="s">
        <v>2128</v>
      </c>
      <c r="B692" s="1">
        <v>100</v>
      </c>
      <c r="C692" s="1">
        <v>95</v>
      </c>
      <c r="D692" s="1">
        <v>0.3</v>
      </c>
      <c r="E692" s="1">
        <v>20.2</v>
      </c>
      <c r="F692" s="1">
        <v>1.7</v>
      </c>
      <c r="G692" s="1"/>
      <c r="H692" s="1"/>
      <c r="I692" s="1"/>
      <c r="J692" s="1"/>
      <c r="K692" s="1">
        <v>0</v>
      </c>
      <c r="L692" s="1">
        <v>2017</v>
      </c>
      <c r="M692" s="1" t="str">
        <f t="shared" si="131"/>
        <v>저어육류</v>
      </c>
      <c r="N692">
        <f t="shared" si="132"/>
        <v>97.3</v>
      </c>
      <c r="O692">
        <f t="shared" si="133"/>
        <v>1.02</v>
      </c>
      <c r="P692">
        <f t="shared" si="134"/>
        <v>99.7</v>
      </c>
      <c r="Q692">
        <f t="shared" si="135"/>
        <v>96.1</v>
      </c>
      <c r="R692">
        <f t="shared" si="136"/>
        <v>21.9</v>
      </c>
      <c r="S692">
        <f t="shared" si="137"/>
        <v>96.1</v>
      </c>
      <c r="T692">
        <f t="shared" si="138"/>
        <v>1.92</v>
      </c>
      <c r="U692">
        <f t="shared" si="139"/>
        <v>11.41</v>
      </c>
      <c r="V692">
        <f t="shared" si="140"/>
        <v>11.4</v>
      </c>
      <c r="X692">
        <f t="shared" si="141"/>
        <v>0.01</v>
      </c>
      <c r="Y692">
        <f t="shared" si="142"/>
        <v>0.91</v>
      </c>
      <c r="Z692">
        <f t="shared" si="143"/>
        <v>0.08</v>
      </c>
    </row>
    <row r="693" spans="1:26" x14ac:dyDescent="0.25">
      <c r="A693" s="1" t="s">
        <v>2129</v>
      </c>
      <c r="B693" s="1">
        <v>100</v>
      </c>
      <c r="C693" s="1">
        <v>90</v>
      </c>
      <c r="D693" s="1">
        <v>0.1</v>
      </c>
      <c r="E693" s="1">
        <v>20</v>
      </c>
      <c r="F693" s="1">
        <v>1.3</v>
      </c>
      <c r="G693" s="1"/>
      <c r="H693" s="1"/>
      <c r="I693" s="1"/>
      <c r="J693" s="1"/>
      <c r="K693" s="1">
        <v>0</v>
      </c>
      <c r="L693" s="1">
        <v>2017</v>
      </c>
      <c r="M693" s="1" t="str">
        <f t="shared" si="131"/>
        <v>저어육류</v>
      </c>
      <c r="N693">
        <f t="shared" si="132"/>
        <v>92.100000000000009</v>
      </c>
      <c r="O693">
        <f t="shared" si="133"/>
        <v>1.02</v>
      </c>
      <c r="P693">
        <f t="shared" si="134"/>
        <v>99.9</v>
      </c>
      <c r="Q693">
        <f t="shared" si="135"/>
        <v>91.7</v>
      </c>
      <c r="R693">
        <f t="shared" si="136"/>
        <v>21.3</v>
      </c>
      <c r="S693">
        <f t="shared" si="137"/>
        <v>91.7</v>
      </c>
      <c r="T693">
        <f t="shared" si="138"/>
        <v>1.83</v>
      </c>
      <c r="U693">
        <f t="shared" si="139"/>
        <v>11.64</v>
      </c>
      <c r="V693">
        <f t="shared" si="140"/>
        <v>11.6</v>
      </c>
      <c r="X693">
        <f t="shared" si="141"/>
        <v>0</v>
      </c>
      <c r="Y693">
        <f t="shared" si="142"/>
        <v>0.93</v>
      </c>
      <c r="Z693">
        <f t="shared" si="143"/>
        <v>0.06</v>
      </c>
    </row>
    <row r="694" spans="1:26" x14ac:dyDescent="0.25">
      <c r="A694" s="1" t="s">
        <v>2130</v>
      </c>
      <c r="B694" s="1">
        <v>100</v>
      </c>
      <c r="C694" s="1">
        <v>116</v>
      </c>
      <c r="D694" s="1">
        <v>2.7</v>
      </c>
      <c r="E694" s="1">
        <v>15.7</v>
      </c>
      <c r="F694" s="1">
        <v>4.8</v>
      </c>
      <c r="G694" s="1"/>
      <c r="H694" s="1">
        <v>7683</v>
      </c>
      <c r="I694" s="1"/>
      <c r="J694" s="1"/>
      <c r="K694" s="1">
        <v>0</v>
      </c>
      <c r="L694" s="1">
        <v>2017</v>
      </c>
      <c r="M694" s="1" t="str">
        <f t="shared" si="131"/>
        <v>저어육류</v>
      </c>
      <c r="N694">
        <f t="shared" si="132"/>
        <v>116.79999999999998</v>
      </c>
      <c r="O694">
        <f t="shared" si="133"/>
        <v>1.01</v>
      </c>
      <c r="P694">
        <f t="shared" si="134"/>
        <v>97.3</v>
      </c>
      <c r="Q694">
        <f t="shared" si="135"/>
        <v>106</v>
      </c>
      <c r="R694">
        <f t="shared" si="136"/>
        <v>20.5</v>
      </c>
      <c r="S694">
        <f t="shared" si="137"/>
        <v>106</v>
      </c>
      <c r="T694">
        <f t="shared" si="138"/>
        <v>2.12</v>
      </c>
      <c r="U694">
        <f t="shared" si="139"/>
        <v>9.67</v>
      </c>
      <c r="V694">
        <f t="shared" si="140"/>
        <v>9.6999999999999993</v>
      </c>
      <c r="X694">
        <f t="shared" si="141"/>
        <v>0.12</v>
      </c>
      <c r="Y694">
        <f t="shared" si="142"/>
        <v>0.68</v>
      </c>
      <c r="Z694">
        <f t="shared" si="143"/>
        <v>0.21</v>
      </c>
    </row>
    <row r="695" spans="1:26" x14ac:dyDescent="0.25">
      <c r="A695" s="1" t="s">
        <v>2131</v>
      </c>
      <c r="B695" s="1">
        <v>100</v>
      </c>
      <c r="C695" s="1">
        <v>172</v>
      </c>
      <c r="D695" s="1">
        <v>0</v>
      </c>
      <c r="E695" s="1">
        <v>23.45</v>
      </c>
      <c r="F695" s="1">
        <v>7.93</v>
      </c>
      <c r="G695" s="1">
        <v>0</v>
      </c>
      <c r="H695" s="1">
        <v>97</v>
      </c>
      <c r="I695" s="1">
        <v>78</v>
      </c>
      <c r="J695" s="1">
        <v>1.91</v>
      </c>
      <c r="K695" s="1">
        <v>0</v>
      </c>
      <c r="L695" s="1">
        <v>2017</v>
      </c>
      <c r="M695" s="1" t="str">
        <f t="shared" si="131"/>
        <v>저어육류</v>
      </c>
      <c r="N695">
        <f t="shared" si="132"/>
        <v>165.17000000000002</v>
      </c>
      <c r="O695">
        <f t="shared" si="133"/>
        <v>0.96</v>
      </c>
      <c r="P695">
        <f t="shared" si="134"/>
        <v>100</v>
      </c>
      <c r="Q695">
        <f t="shared" si="135"/>
        <v>165.17000000000002</v>
      </c>
      <c r="R695">
        <f t="shared" si="136"/>
        <v>31.38</v>
      </c>
      <c r="S695">
        <f t="shared" si="137"/>
        <v>165.17000000000002</v>
      </c>
      <c r="T695">
        <f t="shared" si="138"/>
        <v>3.3</v>
      </c>
      <c r="U695">
        <f t="shared" si="139"/>
        <v>9.51</v>
      </c>
      <c r="V695">
        <f t="shared" si="140"/>
        <v>9.5</v>
      </c>
      <c r="X695">
        <f t="shared" si="141"/>
        <v>0</v>
      </c>
      <c r="Y695">
        <f t="shared" si="142"/>
        <v>0.75</v>
      </c>
      <c r="Z695">
        <f t="shared" si="143"/>
        <v>0.25</v>
      </c>
    </row>
    <row r="696" spans="1:26" x14ac:dyDescent="0.25">
      <c r="A696" s="1" t="s">
        <v>2132</v>
      </c>
      <c r="B696" s="1">
        <v>100</v>
      </c>
      <c r="C696" s="1">
        <v>75</v>
      </c>
      <c r="D696" s="1">
        <v>0</v>
      </c>
      <c r="E696" s="1">
        <v>17</v>
      </c>
      <c r="F696" s="1">
        <v>1</v>
      </c>
      <c r="G696" s="1"/>
      <c r="H696" s="1"/>
      <c r="I696" s="1"/>
      <c r="J696" s="1"/>
      <c r="K696" s="1">
        <v>0</v>
      </c>
      <c r="L696" s="1">
        <v>2017</v>
      </c>
      <c r="M696" s="1" t="str">
        <f t="shared" si="131"/>
        <v>저어육류</v>
      </c>
      <c r="N696">
        <f t="shared" si="132"/>
        <v>77</v>
      </c>
      <c r="O696">
        <f t="shared" si="133"/>
        <v>1.03</v>
      </c>
      <c r="P696">
        <f t="shared" si="134"/>
        <v>100</v>
      </c>
      <c r="Q696">
        <f t="shared" si="135"/>
        <v>77</v>
      </c>
      <c r="R696">
        <f t="shared" si="136"/>
        <v>18</v>
      </c>
      <c r="S696">
        <f t="shared" si="137"/>
        <v>77</v>
      </c>
      <c r="T696">
        <f t="shared" si="138"/>
        <v>1.54</v>
      </c>
      <c r="U696">
        <f t="shared" si="139"/>
        <v>11.69</v>
      </c>
      <c r="V696">
        <f t="shared" si="140"/>
        <v>11.7</v>
      </c>
      <c r="X696">
        <f t="shared" si="141"/>
        <v>0</v>
      </c>
      <c r="Y696">
        <f t="shared" si="142"/>
        <v>0.94</v>
      </c>
      <c r="Z696">
        <f t="shared" si="143"/>
        <v>0.06</v>
      </c>
    </row>
    <row r="697" spans="1:26" x14ac:dyDescent="0.25">
      <c r="A697" s="1" t="s">
        <v>2133</v>
      </c>
      <c r="B697" s="1">
        <v>100</v>
      </c>
      <c r="C697" s="1">
        <v>65</v>
      </c>
      <c r="D697" s="1">
        <v>0.1</v>
      </c>
      <c r="E697" s="1">
        <v>16.3</v>
      </c>
      <c r="F697" s="1">
        <v>0.2</v>
      </c>
      <c r="G697" s="1"/>
      <c r="H697" s="1"/>
      <c r="I697" s="1"/>
      <c r="J697" s="1"/>
      <c r="K697" s="1">
        <v>0</v>
      </c>
      <c r="L697" s="1">
        <v>2017</v>
      </c>
      <c r="M697" s="1" t="str">
        <f t="shared" si="131"/>
        <v>저어육류</v>
      </c>
      <c r="N697">
        <f t="shared" si="132"/>
        <v>67.400000000000006</v>
      </c>
      <c r="O697">
        <f t="shared" si="133"/>
        <v>1.04</v>
      </c>
      <c r="P697">
        <f t="shared" si="134"/>
        <v>99.9</v>
      </c>
      <c r="Q697">
        <f t="shared" si="135"/>
        <v>67</v>
      </c>
      <c r="R697">
        <f t="shared" si="136"/>
        <v>16.5</v>
      </c>
      <c r="S697">
        <f t="shared" si="137"/>
        <v>67</v>
      </c>
      <c r="T697">
        <f t="shared" si="138"/>
        <v>1.34</v>
      </c>
      <c r="U697">
        <f t="shared" si="139"/>
        <v>12.31</v>
      </c>
      <c r="V697">
        <f t="shared" si="140"/>
        <v>12.3</v>
      </c>
      <c r="X697">
        <f t="shared" si="141"/>
        <v>0.01</v>
      </c>
      <c r="Y697">
        <f t="shared" si="142"/>
        <v>0.98</v>
      </c>
      <c r="Z697">
        <f t="shared" si="143"/>
        <v>0.01</v>
      </c>
    </row>
    <row r="698" spans="1:26" x14ac:dyDescent="0.25">
      <c r="A698" s="1" t="s">
        <v>2134</v>
      </c>
      <c r="B698" s="1">
        <v>100</v>
      </c>
      <c r="C698" s="1">
        <v>88</v>
      </c>
      <c r="D698" s="1">
        <v>0.2</v>
      </c>
      <c r="E698" s="1">
        <v>18.3</v>
      </c>
      <c r="F698" s="1">
        <v>1.8</v>
      </c>
      <c r="G698" s="1"/>
      <c r="H698" s="1">
        <v>45</v>
      </c>
      <c r="I698" s="1"/>
      <c r="J698" s="1"/>
      <c r="K698" s="1">
        <v>0</v>
      </c>
      <c r="L698" s="1">
        <v>2017</v>
      </c>
      <c r="M698" s="1" t="str">
        <f t="shared" si="131"/>
        <v>저어육류</v>
      </c>
      <c r="N698">
        <f t="shared" si="132"/>
        <v>90.2</v>
      </c>
      <c r="O698">
        <f t="shared" si="133"/>
        <v>1.03</v>
      </c>
      <c r="P698">
        <f t="shared" si="134"/>
        <v>99.8</v>
      </c>
      <c r="Q698">
        <f t="shared" si="135"/>
        <v>89.4</v>
      </c>
      <c r="R698">
        <f t="shared" si="136"/>
        <v>20.100000000000001</v>
      </c>
      <c r="S698">
        <f t="shared" si="137"/>
        <v>89.4</v>
      </c>
      <c r="T698">
        <f t="shared" si="138"/>
        <v>1.79</v>
      </c>
      <c r="U698">
        <f t="shared" si="139"/>
        <v>11.23</v>
      </c>
      <c r="V698">
        <f t="shared" si="140"/>
        <v>11.2</v>
      </c>
      <c r="X698">
        <f t="shared" si="141"/>
        <v>0.01</v>
      </c>
      <c r="Y698">
        <f t="shared" si="142"/>
        <v>0.9</v>
      </c>
      <c r="Z698">
        <f t="shared" si="143"/>
        <v>0.09</v>
      </c>
    </row>
    <row r="699" spans="1:26" x14ac:dyDescent="0.25">
      <c r="A699" s="1" t="s">
        <v>2135</v>
      </c>
      <c r="B699" s="1">
        <v>100</v>
      </c>
      <c r="C699" s="1">
        <v>94</v>
      </c>
      <c r="D699" s="1">
        <v>0</v>
      </c>
      <c r="E699" s="1">
        <v>21.3</v>
      </c>
      <c r="F699" s="1">
        <v>1.3</v>
      </c>
      <c r="G699" s="1"/>
      <c r="H699" s="1"/>
      <c r="I699" s="1"/>
      <c r="J699" s="1"/>
      <c r="K699" s="1">
        <v>0</v>
      </c>
      <c r="L699" s="1">
        <v>2017</v>
      </c>
      <c r="M699" s="1" t="str">
        <f t="shared" si="131"/>
        <v>저어육류</v>
      </c>
      <c r="N699">
        <f t="shared" si="132"/>
        <v>96.9</v>
      </c>
      <c r="O699">
        <f t="shared" si="133"/>
        <v>1.03</v>
      </c>
      <c r="P699">
        <f t="shared" si="134"/>
        <v>100</v>
      </c>
      <c r="Q699">
        <f t="shared" si="135"/>
        <v>96.9</v>
      </c>
      <c r="R699">
        <f t="shared" si="136"/>
        <v>22.6</v>
      </c>
      <c r="S699">
        <f t="shared" si="137"/>
        <v>96.9</v>
      </c>
      <c r="T699">
        <f t="shared" si="138"/>
        <v>1.94</v>
      </c>
      <c r="U699">
        <f t="shared" si="139"/>
        <v>11.65</v>
      </c>
      <c r="V699">
        <f t="shared" si="140"/>
        <v>11.7</v>
      </c>
      <c r="X699">
        <f t="shared" si="141"/>
        <v>0</v>
      </c>
      <c r="Y699">
        <f t="shared" si="142"/>
        <v>0.94</v>
      </c>
      <c r="Z699">
        <f t="shared" si="143"/>
        <v>0.06</v>
      </c>
    </row>
    <row r="700" spans="1:26" x14ac:dyDescent="0.25">
      <c r="A700" s="1" t="s">
        <v>2136</v>
      </c>
      <c r="B700" s="1">
        <v>100</v>
      </c>
      <c r="C700" s="1">
        <v>89</v>
      </c>
      <c r="D700" s="1">
        <v>0</v>
      </c>
      <c r="E700" s="1">
        <v>19.3</v>
      </c>
      <c r="F700" s="1">
        <v>1.6</v>
      </c>
      <c r="G700" s="1"/>
      <c r="H700" s="1"/>
      <c r="I700" s="1"/>
      <c r="J700" s="1"/>
      <c r="K700" s="1">
        <v>0</v>
      </c>
      <c r="L700" s="1">
        <v>2017</v>
      </c>
      <c r="M700" s="1" t="str">
        <f t="shared" si="131"/>
        <v>저어육류</v>
      </c>
      <c r="N700">
        <f t="shared" si="132"/>
        <v>91.600000000000009</v>
      </c>
      <c r="O700">
        <f t="shared" si="133"/>
        <v>1.03</v>
      </c>
      <c r="P700">
        <f t="shared" si="134"/>
        <v>100</v>
      </c>
      <c r="Q700">
        <f t="shared" si="135"/>
        <v>91.600000000000009</v>
      </c>
      <c r="R700">
        <f t="shared" si="136"/>
        <v>20.900000000000002</v>
      </c>
      <c r="S700">
        <f t="shared" si="137"/>
        <v>91.600000000000009</v>
      </c>
      <c r="T700">
        <f t="shared" si="138"/>
        <v>1.83</v>
      </c>
      <c r="U700">
        <f t="shared" si="139"/>
        <v>11.42</v>
      </c>
      <c r="V700">
        <f t="shared" si="140"/>
        <v>11.4</v>
      </c>
      <c r="X700">
        <f t="shared" si="141"/>
        <v>0</v>
      </c>
      <c r="Y700">
        <f t="shared" si="142"/>
        <v>0.92</v>
      </c>
      <c r="Z700">
        <f t="shared" si="143"/>
        <v>0.08</v>
      </c>
    </row>
    <row r="701" spans="1:26" x14ac:dyDescent="0.25">
      <c r="A701" s="1" t="s">
        <v>2137</v>
      </c>
      <c r="B701" s="1">
        <v>100</v>
      </c>
      <c r="C701" s="1">
        <v>104</v>
      </c>
      <c r="D701" s="1"/>
      <c r="E701" s="1">
        <v>23.5</v>
      </c>
      <c r="F701" s="1">
        <v>1.4</v>
      </c>
      <c r="G701" s="1"/>
      <c r="H701" s="1"/>
      <c r="I701" s="1"/>
      <c r="J701" s="1"/>
      <c r="K701" s="1">
        <v>0</v>
      </c>
      <c r="L701" s="1">
        <v>2017</v>
      </c>
      <c r="M701" s="1" t="str">
        <f t="shared" si="131"/>
        <v>저어육류</v>
      </c>
      <c r="N701">
        <f t="shared" si="132"/>
        <v>106.6</v>
      </c>
      <c r="O701">
        <f t="shared" si="133"/>
        <v>1.03</v>
      </c>
      <c r="P701">
        <f t="shared" si="134"/>
        <v>100</v>
      </c>
      <c r="Q701">
        <f t="shared" si="135"/>
        <v>106.6</v>
      </c>
      <c r="R701">
        <f t="shared" si="136"/>
        <v>24.9</v>
      </c>
      <c r="S701">
        <f t="shared" si="137"/>
        <v>106.6</v>
      </c>
      <c r="T701">
        <f t="shared" si="138"/>
        <v>2.13</v>
      </c>
      <c r="U701">
        <f t="shared" si="139"/>
        <v>11.69</v>
      </c>
      <c r="V701">
        <f t="shared" si="140"/>
        <v>11.7</v>
      </c>
      <c r="X701">
        <f t="shared" si="141"/>
        <v>0</v>
      </c>
      <c r="Y701">
        <f t="shared" si="142"/>
        <v>0.94</v>
      </c>
      <c r="Z701">
        <f t="shared" si="143"/>
        <v>0.06</v>
      </c>
    </row>
    <row r="702" spans="1:26" x14ac:dyDescent="0.25">
      <c r="A702" s="1" t="s">
        <v>2138</v>
      </c>
      <c r="B702" s="1">
        <v>100</v>
      </c>
      <c r="C702" s="1">
        <v>66</v>
      </c>
      <c r="D702" s="1">
        <v>0</v>
      </c>
      <c r="E702" s="1">
        <v>15.9</v>
      </c>
      <c r="F702" s="1">
        <v>0.5</v>
      </c>
      <c r="G702" s="1"/>
      <c r="H702" s="1"/>
      <c r="I702" s="1"/>
      <c r="J702" s="1"/>
      <c r="K702" s="1">
        <v>0</v>
      </c>
      <c r="L702" s="1">
        <v>2017</v>
      </c>
      <c r="M702" s="1" t="str">
        <f t="shared" si="131"/>
        <v>저어육류</v>
      </c>
      <c r="N702">
        <f t="shared" si="132"/>
        <v>68.099999999999994</v>
      </c>
      <c r="O702">
        <f t="shared" si="133"/>
        <v>1.03</v>
      </c>
      <c r="P702">
        <f t="shared" si="134"/>
        <v>100</v>
      </c>
      <c r="Q702">
        <f t="shared" si="135"/>
        <v>68.099999999999994</v>
      </c>
      <c r="R702">
        <f t="shared" si="136"/>
        <v>16.399999999999999</v>
      </c>
      <c r="S702">
        <f t="shared" si="137"/>
        <v>68.099999999999994</v>
      </c>
      <c r="T702">
        <f t="shared" si="138"/>
        <v>1.36</v>
      </c>
      <c r="U702">
        <f t="shared" si="139"/>
        <v>12.06</v>
      </c>
      <c r="V702">
        <f t="shared" si="140"/>
        <v>12.1</v>
      </c>
      <c r="X702">
        <f t="shared" si="141"/>
        <v>0</v>
      </c>
      <c r="Y702">
        <f t="shared" si="142"/>
        <v>0.97</v>
      </c>
      <c r="Z702">
        <f t="shared" si="143"/>
        <v>0.03</v>
      </c>
    </row>
    <row r="703" spans="1:26" x14ac:dyDescent="0.25">
      <c r="A703" s="1" t="s">
        <v>2139</v>
      </c>
      <c r="B703" s="1">
        <v>100</v>
      </c>
      <c r="C703" s="1">
        <v>91</v>
      </c>
      <c r="D703" s="1">
        <v>0</v>
      </c>
      <c r="E703" s="1">
        <v>20.9</v>
      </c>
      <c r="F703" s="1">
        <v>1.1000000000000001</v>
      </c>
      <c r="G703" s="1"/>
      <c r="H703" s="1"/>
      <c r="I703" s="1"/>
      <c r="J703" s="1"/>
      <c r="K703" s="1">
        <v>0</v>
      </c>
      <c r="L703" s="1">
        <v>2017</v>
      </c>
      <c r="M703" s="1" t="str">
        <f t="shared" si="131"/>
        <v>저어육류</v>
      </c>
      <c r="N703">
        <f t="shared" si="132"/>
        <v>93.5</v>
      </c>
      <c r="O703">
        <f t="shared" si="133"/>
        <v>1.03</v>
      </c>
      <c r="P703">
        <f t="shared" si="134"/>
        <v>100</v>
      </c>
      <c r="Q703">
        <f t="shared" si="135"/>
        <v>93.5</v>
      </c>
      <c r="R703">
        <f t="shared" si="136"/>
        <v>22</v>
      </c>
      <c r="S703">
        <f t="shared" si="137"/>
        <v>93.5</v>
      </c>
      <c r="T703">
        <f t="shared" si="138"/>
        <v>1.87</v>
      </c>
      <c r="U703">
        <f t="shared" si="139"/>
        <v>11.76</v>
      </c>
      <c r="V703">
        <f t="shared" si="140"/>
        <v>11.8</v>
      </c>
      <c r="X703">
        <f t="shared" si="141"/>
        <v>0</v>
      </c>
      <c r="Y703">
        <f t="shared" si="142"/>
        <v>0.95</v>
      </c>
      <c r="Z703">
        <f t="shared" si="143"/>
        <v>0.05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Y63"/>
  <sheetViews>
    <sheetView workbookViewId="0">
      <selection activeCell="B12" sqref="B12"/>
    </sheetView>
  </sheetViews>
  <sheetFormatPr defaultRowHeight="15" x14ac:dyDescent="0.25"/>
  <cols>
    <col min="1" max="1" width="27.42578125" customWidth="1"/>
  </cols>
  <sheetData>
    <row r="1" spans="1:25" x14ac:dyDescent="0.25">
      <c r="M1" s="25" t="s">
        <v>2633</v>
      </c>
      <c r="N1" s="25"/>
      <c r="O1" s="25" t="s">
        <v>2634</v>
      </c>
      <c r="P1" s="25"/>
      <c r="Q1" s="25" t="s">
        <v>2635</v>
      </c>
      <c r="R1" s="25"/>
      <c r="S1" s="16"/>
      <c r="T1" s="15" t="s">
        <v>2640</v>
      </c>
      <c r="U1" s="7"/>
      <c r="V1" s="7"/>
      <c r="W1" s="7" t="s">
        <v>2642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15" t="s">
        <v>2628</v>
      </c>
      <c r="N2" s="12" t="s">
        <v>2630</v>
      </c>
      <c r="O2" s="15" t="s">
        <v>2631</v>
      </c>
      <c r="P2" s="15" t="s">
        <v>2632</v>
      </c>
      <c r="Q2" s="15" t="s">
        <v>2636</v>
      </c>
      <c r="R2" s="15" t="s">
        <v>2637</v>
      </c>
      <c r="S2" s="15" t="s">
        <v>2638</v>
      </c>
      <c r="T2" s="15" t="s">
        <v>2639</v>
      </c>
      <c r="U2" s="7" t="s">
        <v>2641</v>
      </c>
      <c r="V2" s="7"/>
      <c r="W2" s="7" t="s">
        <v>2621</v>
      </c>
      <c r="X2" s="7" t="s">
        <v>2622</v>
      </c>
      <c r="Y2" s="7" t="s">
        <v>293</v>
      </c>
    </row>
    <row r="3" spans="1:25" x14ac:dyDescent="0.25">
      <c r="A3" s="1" t="s">
        <v>2140</v>
      </c>
      <c r="B3" s="1">
        <v>100</v>
      </c>
      <c r="C3" s="1">
        <v>12</v>
      </c>
      <c r="D3" s="1">
        <v>4.5999999999999996</v>
      </c>
      <c r="E3" s="1">
        <v>0.9</v>
      </c>
      <c r="F3" s="1">
        <v>0.2</v>
      </c>
      <c r="G3" s="1"/>
      <c r="H3" s="1">
        <v>380</v>
      </c>
      <c r="I3" s="1"/>
      <c r="J3" s="1"/>
      <c r="K3" s="1">
        <v>0</v>
      </c>
      <c r="L3" s="1">
        <v>2017</v>
      </c>
      <c r="M3">
        <f>4*D3+4*E3+9*F3</f>
        <v>23.8</v>
      </c>
      <c r="N3">
        <f>ROUND(M3/C3,2)</f>
        <v>1.98</v>
      </c>
      <c r="O3">
        <f>B3-F3</f>
        <v>99.8</v>
      </c>
      <c r="P3">
        <f>C3-9*F3</f>
        <v>10.199999999999999</v>
      </c>
      <c r="Q3">
        <f>D3</f>
        <v>4.5999999999999996</v>
      </c>
      <c r="R3">
        <f>Q3*4</f>
        <v>18.399999999999999</v>
      </c>
      <c r="S3">
        <f>ROUND(R3/20,2)</f>
        <v>0.92</v>
      </c>
      <c r="T3">
        <f>ROUND(Q3/S3,2)</f>
        <v>5</v>
      </c>
      <c r="U3">
        <f>IF(T3&lt;=20,ROUND(T3,1),IF(AND(T3&gt;20,T3&lt;=50),INT((T3+2)/5)*5,ROUND(T3,-1)))</f>
        <v>5</v>
      </c>
      <c r="W3">
        <f>ROUND(D3/($D3+$E3+$F3),2)</f>
        <v>0.81</v>
      </c>
      <c r="X3">
        <f t="shared" ref="X3:Y3" si="0">ROUND(E3/($D3+$E3+$F3),2)</f>
        <v>0.16</v>
      </c>
      <c r="Y3">
        <f t="shared" si="0"/>
        <v>0.04</v>
      </c>
    </row>
    <row r="4" spans="1:25" x14ac:dyDescent="0.25">
      <c r="A4" s="1" t="s">
        <v>2141</v>
      </c>
      <c r="B4" s="1">
        <v>100</v>
      </c>
      <c r="C4" s="1">
        <v>129</v>
      </c>
      <c r="D4" s="1">
        <v>51.4</v>
      </c>
      <c r="E4" s="1">
        <v>10</v>
      </c>
      <c r="F4" s="1">
        <v>1.4</v>
      </c>
      <c r="G4" s="1"/>
      <c r="H4" s="1"/>
      <c r="I4" s="1"/>
      <c r="J4" s="1"/>
      <c r="K4" s="1">
        <v>0</v>
      </c>
      <c r="L4" s="1">
        <v>2017</v>
      </c>
      <c r="M4">
        <f t="shared" ref="M4:M63" si="1">4*D4+4*E4+9*F4</f>
        <v>258.2</v>
      </c>
      <c r="N4">
        <f t="shared" ref="N4:N63" si="2">ROUND(M4/C4,2)</f>
        <v>2</v>
      </c>
      <c r="O4">
        <f t="shared" ref="O4:O63" si="3">B4-F4</f>
        <v>98.6</v>
      </c>
      <c r="P4">
        <f t="shared" ref="P4:P63" si="4">C4-9*F4</f>
        <v>116.4</v>
      </c>
      <c r="Q4">
        <f t="shared" ref="Q4:Q63" si="5">D4</f>
        <v>51.4</v>
      </c>
      <c r="R4">
        <f t="shared" ref="R4:R63" si="6">Q4*4</f>
        <v>205.6</v>
      </c>
      <c r="S4">
        <f t="shared" ref="S4:S63" si="7">ROUND(R4/20,2)</f>
        <v>10.28</v>
      </c>
      <c r="T4">
        <f t="shared" ref="T4:T63" si="8">ROUND(Q4/S4,2)</f>
        <v>5</v>
      </c>
      <c r="U4">
        <f t="shared" ref="U4:U63" si="9">IF(T4&lt;=20,ROUND(T4,1),IF(AND(T4&gt;20,T4&lt;=50),INT((T4+2)/5)*5,ROUND(T4,-1)))</f>
        <v>5</v>
      </c>
      <c r="W4">
        <f t="shared" ref="W4:W63" si="10">ROUND(D4/($D4+$E4+$F4),2)</f>
        <v>0.82</v>
      </c>
      <c r="X4">
        <f t="shared" ref="X4:X63" si="11">ROUND(E4/($D4+$E4+$F4),2)</f>
        <v>0.16</v>
      </c>
      <c r="Y4">
        <f t="shared" ref="Y4:Y63" si="12">ROUND(F4/($D4+$E4+$F4),2)</f>
        <v>0.02</v>
      </c>
    </row>
    <row r="5" spans="1:25" x14ac:dyDescent="0.25">
      <c r="A5" s="1" t="s">
        <v>2142</v>
      </c>
      <c r="B5" s="1">
        <v>100</v>
      </c>
      <c r="C5" s="1">
        <v>141</v>
      </c>
      <c r="D5" s="1">
        <v>54.7</v>
      </c>
      <c r="E5" s="1">
        <v>12.9</v>
      </c>
      <c r="F5" s="1">
        <v>1.3</v>
      </c>
      <c r="G5" s="1"/>
      <c r="H5" s="1"/>
      <c r="I5" s="1"/>
      <c r="J5" s="1"/>
      <c r="K5" s="1">
        <v>0</v>
      </c>
      <c r="L5" s="1">
        <v>2017</v>
      </c>
      <c r="M5">
        <f t="shared" si="1"/>
        <v>282.10000000000002</v>
      </c>
      <c r="N5">
        <f t="shared" si="2"/>
        <v>2</v>
      </c>
      <c r="O5">
        <f t="shared" si="3"/>
        <v>98.7</v>
      </c>
      <c r="P5">
        <f t="shared" si="4"/>
        <v>129.30000000000001</v>
      </c>
      <c r="Q5">
        <f t="shared" si="5"/>
        <v>54.7</v>
      </c>
      <c r="R5">
        <f t="shared" si="6"/>
        <v>218.8</v>
      </c>
      <c r="S5">
        <f t="shared" si="7"/>
        <v>10.94</v>
      </c>
      <c r="T5">
        <f t="shared" si="8"/>
        <v>5</v>
      </c>
      <c r="U5">
        <f t="shared" si="9"/>
        <v>5</v>
      </c>
      <c r="W5">
        <f t="shared" si="10"/>
        <v>0.79</v>
      </c>
      <c r="X5">
        <f t="shared" si="11"/>
        <v>0.19</v>
      </c>
      <c r="Y5">
        <f t="shared" si="12"/>
        <v>0.02</v>
      </c>
    </row>
    <row r="6" spans="1:25" x14ac:dyDescent="0.25">
      <c r="A6" s="1" t="s">
        <v>2143</v>
      </c>
      <c r="B6" s="1">
        <v>100</v>
      </c>
      <c r="C6" s="1">
        <v>179</v>
      </c>
      <c r="D6" s="1">
        <v>36.5</v>
      </c>
      <c r="E6" s="1">
        <v>42.3</v>
      </c>
      <c r="F6" s="1">
        <v>4.7</v>
      </c>
      <c r="G6" s="1"/>
      <c r="H6" s="1">
        <v>258</v>
      </c>
      <c r="I6" s="1"/>
      <c r="J6" s="1"/>
      <c r="K6" s="1">
        <v>0</v>
      </c>
      <c r="L6" s="1">
        <v>2017</v>
      </c>
      <c r="M6">
        <f t="shared" si="1"/>
        <v>357.5</v>
      </c>
      <c r="N6">
        <f t="shared" si="2"/>
        <v>2</v>
      </c>
      <c r="O6">
        <f t="shared" si="3"/>
        <v>95.3</v>
      </c>
      <c r="P6">
        <f t="shared" si="4"/>
        <v>136.69999999999999</v>
      </c>
      <c r="Q6">
        <f t="shared" si="5"/>
        <v>36.5</v>
      </c>
      <c r="R6">
        <f t="shared" si="6"/>
        <v>146</v>
      </c>
      <c r="S6">
        <f t="shared" si="7"/>
        <v>7.3</v>
      </c>
      <c r="T6">
        <f t="shared" si="8"/>
        <v>5</v>
      </c>
      <c r="U6">
        <f t="shared" si="9"/>
        <v>5</v>
      </c>
      <c r="W6">
        <f t="shared" si="10"/>
        <v>0.44</v>
      </c>
      <c r="X6">
        <f t="shared" si="11"/>
        <v>0.51</v>
      </c>
      <c r="Y6">
        <f t="shared" si="12"/>
        <v>0.06</v>
      </c>
    </row>
    <row r="7" spans="1:25" x14ac:dyDescent="0.25">
      <c r="A7" s="1" t="s">
        <v>2144</v>
      </c>
      <c r="B7" s="1">
        <v>100</v>
      </c>
      <c r="C7" s="1">
        <v>307</v>
      </c>
      <c r="D7" s="1">
        <v>4.82</v>
      </c>
      <c r="E7" s="1">
        <v>37.69</v>
      </c>
      <c r="F7" s="1">
        <v>49.23</v>
      </c>
      <c r="G7" s="1">
        <v>0.52</v>
      </c>
      <c r="H7" s="1">
        <v>1299</v>
      </c>
      <c r="I7" s="1">
        <v>0</v>
      </c>
      <c r="J7" s="1">
        <v>4.1100000000000003</v>
      </c>
      <c r="K7" s="1">
        <v>0</v>
      </c>
      <c r="L7" s="1">
        <v>2017</v>
      </c>
      <c r="M7">
        <f t="shared" si="1"/>
        <v>613.11</v>
      </c>
      <c r="N7">
        <f t="shared" si="2"/>
        <v>2</v>
      </c>
      <c r="O7">
        <f t="shared" si="3"/>
        <v>50.77</v>
      </c>
      <c r="P7">
        <f t="shared" si="4"/>
        <v>-136.07</v>
      </c>
      <c r="Q7">
        <f t="shared" si="5"/>
        <v>4.82</v>
      </c>
      <c r="R7">
        <f t="shared" si="6"/>
        <v>19.28</v>
      </c>
      <c r="S7">
        <f t="shared" si="7"/>
        <v>0.96</v>
      </c>
      <c r="T7">
        <f t="shared" si="8"/>
        <v>5.0199999999999996</v>
      </c>
      <c r="U7">
        <f t="shared" si="9"/>
        <v>5</v>
      </c>
      <c r="W7">
        <f t="shared" si="10"/>
        <v>0.05</v>
      </c>
      <c r="X7">
        <f t="shared" si="11"/>
        <v>0.41</v>
      </c>
      <c r="Y7">
        <f t="shared" si="12"/>
        <v>0.54</v>
      </c>
    </row>
    <row r="8" spans="1:25" x14ac:dyDescent="0.25">
      <c r="A8" s="1" t="s">
        <v>2145</v>
      </c>
      <c r="B8" s="1">
        <v>2</v>
      </c>
      <c r="C8" s="1">
        <v>0.74</v>
      </c>
      <c r="D8" s="1">
        <v>0.25</v>
      </c>
      <c r="E8" s="1">
        <v>0.09</v>
      </c>
      <c r="F8" s="1">
        <v>0.01</v>
      </c>
      <c r="G8" s="1">
        <v>0</v>
      </c>
      <c r="H8" s="1"/>
      <c r="I8" s="1">
        <v>0</v>
      </c>
      <c r="J8" s="1">
        <v>0</v>
      </c>
      <c r="K8" s="1">
        <v>0</v>
      </c>
      <c r="L8" s="1">
        <v>2011</v>
      </c>
      <c r="M8">
        <f t="shared" si="1"/>
        <v>1.45</v>
      </c>
      <c r="N8">
        <f t="shared" si="2"/>
        <v>1.96</v>
      </c>
      <c r="O8">
        <f t="shared" si="3"/>
        <v>1.99</v>
      </c>
      <c r="P8">
        <f t="shared" si="4"/>
        <v>0.65</v>
      </c>
      <c r="Q8">
        <f t="shared" si="5"/>
        <v>0.25</v>
      </c>
      <c r="R8">
        <f t="shared" si="6"/>
        <v>1</v>
      </c>
      <c r="S8">
        <f t="shared" si="7"/>
        <v>0.05</v>
      </c>
      <c r="T8">
        <f t="shared" si="8"/>
        <v>5</v>
      </c>
      <c r="U8">
        <f t="shared" si="9"/>
        <v>5</v>
      </c>
      <c r="W8">
        <f t="shared" si="10"/>
        <v>0.71</v>
      </c>
      <c r="X8">
        <f t="shared" si="11"/>
        <v>0.26</v>
      </c>
      <c r="Y8">
        <f t="shared" si="12"/>
        <v>0.03</v>
      </c>
    </row>
    <row r="9" spans="1:25" x14ac:dyDescent="0.25">
      <c r="A9" s="1" t="s">
        <v>2146</v>
      </c>
      <c r="B9" s="1">
        <v>100</v>
      </c>
      <c r="C9" s="1">
        <v>151</v>
      </c>
      <c r="D9" s="1">
        <v>40.9</v>
      </c>
      <c r="E9" s="1">
        <v>32.700000000000003</v>
      </c>
      <c r="F9" s="1">
        <v>0.8</v>
      </c>
      <c r="G9" s="1"/>
      <c r="H9" s="1">
        <v>120</v>
      </c>
      <c r="I9" s="1"/>
      <c r="J9" s="1"/>
      <c r="K9" s="1">
        <v>0</v>
      </c>
      <c r="L9" s="1">
        <v>2017</v>
      </c>
      <c r="M9">
        <f t="shared" si="1"/>
        <v>301.59999999999997</v>
      </c>
      <c r="N9">
        <f t="shared" si="2"/>
        <v>2</v>
      </c>
      <c r="O9">
        <f t="shared" si="3"/>
        <v>99.2</v>
      </c>
      <c r="P9">
        <f t="shared" si="4"/>
        <v>143.80000000000001</v>
      </c>
      <c r="Q9">
        <f t="shared" si="5"/>
        <v>40.9</v>
      </c>
      <c r="R9">
        <f t="shared" si="6"/>
        <v>163.6</v>
      </c>
      <c r="S9">
        <f t="shared" si="7"/>
        <v>8.18</v>
      </c>
      <c r="T9">
        <f t="shared" si="8"/>
        <v>5</v>
      </c>
      <c r="U9">
        <f t="shared" si="9"/>
        <v>5</v>
      </c>
      <c r="W9">
        <f t="shared" si="10"/>
        <v>0.55000000000000004</v>
      </c>
      <c r="X9">
        <f t="shared" si="11"/>
        <v>0.44</v>
      </c>
      <c r="Y9">
        <f t="shared" si="12"/>
        <v>0.01</v>
      </c>
    </row>
    <row r="10" spans="1:25" x14ac:dyDescent="0.25">
      <c r="A10" s="1" t="s">
        <v>2147</v>
      </c>
      <c r="B10" s="1">
        <v>2</v>
      </c>
      <c r="C10" s="1">
        <v>3.3</v>
      </c>
      <c r="D10" s="1">
        <v>0.87</v>
      </c>
      <c r="E10" s="1">
        <v>0.71</v>
      </c>
      <c r="F10" s="1">
        <v>0.03</v>
      </c>
      <c r="G10" s="1">
        <v>0</v>
      </c>
      <c r="H10" s="1"/>
      <c r="I10" s="1">
        <v>0</v>
      </c>
      <c r="J10" s="1">
        <v>0</v>
      </c>
      <c r="K10" s="1">
        <v>0</v>
      </c>
      <c r="L10" s="1">
        <v>2011</v>
      </c>
      <c r="M10">
        <f t="shared" si="1"/>
        <v>6.59</v>
      </c>
      <c r="N10">
        <f t="shared" si="2"/>
        <v>2</v>
      </c>
      <c r="O10">
        <f t="shared" si="3"/>
        <v>1.97</v>
      </c>
      <c r="P10">
        <f t="shared" si="4"/>
        <v>3.03</v>
      </c>
      <c r="Q10">
        <f t="shared" si="5"/>
        <v>0.87</v>
      </c>
      <c r="R10">
        <f t="shared" si="6"/>
        <v>3.48</v>
      </c>
      <c r="S10">
        <f t="shared" si="7"/>
        <v>0.17</v>
      </c>
      <c r="T10">
        <f t="shared" si="8"/>
        <v>5.12</v>
      </c>
      <c r="U10">
        <f t="shared" si="9"/>
        <v>5.0999999999999996</v>
      </c>
      <c r="W10">
        <f t="shared" si="10"/>
        <v>0.54</v>
      </c>
      <c r="X10">
        <f t="shared" si="11"/>
        <v>0.44</v>
      </c>
      <c r="Y10">
        <f t="shared" si="12"/>
        <v>0.02</v>
      </c>
    </row>
    <row r="11" spans="1:25" x14ac:dyDescent="0.25">
      <c r="A11" s="1" t="s">
        <v>2148</v>
      </c>
      <c r="B11" s="1">
        <v>100</v>
      </c>
      <c r="C11" s="1">
        <v>163</v>
      </c>
      <c r="D11" s="1">
        <v>36.4</v>
      </c>
      <c r="E11" s="1">
        <v>41.8</v>
      </c>
      <c r="F11" s="1">
        <v>1.5</v>
      </c>
      <c r="G11" s="1"/>
      <c r="H11" s="1">
        <v>859</v>
      </c>
      <c r="I11" s="1"/>
      <c r="J11" s="1"/>
      <c r="K11" s="1">
        <v>0</v>
      </c>
      <c r="L11" s="1">
        <v>2017</v>
      </c>
      <c r="M11">
        <f t="shared" si="1"/>
        <v>326.29999999999995</v>
      </c>
      <c r="N11">
        <f t="shared" si="2"/>
        <v>2</v>
      </c>
      <c r="O11">
        <f t="shared" si="3"/>
        <v>98.5</v>
      </c>
      <c r="P11">
        <f t="shared" si="4"/>
        <v>149.5</v>
      </c>
      <c r="Q11">
        <f t="shared" si="5"/>
        <v>36.4</v>
      </c>
      <c r="R11">
        <f t="shared" si="6"/>
        <v>145.6</v>
      </c>
      <c r="S11">
        <f t="shared" si="7"/>
        <v>7.28</v>
      </c>
      <c r="T11">
        <f t="shared" si="8"/>
        <v>5</v>
      </c>
      <c r="U11">
        <f t="shared" si="9"/>
        <v>5</v>
      </c>
      <c r="W11">
        <f t="shared" si="10"/>
        <v>0.46</v>
      </c>
      <c r="X11">
        <f t="shared" si="11"/>
        <v>0.52</v>
      </c>
      <c r="Y11">
        <f t="shared" si="12"/>
        <v>0.02</v>
      </c>
    </row>
    <row r="12" spans="1:25" x14ac:dyDescent="0.25">
      <c r="A12" s="1" t="s">
        <v>2149</v>
      </c>
      <c r="B12" s="1">
        <v>2</v>
      </c>
      <c r="C12" s="1">
        <v>3.24</v>
      </c>
      <c r="D12" s="1">
        <v>0.91</v>
      </c>
      <c r="E12" s="1">
        <v>0.68</v>
      </c>
      <c r="F12" s="1">
        <v>0.01</v>
      </c>
      <c r="G12" s="1">
        <v>0</v>
      </c>
      <c r="H12" s="1"/>
      <c r="I12" s="1">
        <v>0</v>
      </c>
      <c r="J12" s="1">
        <v>0</v>
      </c>
      <c r="K12" s="1">
        <v>0</v>
      </c>
      <c r="L12" s="1">
        <v>2011</v>
      </c>
      <c r="M12">
        <f t="shared" si="1"/>
        <v>6.45</v>
      </c>
      <c r="N12">
        <f t="shared" si="2"/>
        <v>1.99</v>
      </c>
      <c r="O12">
        <f t="shared" si="3"/>
        <v>1.99</v>
      </c>
      <c r="P12">
        <f t="shared" si="4"/>
        <v>3.1500000000000004</v>
      </c>
      <c r="Q12">
        <f t="shared" si="5"/>
        <v>0.91</v>
      </c>
      <c r="R12">
        <f t="shared" si="6"/>
        <v>3.64</v>
      </c>
      <c r="S12">
        <f t="shared" si="7"/>
        <v>0.18</v>
      </c>
      <c r="T12">
        <f t="shared" si="8"/>
        <v>5.0599999999999996</v>
      </c>
      <c r="U12">
        <f t="shared" si="9"/>
        <v>5.0999999999999996</v>
      </c>
      <c r="W12">
        <f t="shared" si="10"/>
        <v>0.56999999999999995</v>
      </c>
      <c r="X12">
        <f t="shared" si="11"/>
        <v>0.43</v>
      </c>
      <c r="Y12">
        <f t="shared" si="12"/>
        <v>0.01</v>
      </c>
    </row>
    <row r="13" spans="1:25" x14ac:dyDescent="0.25">
      <c r="A13" s="1" t="s">
        <v>2150</v>
      </c>
      <c r="B13" s="1">
        <v>100</v>
      </c>
      <c r="C13" s="1">
        <v>174</v>
      </c>
      <c r="D13" s="1">
        <v>41.7</v>
      </c>
      <c r="E13" s="1">
        <v>43.3</v>
      </c>
      <c r="F13" s="1">
        <v>0.9</v>
      </c>
      <c r="G13" s="1"/>
      <c r="H13" s="1">
        <v>491</v>
      </c>
      <c r="I13" s="1"/>
      <c r="J13" s="1"/>
      <c r="K13" s="1">
        <v>0</v>
      </c>
      <c r="L13" s="1">
        <v>2017</v>
      </c>
      <c r="M13">
        <f t="shared" si="1"/>
        <v>348.1</v>
      </c>
      <c r="N13">
        <f t="shared" si="2"/>
        <v>2</v>
      </c>
      <c r="O13">
        <f t="shared" si="3"/>
        <v>99.1</v>
      </c>
      <c r="P13">
        <f t="shared" si="4"/>
        <v>165.9</v>
      </c>
      <c r="Q13">
        <f t="shared" si="5"/>
        <v>41.7</v>
      </c>
      <c r="R13">
        <f t="shared" si="6"/>
        <v>166.8</v>
      </c>
      <c r="S13">
        <f t="shared" si="7"/>
        <v>8.34</v>
      </c>
      <c r="T13">
        <f t="shared" si="8"/>
        <v>5</v>
      </c>
      <c r="U13">
        <f t="shared" si="9"/>
        <v>5</v>
      </c>
      <c r="W13">
        <f t="shared" si="10"/>
        <v>0.49</v>
      </c>
      <c r="X13">
        <f t="shared" si="11"/>
        <v>0.5</v>
      </c>
      <c r="Y13">
        <f t="shared" si="12"/>
        <v>0.01</v>
      </c>
    </row>
    <row r="14" spans="1:25" x14ac:dyDescent="0.25">
      <c r="A14" s="1" t="s">
        <v>2151</v>
      </c>
      <c r="B14" s="1">
        <v>100</v>
      </c>
      <c r="C14" s="1">
        <v>12</v>
      </c>
      <c r="D14" s="1">
        <v>2</v>
      </c>
      <c r="E14" s="1">
        <v>3.3</v>
      </c>
      <c r="F14" s="1">
        <v>0.4</v>
      </c>
      <c r="G14" s="1"/>
      <c r="H14" s="1">
        <v>144</v>
      </c>
      <c r="I14" s="1"/>
      <c r="J14" s="1"/>
      <c r="K14" s="1">
        <v>0</v>
      </c>
      <c r="L14" s="1">
        <v>2017</v>
      </c>
      <c r="M14">
        <f t="shared" si="1"/>
        <v>24.8</v>
      </c>
      <c r="N14">
        <f t="shared" si="2"/>
        <v>2.0699999999999998</v>
      </c>
      <c r="O14">
        <f t="shared" si="3"/>
        <v>99.6</v>
      </c>
      <c r="P14">
        <f t="shared" si="4"/>
        <v>8.4</v>
      </c>
      <c r="Q14">
        <f t="shared" si="5"/>
        <v>2</v>
      </c>
      <c r="R14">
        <f t="shared" si="6"/>
        <v>8</v>
      </c>
      <c r="S14">
        <f t="shared" si="7"/>
        <v>0.4</v>
      </c>
      <c r="T14">
        <f t="shared" si="8"/>
        <v>5</v>
      </c>
      <c r="U14">
        <f t="shared" si="9"/>
        <v>5</v>
      </c>
      <c r="W14">
        <f t="shared" si="10"/>
        <v>0.35</v>
      </c>
      <c r="X14">
        <f t="shared" si="11"/>
        <v>0.57999999999999996</v>
      </c>
      <c r="Y14">
        <f t="shared" si="12"/>
        <v>7.0000000000000007E-2</v>
      </c>
    </row>
    <row r="15" spans="1:25" x14ac:dyDescent="0.25">
      <c r="A15" s="1" t="s">
        <v>2152</v>
      </c>
      <c r="B15" s="1">
        <v>100</v>
      </c>
      <c r="C15" s="1">
        <v>17</v>
      </c>
      <c r="D15" s="1">
        <v>6.2</v>
      </c>
      <c r="E15" s="1">
        <v>1.8</v>
      </c>
      <c r="F15" s="1">
        <v>0.2</v>
      </c>
      <c r="G15" s="1"/>
      <c r="H15" s="1">
        <v>75</v>
      </c>
      <c r="I15" s="1"/>
      <c r="J15" s="1"/>
      <c r="K15" s="1">
        <v>0</v>
      </c>
      <c r="L15" s="1">
        <v>2017</v>
      </c>
      <c r="M15">
        <f t="shared" si="1"/>
        <v>33.799999999999997</v>
      </c>
      <c r="N15">
        <f t="shared" si="2"/>
        <v>1.99</v>
      </c>
      <c r="O15">
        <f t="shared" si="3"/>
        <v>99.8</v>
      </c>
      <c r="P15">
        <f t="shared" si="4"/>
        <v>15.2</v>
      </c>
      <c r="Q15">
        <f t="shared" si="5"/>
        <v>6.2</v>
      </c>
      <c r="R15">
        <f t="shared" si="6"/>
        <v>24.8</v>
      </c>
      <c r="S15">
        <f t="shared" si="7"/>
        <v>1.24</v>
      </c>
      <c r="T15">
        <f t="shared" si="8"/>
        <v>5</v>
      </c>
      <c r="U15">
        <f t="shared" si="9"/>
        <v>5</v>
      </c>
      <c r="W15">
        <f t="shared" si="10"/>
        <v>0.76</v>
      </c>
      <c r="X15">
        <f t="shared" si="11"/>
        <v>0.22</v>
      </c>
      <c r="Y15">
        <f t="shared" si="12"/>
        <v>0.02</v>
      </c>
    </row>
    <row r="16" spans="1:25" x14ac:dyDescent="0.25">
      <c r="A16" s="1" t="s">
        <v>2153</v>
      </c>
      <c r="B16" s="1">
        <v>1</v>
      </c>
      <c r="C16" s="1">
        <v>0.74</v>
      </c>
      <c r="D16" s="1">
        <v>0.31</v>
      </c>
      <c r="E16" s="1">
        <v>0.03</v>
      </c>
      <c r="F16" s="1">
        <v>0.01</v>
      </c>
      <c r="G16" s="1">
        <v>0</v>
      </c>
      <c r="H16" s="1"/>
      <c r="I16" s="1">
        <v>0</v>
      </c>
      <c r="J16" s="1">
        <v>0</v>
      </c>
      <c r="K16" s="1">
        <v>0</v>
      </c>
      <c r="L16" s="1">
        <v>2011</v>
      </c>
      <c r="M16">
        <f t="shared" si="1"/>
        <v>1.45</v>
      </c>
      <c r="N16">
        <f t="shared" si="2"/>
        <v>1.96</v>
      </c>
      <c r="O16">
        <f t="shared" si="3"/>
        <v>0.99</v>
      </c>
      <c r="P16">
        <f t="shared" si="4"/>
        <v>0.65</v>
      </c>
      <c r="Q16">
        <f t="shared" si="5"/>
        <v>0.31</v>
      </c>
      <c r="R16">
        <f t="shared" si="6"/>
        <v>1.24</v>
      </c>
      <c r="S16">
        <f t="shared" si="7"/>
        <v>0.06</v>
      </c>
      <c r="T16">
        <f t="shared" si="8"/>
        <v>5.17</v>
      </c>
      <c r="U16">
        <f t="shared" si="9"/>
        <v>5.2</v>
      </c>
      <c r="W16">
        <f t="shared" si="10"/>
        <v>0.89</v>
      </c>
      <c r="X16">
        <f t="shared" si="11"/>
        <v>0.09</v>
      </c>
      <c r="Y16">
        <f t="shared" si="12"/>
        <v>0.03</v>
      </c>
    </row>
    <row r="17" spans="1:25" x14ac:dyDescent="0.25">
      <c r="A17" s="1" t="s">
        <v>2154</v>
      </c>
      <c r="B17" s="1">
        <v>100</v>
      </c>
      <c r="C17" s="1">
        <v>16</v>
      </c>
      <c r="D17" s="1">
        <v>6</v>
      </c>
      <c r="E17" s="1">
        <v>1.2</v>
      </c>
      <c r="F17" s="1">
        <v>0.3</v>
      </c>
      <c r="G17" s="1"/>
      <c r="H17" s="1">
        <v>10854</v>
      </c>
      <c r="I17" s="1"/>
      <c r="J17" s="1"/>
      <c r="K17" s="1">
        <v>0</v>
      </c>
      <c r="L17" s="1">
        <v>2017</v>
      </c>
      <c r="M17">
        <f t="shared" si="1"/>
        <v>31.5</v>
      </c>
      <c r="N17">
        <f t="shared" si="2"/>
        <v>1.97</v>
      </c>
      <c r="O17">
        <f t="shared" si="3"/>
        <v>99.7</v>
      </c>
      <c r="P17">
        <f t="shared" si="4"/>
        <v>13.3</v>
      </c>
      <c r="Q17">
        <f t="shared" si="5"/>
        <v>6</v>
      </c>
      <c r="R17">
        <f t="shared" si="6"/>
        <v>24</v>
      </c>
      <c r="S17">
        <f t="shared" si="7"/>
        <v>1.2</v>
      </c>
      <c r="T17">
        <f t="shared" si="8"/>
        <v>5</v>
      </c>
      <c r="U17">
        <f t="shared" si="9"/>
        <v>5</v>
      </c>
      <c r="W17">
        <f t="shared" si="10"/>
        <v>0.8</v>
      </c>
      <c r="X17">
        <f t="shared" si="11"/>
        <v>0.16</v>
      </c>
      <c r="Y17">
        <f t="shared" si="12"/>
        <v>0.04</v>
      </c>
    </row>
    <row r="18" spans="1:25" x14ac:dyDescent="0.25">
      <c r="A18" s="1" t="s">
        <v>2155</v>
      </c>
      <c r="B18" s="1">
        <v>100</v>
      </c>
      <c r="C18" s="1">
        <v>1</v>
      </c>
      <c r="D18" s="1">
        <v>0.3</v>
      </c>
      <c r="E18" s="1">
        <v>0.1</v>
      </c>
      <c r="F18" s="1">
        <v>0</v>
      </c>
      <c r="G18" s="1"/>
      <c r="H18" s="1">
        <v>31</v>
      </c>
      <c r="I18" s="1"/>
      <c r="J18" s="1"/>
      <c r="K18" s="1">
        <v>0</v>
      </c>
      <c r="L18" s="1">
        <v>2017</v>
      </c>
      <c r="M18">
        <f t="shared" si="1"/>
        <v>1.6</v>
      </c>
      <c r="N18">
        <f t="shared" si="2"/>
        <v>1.6</v>
      </c>
      <c r="O18">
        <f t="shared" si="3"/>
        <v>100</v>
      </c>
      <c r="P18">
        <f t="shared" si="4"/>
        <v>1</v>
      </c>
      <c r="Q18">
        <f t="shared" si="5"/>
        <v>0.3</v>
      </c>
      <c r="R18">
        <f t="shared" si="6"/>
        <v>1.2</v>
      </c>
      <c r="S18">
        <f t="shared" si="7"/>
        <v>0.06</v>
      </c>
      <c r="T18">
        <f t="shared" si="8"/>
        <v>5</v>
      </c>
      <c r="U18">
        <f t="shared" si="9"/>
        <v>5</v>
      </c>
      <c r="W18">
        <f t="shared" si="10"/>
        <v>0.75</v>
      </c>
      <c r="X18">
        <f t="shared" si="11"/>
        <v>0.25</v>
      </c>
      <c r="Y18">
        <f t="shared" si="12"/>
        <v>0</v>
      </c>
    </row>
    <row r="19" spans="1:25" x14ac:dyDescent="0.25">
      <c r="A19" s="1" t="s">
        <v>2156</v>
      </c>
      <c r="B19" s="1">
        <v>100</v>
      </c>
      <c r="C19" s="1">
        <v>228</v>
      </c>
      <c r="D19" s="1">
        <v>58.8</v>
      </c>
      <c r="E19" s="1">
        <v>3.6</v>
      </c>
      <c r="F19" s="1">
        <v>23</v>
      </c>
      <c r="G19" s="1"/>
      <c r="H19" s="1">
        <v>1383</v>
      </c>
      <c r="I19" s="1"/>
      <c r="J19" s="1"/>
      <c r="K19" s="1">
        <v>0</v>
      </c>
      <c r="L19" s="1">
        <v>2017</v>
      </c>
      <c r="M19">
        <f t="shared" si="1"/>
        <v>456.6</v>
      </c>
      <c r="N19">
        <f t="shared" si="2"/>
        <v>2</v>
      </c>
      <c r="O19">
        <f t="shared" si="3"/>
        <v>77</v>
      </c>
      <c r="P19">
        <f t="shared" si="4"/>
        <v>21</v>
      </c>
      <c r="Q19">
        <f t="shared" si="5"/>
        <v>58.8</v>
      </c>
      <c r="R19">
        <f t="shared" si="6"/>
        <v>235.2</v>
      </c>
      <c r="S19">
        <f t="shared" si="7"/>
        <v>11.76</v>
      </c>
      <c r="T19">
        <f t="shared" si="8"/>
        <v>5</v>
      </c>
      <c r="U19">
        <f t="shared" si="9"/>
        <v>5</v>
      </c>
      <c r="W19">
        <f t="shared" si="10"/>
        <v>0.69</v>
      </c>
      <c r="X19">
        <f t="shared" si="11"/>
        <v>0.04</v>
      </c>
      <c r="Y19">
        <f t="shared" si="12"/>
        <v>0.27</v>
      </c>
    </row>
    <row r="20" spans="1:25" x14ac:dyDescent="0.25">
      <c r="A20" s="1" t="s">
        <v>2157</v>
      </c>
      <c r="B20" s="1">
        <v>1</v>
      </c>
      <c r="C20" s="1">
        <v>1.17</v>
      </c>
      <c r="D20" s="1">
        <v>0.49</v>
      </c>
      <c r="E20" s="1">
        <v>7.0000000000000007E-2</v>
      </c>
      <c r="F20" s="1">
        <v>0.01</v>
      </c>
      <c r="G20" s="1">
        <v>0</v>
      </c>
      <c r="H20" s="1"/>
      <c r="I20" s="1">
        <v>0</v>
      </c>
      <c r="J20" s="1">
        <v>0</v>
      </c>
      <c r="K20" s="1">
        <v>0</v>
      </c>
      <c r="L20" s="1">
        <v>2011</v>
      </c>
      <c r="M20">
        <f t="shared" si="1"/>
        <v>2.33</v>
      </c>
      <c r="N20">
        <f t="shared" si="2"/>
        <v>1.99</v>
      </c>
      <c r="O20">
        <f t="shared" si="3"/>
        <v>0.99</v>
      </c>
      <c r="P20">
        <f t="shared" si="4"/>
        <v>1.0799999999999998</v>
      </c>
      <c r="Q20">
        <f t="shared" si="5"/>
        <v>0.49</v>
      </c>
      <c r="R20">
        <f t="shared" si="6"/>
        <v>1.96</v>
      </c>
      <c r="S20">
        <f t="shared" si="7"/>
        <v>0.1</v>
      </c>
      <c r="T20">
        <f t="shared" si="8"/>
        <v>4.9000000000000004</v>
      </c>
      <c r="U20">
        <f t="shared" si="9"/>
        <v>4.9000000000000004</v>
      </c>
      <c r="W20">
        <f t="shared" si="10"/>
        <v>0.86</v>
      </c>
      <c r="X20">
        <f t="shared" si="11"/>
        <v>0.12</v>
      </c>
      <c r="Y20">
        <f t="shared" si="12"/>
        <v>0.02</v>
      </c>
    </row>
    <row r="21" spans="1:25" x14ac:dyDescent="0.25">
      <c r="A21" s="1" t="s">
        <v>2158</v>
      </c>
      <c r="B21" s="1">
        <v>100</v>
      </c>
      <c r="C21" s="1">
        <v>110</v>
      </c>
      <c r="D21" s="1">
        <v>45.2</v>
      </c>
      <c r="E21" s="1">
        <v>7.4</v>
      </c>
      <c r="F21" s="1">
        <v>1.1000000000000001</v>
      </c>
      <c r="G21" s="1"/>
      <c r="H21" s="1">
        <v>3100</v>
      </c>
      <c r="I21" s="1"/>
      <c r="J21" s="1"/>
      <c r="K21" s="1">
        <v>0</v>
      </c>
      <c r="L21" s="1">
        <v>2017</v>
      </c>
      <c r="M21">
        <f t="shared" si="1"/>
        <v>220.3</v>
      </c>
      <c r="N21">
        <f t="shared" si="2"/>
        <v>2</v>
      </c>
      <c r="O21">
        <f t="shared" si="3"/>
        <v>98.9</v>
      </c>
      <c r="P21">
        <f t="shared" si="4"/>
        <v>100.1</v>
      </c>
      <c r="Q21">
        <f t="shared" si="5"/>
        <v>45.2</v>
      </c>
      <c r="R21">
        <f t="shared" si="6"/>
        <v>180.8</v>
      </c>
      <c r="S21">
        <f t="shared" si="7"/>
        <v>9.0399999999999991</v>
      </c>
      <c r="T21">
        <f t="shared" si="8"/>
        <v>5</v>
      </c>
      <c r="U21">
        <f t="shared" si="9"/>
        <v>5</v>
      </c>
      <c r="W21">
        <f t="shared" si="10"/>
        <v>0.84</v>
      </c>
      <c r="X21">
        <f t="shared" si="11"/>
        <v>0.14000000000000001</v>
      </c>
      <c r="Y21">
        <f t="shared" si="12"/>
        <v>0.02</v>
      </c>
    </row>
    <row r="22" spans="1:25" x14ac:dyDescent="0.25">
      <c r="A22" s="1" t="s">
        <v>2159</v>
      </c>
      <c r="B22" s="1">
        <v>1</v>
      </c>
      <c r="C22" s="1">
        <v>1.3</v>
      </c>
      <c r="D22" s="1">
        <v>0.55000000000000004</v>
      </c>
      <c r="E22" s="1">
        <v>7.0000000000000007E-2</v>
      </c>
      <c r="F22" s="1">
        <v>0.02</v>
      </c>
      <c r="G22" s="1">
        <v>0</v>
      </c>
      <c r="H22" s="1"/>
      <c r="I22" s="1">
        <v>0</v>
      </c>
      <c r="J22" s="1">
        <v>0</v>
      </c>
      <c r="K22" s="1">
        <v>0</v>
      </c>
      <c r="L22" s="1">
        <v>2011</v>
      </c>
      <c r="M22">
        <f t="shared" si="1"/>
        <v>2.6600000000000006</v>
      </c>
      <c r="N22">
        <f t="shared" si="2"/>
        <v>2.0499999999999998</v>
      </c>
      <c r="O22">
        <f t="shared" si="3"/>
        <v>0.98</v>
      </c>
      <c r="P22">
        <f t="shared" si="4"/>
        <v>1.1200000000000001</v>
      </c>
      <c r="Q22">
        <f t="shared" si="5"/>
        <v>0.55000000000000004</v>
      </c>
      <c r="R22">
        <f t="shared" si="6"/>
        <v>2.2000000000000002</v>
      </c>
      <c r="S22">
        <f t="shared" si="7"/>
        <v>0.11</v>
      </c>
      <c r="T22">
        <f t="shared" si="8"/>
        <v>5</v>
      </c>
      <c r="U22">
        <f t="shared" si="9"/>
        <v>5</v>
      </c>
      <c r="W22">
        <f t="shared" si="10"/>
        <v>0.86</v>
      </c>
      <c r="X22">
        <f t="shared" si="11"/>
        <v>0.11</v>
      </c>
      <c r="Y22">
        <f t="shared" si="12"/>
        <v>0.03</v>
      </c>
    </row>
    <row r="23" spans="1:25" x14ac:dyDescent="0.25">
      <c r="A23" s="1" t="s">
        <v>2160</v>
      </c>
      <c r="B23" s="1">
        <v>100</v>
      </c>
      <c r="C23" s="1">
        <v>12</v>
      </c>
      <c r="D23" s="1">
        <v>4.2</v>
      </c>
      <c r="E23" s="1">
        <v>1.1000000000000001</v>
      </c>
      <c r="F23" s="1">
        <v>0.2</v>
      </c>
      <c r="G23" s="1"/>
      <c r="H23" s="1">
        <v>75</v>
      </c>
      <c r="I23" s="1"/>
      <c r="J23" s="1"/>
      <c r="K23" s="1">
        <v>0</v>
      </c>
      <c r="L23" s="1">
        <v>2017</v>
      </c>
      <c r="M23">
        <f t="shared" si="1"/>
        <v>23.000000000000004</v>
      </c>
      <c r="N23">
        <f t="shared" si="2"/>
        <v>1.92</v>
      </c>
      <c r="O23">
        <f t="shared" si="3"/>
        <v>99.8</v>
      </c>
      <c r="P23">
        <f t="shared" si="4"/>
        <v>10.199999999999999</v>
      </c>
      <c r="Q23">
        <f t="shared" si="5"/>
        <v>4.2</v>
      </c>
      <c r="R23">
        <f t="shared" si="6"/>
        <v>16.8</v>
      </c>
      <c r="S23">
        <f t="shared" si="7"/>
        <v>0.84</v>
      </c>
      <c r="T23">
        <f t="shared" si="8"/>
        <v>5</v>
      </c>
      <c r="U23">
        <f t="shared" si="9"/>
        <v>5</v>
      </c>
      <c r="W23">
        <f t="shared" si="10"/>
        <v>0.76</v>
      </c>
      <c r="X23">
        <f t="shared" si="11"/>
        <v>0.2</v>
      </c>
      <c r="Y23">
        <f t="shared" si="12"/>
        <v>0.04</v>
      </c>
    </row>
    <row r="24" spans="1:25" x14ac:dyDescent="0.25">
      <c r="A24" s="1" t="s">
        <v>2161</v>
      </c>
      <c r="B24" s="1">
        <v>1</v>
      </c>
      <c r="C24" s="1">
        <v>1.25</v>
      </c>
      <c r="D24" s="1">
        <v>0.52</v>
      </c>
      <c r="E24" s="1">
        <v>7.0000000000000007E-2</v>
      </c>
      <c r="F24" s="1">
        <v>0.02</v>
      </c>
      <c r="G24" s="1">
        <v>0</v>
      </c>
      <c r="H24" s="1"/>
      <c r="I24" s="1">
        <v>0</v>
      </c>
      <c r="J24" s="1">
        <v>0</v>
      </c>
      <c r="K24" s="1">
        <v>0</v>
      </c>
      <c r="L24" s="1">
        <v>2011</v>
      </c>
      <c r="M24">
        <f t="shared" si="1"/>
        <v>2.5400000000000005</v>
      </c>
      <c r="N24">
        <f t="shared" si="2"/>
        <v>2.0299999999999998</v>
      </c>
      <c r="O24">
        <f t="shared" si="3"/>
        <v>0.98</v>
      </c>
      <c r="P24">
        <f t="shared" si="4"/>
        <v>1.07</v>
      </c>
      <c r="Q24">
        <f t="shared" si="5"/>
        <v>0.52</v>
      </c>
      <c r="R24">
        <f t="shared" si="6"/>
        <v>2.08</v>
      </c>
      <c r="S24">
        <f t="shared" si="7"/>
        <v>0.1</v>
      </c>
      <c r="T24">
        <f t="shared" si="8"/>
        <v>5.2</v>
      </c>
      <c r="U24">
        <f t="shared" si="9"/>
        <v>5.2</v>
      </c>
      <c r="W24">
        <f t="shared" si="10"/>
        <v>0.85</v>
      </c>
      <c r="X24">
        <f t="shared" si="11"/>
        <v>0.11</v>
      </c>
      <c r="Y24">
        <f t="shared" si="12"/>
        <v>0.03</v>
      </c>
    </row>
    <row r="25" spans="1:25" x14ac:dyDescent="0.25">
      <c r="A25" s="1" t="s">
        <v>2162</v>
      </c>
      <c r="B25" s="1">
        <v>100</v>
      </c>
      <c r="C25" s="1">
        <v>51</v>
      </c>
      <c r="D25" s="1">
        <v>17.5</v>
      </c>
      <c r="E25" s="1">
        <v>6.3</v>
      </c>
      <c r="F25" s="1">
        <v>0.7</v>
      </c>
      <c r="G25" s="1">
        <v>0</v>
      </c>
      <c r="H25" s="1"/>
      <c r="I25" s="1">
        <v>0</v>
      </c>
      <c r="J25" s="1">
        <v>0</v>
      </c>
      <c r="K25" s="1">
        <v>0</v>
      </c>
      <c r="L25" s="1">
        <v>2011</v>
      </c>
      <c r="M25">
        <f t="shared" si="1"/>
        <v>101.5</v>
      </c>
      <c r="N25">
        <f t="shared" si="2"/>
        <v>1.99</v>
      </c>
      <c r="O25">
        <f t="shared" si="3"/>
        <v>99.3</v>
      </c>
      <c r="P25">
        <f t="shared" si="4"/>
        <v>44.7</v>
      </c>
      <c r="Q25">
        <f t="shared" si="5"/>
        <v>17.5</v>
      </c>
      <c r="R25">
        <f t="shared" si="6"/>
        <v>70</v>
      </c>
      <c r="S25">
        <f t="shared" si="7"/>
        <v>3.5</v>
      </c>
      <c r="T25">
        <f t="shared" si="8"/>
        <v>5</v>
      </c>
      <c r="U25">
        <f t="shared" si="9"/>
        <v>5</v>
      </c>
      <c r="W25">
        <f t="shared" si="10"/>
        <v>0.71</v>
      </c>
      <c r="X25">
        <f t="shared" si="11"/>
        <v>0.26</v>
      </c>
      <c r="Y25">
        <f t="shared" si="12"/>
        <v>0.03</v>
      </c>
    </row>
    <row r="26" spans="1:25" x14ac:dyDescent="0.25">
      <c r="A26" s="1" t="s">
        <v>2163</v>
      </c>
      <c r="B26" s="1">
        <v>100</v>
      </c>
      <c r="C26" s="1">
        <v>145</v>
      </c>
      <c r="D26" s="1">
        <v>64.5</v>
      </c>
      <c r="E26" s="1">
        <v>7.3</v>
      </c>
      <c r="F26" s="1">
        <v>0.2</v>
      </c>
      <c r="G26" s="1"/>
      <c r="H26" s="1">
        <v>2900</v>
      </c>
      <c r="I26" s="1"/>
      <c r="J26" s="1"/>
      <c r="K26" s="1">
        <v>0</v>
      </c>
      <c r="L26" s="1">
        <v>2017</v>
      </c>
      <c r="M26">
        <f t="shared" si="1"/>
        <v>289</v>
      </c>
      <c r="N26">
        <f t="shared" si="2"/>
        <v>1.99</v>
      </c>
      <c r="O26">
        <f t="shared" si="3"/>
        <v>99.8</v>
      </c>
      <c r="P26">
        <f t="shared" si="4"/>
        <v>143.19999999999999</v>
      </c>
      <c r="Q26">
        <f t="shared" si="5"/>
        <v>64.5</v>
      </c>
      <c r="R26">
        <f t="shared" si="6"/>
        <v>258</v>
      </c>
      <c r="S26">
        <f t="shared" si="7"/>
        <v>12.9</v>
      </c>
      <c r="T26">
        <f t="shared" si="8"/>
        <v>5</v>
      </c>
      <c r="U26">
        <f t="shared" si="9"/>
        <v>5</v>
      </c>
      <c r="W26">
        <f t="shared" si="10"/>
        <v>0.9</v>
      </c>
      <c r="X26">
        <f t="shared" si="11"/>
        <v>0.1</v>
      </c>
      <c r="Y26">
        <f t="shared" si="12"/>
        <v>0</v>
      </c>
    </row>
    <row r="27" spans="1:25" x14ac:dyDescent="0.25">
      <c r="A27" s="1" t="s">
        <v>2164</v>
      </c>
      <c r="B27" s="1">
        <v>100</v>
      </c>
      <c r="C27" s="1">
        <v>128</v>
      </c>
      <c r="D27" s="1">
        <v>52.1</v>
      </c>
      <c r="E27" s="1">
        <v>6.1</v>
      </c>
      <c r="F27" s="1">
        <v>2.5</v>
      </c>
      <c r="G27" s="1"/>
      <c r="H27" s="1"/>
      <c r="I27" s="1"/>
      <c r="J27" s="1"/>
      <c r="K27" s="1">
        <v>0</v>
      </c>
      <c r="L27" s="1">
        <v>2017</v>
      </c>
      <c r="M27">
        <f t="shared" si="1"/>
        <v>255.3</v>
      </c>
      <c r="N27">
        <f t="shared" si="2"/>
        <v>1.99</v>
      </c>
      <c r="O27">
        <f t="shared" si="3"/>
        <v>97.5</v>
      </c>
      <c r="P27">
        <f t="shared" si="4"/>
        <v>105.5</v>
      </c>
      <c r="Q27">
        <f t="shared" si="5"/>
        <v>52.1</v>
      </c>
      <c r="R27">
        <f t="shared" si="6"/>
        <v>208.4</v>
      </c>
      <c r="S27">
        <f t="shared" si="7"/>
        <v>10.42</v>
      </c>
      <c r="T27">
        <f t="shared" si="8"/>
        <v>5</v>
      </c>
      <c r="U27">
        <f t="shared" si="9"/>
        <v>5</v>
      </c>
      <c r="W27">
        <f t="shared" si="10"/>
        <v>0.86</v>
      </c>
      <c r="X27">
        <f t="shared" si="11"/>
        <v>0.1</v>
      </c>
      <c r="Y27">
        <f t="shared" si="12"/>
        <v>0.04</v>
      </c>
    </row>
    <row r="28" spans="1:25" x14ac:dyDescent="0.25">
      <c r="A28" s="1" t="s">
        <v>2165</v>
      </c>
      <c r="B28" s="1">
        <v>100</v>
      </c>
      <c r="C28" s="1">
        <v>125</v>
      </c>
      <c r="D28" s="1">
        <v>40.6</v>
      </c>
      <c r="E28" s="1">
        <v>20.6</v>
      </c>
      <c r="F28" s="1">
        <v>0.5</v>
      </c>
      <c r="G28" s="1"/>
      <c r="H28" s="1"/>
      <c r="I28" s="1"/>
      <c r="J28" s="1"/>
      <c r="K28" s="1">
        <v>0</v>
      </c>
      <c r="L28" s="1">
        <v>2017</v>
      </c>
      <c r="M28">
        <f t="shared" si="1"/>
        <v>249.3</v>
      </c>
      <c r="N28">
        <f t="shared" si="2"/>
        <v>1.99</v>
      </c>
      <c r="O28">
        <f t="shared" si="3"/>
        <v>99.5</v>
      </c>
      <c r="P28">
        <f t="shared" si="4"/>
        <v>120.5</v>
      </c>
      <c r="Q28">
        <f t="shared" si="5"/>
        <v>40.6</v>
      </c>
      <c r="R28">
        <f t="shared" si="6"/>
        <v>162.4</v>
      </c>
      <c r="S28">
        <f t="shared" si="7"/>
        <v>8.1199999999999992</v>
      </c>
      <c r="T28">
        <f t="shared" si="8"/>
        <v>5</v>
      </c>
      <c r="U28">
        <f t="shared" si="9"/>
        <v>5</v>
      </c>
      <c r="W28">
        <f t="shared" si="10"/>
        <v>0.66</v>
      </c>
      <c r="X28">
        <f t="shared" si="11"/>
        <v>0.33</v>
      </c>
      <c r="Y28">
        <f t="shared" si="12"/>
        <v>0.01</v>
      </c>
    </row>
    <row r="29" spans="1:25" x14ac:dyDescent="0.25">
      <c r="A29" s="1" t="s">
        <v>2166</v>
      </c>
      <c r="B29" s="1">
        <v>100</v>
      </c>
      <c r="C29" s="1">
        <v>39</v>
      </c>
      <c r="D29" s="1">
        <v>8.19</v>
      </c>
      <c r="E29" s="1">
        <v>3.88</v>
      </c>
      <c r="F29" s="1">
        <v>3.29</v>
      </c>
      <c r="G29" s="1">
        <v>7.0000000000000007E-2</v>
      </c>
      <c r="H29" s="1">
        <v>104</v>
      </c>
      <c r="I29" s="1">
        <v>0.1</v>
      </c>
      <c r="J29" s="1">
        <v>0.13</v>
      </c>
      <c r="K29" s="1">
        <v>0</v>
      </c>
      <c r="L29" s="1">
        <v>2017</v>
      </c>
      <c r="M29">
        <f t="shared" si="1"/>
        <v>77.89</v>
      </c>
      <c r="N29">
        <f t="shared" si="2"/>
        <v>2</v>
      </c>
      <c r="O29">
        <f t="shared" si="3"/>
        <v>96.71</v>
      </c>
      <c r="P29">
        <f t="shared" si="4"/>
        <v>9.39</v>
      </c>
      <c r="Q29">
        <f t="shared" si="5"/>
        <v>8.19</v>
      </c>
      <c r="R29">
        <f t="shared" si="6"/>
        <v>32.76</v>
      </c>
      <c r="S29">
        <f t="shared" si="7"/>
        <v>1.64</v>
      </c>
      <c r="T29">
        <f t="shared" si="8"/>
        <v>4.99</v>
      </c>
      <c r="U29">
        <f t="shared" si="9"/>
        <v>5</v>
      </c>
      <c r="W29">
        <f t="shared" si="10"/>
        <v>0.53</v>
      </c>
      <c r="X29">
        <f t="shared" si="11"/>
        <v>0.25</v>
      </c>
      <c r="Y29">
        <f t="shared" si="12"/>
        <v>0.21</v>
      </c>
    </row>
    <row r="30" spans="1:25" x14ac:dyDescent="0.25">
      <c r="A30" s="1" t="s">
        <v>2167</v>
      </c>
      <c r="B30" s="1">
        <v>100</v>
      </c>
      <c r="C30" s="1">
        <v>127</v>
      </c>
      <c r="D30" s="1">
        <v>40.799999999999997</v>
      </c>
      <c r="E30" s="1">
        <v>14</v>
      </c>
      <c r="F30" s="1">
        <v>3.9</v>
      </c>
      <c r="G30" s="1"/>
      <c r="H30" s="1"/>
      <c r="I30" s="1"/>
      <c r="J30" s="1"/>
      <c r="K30" s="1">
        <v>0</v>
      </c>
      <c r="L30" s="1">
        <v>2017</v>
      </c>
      <c r="M30">
        <f t="shared" si="1"/>
        <v>254.29999999999998</v>
      </c>
      <c r="N30">
        <f t="shared" si="2"/>
        <v>2</v>
      </c>
      <c r="O30">
        <f t="shared" si="3"/>
        <v>96.1</v>
      </c>
      <c r="P30">
        <f t="shared" si="4"/>
        <v>91.9</v>
      </c>
      <c r="Q30">
        <f t="shared" si="5"/>
        <v>40.799999999999997</v>
      </c>
      <c r="R30">
        <f t="shared" si="6"/>
        <v>163.19999999999999</v>
      </c>
      <c r="S30">
        <f t="shared" si="7"/>
        <v>8.16</v>
      </c>
      <c r="T30">
        <f t="shared" si="8"/>
        <v>5</v>
      </c>
      <c r="U30">
        <f t="shared" si="9"/>
        <v>5</v>
      </c>
      <c r="W30">
        <f t="shared" si="10"/>
        <v>0.7</v>
      </c>
      <c r="X30">
        <f t="shared" si="11"/>
        <v>0.24</v>
      </c>
      <c r="Y30">
        <f t="shared" si="12"/>
        <v>7.0000000000000007E-2</v>
      </c>
    </row>
    <row r="31" spans="1:25" x14ac:dyDescent="0.25">
      <c r="A31" s="1" t="s">
        <v>2168</v>
      </c>
      <c r="B31" s="1">
        <v>100</v>
      </c>
      <c r="C31" s="1">
        <v>18</v>
      </c>
      <c r="D31" s="1">
        <v>5.4</v>
      </c>
      <c r="E31" s="1">
        <v>3.1</v>
      </c>
      <c r="F31" s="1">
        <v>0.2</v>
      </c>
      <c r="G31" s="1"/>
      <c r="H31" s="1"/>
      <c r="I31" s="1"/>
      <c r="J31" s="1"/>
      <c r="K31" s="1">
        <v>0</v>
      </c>
      <c r="L31" s="1">
        <v>2017</v>
      </c>
      <c r="M31">
        <f t="shared" si="1"/>
        <v>35.799999999999997</v>
      </c>
      <c r="N31">
        <f t="shared" si="2"/>
        <v>1.99</v>
      </c>
      <c r="O31">
        <f t="shared" si="3"/>
        <v>99.8</v>
      </c>
      <c r="P31">
        <f t="shared" si="4"/>
        <v>16.2</v>
      </c>
      <c r="Q31">
        <f t="shared" si="5"/>
        <v>5.4</v>
      </c>
      <c r="R31">
        <f t="shared" si="6"/>
        <v>21.6</v>
      </c>
      <c r="S31">
        <f t="shared" si="7"/>
        <v>1.08</v>
      </c>
      <c r="T31">
        <f t="shared" si="8"/>
        <v>5</v>
      </c>
      <c r="U31">
        <f t="shared" si="9"/>
        <v>5</v>
      </c>
      <c r="W31">
        <f t="shared" si="10"/>
        <v>0.62</v>
      </c>
      <c r="X31">
        <f t="shared" si="11"/>
        <v>0.36</v>
      </c>
      <c r="Y31">
        <f t="shared" si="12"/>
        <v>0.02</v>
      </c>
    </row>
    <row r="32" spans="1:25" x14ac:dyDescent="0.25">
      <c r="A32" s="1" t="s">
        <v>2169</v>
      </c>
      <c r="B32" s="1">
        <v>100</v>
      </c>
      <c r="C32" s="1">
        <v>129</v>
      </c>
      <c r="D32" s="1">
        <v>45.7</v>
      </c>
      <c r="E32" s="1">
        <v>15.2</v>
      </c>
      <c r="F32" s="1">
        <v>1.7</v>
      </c>
      <c r="G32" s="1"/>
      <c r="H32" s="1"/>
      <c r="I32" s="1"/>
      <c r="J32" s="1"/>
      <c r="K32" s="1">
        <v>0</v>
      </c>
      <c r="L32" s="1">
        <v>2017</v>
      </c>
      <c r="M32">
        <f t="shared" si="1"/>
        <v>258.90000000000003</v>
      </c>
      <c r="N32">
        <f t="shared" si="2"/>
        <v>2.0099999999999998</v>
      </c>
      <c r="O32">
        <f t="shared" si="3"/>
        <v>98.3</v>
      </c>
      <c r="P32">
        <f t="shared" si="4"/>
        <v>113.7</v>
      </c>
      <c r="Q32">
        <f t="shared" si="5"/>
        <v>45.7</v>
      </c>
      <c r="R32">
        <f t="shared" si="6"/>
        <v>182.8</v>
      </c>
      <c r="S32">
        <f t="shared" si="7"/>
        <v>9.14</v>
      </c>
      <c r="T32">
        <f t="shared" si="8"/>
        <v>5</v>
      </c>
      <c r="U32">
        <f t="shared" si="9"/>
        <v>5</v>
      </c>
      <c r="W32">
        <f t="shared" si="10"/>
        <v>0.73</v>
      </c>
      <c r="X32">
        <f t="shared" si="11"/>
        <v>0.24</v>
      </c>
      <c r="Y32">
        <f t="shared" si="12"/>
        <v>0.03</v>
      </c>
    </row>
    <row r="33" spans="1:25" x14ac:dyDescent="0.25">
      <c r="A33" s="1" t="s">
        <v>2170</v>
      </c>
      <c r="B33" s="1">
        <v>100</v>
      </c>
      <c r="C33" s="1">
        <v>15</v>
      </c>
      <c r="D33" s="1">
        <v>5.2</v>
      </c>
      <c r="E33" s="1">
        <v>1.8</v>
      </c>
      <c r="F33" s="1">
        <v>0.2</v>
      </c>
      <c r="G33" s="1"/>
      <c r="H33" s="1"/>
      <c r="I33" s="1"/>
      <c r="J33" s="1"/>
      <c r="K33" s="1">
        <v>0</v>
      </c>
      <c r="L33" s="1">
        <v>2017</v>
      </c>
      <c r="M33">
        <f t="shared" si="1"/>
        <v>29.8</v>
      </c>
      <c r="N33">
        <f t="shared" si="2"/>
        <v>1.99</v>
      </c>
      <c r="O33">
        <f t="shared" si="3"/>
        <v>99.8</v>
      </c>
      <c r="P33">
        <f t="shared" si="4"/>
        <v>13.2</v>
      </c>
      <c r="Q33">
        <f t="shared" si="5"/>
        <v>5.2</v>
      </c>
      <c r="R33">
        <f t="shared" si="6"/>
        <v>20.8</v>
      </c>
      <c r="S33">
        <f t="shared" si="7"/>
        <v>1.04</v>
      </c>
      <c r="T33">
        <f t="shared" si="8"/>
        <v>5</v>
      </c>
      <c r="U33">
        <f t="shared" si="9"/>
        <v>5</v>
      </c>
      <c r="W33">
        <f t="shared" si="10"/>
        <v>0.72</v>
      </c>
      <c r="X33">
        <f t="shared" si="11"/>
        <v>0.25</v>
      </c>
      <c r="Y33">
        <f t="shared" si="12"/>
        <v>0.03</v>
      </c>
    </row>
    <row r="34" spans="1:25" x14ac:dyDescent="0.25">
      <c r="A34" s="1" t="s">
        <v>2171</v>
      </c>
      <c r="B34" s="1">
        <v>100</v>
      </c>
      <c r="C34" s="1">
        <v>134</v>
      </c>
      <c r="D34" s="1">
        <v>52.4</v>
      </c>
      <c r="E34" s="1">
        <v>10.7</v>
      </c>
      <c r="F34" s="1">
        <v>1.8</v>
      </c>
      <c r="G34" s="1"/>
      <c r="H34" s="1"/>
      <c r="I34" s="1"/>
      <c r="J34" s="1"/>
      <c r="K34" s="1">
        <v>0</v>
      </c>
      <c r="L34" s="1">
        <v>2017</v>
      </c>
      <c r="M34">
        <f t="shared" si="1"/>
        <v>268.59999999999997</v>
      </c>
      <c r="N34">
        <f t="shared" si="2"/>
        <v>2</v>
      </c>
      <c r="O34">
        <f t="shared" si="3"/>
        <v>98.2</v>
      </c>
      <c r="P34">
        <f t="shared" si="4"/>
        <v>117.8</v>
      </c>
      <c r="Q34">
        <f t="shared" si="5"/>
        <v>52.4</v>
      </c>
      <c r="R34">
        <f t="shared" si="6"/>
        <v>209.6</v>
      </c>
      <c r="S34">
        <f t="shared" si="7"/>
        <v>10.48</v>
      </c>
      <c r="T34">
        <f t="shared" si="8"/>
        <v>5</v>
      </c>
      <c r="U34">
        <f t="shared" si="9"/>
        <v>5</v>
      </c>
      <c r="W34">
        <f t="shared" si="10"/>
        <v>0.81</v>
      </c>
      <c r="X34">
        <f t="shared" si="11"/>
        <v>0.16</v>
      </c>
      <c r="Y34">
        <f t="shared" si="12"/>
        <v>0.03</v>
      </c>
    </row>
    <row r="35" spans="1:25" x14ac:dyDescent="0.25">
      <c r="A35" s="1" t="s">
        <v>2172</v>
      </c>
      <c r="B35" s="1">
        <v>100</v>
      </c>
      <c r="C35" s="1">
        <v>34</v>
      </c>
      <c r="D35" s="1">
        <v>8.8000000000000007</v>
      </c>
      <c r="E35" s="1">
        <v>6</v>
      </c>
      <c r="F35" s="1">
        <v>0.9</v>
      </c>
      <c r="G35" s="1"/>
      <c r="H35" s="1"/>
      <c r="I35" s="1"/>
      <c r="J35" s="1"/>
      <c r="K35" s="1">
        <v>0</v>
      </c>
      <c r="L35" s="1">
        <v>2017</v>
      </c>
      <c r="M35">
        <f t="shared" si="1"/>
        <v>67.3</v>
      </c>
      <c r="N35">
        <f t="shared" si="2"/>
        <v>1.98</v>
      </c>
      <c r="O35">
        <f t="shared" si="3"/>
        <v>99.1</v>
      </c>
      <c r="P35">
        <f t="shared" si="4"/>
        <v>25.9</v>
      </c>
      <c r="Q35">
        <f t="shared" si="5"/>
        <v>8.8000000000000007</v>
      </c>
      <c r="R35">
        <f t="shared" si="6"/>
        <v>35.200000000000003</v>
      </c>
      <c r="S35">
        <f t="shared" si="7"/>
        <v>1.76</v>
      </c>
      <c r="T35">
        <f t="shared" si="8"/>
        <v>5</v>
      </c>
      <c r="U35">
        <f t="shared" si="9"/>
        <v>5</v>
      </c>
      <c r="W35">
        <f t="shared" si="10"/>
        <v>0.56000000000000005</v>
      </c>
      <c r="X35">
        <f t="shared" si="11"/>
        <v>0.38</v>
      </c>
      <c r="Y35">
        <f t="shared" si="12"/>
        <v>0.06</v>
      </c>
    </row>
    <row r="36" spans="1:25" x14ac:dyDescent="0.25">
      <c r="A36" s="1" t="s">
        <v>2173</v>
      </c>
      <c r="B36" s="1">
        <v>100</v>
      </c>
      <c r="C36" s="1">
        <v>35</v>
      </c>
      <c r="D36" s="1">
        <v>9.3000000000000007</v>
      </c>
      <c r="E36" s="1">
        <v>6</v>
      </c>
      <c r="F36" s="1">
        <v>0.9</v>
      </c>
      <c r="G36" s="1"/>
      <c r="H36" s="1">
        <v>13000</v>
      </c>
      <c r="I36" s="1"/>
      <c r="J36" s="1"/>
      <c r="K36" s="1">
        <v>0</v>
      </c>
      <c r="L36" s="1">
        <v>2017</v>
      </c>
      <c r="M36">
        <f t="shared" si="1"/>
        <v>69.3</v>
      </c>
      <c r="N36">
        <f t="shared" si="2"/>
        <v>1.98</v>
      </c>
      <c r="O36">
        <f t="shared" si="3"/>
        <v>99.1</v>
      </c>
      <c r="P36">
        <f t="shared" si="4"/>
        <v>26.9</v>
      </c>
      <c r="Q36">
        <f t="shared" si="5"/>
        <v>9.3000000000000007</v>
      </c>
      <c r="R36">
        <f t="shared" si="6"/>
        <v>37.200000000000003</v>
      </c>
      <c r="S36">
        <f t="shared" si="7"/>
        <v>1.86</v>
      </c>
      <c r="T36">
        <f t="shared" si="8"/>
        <v>5</v>
      </c>
      <c r="U36">
        <f t="shared" si="9"/>
        <v>5</v>
      </c>
      <c r="W36">
        <f t="shared" si="10"/>
        <v>0.56999999999999995</v>
      </c>
      <c r="X36">
        <f t="shared" si="11"/>
        <v>0.37</v>
      </c>
      <c r="Y36">
        <f t="shared" si="12"/>
        <v>0.06</v>
      </c>
    </row>
    <row r="37" spans="1:25" x14ac:dyDescent="0.25">
      <c r="A37" s="1" t="s">
        <v>2174</v>
      </c>
      <c r="B37" s="1">
        <v>100</v>
      </c>
      <c r="C37" s="1">
        <v>283</v>
      </c>
      <c r="D37" s="1">
        <v>46.21</v>
      </c>
      <c r="E37" s="1">
        <v>9.75</v>
      </c>
      <c r="F37" s="1">
        <v>38.020000000000003</v>
      </c>
      <c r="G37" s="1">
        <v>9.27</v>
      </c>
      <c r="H37" s="1">
        <v>1038</v>
      </c>
      <c r="I37" s="1">
        <v>0</v>
      </c>
      <c r="J37" s="1">
        <v>5.6</v>
      </c>
      <c r="K37" s="1">
        <v>0</v>
      </c>
      <c r="L37" s="1">
        <v>2017</v>
      </c>
      <c r="M37">
        <f t="shared" si="1"/>
        <v>566.02</v>
      </c>
      <c r="N37">
        <f t="shared" si="2"/>
        <v>2</v>
      </c>
      <c r="O37">
        <f t="shared" si="3"/>
        <v>61.98</v>
      </c>
      <c r="P37">
        <f t="shared" si="4"/>
        <v>-59.180000000000007</v>
      </c>
      <c r="Q37">
        <f t="shared" si="5"/>
        <v>46.21</v>
      </c>
      <c r="R37">
        <f t="shared" si="6"/>
        <v>184.84</v>
      </c>
      <c r="S37">
        <f t="shared" si="7"/>
        <v>9.24</v>
      </c>
      <c r="T37">
        <f t="shared" si="8"/>
        <v>5</v>
      </c>
      <c r="U37">
        <f t="shared" si="9"/>
        <v>5</v>
      </c>
      <c r="W37">
        <f t="shared" si="10"/>
        <v>0.49</v>
      </c>
      <c r="X37">
        <f t="shared" si="11"/>
        <v>0.1</v>
      </c>
      <c r="Y37">
        <f t="shared" si="12"/>
        <v>0.4</v>
      </c>
    </row>
    <row r="38" spans="1:25" x14ac:dyDescent="0.25">
      <c r="A38" s="1" t="s">
        <v>2175</v>
      </c>
      <c r="B38" s="1">
        <v>100</v>
      </c>
      <c r="C38" s="1">
        <v>15</v>
      </c>
      <c r="D38" s="1">
        <v>5.5</v>
      </c>
      <c r="E38" s="1">
        <v>1.1000000000000001</v>
      </c>
      <c r="F38" s="1">
        <v>0.3</v>
      </c>
      <c r="G38" s="1"/>
      <c r="H38" s="1">
        <v>3100</v>
      </c>
      <c r="I38" s="1">
        <v>0</v>
      </c>
      <c r="J38" s="1">
        <v>-0.02</v>
      </c>
      <c r="K38" s="1">
        <v>0</v>
      </c>
      <c r="L38" s="1">
        <v>2017</v>
      </c>
      <c r="M38">
        <f t="shared" si="1"/>
        <v>29.099999999999998</v>
      </c>
      <c r="N38">
        <f t="shared" si="2"/>
        <v>1.94</v>
      </c>
      <c r="O38">
        <f t="shared" si="3"/>
        <v>99.7</v>
      </c>
      <c r="P38">
        <f t="shared" si="4"/>
        <v>12.3</v>
      </c>
      <c r="Q38">
        <f t="shared" si="5"/>
        <v>5.5</v>
      </c>
      <c r="R38">
        <f t="shared" si="6"/>
        <v>22</v>
      </c>
      <c r="S38">
        <f t="shared" si="7"/>
        <v>1.1000000000000001</v>
      </c>
      <c r="T38">
        <f t="shared" si="8"/>
        <v>5</v>
      </c>
      <c r="U38">
        <f t="shared" si="9"/>
        <v>5</v>
      </c>
      <c r="W38">
        <f t="shared" si="10"/>
        <v>0.8</v>
      </c>
      <c r="X38">
        <f t="shared" si="11"/>
        <v>0.16</v>
      </c>
      <c r="Y38">
        <f t="shared" si="12"/>
        <v>0.04</v>
      </c>
    </row>
    <row r="39" spans="1:25" x14ac:dyDescent="0.25">
      <c r="A39" s="1" t="s">
        <v>2176</v>
      </c>
      <c r="B39" s="1">
        <v>30</v>
      </c>
      <c r="C39" s="1">
        <v>4.5</v>
      </c>
      <c r="D39" s="1">
        <v>1.65</v>
      </c>
      <c r="E39" s="1">
        <v>0.33</v>
      </c>
      <c r="F39" s="1">
        <v>0.09</v>
      </c>
      <c r="G39" s="1">
        <v>0</v>
      </c>
      <c r="H39" s="1">
        <v>930</v>
      </c>
      <c r="I39" s="1">
        <v>0</v>
      </c>
      <c r="J39" s="1">
        <v>0</v>
      </c>
      <c r="K39" s="1">
        <v>0</v>
      </c>
      <c r="L39" s="1">
        <v>2011</v>
      </c>
      <c r="M39">
        <f t="shared" si="1"/>
        <v>8.73</v>
      </c>
      <c r="N39">
        <f t="shared" si="2"/>
        <v>1.94</v>
      </c>
      <c r="O39">
        <f t="shared" si="3"/>
        <v>29.91</v>
      </c>
      <c r="P39">
        <f t="shared" si="4"/>
        <v>3.69</v>
      </c>
      <c r="Q39">
        <f t="shared" si="5"/>
        <v>1.65</v>
      </c>
      <c r="R39">
        <f t="shared" si="6"/>
        <v>6.6</v>
      </c>
      <c r="S39">
        <f t="shared" si="7"/>
        <v>0.33</v>
      </c>
      <c r="T39">
        <f t="shared" si="8"/>
        <v>5</v>
      </c>
      <c r="U39">
        <f t="shared" si="9"/>
        <v>5</v>
      </c>
      <c r="W39">
        <f t="shared" si="10"/>
        <v>0.8</v>
      </c>
      <c r="X39">
        <f t="shared" si="11"/>
        <v>0.16</v>
      </c>
      <c r="Y39">
        <f t="shared" si="12"/>
        <v>0.04</v>
      </c>
    </row>
    <row r="40" spans="1:25" x14ac:dyDescent="0.25">
      <c r="A40" s="1" t="s">
        <v>2177</v>
      </c>
      <c r="B40" s="1">
        <v>100</v>
      </c>
      <c r="C40" s="1">
        <v>14</v>
      </c>
      <c r="D40" s="1">
        <v>4.5999999999999996</v>
      </c>
      <c r="E40" s="1">
        <v>1.8</v>
      </c>
      <c r="F40" s="1">
        <v>0.2</v>
      </c>
      <c r="G40" s="1"/>
      <c r="H40" s="1">
        <v>520</v>
      </c>
      <c r="I40" s="1"/>
      <c r="J40" s="1"/>
      <c r="K40" s="1">
        <v>0</v>
      </c>
      <c r="L40" s="1">
        <v>2017</v>
      </c>
      <c r="M40">
        <f t="shared" si="1"/>
        <v>27.4</v>
      </c>
      <c r="N40">
        <f t="shared" si="2"/>
        <v>1.96</v>
      </c>
      <c r="O40">
        <f t="shared" si="3"/>
        <v>99.8</v>
      </c>
      <c r="P40">
        <f t="shared" si="4"/>
        <v>12.2</v>
      </c>
      <c r="Q40">
        <f t="shared" si="5"/>
        <v>4.5999999999999996</v>
      </c>
      <c r="R40">
        <f t="shared" si="6"/>
        <v>18.399999999999999</v>
      </c>
      <c r="S40">
        <f t="shared" si="7"/>
        <v>0.92</v>
      </c>
      <c r="T40">
        <f t="shared" si="8"/>
        <v>5</v>
      </c>
      <c r="U40">
        <f t="shared" si="9"/>
        <v>5</v>
      </c>
      <c r="W40">
        <f t="shared" si="10"/>
        <v>0.7</v>
      </c>
      <c r="X40">
        <f t="shared" si="11"/>
        <v>0.27</v>
      </c>
      <c r="Y40">
        <f t="shared" si="12"/>
        <v>0.03</v>
      </c>
    </row>
    <row r="41" spans="1:25" x14ac:dyDescent="0.25">
      <c r="A41" s="1" t="s">
        <v>2178</v>
      </c>
      <c r="B41" s="1">
        <v>100</v>
      </c>
      <c r="C41" s="1">
        <v>126</v>
      </c>
      <c r="D41" s="1">
        <v>36.299999999999997</v>
      </c>
      <c r="E41" s="1">
        <v>20</v>
      </c>
      <c r="F41" s="1">
        <v>2.9</v>
      </c>
      <c r="G41" s="1"/>
      <c r="H41" s="1">
        <v>6100</v>
      </c>
      <c r="I41" s="1"/>
      <c r="J41" s="1"/>
      <c r="K41" s="1">
        <v>0</v>
      </c>
      <c r="L41" s="1">
        <v>2017</v>
      </c>
      <c r="M41">
        <f t="shared" si="1"/>
        <v>251.29999999999998</v>
      </c>
      <c r="N41">
        <f t="shared" si="2"/>
        <v>1.99</v>
      </c>
      <c r="O41">
        <f t="shared" si="3"/>
        <v>97.1</v>
      </c>
      <c r="P41">
        <f t="shared" si="4"/>
        <v>99.9</v>
      </c>
      <c r="Q41">
        <f t="shared" si="5"/>
        <v>36.299999999999997</v>
      </c>
      <c r="R41">
        <f t="shared" si="6"/>
        <v>145.19999999999999</v>
      </c>
      <c r="S41">
        <f t="shared" si="7"/>
        <v>7.26</v>
      </c>
      <c r="T41">
        <f t="shared" si="8"/>
        <v>5</v>
      </c>
      <c r="U41">
        <f t="shared" si="9"/>
        <v>5</v>
      </c>
      <c r="W41">
        <f t="shared" si="10"/>
        <v>0.61</v>
      </c>
      <c r="X41">
        <f t="shared" si="11"/>
        <v>0.34</v>
      </c>
      <c r="Y41">
        <f t="shared" si="12"/>
        <v>0.05</v>
      </c>
    </row>
    <row r="42" spans="1:25" x14ac:dyDescent="0.25">
      <c r="A42" s="1" t="s">
        <v>2179</v>
      </c>
      <c r="B42" s="1">
        <v>5</v>
      </c>
      <c r="C42" s="1">
        <v>5.5</v>
      </c>
      <c r="D42" s="1">
        <v>2.41</v>
      </c>
      <c r="E42" s="1">
        <v>0.3</v>
      </c>
      <c r="F42" s="1">
        <v>0.01</v>
      </c>
      <c r="G42" s="1">
        <v>0</v>
      </c>
      <c r="H42" s="1"/>
      <c r="I42" s="1">
        <v>0</v>
      </c>
      <c r="J42" s="1">
        <v>0</v>
      </c>
      <c r="K42" s="1">
        <v>0</v>
      </c>
      <c r="L42" s="1">
        <v>2011</v>
      </c>
      <c r="M42">
        <f t="shared" si="1"/>
        <v>10.93</v>
      </c>
      <c r="N42">
        <f t="shared" si="2"/>
        <v>1.99</v>
      </c>
      <c r="O42">
        <f t="shared" si="3"/>
        <v>4.99</v>
      </c>
      <c r="P42">
        <f t="shared" si="4"/>
        <v>5.41</v>
      </c>
      <c r="Q42">
        <f t="shared" si="5"/>
        <v>2.41</v>
      </c>
      <c r="R42">
        <f t="shared" si="6"/>
        <v>9.64</v>
      </c>
      <c r="S42">
        <f t="shared" si="7"/>
        <v>0.48</v>
      </c>
      <c r="T42">
        <f t="shared" si="8"/>
        <v>5.0199999999999996</v>
      </c>
      <c r="U42">
        <f t="shared" si="9"/>
        <v>5</v>
      </c>
      <c r="W42">
        <f t="shared" si="10"/>
        <v>0.89</v>
      </c>
      <c r="X42">
        <f t="shared" si="11"/>
        <v>0.11</v>
      </c>
      <c r="Y42">
        <f t="shared" si="12"/>
        <v>0</v>
      </c>
    </row>
    <row r="43" spans="1:25" x14ac:dyDescent="0.25">
      <c r="A43" s="1" t="s">
        <v>2180</v>
      </c>
      <c r="B43" s="1">
        <v>100</v>
      </c>
      <c r="C43" s="1">
        <v>15</v>
      </c>
      <c r="D43" s="1">
        <v>5</v>
      </c>
      <c r="E43" s="1">
        <v>2.1</v>
      </c>
      <c r="F43" s="1">
        <v>0.2</v>
      </c>
      <c r="G43" s="1"/>
      <c r="H43" s="1"/>
      <c r="I43" s="1"/>
      <c r="J43" s="1"/>
      <c r="K43" s="1">
        <v>0</v>
      </c>
      <c r="L43" s="1">
        <v>2017</v>
      </c>
      <c r="M43">
        <f t="shared" si="1"/>
        <v>30.2</v>
      </c>
      <c r="N43">
        <f t="shared" si="2"/>
        <v>2.0099999999999998</v>
      </c>
      <c r="O43">
        <f t="shared" si="3"/>
        <v>99.8</v>
      </c>
      <c r="P43">
        <f t="shared" si="4"/>
        <v>13.2</v>
      </c>
      <c r="Q43">
        <f t="shared" si="5"/>
        <v>5</v>
      </c>
      <c r="R43">
        <f t="shared" si="6"/>
        <v>20</v>
      </c>
      <c r="S43">
        <f t="shared" si="7"/>
        <v>1</v>
      </c>
      <c r="T43">
        <f t="shared" si="8"/>
        <v>5</v>
      </c>
      <c r="U43">
        <f t="shared" si="9"/>
        <v>5</v>
      </c>
      <c r="W43">
        <f t="shared" si="10"/>
        <v>0.68</v>
      </c>
      <c r="X43">
        <f t="shared" si="11"/>
        <v>0.28999999999999998</v>
      </c>
      <c r="Y43">
        <f t="shared" si="12"/>
        <v>0.03</v>
      </c>
    </row>
    <row r="44" spans="1:25" x14ac:dyDescent="0.25">
      <c r="A44" s="1" t="s">
        <v>2181</v>
      </c>
      <c r="B44" s="1">
        <v>100</v>
      </c>
      <c r="C44" s="1">
        <v>147</v>
      </c>
      <c r="D44" s="1">
        <v>55.7</v>
      </c>
      <c r="E44" s="1">
        <v>16.5</v>
      </c>
      <c r="F44" s="1">
        <v>0.6</v>
      </c>
      <c r="G44" s="1"/>
      <c r="H44" s="1"/>
      <c r="I44" s="1"/>
      <c r="J44" s="1"/>
      <c r="K44" s="1">
        <v>0</v>
      </c>
      <c r="L44" s="1">
        <v>2017</v>
      </c>
      <c r="M44">
        <f t="shared" si="1"/>
        <v>294.2</v>
      </c>
      <c r="N44">
        <f t="shared" si="2"/>
        <v>2</v>
      </c>
      <c r="O44">
        <f t="shared" si="3"/>
        <v>99.4</v>
      </c>
      <c r="P44">
        <f t="shared" si="4"/>
        <v>141.6</v>
      </c>
      <c r="Q44">
        <f t="shared" si="5"/>
        <v>55.7</v>
      </c>
      <c r="R44">
        <f t="shared" si="6"/>
        <v>222.8</v>
      </c>
      <c r="S44">
        <f t="shared" si="7"/>
        <v>11.14</v>
      </c>
      <c r="T44">
        <f t="shared" si="8"/>
        <v>5</v>
      </c>
      <c r="U44">
        <f t="shared" si="9"/>
        <v>5</v>
      </c>
      <c r="W44">
        <f t="shared" si="10"/>
        <v>0.77</v>
      </c>
      <c r="X44">
        <f t="shared" si="11"/>
        <v>0.23</v>
      </c>
      <c r="Y44">
        <f t="shared" si="12"/>
        <v>0.01</v>
      </c>
    </row>
    <row r="45" spans="1:25" x14ac:dyDescent="0.25">
      <c r="A45" s="1" t="s">
        <v>2182</v>
      </c>
      <c r="B45" s="1">
        <v>100</v>
      </c>
      <c r="C45" s="1">
        <v>153</v>
      </c>
      <c r="D45" s="1">
        <v>64.099999999999994</v>
      </c>
      <c r="E45" s="1">
        <v>12</v>
      </c>
      <c r="F45" s="1">
        <v>0.2</v>
      </c>
      <c r="G45" s="1"/>
      <c r="H45" s="1"/>
      <c r="I45" s="1"/>
      <c r="J45" s="1"/>
      <c r="K45" s="1">
        <v>0</v>
      </c>
      <c r="L45" s="1">
        <v>2017</v>
      </c>
      <c r="M45">
        <f t="shared" si="1"/>
        <v>306.2</v>
      </c>
      <c r="N45">
        <f t="shared" si="2"/>
        <v>2</v>
      </c>
      <c r="O45">
        <f t="shared" si="3"/>
        <v>99.8</v>
      </c>
      <c r="P45">
        <f t="shared" si="4"/>
        <v>151.19999999999999</v>
      </c>
      <c r="Q45">
        <f t="shared" si="5"/>
        <v>64.099999999999994</v>
      </c>
      <c r="R45">
        <f t="shared" si="6"/>
        <v>256.39999999999998</v>
      </c>
      <c r="S45">
        <f t="shared" si="7"/>
        <v>12.82</v>
      </c>
      <c r="T45">
        <f t="shared" si="8"/>
        <v>5</v>
      </c>
      <c r="U45">
        <f t="shared" si="9"/>
        <v>5</v>
      </c>
      <c r="W45">
        <f t="shared" si="10"/>
        <v>0.84</v>
      </c>
      <c r="X45">
        <f t="shared" si="11"/>
        <v>0.16</v>
      </c>
      <c r="Y45">
        <f t="shared" si="12"/>
        <v>0</v>
      </c>
    </row>
    <row r="46" spans="1:25" x14ac:dyDescent="0.25">
      <c r="A46" s="1" t="s">
        <v>2183</v>
      </c>
      <c r="B46" s="1">
        <v>100</v>
      </c>
      <c r="C46" s="1">
        <v>38</v>
      </c>
      <c r="D46" s="1">
        <v>9.1</v>
      </c>
      <c r="E46" s="1">
        <v>9.6</v>
      </c>
      <c r="F46" s="1">
        <v>0.2</v>
      </c>
      <c r="G46" s="1"/>
      <c r="H46" s="1"/>
      <c r="I46" s="1"/>
      <c r="J46" s="1"/>
      <c r="K46" s="1">
        <v>0</v>
      </c>
      <c r="L46" s="1">
        <v>2017</v>
      </c>
      <c r="M46">
        <f t="shared" si="1"/>
        <v>76.599999999999994</v>
      </c>
      <c r="N46">
        <f t="shared" si="2"/>
        <v>2.02</v>
      </c>
      <c r="O46">
        <f t="shared" si="3"/>
        <v>99.8</v>
      </c>
      <c r="P46">
        <f t="shared" si="4"/>
        <v>36.200000000000003</v>
      </c>
      <c r="Q46">
        <f t="shared" si="5"/>
        <v>9.1</v>
      </c>
      <c r="R46">
        <f t="shared" si="6"/>
        <v>36.4</v>
      </c>
      <c r="S46">
        <f t="shared" si="7"/>
        <v>1.82</v>
      </c>
      <c r="T46">
        <f t="shared" si="8"/>
        <v>5</v>
      </c>
      <c r="U46">
        <f t="shared" si="9"/>
        <v>5</v>
      </c>
      <c r="W46">
        <f t="shared" si="10"/>
        <v>0.48</v>
      </c>
      <c r="X46">
        <f t="shared" si="11"/>
        <v>0.51</v>
      </c>
      <c r="Y46">
        <f t="shared" si="12"/>
        <v>0.01</v>
      </c>
    </row>
    <row r="47" spans="1:25" x14ac:dyDescent="0.25">
      <c r="A47" s="1" t="s">
        <v>2184</v>
      </c>
      <c r="B47" s="1">
        <v>100</v>
      </c>
      <c r="C47" s="1">
        <v>22</v>
      </c>
      <c r="D47" s="1">
        <v>7.1</v>
      </c>
      <c r="E47" s="1">
        <v>2.5</v>
      </c>
      <c r="F47" s="1">
        <v>0.7</v>
      </c>
      <c r="G47" s="1"/>
      <c r="H47" s="1"/>
      <c r="I47" s="1"/>
      <c r="J47" s="1"/>
      <c r="K47" s="1">
        <v>0</v>
      </c>
      <c r="L47" s="1">
        <v>2017</v>
      </c>
      <c r="M47">
        <f t="shared" si="1"/>
        <v>44.699999999999996</v>
      </c>
      <c r="N47">
        <f t="shared" si="2"/>
        <v>2.0299999999999998</v>
      </c>
      <c r="O47">
        <f t="shared" si="3"/>
        <v>99.3</v>
      </c>
      <c r="P47">
        <f t="shared" si="4"/>
        <v>15.7</v>
      </c>
      <c r="Q47">
        <f t="shared" si="5"/>
        <v>7.1</v>
      </c>
      <c r="R47">
        <f t="shared" si="6"/>
        <v>28.4</v>
      </c>
      <c r="S47">
        <f t="shared" si="7"/>
        <v>1.42</v>
      </c>
      <c r="T47">
        <f t="shared" si="8"/>
        <v>5</v>
      </c>
      <c r="U47">
        <f t="shared" si="9"/>
        <v>5</v>
      </c>
      <c r="W47">
        <f t="shared" si="10"/>
        <v>0.69</v>
      </c>
      <c r="X47">
        <f t="shared" si="11"/>
        <v>0.24</v>
      </c>
      <c r="Y47">
        <f t="shared" si="12"/>
        <v>7.0000000000000007E-2</v>
      </c>
    </row>
    <row r="48" spans="1:25" x14ac:dyDescent="0.25">
      <c r="A48" s="1" t="s">
        <v>2185</v>
      </c>
      <c r="B48" s="1">
        <v>100</v>
      </c>
      <c r="C48" s="1">
        <v>154</v>
      </c>
      <c r="D48" s="1">
        <v>74.599999999999994</v>
      </c>
      <c r="E48" s="1">
        <v>2.2999999999999998</v>
      </c>
      <c r="F48" s="1">
        <v>0.1</v>
      </c>
      <c r="G48" s="1"/>
      <c r="H48" s="1"/>
      <c r="I48" s="1"/>
      <c r="J48" s="1"/>
      <c r="K48" s="1">
        <v>0</v>
      </c>
      <c r="L48" s="1">
        <v>2017</v>
      </c>
      <c r="M48">
        <f t="shared" si="1"/>
        <v>308.49999999999994</v>
      </c>
      <c r="N48">
        <f t="shared" si="2"/>
        <v>2</v>
      </c>
      <c r="O48">
        <f t="shared" si="3"/>
        <v>99.9</v>
      </c>
      <c r="P48">
        <f t="shared" si="4"/>
        <v>153.1</v>
      </c>
      <c r="Q48">
        <f t="shared" si="5"/>
        <v>74.599999999999994</v>
      </c>
      <c r="R48">
        <f t="shared" si="6"/>
        <v>298.39999999999998</v>
      </c>
      <c r="S48">
        <f t="shared" si="7"/>
        <v>14.92</v>
      </c>
      <c r="T48">
        <f t="shared" si="8"/>
        <v>5</v>
      </c>
      <c r="U48">
        <f t="shared" si="9"/>
        <v>5</v>
      </c>
      <c r="W48">
        <f t="shared" si="10"/>
        <v>0.97</v>
      </c>
      <c r="X48">
        <f t="shared" si="11"/>
        <v>0.03</v>
      </c>
      <c r="Y48">
        <f t="shared" si="12"/>
        <v>0</v>
      </c>
    </row>
    <row r="49" spans="1:25" x14ac:dyDescent="0.25">
      <c r="A49" s="1" t="s">
        <v>2186</v>
      </c>
      <c r="B49" s="1">
        <v>100</v>
      </c>
      <c r="C49" s="1">
        <v>2</v>
      </c>
      <c r="D49" s="1">
        <v>0.8</v>
      </c>
      <c r="E49" s="1">
        <v>0.1</v>
      </c>
      <c r="F49" s="1">
        <v>0</v>
      </c>
      <c r="G49" s="1"/>
      <c r="H49" s="1"/>
      <c r="I49" s="1"/>
      <c r="J49" s="1"/>
      <c r="K49" s="1">
        <v>0</v>
      </c>
      <c r="L49" s="1">
        <v>2017</v>
      </c>
      <c r="M49">
        <f t="shared" si="1"/>
        <v>3.6</v>
      </c>
      <c r="N49">
        <f t="shared" si="2"/>
        <v>1.8</v>
      </c>
      <c r="O49">
        <f t="shared" si="3"/>
        <v>100</v>
      </c>
      <c r="P49">
        <f t="shared" si="4"/>
        <v>2</v>
      </c>
      <c r="Q49">
        <f t="shared" si="5"/>
        <v>0.8</v>
      </c>
      <c r="R49">
        <f t="shared" si="6"/>
        <v>3.2</v>
      </c>
      <c r="S49">
        <f t="shared" si="7"/>
        <v>0.16</v>
      </c>
      <c r="T49">
        <f t="shared" si="8"/>
        <v>5</v>
      </c>
      <c r="U49">
        <f t="shared" si="9"/>
        <v>5</v>
      </c>
      <c r="W49">
        <f t="shared" si="10"/>
        <v>0.89</v>
      </c>
      <c r="X49">
        <f t="shared" si="11"/>
        <v>0.11</v>
      </c>
      <c r="Y49">
        <f t="shared" si="12"/>
        <v>0</v>
      </c>
    </row>
    <row r="50" spans="1:25" x14ac:dyDescent="0.25">
      <c r="A50" s="1" t="s">
        <v>2187</v>
      </c>
      <c r="B50" s="1">
        <v>100</v>
      </c>
      <c r="C50" s="1">
        <v>46</v>
      </c>
      <c r="D50" s="1">
        <v>18.5</v>
      </c>
      <c r="E50" s="1">
        <v>4.2</v>
      </c>
      <c r="F50" s="1">
        <v>0.2</v>
      </c>
      <c r="G50" s="1"/>
      <c r="H50" s="1"/>
      <c r="I50" s="1"/>
      <c r="J50" s="1"/>
      <c r="K50" s="1">
        <v>0</v>
      </c>
      <c r="L50" s="1">
        <v>2017</v>
      </c>
      <c r="M50">
        <f t="shared" si="1"/>
        <v>92.6</v>
      </c>
      <c r="N50">
        <f t="shared" si="2"/>
        <v>2.0099999999999998</v>
      </c>
      <c r="O50">
        <f t="shared" si="3"/>
        <v>99.8</v>
      </c>
      <c r="P50">
        <f t="shared" si="4"/>
        <v>44.2</v>
      </c>
      <c r="Q50">
        <f t="shared" si="5"/>
        <v>18.5</v>
      </c>
      <c r="R50">
        <f t="shared" si="6"/>
        <v>74</v>
      </c>
      <c r="S50">
        <f t="shared" si="7"/>
        <v>3.7</v>
      </c>
      <c r="T50">
        <f t="shared" si="8"/>
        <v>5</v>
      </c>
      <c r="U50">
        <f t="shared" si="9"/>
        <v>5</v>
      </c>
      <c r="W50">
        <f t="shared" si="10"/>
        <v>0.81</v>
      </c>
      <c r="X50">
        <f t="shared" si="11"/>
        <v>0.18</v>
      </c>
      <c r="Y50">
        <f t="shared" si="12"/>
        <v>0.01</v>
      </c>
    </row>
    <row r="51" spans="1:25" x14ac:dyDescent="0.25">
      <c r="A51" s="1" t="s">
        <v>2188</v>
      </c>
      <c r="B51" s="1">
        <v>100</v>
      </c>
      <c r="C51" s="1">
        <v>119</v>
      </c>
      <c r="D51" s="1">
        <v>53.5</v>
      </c>
      <c r="E51" s="1">
        <v>2.5</v>
      </c>
      <c r="F51" s="1">
        <v>1.5</v>
      </c>
      <c r="G51" s="1"/>
      <c r="H51" s="1">
        <v>551</v>
      </c>
      <c r="I51" s="1"/>
      <c r="J51" s="1"/>
      <c r="K51" s="1">
        <v>0</v>
      </c>
      <c r="L51" s="1">
        <v>2017</v>
      </c>
      <c r="M51">
        <f t="shared" si="1"/>
        <v>237.5</v>
      </c>
      <c r="N51">
        <f t="shared" si="2"/>
        <v>2</v>
      </c>
      <c r="O51">
        <f t="shared" si="3"/>
        <v>98.5</v>
      </c>
      <c r="P51">
        <f t="shared" si="4"/>
        <v>105.5</v>
      </c>
      <c r="Q51">
        <f t="shared" si="5"/>
        <v>53.5</v>
      </c>
      <c r="R51">
        <f t="shared" si="6"/>
        <v>214</v>
      </c>
      <c r="S51">
        <f t="shared" si="7"/>
        <v>10.7</v>
      </c>
      <c r="T51">
        <f t="shared" si="8"/>
        <v>5</v>
      </c>
      <c r="U51">
        <f t="shared" si="9"/>
        <v>5</v>
      </c>
      <c r="W51">
        <f t="shared" si="10"/>
        <v>0.93</v>
      </c>
      <c r="X51">
        <f t="shared" si="11"/>
        <v>0.04</v>
      </c>
      <c r="Y51">
        <f t="shared" si="12"/>
        <v>0.03</v>
      </c>
    </row>
    <row r="52" spans="1:25" x14ac:dyDescent="0.25">
      <c r="A52" s="1" t="s">
        <v>2189</v>
      </c>
      <c r="B52" s="1">
        <v>100</v>
      </c>
      <c r="C52" s="1">
        <v>156</v>
      </c>
      <c r="D52" s="1">
        <v>62.6</v>
      </c>
      <c r="E52" s="1">
        <v>13.8</v>
      </c>
      <c r="F52" s="1">
        <v>0.8</v>
      </c>
      <c r="G52" s="1"/>
      <c r="H52" s="1"/>
      <c r="I52" s="1"/>
      <c r="J52" s="1"/>
      <c r="K52" s="1">
        <v>0</v>
      </c>
      <c r="L52" s="1">
        <v>2017</v>
      </c>
      <c r="M52">
        <f t="shared" si="1"/>
        <v>312.8</v>
      </c>
      <c r="N52">
        <f t="shared" si="2"/>
        <v>2.0099999999999998</v>
      </c>
      <c r="O52">
        <f t="shared" si="3"/>
        <v>99.2</v>
      </c>
      <c r="P52">
        <f t="shared" si="4"/>
        <v>148.80000000000001</v>
      </c>
      <c r="Q52">
        <f t="shared" si="5"/>
        <v>62.6</v>
      </c>
      <c r="R52">
        <f t="shared" si="6"/>
        <v>250.4</v>
      </c>
      <c r="S52">
        <f t="shared" si="7"/>
        <v>12.52</v>
      </c>
      <c r="T52">
        <f t="shared" si="8"/>
        <v>5</v>
      </c>
      <c r="U52">
        <f t="shared" si="9"/>
        <v>5</v>
      </c>
      <c r="W52">
        <f t="shared" si="10"/>
        <v>0.81</v>
      </c>
      <c r="X52">
        <f t="shared" si="11"/>
        <v>0.18</v>
      </c>
      <c r="Y52">
        <f t="shared" si="12"/>
        <v>0.01</v>
      </c>
    </row>
    <row r="53" spans="1:25" x14ac:dyDescent="0.25">
      <c r="A53" s="1" t="s">
        <v>2190</v>
      </c>
      <c r="B53" s="1">
        <v>100</v>
      </c>
      <c r="C53" s="1">
        <v>8</v>
      </c>
      <c r="D53" s="1">
        <v>1.6</v>
      </c>
      <c r="E53" s="1">
        <v>1.4</v>
      </c>
      <c r="F53" s="1">
        <v>0.4</v>
      </c>
      <c r="G53" s="1"/>
      <c r="H53" s="1"/>
      <c r="I53" s="1"/>
      <c r="J53" s="1"/>
      <c r="K53" s="1">
        <v>0</v>
      </c>
      <c r="L53" s="1">
        <v>2017</v>
      </c>
      <c r="M53">
        <f t="shared" si="1"/>
        <v>15.6</v>
      </c>
      <c r="N53">
        <f t="shared" si="2"/>
        <v>1.95</v>
      </c>
      <c r="O53">
        <f t="shared" si="3"/>
        <v>99.6</v>
      </c>
      <c r="P53">
        <f t="shared" si="4"/>
        <v>4.4000000000000004</v>
      </c>
      <c r="Q53">
        <f t="shared" si="5"/>
        <v>1.6</v>
      </c>
      <c r="R53">
        <f t="shared" si="6"/>
        <v>6.4</v>
      </c>
      <c r="S53">
        <f t="shared" si="7"/>
        <v>0.32</v>
      </c>
      <c r="T53">
        <f t="shared" si="8"/>
        <v>5</v>
      </c>
      <c r="U53">
        <f t="shared" si="9"/>
        <v>5</v>
      </c>
      <c r="W53">
        <f t="shared" si="10"/>
        <v>0.47</v>
      </c>
      <c r="X53">
        <f t="shared" si="11"/>
        <v>0.41</v>
      </c>
      <c r="Y53">
        <f t="shared" si="12"/>
        <v>0.12</v>
      </c>
    </row>
    <row r="54" spans="1:25" x14ac:dyDescent="0.25">
      <c r="A54" s="1" t="s">
        <v>2191</v>
      </c>
      <c r="B54" s="1">
        <v>100</v>
      </c>
      <c r="C54" s="1">
        <v>180</v>
      </c>
      <c r="D54" s="1">
        <v>68.7</v>
      </c>
      <c r="E54" s="1">
        <v>20.7</v>
      </c>
      <c r="F54" s="1">
        <v>0.3</v>
      </c>
      <c r="G54" s="1"/>
      <c r="H54" s="1">
        <v>530</v>
      </c>
      <c r="I54" s="1"/>
      <c r="J54" s="1"/>
      <c r="K54" s="1">
        <v>0</v>
      </c>
      <c r="L54" s="1">
        <v>2017</v>
      </c>
      <c r="M54">
        <f t="shared" si="1"/>
        <v>360.3</v>
      </c>
      <c r="N54">
        <f t="shared" si="2"/>
        <v>2</v>
      </c>
      <c r="O54">
        <f t="shared" si="3"/>
        <v>99.7</v>
      </c>
      <c r="P54">
        <f t="shared" si="4"/>
        <v>177.3</v>
      </c>
      <c r="Q54">
        <f t="shared" si="5"/>
        <v>68.7</v>
      </c>
      <c r="R54">
        <f t="shared" si="6"/>
        <v>274.8</v>
      </c>
      <c r="S54">
        <f t="shared" si="7"/>
        <v>13.74</v>
      </c>
      <c r="T54">
        <f t="shared" si="8"/>
        <v>5</v>
      </c>
      <c r="U54">
        <f t="shared" si="9"/>
        <v>5</v>
      </c>
      <c r="W54">
        <f t="shared" si="10"/>
        <v>0.77</v>
      </c>
      <c r="X54">
        <f t="shared" si="11"/>
        <v>0.23</v>
      </c>
      <c r="Y54">
        <f t="shared" si="12"/>
        <v>0</v>
      </c>
    </row>
    <row r="55" spans="1:25" x14ac:dyDescent="0.25">
      <c r="A55" s="1" t="s">
        <v>2192</v>
      </c>
      <c r="B55" s="1">
        <v>100</v>
      </c>
      <c r="C55" s="1">
        <v>174</v>
      </c>
      <c r="D55" s="1">
        <v>25.7</v>
      </c>
      <c r="E55" s="1">
        <v>45.3</v>
      </c>
      <c r="F55" s="1">
        <v>7.2</v>
      </c>
      <c r="G55" s="1"/>
      <c r="H55" s="1"/>
      <c r="I55" s="1"/>
      <c r="J55" s="1"/>
      <c r="K55" s="1">
        <v>0</v>
      </c>
      <c r="L55" s="1">
        <v>2017</v>
      </c>
      <c r="M55">
        <f t="shared" si="1"/>
        <v>348.8</v>
      </c>
      <c r="N55">
        <f t="shared" si="2"/>
        <v>2</v>
      </c>
      <c r="O55">
        <f t="shared" si="3"/>
        <v>92.8</v>
      </c>
      <c r="P55">
        <f t="shared" si="4"/>
        <v>109.2</v>
      </c>
      <c r="Q55">
        <f t="shared" si="5"/>
        <v>25.7</v>
      </c>
      <c r="R55">
        <f t="shared" si="6"/>
        <v>102.8</v>
      </c>
      <c r="S55">
        <f t="shared" si="7"/>
        <v>5.14</v>
      </c>
      <c r="T55">
        <f t="shared" si="8"/>
        <v>5</v>
      </c>
      <c r="U55">
        <f t="shared" si="9"/>
        <v>5</v>
      </c>
      <c r="W55">
        <f t="shared" si="10"/>
        <v>0.33</v>
      </c>
      <c r="X55">
        <f t="shared" si="11"/>
        <v>0.57999999999999996</v>
      </c>
      <c r="Y55">
        <f t="shared" si="12"/>
        <v>0.09</v>
      </c>
    </row>
    <row r="56" spans="1:25" x14ac:dyDescent="0.25">
      <c r="A56" s="1" t="s">
        <v>2193</v>
      </c>
      <c r="B56" s="1">
        <v>100</v>
      </c>
      <c r="C56" s="1">
        <v>81</v>
      </c>
      <c r="D56" s="1">
        <v>32</v>
      </c>
      <c r="E56" s="1">
        <v>6.6</v>
      </c>
      <c r="F56" s="1">
        <v>0.8</v>
      </c>
      <c r="G56" s="1"/>
      <c r="H56" s="1"/>
      <c r="I56" s="1"/>
      <c r="J56" s="1"/>
      <c r="K56" s="1">
        <v>0</v>
      </c>
      <c r="L56" s="1">
        <v>2017</v>
      </c>
      <c r="M56">
        <f t="shared" si="1"/>
        <v>161.6</v>
      </c>
      <c r="N56">
        <f t="shared" si="2"/>
        <v>2</v>
      </c>
      <c r="O56">
        <f t="shared" si="3"/>
        <v>99.2</v>
      </c>
      <c r="P56">
        <f t="shared" si="4"/>
        <v>73.8</v>
      </c>
      <c r="Q56">
        <f t="shared" si="5"/>
        <v>32</v>
      </c>
      <c r="R56">
        <f t="shared" si="6"/>
        <v>128</v>
      </c>
      <c r="S56">
        <f t="shared" si="7"/>
        <v>6.4</v>
      </c>
      <c r="T56">
        <f t="shared" si="8"/>
        <v>5</v>
      </c>
      <c r="U56">
        <f t="shared" si="9"/>
        <v>5</v>
      </c>
      <c r="W56">
        <f t="shared" si="10"/>
        <v>0.81</v>
      </c>
      <c r="X56">
        <f t="shared" si="11"/>
        <v>0.17</v>
      </c>
      <c r="Y56">
        <f t="shared" si="12"/>
        <v>0.02</v>
      </c>
    </row>
    <row r="57" spans="1:25" x14ac:dyDescent="0.25">
      <c r="A57" s="1" t="s">
        <v>2194</v>
      </c>
      <c r="B57" s="1">
        <v>100</v>
      </c>
      <c r="C57" s="1">
        <v>14</v>
      </c>
      <c r="D57" s="1">
        <v>4</v>
      </c>
      <c r="E57" s="1">
        <v>1.9</v>
      </c>
      <c r="F57" s="1">
        <v>0.4</v>
      </c>
      <c r="G57" s="1"/>
      <c r="H57" s="1"/>
      <c r="I57" s="1"/>
      <c r="J57" s="1"/>
      <c r="K57" s="1">
        <v>0</v>
      </c>
      <c r="L57" s="1">
        <v>2017</v>
      </c>
      <c r="M57">
        <f t="shared" si="1"/>
        <v>27.200000000000003</v>
      </c>
      <c r="N57">
        <f t="shared" si="2"/>
        <v>1.94</v>
      </c>
      <c r="O57">
        <f t="shared" si="3"/>
        <v>99.6</v>
      </c>
      <c r="P57">
        <f t="shared" si="4"/>
        <v>10.4</v>
      </c>
      <c r="Q57">
        <f t="shared" si="5"/>
        <v>4</v>
      </c>
      <c r="R57">
        <f t="shared" si="6"/>
        <v>16</v>
      </c>
      <c r="S57">
        <f t="shared" si="7"/>
        <v>0.8</v>
      </c>
      <c r="T57">
        <f t="shared" si="8"/>
        <v>5</v>
      </c>
      <c r="U57">
        <f t="shared" si="9"/>
        <v>5</v>
      </c>
      <c r="W57">
        <f t="shared" si="10"/>
        <v>0.63</v>
      </c>
      <c r="X57">
        <f t="shared" si="11"/>
        <v>0.3</v>
      </c>
      <c r="Y57">
        <f t="shared" si="12"/>
        <v>0.06</v>
      </c>
    </row>
    <row r="58" spans="1:25" x14ac:dyDescent="0.25">
      <c r="A58" s="1" t="s">
        <v>2195</v>
      </c>
      <c r="B58" s="1">
        <v>100</v>
      </c>
      <c r="C58" s="1">
        <v>135</v>
      </c>
      <c r="D58" s="1">
        <v>59.7</v>
      </c>
      <c r="E58" s="1">
        <v>6.2</v>
      </c>
      <c r="F58" s="1">
        <v>0.8</v>
      </c>
      <c r="G58" s="1"/>
      <c r="H58" s="1"/>
      <c r="I58" s="1"/>
      <c r="J58" s="1"/>
      <c r="K58" s="1">
        <v>0</v>
      </c>
      <c r="L58" s="1">
        <v>2017</v>
      </c>
      <c r="M58">
        <f t="shared" si="1"/>
        <v>270.8</v>
      </c>
      <c r="N58">
        <f t="shared" si="2"/>
        <v>2.0099999999999998</v>
      </c>
      <c r="O58">
        <f t="shared" si="3"/>
        <v>99.2</v>
      </c>
      <c r="P58">
        <f t="shared" si="4"/>
        <v>127.8</v>
      </c>
      <c r="Q58">
        <f t="shared" si="5"/>
        <v>59.7</v>
      </c>
      <c r="R58">
        <f t="shared" si="6"/>
        <v>238.8</v>
      </c>
      <c r="S58">
        <f t="shared" si="7"/>
        <v>11.94</v>
      </c>
      <c r="T58">
        <f t="shared" si="8"/>
        <v>5</v>
      </c>
      <c r="U58">
        <f t="shared" si="9"/>
        <v>5</v>
      </c>
      <c r="W58">
        <f t="shared" si="10"/>
        <v>0.9</v>
      </c>
      <c r="X58">
        <f t="shared" si="11"/>
        <v>0.09</v>
      </c>
      <c r="Y58">
        <f t="shared" si="12"/>
        <v>0.01</v>
      </c>
    </row>
    <row r="59" spans="1:25" x14ac:dyDescent="0.25">
      <c r="A59" s="1" t="s">
        <v>2196</v>
      </c>
      <c r="B59" s="1">
        <v>100</v>
      </c>
      <c r="C59" s="1">
        <v>136</v>
      </c>
      <c r="D59" s="1">
        <v>46.5</v>
      </c>
      <c r="E59" s="1">
        <v>20</v>
      </c>
      <c r="F59" s="1">
        <v>0.7</v>
      </c>
      <c r="G59" s="1"/>
      <c r="H59" s="1">
        <v>110</v>
      </c>
      <c r="I59" s="1"/>
      <c r="J59" s="1"/>
      <c r="K59" s="1">
        <v>0</v>
      </c>
      <c r="L59" s="1">
        <v>2017</v>
      </c>
      <c r="M59">
        <f t="shared" si="1"/>
        <v>272.3</v>
      </c>
      <c r="N59">
        <f t="shared" si="2"/>
        <v>2</v>
      </c>
      <c r="O59">
        <f t="shared" si="3"/>
        <v>99.3</v>
      </c>
      <c r="P59">
        <f t="shared" si="4"/>
        <v>129.69999999999999</v>
      </c>
      <c r="Q59">
        <f t="shared" si="5"/>
        <v>46.5</v>
      </c>
      <c r="R59">
        <f t="shared" si="6"/>
        <v>186</v>
      </c>
      <c r="S59">
        <f t="shared" si="7"/>
        <v>9.3000000000000007</v>
      </c>
      <c r="T59">
        <f t="shared" si="8"/>
        <v>5</v>
      </c>
      <c r="U59">
        <f t="shared" si="9"/>
        <v>5</v>
      </c>
      <c r="W59">
        <f t="shared" si="10"/>
        <v>0.69</v>
      </c>
      <c r="X59">
        <f t="shared" si="11"/>
        <v>0.3</v>
      </c>
      <c r="Y59">
        <f t="shared" si="12"/>
        <v>0.01</v>
      </c>
    </row>
    <row r="60" spans="1:25" x14ac:dyDescent="0.25">
      <c r="A60" s="1" t="s">
        <v>2197</v>
      </c>
      <c r="B60" s="1">
        <v>100</v>
      </c>
      <c r="C60" s="1">
        <v>129</v>
      </c>
      <c r="D60" s="1">
        <v>40.1</v>
      </c>
      <c r="E60" s="1">
        <v>23.1</v>
      </c>
      <c r="F60" s="1">
        <v>0.5</v>
      </c>
      <c r="G60" s="1"/>
      <c r="H60" s="1"/>
      <c r="I60" s="1"/>
      <c r="J60" s="1"/>
      <c r="K60" s="1">
        <v>0</v>
      </c>
      <c r="L60" s="1">
        <v>2017</v>
      </c>
      <c r="M60">
        <f t="shared" si="1"/>
        <v>257.3</v>
      </c>
      <c r="N60">
        <f t="shared" si="2"/>
        <v>1.99</v>
      </c>
      <c r="O60">
        <f t="shared" si="3"/>
        <v>99.5</v>
      </c>
      <c r="P60">
        <f t="shared" si="4"/>
        <v>124.5</v>
      </c>
      <c r="Q60">
        <f t="shared" si="5"/>
        <v>40.1</v>
      </c>
      <c r="R60">
        <f t="shared" si="6"/>
        <v>160.4</v>
      </c>
      <c r="S60">
        <f t="shared" si="7"/>
        <v>8.02</v>
      </c>
      <c r="T60">
        <f t="shared" si="8"/>
        <v>5</v>
      </c>
      <c r="U60">
        <f t="shared" si="9"/>
        <v>5</v>
      </c>
      <c r="W60">
        <f t="shared" si="10"/>
        <v>0.63</v>
      </c>
      <c r="X60">
        <f t="shared" si="11"/>
        <v>0.36</v>
      </c>
      <c r="Y60">
        <f t="shared" si="12"/>
        <v>0.01</v>
      </c>
    </row>
    <row r="61" spans="1:25" x14ac:dyDescent="0.25">
      <c r="A61" s="1" t="s">
        <v>2198</v>
      </c>
      <c r="B61" s="1">
        <v>100</v>
      </c>
      <c r="C61" s="1">
        <v>17</v>
      </c>
      <c r="D61" s="1">
        <v>3.5</v>
      </c>
      <c r="E61" s="1">
        <v>3.3</v>
      </c>
      <c r="F61" s="1">
        <v>0.7</v>
      </c>
      <c r="G61" s="1"/>
      <c r="H61" s="1"/>
      <c r="I61" s="1"/>
      <c r="J61" s="1"/>
      <c r="K61" s="1">
        <v>0</v>
      </c>
      <c r="L61" s="1">
        <v>2017</v>
      </c>
      <c r="M61">
        <f t="shared" si="1"/>
        <v>33.5</v>
      </c>
      <c r="N61">
        <f t="shared" si="2"/>
        <v>1.97</v>
      </c>
      <c r="O61">
        <f t="shared" si="3"/>
        <v>99.3</v>
      </c>
      <c r="P61">
        <f t="shared" si="4"/>
        <v>10.7</v>
      </c>
      <c r="Q61">
        <f t="shared" si="5"/>
        <v>3.5</v>
      </c>
      <c r="R61">
        <f t="shared" si="6"/>
        <v>14</v>
      </c>
      <c r="S61">
        <f t="shared" si="7"/>
        <v>0.7</v>
      </c>
      <c r="T61">
        <f t="shared" si="8"/>
        <v>5</v>
      </c>
      <c r="U61">
        <f t="shared" si="9"/>
        <v>5</v>
      </c>
      <c r="W61">
        <f t="shared" si="10"/>
        <v>0.47</v>
      </c>
      <c r="X61">
        <f t="shared" si="11"/>
        <v>0.44</v>
      </c>
      <c r="Y61">
        <f t="shared" si="12"/>
        <v>0.09</v>
      </c>
    </row>
    <row r="62" spans="1:25" x14ac:dyDescent="0.25">
      <c r="A62" s="1" t="s">
        <v>2199</v>
      </c>
      <c r="B62" s="1">
        <v>100</v>
      </c>
      <c r="C62" s="1">
        <v>144</v>
      </c>
      <c r="D62" s="1">
        <v>46.7</v>
      </c>
      <c r="E62" s="1">
        <v>23.8</v>
      </c>
      <c r="F62" s="1">
        <v>0.6</v>
      </c>
      <c r="G62" s="1"/>
      <c r="H62" s="1"/>
      <c r="I62" s="1"/>
      <c r="J62" s="1"/>
      <c r="K62" s="1">
        <v>0</v>
      </c>
      <c r="L62" s="1">
        <v>2017</v>
      </c>
      <c r="M62">
        <f t="shared" si="1"/>
        <v>287.39999999999998</v>
      </c>
      <c r="N62">
        <f t="shared" si="2"/>
        <v>2</v>
      </c>
      <c r="O62">
        <f t="shared" si="3"/>
        <v>99.4</v>
      </c>
      <c r="P62">
        <f t="shared" si="4"/>
        <v>138.6</v>
      </c>
      <c r="Q62">
        <f t="shared" si="5"/>
        <v>46.7</v>
      </c>
      <c r="R62">
        <f t="shared" si="6"/>
        <v>186.8</v>
      </c>
      <c r="S62">
        <f t="shared" si="7"/>
        <v>9.34</v>
      </c>
      <c r="T62">
        <f t="shared" si="8"/>
        <v>5</v>
      </c>
      <c r="U62">
        <f t="shared" si="9"/>
        <v>5</v>
      </c>
      <c r="W62">
        <f t="shared" si="10"/>
        <v>0.66</v>
      </c>
      <c r="X62">
        <f t="shared" si="11"/>
        <v>0.33</v>
      </c>
      <c r="Y62">
        <f t="shared" si="12"/>
        <v>0.01</v>
      </c>
    </row>
    <row r="63" spans="1:25" x14ac:dyDescent="0.25">
      <c r="A63" s="1" t="s">
        <v>2200</v>
      </c>
      <c r="B63" s="1">
        <v>100</v>
      </c>
      <c r="C63" s="1">
        <v>11</v>
      </c>
      <c r="D63" s="1">
        <v>2.95</v>
      </c>
      <c r="E63" s="1">
        <v>2.1800000000000002</v>
      </c>
      <c r="F63" s="1">
        <v>0.15</v>
      </c>
      <c r="G63" s="1">
        <v>0.04</v>
      </c>
      <c r="H63" s="1">
        <v>122</v>
      </c>
      <c r="I63" s="1">
        <v>0.16</v>
      </c>
      <c r="J63" s="1">
        <v>0.05</v>
      </c>
      <c r="K63" s="1">
        <v>0</v>
      </c>
      <c r="L63" s="1">
        <v>2017</v>
      </c>
      <c r="M63">
        <f t="shared" si="1"/>
        <v>21.870000000000005</v>
      </c>
      <c r="N63">
        <f t="shared" si="2"/>
        <v>1.99</v>
      </c>
      <c r="O63">
        <f t="shared" si="3"/>
        <v>99.85</v>
      </c>
      <c r="P63">
        <f t="shared" si="4"/>
        <v>9.65</v>
      </c>
      <c r="Q63">
        <f t="shared" si="5"/>
        <v>2.95</v>
      </c>
      <c r="R63">
        <f t="shared" si="6"/>
        <v>11.8</v>
      </c>
      <c r="S63">
        <f t="shared" si="7"/>
        <v>0.59</v>
      </c>
      <c r="T63">
        <f t="shared" si="8"/>
        <v>5</v>
      </c>
      <c r="U63">
        <f t="shared" si="9"/>
        <v>5</v>
      </c>
      <c r="W63">
        <f t="shared" si="10"/>
        <v>0.56000000000000005</v>
      </c>
      <c r="X63">
        <f t="shared" si="11"/>
        <v>0.41</v>
      </c>
      <c r="Y63">
        <f t="shared" si="12"/>
        <v>0.03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W42"/>
  <sheetViews>
    <sheetView workbookViewId="0">
      <selection activeCell="T8" sqref="T8"/>
    </sheetView>
  </sheetViews>
  <sheetFormatPr defaultRowHeight="15" x14ac:dyDescent="0.25"/>
  <cols>
    <col min="1" max="1" width="27.28515625" customWidth="1"/>
  </cols>
  <sheetData>
    <row r="1" spans="1:23" x14ac:dyDescent="0.25">
      <c r="M1" s="25" t="s">
        <v>2633</v>
      </c>
      <c r="N1" s="25"/>
      <c r="O1" s="25" t="s">
        <v>2635</v>
      </c>
      <c r="P1" s="25"/>
      <c r="Q1" s="16"/>
      <c r="R1" s="15" t="s">
        <v>2640</v>
      </c>
      <c r="S1" s="7"/>
      <c r="T1" s="7"/>
      <c r="U1" s="7" t="s">
        <v>2642</v>
      </c>
      <c r="V1" s="7"/>
      <c r="W1" s="7"/>
    </row>
    <row r="2" spans="1:23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15" t="s">
        <v>2628</v>
      </c>
      <c r="N2" s="12" t="s">
        <v>2630</v>
      </c>
      <c r="O2" s="15" t="s">
        <v>2636</v>
      </c>
      <c r="P2" s="15" t="s">
        <v>2637</v>
      </c>
      <c r="Q2" s="15" t="s">
        <v>2638</v>
      </c>
      <c r="R2" s="15" t="s">
        <v>2639</v>
      </c>
      <c r="S2" s="7" t="s">
        <v>2641</v>
      </c>
      <c r="T2" s="7"/>
      <c r="U2" s="7" t="s">
        <v>2621</v>
      </c>
      <c r="V2" s="7" t="s">
        <v>2622</v>
      </c>
      <c r="W2" s="7" t="s">
        <v>293</v>
      </c>
    </row>
    <row r="3" spans="1:23" x14ac:dyDescent="0.25">
      <c r="A3" s="1" t="s">
        <v>2201</v>
      </c>
      <c r="B3" s="1">
        <v>100</v>
      </c>
      <c r="C3" s="1">
        <v>65</v>
      </c>
      <c r="D3" s="1">
        <v>7.2</v>
      </c>
      <c r="E3" s="1">
        <v>1.1000000000000001</v>
      </c>
      <c r="F3" s="1">
        <v>3.5</v>
      </c>
      <c r="G3" s="1">
        <v>6.4</v>
      </c>
      <c r="H3" s="1">
        <v>15</v>
      </c>
      <c r="I3" s="1">
        <v>15</v>
      </c>
      <c r="J3" s="1">
        <v>1.32</v>
      </c>
      <c r="K3" s="1">
        <v>0</v>
      </c>
      <c r="L3" s="1">
        <v>2017</v>
      </c>
      <c r="M3">
        <f>4*D3+4*E3+9*F3</f>
        <v>64.7</v>
      </c>
      <c r="N3">
        <f>ROUND(M3/C3,2)</f>
        <v>1</v>
      </c>
      <c r="O3">
        <f>D3+E3+F3</f>
        <v>11.8</v>
      </c>
      <c r="P3">
        <f>M3</f>
        <v>64.7</v>
      </c>
      <c r="Q3">
        <f>ROUND(P3/125,2)</f>
        <v>0.52</v>
      </c>
      <c r="R3">
        <f>ROUND(O3/Q3,2)</f>
        <v>22.69</v>
      </c>
      <c r="S3">
        <f>IF(R3&lt;=20,ROUND(R3,1),IF(AND(R3&gt;20,R3&lt;=50),INT((R3+2.5)/5)*5,ROUND(R3,-1)))</f>
        <v>25</v>
      </c>
      <c r="U3">
        <f>ROUND(D3/($D3+$E3+$F3),2)</f>
        <v>0.61</v>
      </c>
      <c r="V3">
        <f t="shared" ref="V3:W3" si="0">ROUND(E3/($D3+$E3+$F3),2)</f>
        <v>0.09</v>
      </c>
      <c r="W3">
        <f t="shared" si="0"/>
        <v>0.3</v>
      </c>
    </row>
    <row r="4" spans="1:23" x14ac:dyDescent="0.25">
      <c r="A4" s="1" t="s">
        <v>2202</v>
      </c>
      <c r="B4" s="1">
        <v>100</v>
      </c>
      <c r="C4" s="1">
        <v>524</v>
      </c>
      <c r="D4" s="1">
        <v>56.88</v>
      </c>
      <c r="E4" s="1">
        <v>12.41</v>
      </c>
      <c r="F4" s="1">
        <v>25.75</v>
      </c>
      <c r="G4" s="1">
        <v>49.01</v>
      </c>
      <c r="H4" s="1">
        <v>164</v>
      </c>
      <c r="I4" s="1">
        <v>50.95</v>
      </c>
      <c r="J4" s="1">
        <v>11.35</v>
      </c>
      <c r="K4" s="1">
        <v>0</v>
      </c>
      <c r="L4" s="1">
        <v>2017</v>
      </c>
      <c r="M4">
        <f t="shared" ref="M4:M42" si="1">4*D4+4*E4+9*F4</f>
        <v>508.91</v>
      </c>
      <c r="N4">
        <f t="shared" ref="N4:N42" si="2">ROUND(M4/C4,2)</f>
        <v>0.97</v>
      </c>
      <c r="O4">
        <f t="shared" ref="O4:O42" si="3">D4+E4+F4</f>
        <v>95.04</v>
      </c>
      <c r="P4">
        <f t="shared" ref="P4:P42" si="4">M4</f>
        <v>508.91</v>
      </c>
      <c r="Q4">
        <f t="shared" ref="Q4:Q42" si="5">ROUND(P4/125,2)</f>
        <v>4.07</v>
      </c>
      <c r="R4">
        <f t="shared" ref="R4:R42" si="6">ROUND(O4/Q4,2)</f>
        <v>23.35</v>
      </c>
      <c r="S4">
        <f t="shared" ref="S4:S42" si="7">IF(R4&lt;=20,ROUND(R4,1),IF(AND(R4&gt;20,R4&lt;=50),INT((R4+2.5)/5)*5,ROUND(R4,-1)))</f>
        <v>25</v>
      </c>
      <c r="U4">
        <f t="shared" ref="U4:U42" si="8">ROUND(D4/($D4+$E4+$F4),2)</f>
        <v>0.6</v>
      </c>
      <c r="V4">
        <f t="shared" ref="V4:V42" si="9">ROUND(E4/($D4+$E4+$F4),2)</f>
        <v>0.13</v>
      </c>
      <c r="W4">
        <f t="shared" ref="W4:W42" si="10">ROUND(F4/($D4+$E4+$F4),2)</f>
        <v>0.27</v>
      </c>
    </row>
    <row r="5" spans="1:23" x14ac:dyDescent="0.25">
      <c r="A5" s="1" t="s">
        <v>2203</v>
      </c>
      <c r="B5" s="1">
        <v>100</v>
      </c>
      <c r="C5" s="1">
        <v>522</v>
      </c>
      <c r="D5" s="1">
        <v>56.93</v>
      </c>
      <c r="E5" s="1">
        <v>12.63</v>
      </c>
      <c r="F5" s="1">
        <v>25.38</v>
      </c>
      <c r="G5" s="1">
        <v>49</v>
      </c>
      <c r="H5" s="1">
        <v>171</v>
      </c>
      <c r="I5" s="1">
        <v>53.05</v>
      </c>
      <c r="J5" s="1">
        <v>11.34</v>
      </c>
      <c r="K5" s="1">
        <v>0</v>
      </c>
      <c r="L5" s="1">
        <v>2017</v>
      </c>
      <c r="M5">
        <f t="shared" si="1"/>
        <v>506.65999999999997</v>
      </c>
      <c r="N5">
        <f t="shared" si="2"/>
        <v>0.97</v>
      </c>
      <c r="O5">
        <f t="shared" si="3"/>
        <v>94.94</v>
      </c>
      <c r="P5">
        <f t="shared" si="4"/>
        <v>506.65999999999997</v>
      </c>
      <c r="Q5">
        <f t="shared" si="5"/>
        <v>4.05</v>
      </c>
      <c r="R5">
        <f t="shared" si="6"/>
        <v>23.44</v>
      </c>
      <c r="S5">
        <f t="shared" si="7"/>
        <v>25</v>
      </c>
      <c r="U5">
        <f t="shared" si="8"/>
        <v>0.6</v>
      </c>
      <c r="V5">
        <f t="shared" si="9"/>
        <v>0.13</v>
      </c>
      <c r="W5">
        <f t="shared" si="10"/>
        <v>0.27</v>
      </c>
    </row>
    <row r="6" spans="1:23" x14ac:dyDescent="0.25">
      <c r="A6" s="1" t="s">
        <v>2204</v>
      </c>
      <c r="B6" s="1">
        <v>100</v>
      </c>
      <c r="C6" s="1">
        <v>491</v>
      </c>
      <c r="D6" s="1">
        <v>56.04</v>
      </c>
      <c r="E6" s="1">
        <v>16.91</v>
      </c>
      <c r="F6" s="1">
        <v>20.65</v>
      </c>
      <c r="G6" s="1">
        <v>43.85</v>
      </c>
      <c r="H6" s="1">
        <v>185</v>
      </c>
      <c r="I6" s="1">
        <v>61.33</v>
      </c>
      <c r="J6" s="1">
        <v>9.35</v>
      </c>
      <c r="K6" s="1">
        <v>0</v>
      </c>
      <c r="L6" s="1">
        <v>2017</v>
      </c>
      <c r="M6">
        <f t="shared" si="1"/>
        <v>477.65</v>
      </c>
      <c r="N6">
        <f t="shared" si="2"/>
        <v>0.97</v>
      </c>
      <c r="O6">
        <f t="shared" si="3"/>
        <v>93.6</v>
      </c>
      <c r="P6">
        <f t="shared" si="4"/>
        <v>477.65</v>
      </c>
      <c r="Q6">
        <f t="shared" si="5"/>
        <v>3.82</v>
      </c>
      <c r="R6">
        <f t="shared" si="6"/>
        <v>24.5</v>
      </c>
      <c r="S6">
        <f t="shared" si="7"/>
        <v>25</v>
      </c>
      <c r="U6">
        <f t="shared" si="8"/>
        <v>0.6</v>
      </c>
      <c r="V6">
        <f t="shared" si="9"/>
        <v>0.18</v>
      </c>
      <c r="W6">
        <f t="shared" si="10"/>
        <v>0.22</v>
      </c>
    </row>
    <row r="7" spans="1:23" x14ac:dyDescent="0.25">
      <c r="A7" s="1" t="s">
        <v>2205</v>
      </c>
      <c r="B7" s="1">
        <v>100</v>
      </c>
      <c r="C7" s="1">
        <v>514</v>
      </c>
      <c r="D7" s="1">
        <v>39.07</v>
      </c>
      <c r="E7" s="1">
        <v>25.46</v>
      </c>
      <c r="F7" s="1">
        <v>27.32</v>
      </c>
      <c r="G7" s="1">
        <v>38.630000000000003</v>
      </c>
      <c r="H7" s="1">
        <v>322</v>
      </c>
      <c r="I7" s="1">
        <v>83.8</v>
      </c>
      <c r="J7" s="1">
        <v>18.02</v>
      </c>
      <c r="K7" s="1">
        <v>0</v>
      </c>
      <c r="L7" s="1">
        <v>2017</v>
      </c>
      <c r="M7">
        <f t="shared" si="1"/>
        <v>504</v>
      </c>
      <c r="N7">
        <f t="shared" si="2"/>
        <v>0.98</v>
      </c>
      <c r="O7">
        <f t="shared" si="3"/>
        <v>91.85</v>
      </c>
      <c r="P7">
        <f t="shared" si="4"/>
        <v>504</v>
      </c>
      <c r="Q7">
        <f t="shared" si="5"/>
        <v>4.03</v>
      </c>
      <c r="R7">
        <f t="shared" si="6"/>
        <v>22.79</v>
      </c>
      <c r="S7">
        <f t="shared" si="7"/>
        <v>25</v>
      </c>
      <c r="U7">
        <f t="shared" si="8"/>
        <v>0.43</v>
      </c>
      <c r="V7">
        <f t="shared" si="9"/>
        <v>0.28000000000000003</v>
      </c>
      <c r="W7">
        <f t="shared" si="10"/>
        <v>0.3</v>
      </c>
    </row>
    <row r="8" spans="1:23" x14ac:dyDescent="0.25">
      <c r="A8" s="1" t="s">
        <v>2206</v>
      </c>
      <c r="B8" s="1">
        <v>100</v>
      </c>
      <c r="C8" s="1">
        <v>364</v>
      </c>
      <c r="D8" s="1">
        <v>53.16</v>
      </c>
      <c r="E8" s="1">
        <v>33.880000000000003</v>
      </c>
      <c r="F8" s="1">
        <v>0.97</v>
      </c>
      <c r="G8" s="1">
        <v>46.17</v>
      </c>
      <c r="H8" s="1">
        <v>432</v>
      </c>
      <c r="I8" s="1">
        <v>26.15</v>
      </c>
      <c r="J8" s="1">
        <v>0.63</v>
      </c>
      <c r="K8" s="1">
        <v>0</v>
      </c>
      <c r="L8" s="1">
        <v>2017</v>
      </c>
      <c r="M8">
        <f t="shared" si="1"/>
        <v>356.89</v>
      </c>
      <c r="N8">
        <f t="shared" si="2"/>
        <v>0.98</v>
      </c>
      <c r="O8">
        <f t="shared" si="3"/>
        <v>88.009999999999991</v>
      </c>
      <c r="P8">
        <f t="shared" si="4"/>
        <v>356.89</v>
      </c>
      <c r="Q8">
        <f t="shared" si="5"/>
        <v>2.86</v>
      </c>
      <c r="R8">
        <f t="shared" si="6"/>
        <v>30.77</v>
      </c>
      <c r="S8">
        <f t="shared" si="7"/>
        <v>30</v>
      </c>
      <c r="U8">
        <f t="shared" si="8"/>
        <v>0.6</v>
      </c>
      <c r="V8">
        <f t="shared" si="9"/>
        <v>0.38</v>
      </c>
      <c r="W8">
        <f t="shared" si="10"/>
        <v>0.01</v>
      </c>
    </row>
    <row r="9" spans="1:23" x14ac:dyDescent="0.25">
      <c r="A9" s="1" t="s">
        <v>2207</v>
      </c>
      <c r="B9" s="1">
        <v>100</v>
      </c>
      <c r="C9" s="1">
        <v>62</v>
      </c>
      <c r="D9" s="1">
        <v>4.03</v>
      </c>
      <c r="E9" s="1">
        <v>3.16</v>
      </c>
      <c r="F9" s="1">
        <v>3.62</v>
      </c>
      <c r="G9" s="1">
        <v>3.48</v>
      </c>
      <c r="H9" s="1">
        <v>40</v>
      </c>
      <c r="I9" s="1">
        <v>16.47</v>
      </c>
      <c r="J9" s="1">
        <v>2.4700000000000002</v>
      </c>
      <c r="K9" s="1">
        <v>0</v>
      </c>
      <c r="L9" s="1">
        <v>2017</v>
      </c>
      <c r="M9">
        <f t="shared" si="1"/>
        <v>61.34</v>
      </c>
      <c r="N9">
        <f t="shared" si="2"/>
        <v>0.99</v>
      </c>
      <c r="O9">
        <f t="shared" si="3"/>
        <v>10.81</v>
      </c>
      <c r="P9">
        <f t="shared" si="4"/>
        <v>61.34</v>
      </c>
      <c r="Q9">
        <f t="shared" si="5"/>
        <v>0.49</v>
      </c>
      <c r="R9">
        <f t="shared" si="6"/>
        <v>22.06</v>
      </c>
      <c r="S9">
        <f t="shared" si="7"/>
        <v>20</v>
      </c>
      <c r="U9">
        <f t="shared" si="8"/>
        <v>0.37</v>
      </c>
      <c r="V9">
        <f t="shared" si="9"/>
        <v>0.28999999999999998</v>
      </c>
      <c r="W9">
        <f t="shared" si="10"/>
        <v>0.33</v>
      </c>
    </row>
    <row r="10" spans="1:23" x14ac:dyDescent="0.25">
      <c r="A10" s="1" t="s">
        <v>2208</v>
      </c>
      <c r="B10" s="1">
        <v>100</v>
      </c>
      <c r="C10" s="1">
        <v>127</v>
      </c>
      <c r="D10" s="1">
        <v>28.7</v>
      </c>
      <c r="E10" s="1">
        <v>0.9</v>
      </c>
      <c r="F10" s="1">
        <v>1</v>
      </c>
      <c r="G10" s="1"/>
      <c r="H10" s="1">
        <v>13</v>
      </c>
      <c r="I10" s="1">
        <v>1</v>
      </c>
      <c r="J10" s="1">
        <v>0.77</v>
      </c>
      <c r="K10" s="1">
        <v>0</v>
      </c>
      <c r="L10" s="1">
        <v>2017</v>
      </c>
      <c r="M10">
        <f t="shared" si="1"/>
        <v>127.39999999999999</v>
      </c>
      <c r="N10">
        <f t="shared" si="2"/>
        <v>1</v>
      </c>
      <c r="O10">
        <f t="shared" si="3"/>
        <v>30.599999999999998</v>
      </c>
      <c r="P10">
        <f t="shared" si="4"/>
        <v>127.39999999999999</v>
      </c>
      <c r="Q10">
        <f t="shared" si="5"/>
        <v>1.02</v>
      </c>
      <c r="R10">
        <f t="shared" si="6"/>
        <v>30</v>
      </c>
      <c r="S10">
        <f t="shared" si="7"/>
        <v>30</v>
      </c>
      <c r="U10">
        <f t="shared" si="8"/>
        <v>0.94</v>
      </c>
      <c r="V10">
        <f t="shared" si="9"/>
        <v>0.03</v>
      </c>
      <c r="W10">
        <f t="shared" si="10"/>
        <v>0.03</v>
      </c>
    </row>
    <row r="11" spans="1:23" x14ac:dyDescent="0.25">
      <c r="A11" s="1" t="s">
        <v>2209</v>
      </c>
      <c r="B11" s="1">
        <v>100</v>
      </c>
      <c r="C11" s="1">
        <v>167</v>
      </c>
      <c r="D11" s="1">
        <v>23.9</v>
      </c>
      <c r="E11" s="1">
        <v>3.4</v>
      </c>
      <c r="F11" s="1">
        <v>6.4</v>
      </c>
      <c r="G11" s="1"/>
      <c r="H11" s="1">
        <v>75</v>
      </c>
      <c r="I11" s="1">
        <v>18</v>
      </c>
      <c r="J11" s="1">
        <v>4.6399999999999997</v>
      </c>
      <c r="K11" s="1">
        <v>0</v>
      </c>
      <c r="L11" s="1">
        <v>2017</v>
      </c>
      <c r="M11">
        <f t="shared" si="1"/>
        <v>166.79999999999998</v>
      </c>
      <c r="N11">
        <f t="shared" si="2"/>
        <v>1</v>
      </c>
      <c r="O11">
        <f t="shared" si="3"/>
        <v>33.699999999999996</v>
      </c>
      <c r="P11">
        <f t="shared" si="4"/>
        <v>166.79999999999998</v>
      </c>
      <c r="Q11">
        <f t="shared" si="5"/>
        <v>1.33</v>
      </c>
      <c r="R11">
        <f t="shared" si="6"/>
        <v>25.34</v>
      </c>
      <c r="S11">
        <f t="shared" si="7"/>
        <v>25</v>
      </c>
      <c r="U11">
        <f t="shared" si="8"/>
        <v>0.71</v>
      </c>
      <c r="V11">
        <f t="shared" si="9"/>
        <v>0.1</v>
      </c>
      <c r="W11">
        <f t="shared" si="10"/>
        <v>0.19</v>
      </c>
    </row>
    <row r="12" spans="1:23" x14ac:dyDescent="0.25">
      <c r="A12" s="1" t="s">
        <v>2210</v>
      </c>
      <c r="B12" s="1">
        <v>100</v>
      </c>
      <c r="C12" s="1">
        <v>212</v>
      </c>
      <c r="D12" s="1">
        <v>22.4</v>
      </c>
      <c r="E12" s="1">
        <v>3.5</v>
      </c>
      <c r="F12" s="1">
        <v>12</v>
      </c>
      <c r="G12" s="1">
        <v>17</v>
      </c>
      <c r="H12" s="1">
        <v>80</v>
      </c>
      <c r="I12" s="1">
        <v>32</v>
      </c>
      <c r="J12" s="1">
        <v>-6.96</v>
      </c>
      <c r="K12" s="1">
        <v>0</v>
      </c>
      <c r="L12" s="1">
        <v>2017</v>
      </c>
      <c r="M12">
        <f t="shared" si="1"/>
        <v>211.6</v>
      </c>
      <c r="N12">
        <f t="shared" si="2"/>
        <v>1</v>
      </c>
      <c r="O12">
        <f t="shared" si="3"/>
        <v>37.9</v>
      </c>
      <c r="P12">
        <f t="shared" si="4"/>
        <v>211.6</v>
      </c>
      <c r="Q12">
        <f t="shared" si="5"/>
        <v>1.69</v>
      </c>
      <c r="R12">
        <f t="shared" si="6"/>
        <v>22.43</v>
      </c>
      <c r="S12">
        <f t="shared" si="7"/>
        <v>20</v>
      </c>
      <c r="U12">
        <f t="shared" si="8"/>
        <v>0.59</v>
      </c>
      <c r="V12">
        <f t="shared" si="9"/>
        <v>0.09</v>
      </c>
      <c r="W12">
        <f t="shared" si="10"/>
        <v>0.32</v>
      </c>
    </row>
    <row r="13" spans="1:23" x14ac:dyDescent="0.25">
      <c r="A13" s="1" t="s">
        <v>2211</v>
      </c>
      <c r="B13" s="1">
        <v>100</v>
      </c>
      <c r="C13" s="1">
        <v>192</v>
      </c>
      <c r="D13" s="1">
        <v>27.6</v>
      </c>
      <c r="E13" s="1">
        <v>3.2</v>
      </c>
      <c r="F13" s="1">
        <v>8.4</v>
      </c>
      <c r="G13" s="1">
        <v>4.43</v>
      </c>
      <c r="H13" s="1">
        <v>60</v>
      </c>
      <c r="I13" s="1">
        <v>29</v>
      </c>
      <c r="J13" s="1">
        <v>5.19</v>
      </c>
      <c r="K13" s="1">
        <v>0</v>
      </c>
      <c r="L13" s="1">
        <v>2017</v>
      </c>
      <c r="M13">
        <f t="shared" si="1"/>
        <v>198.8</v>
      </c>
      <c r="N13">
        <f t="shared" si="2"/>
        <v>1.04</v>
      </c>
      <c r="O13">
        <f t="shared" si="3"/>
        <v>39.200000000000003</v>
      </c>
      <c r="P13">
        <f t="shared" si="4"/>
        <v>198.8</v>
      </c>
      <c r="Q13">
        <f t="shared" si="5"/>
        <v>1.59</v>
      </c>
      <c r="R13">
        <f t="shared" si="6"/>
        <v>24.65</v>
      </c>
      <c r="S13">
        <f t="shared" si="7"/>
        <v>25</v>
      </c>
      <c r="U13">
        <f t="shared" si="8"/>
        <v>0.7</v>
      </c>
      <c r="V13">
        <f t="shared" si="9"/>
        <v>0.08</v>
      </c>
      <c r="W13">
        <f t="shared" si="10"/>
        <v>0.21</v>
      </c>
    </row>
    <row r="14" spans="1:23" x14ac:dyDescent="0.25">
      <c r="A14" s="1" t="s">
        <v>2212</v>
      </c>
      <c r="B14" s="1">
        <v>100</v>
      </c>
      <c r="C14" s="1">
        <v>185</v>
      </c>
      <c r="D14" s="1">
        <v>22.25</v>
      </c>
      <c r="E14" s="1">
        <v>4.9800000000000004</v>
      </c>
      <c r="F14" s="1">
        <v>7.83</v>
      </c>
      <c r="G14" s="1">
        <v>17.3</v>
      </c>
      <c r="H14" s="1">
        <v>70</v>
      </c>
      <c r="I14" s="1">
        <v>28.77</v>
      </c>
      <c r="J14" s="1">
        <v>5.26</v>
      </c>
      <c r="K14" s="1">
        <v>0</v>
      </c>
      <c r="L14" s="1">
        <v>2017</v>
      </c>
      <c r="M14">
        <f t="shared" si="1"/>
        <v>179.39</v>
      </c>
      <c r="N14">
        <f t="shared" si="2"/>
        <v>0.97</v>
      </c>
      <c r="O14">
        <f t="shared" si="3"/>
        <v>35.06</v>
      </c>
      <c r="P14">
        <f t="shared" si="4"/>
        <v>179.39</v>
      </c>
      <c r="Q14">
        <f t="shared" si="5"/>
        <v>1.44</v>
      </c>
      <c r="R14">
        <f t="shared" si="6"/>
        <v>24.35</v>
      </c>
      <c r="S14">
        <f t="shared" si="7"/>
        <v>25</v>
      </c>
      <c r="U14">
        <f t="shared" si="8"/>
        <v>0.63</v>
      </c>
      <c r="V14">
        <f t="shared" si="9"/>
        <v>0.14000000000000001</v>
      </c>
      <c r="W14">
        <f t="shared" si="10"/>
        <v>0.22</v>
      </c>
    </row>
    <row r="15" spans="1:23" x14ac:dyDescent="0.25">
      <c r="A15" s="1" t="s">
        <v>2213</v>
      </c>
      <c r="B15" s="1">
        <v>100</v>
      </c>
      <c r="C15" s="1">
        <v>207</v>
      </c>
      <c r="D15" s="1">
        <v>23.6</v>
      </c>
      <c r="E15" s="1">
        <v>3.5</v>
      </c>
      <c r="F15" s="1">
        <v>11</v>
      </c>
      <c r="G15" s="1">
        <v>21.22</v>
      </c>
      <c r="H15" s="1">
        <v>80</v>
      </c>
      <c r="I15" s="1">
        <v>44</v>
      </c>
      <c r="J15" s="1">
        <v>6.79</v>
      </c>
      <c r="K15" s="1">
        <v>0</v>
      </c>
      <c r="L15" s="1">
        <v>2017</v>
      </c>
      <c r="M15">
        <f t="shared" si="1"/>
        <v>207.4</v>
      </c>
      <c r="N15">
        <f t="shared" si="2"/>
        <v>1</v>
      </c>
      <c r="O15">
        <f t="shared" si="3"/>
        <v>38.1</v>
      </c>
      <c r="P15">
        <f t="shared" si="4"/>
        <v>207.4</v>
      </c>
      <c r="Q15">
        <f t="shared" si="5"/>
        <v>1.66</v>
      </c>
      <c r="R15">
        <f t="shared" si="6"/>
        <v>22.95</v>
      </c>
      <c r="S15">
        <f t="shared" si="7"/>
        <v>25</v>
      </c>
      <c r="U15">
        <f t="shared" si="8"/>
        <v>0.62</v>
      </c>
      <c r="V15">
        <f t="shared" si="9"/>
        <v>0.09</v>
      </c>
      <c r="W15">
        <f t="shared" si="10"/>
        <v>0.28999999999999998</v>
      </c>
    </row>
    <row r="16" spans="1:23" x14ac:dyDescent="0.25">
      <c r="A16" s="1" t="s">
        <v>2214</v>
      </c>
      <c r="B16" s="1">
        <v>100</v>
      </c>
      <c r="C16" s="1">
        <v>216</v>
      </c>
      <c r="D16" s="1">
        <v>28.2</v>
      </c>
      <c r="E16" s="1">
        <v>3.8</v>
      </c>
      <c r="F16" s="1">
        <v>11</v>
      </c>
      <c r="G16" s="1">
        <v>25.36</v>
      </c>
      <c r="H16" s="1">
        <v>76</v>
      </c>
      <c r="I16" s="1">
        <v>34</v>
      </c>
      <c r="J16" s="1">
        <v>6.8</v>
      </c>
      <c r="K16" s="1">
        <v>0</v>
      </c>
      <c r="L16" s="1">
        <v>2017</v>
      </c>
      <c r="M16">
        <f t="shared" si="1"/>
        <v>227</v>
      </c>
      <c r="N16">
        <f t="shared" si="2"/>
        <v>1.05</v>
      </c>
      <c r="O16">
        <f t="shared" si="3"/>
        <v>43</v>
      </c>
      <c r="P16">
        <f t="shared" si="4"/>
        <v>227</v>
      </c>
      <c r="Q16">
        <f t="shared" si="5"/>
        <v>1.82</v>
      </c>
      <c r="R16">
        <f t="shared" si="6"/>
        <v>23.63</v>
      </c>
      <c r="S16">
        <f t="shared" si="7"/>
        <v>25</v>
      </c>
      <c r="U16">
        <f t="shared" si="8"/>
        <v>0.66</v>
      </c>
      <c r="V16">
        <f t="shared" si="9"/>
        <v>0.09</v>
      </c>
      <c r="W16">
        <f t="shared" si="10"/>
        <v>0.26</v>
      </c>
    </row>
    <row r="17" spans="1:23" x14ac:dyDescent="0.25">
      <c r="A17" s="1" t="s">
        <v>2215</v>
      </c>
      <c r="B17" s="1">
        <v>100</v>
      </c>
      <c r="C17" s="1">
        <v>382</v>
      </c>
      <c r="D17" s="1">
        <v>66.3</v>
      </c>
      <c r="E17" s="1">
        <v>7.76</v>
      </c>
      <c r="F17" s="1">
        <v>7.84</v>
      </c>
      <c r="G17" s="1">
        <v>51.88</v>
      </c>
      <c r="H17" s="1">
        <v>101</v>
      </c>
      <c r="I17" s="1">
        <v>26.95</v>
      </c>
      <c r="J17" s="1">
        <v>5.18</v>
      </c>
      <c r="K17" s="1">
        <v>0</v>
      </c>
      <c r="L17" s="1">
        <v>2017</v>
      </c>
      <c r="M17">
        <f t="shared" si="1"/>
        <v>366.8</v>
      </c>
      <c r="N17">
        <f t="shared" si="2"/>
        <v>0.96</v>
      </c>
      <c r="O17">
        <f t="shared" si="3"/>
        <v>81.900000000000006</v>
      </c>
      <c r="P17">
        <f t="shared" si="4"/>
        <v>366.8</v>
      </c>
      <c r="Q17">
        <f t="shared" si="5"/>
        <v>2.93</v>
      </c>
      <c r="R17">
        <f t="shared" si="6"/>
        <v>27.95</v>
      </c>
      <c r="S17">
        <f t="shared" si="7"/>
        <v>30</v>
      </c>
      <c r="U17">
        <f t="shared" si="8"/>
        <v>0.81</v>
      </c>
      <c r="V17">
        <f t="shared" si="9"/>
        <v>0.09</v>
      </c>
      <c r="W17">
        <f t="shared" si="10"/>
        <v>0.1</v>
      </c>
    </row>
    <row r="18" spans="1:23" x14ac:dyDescent="0.25">
      <c r="A18" s="1" t="s">
        <v>2216</v>
      </c>
      <c r="B18" s="1">
        <v>100</v>
      </c>
      <c r="C18" s="1">
        <v>129</v>
      </c>
      <c r="D18" s="1">
        <v>13.12</v>
      </c>
      <c r="E18" s="1">
        <v>5.56</v>
      </c>
      <c r="F18" s="1">
        <v>5.73</v>
      </c>
      <c r="G18" s="1">
        <v>5.05</v>
      </c>
      <c r="H18" s="1">
        <v>87</v>
      </c>
      <c r="I18" s="1">
        <v>2.39</v>
      </c>
      <c r="J18" s="1">
        <v>2.5099999999999998</v>
      </c>
      <c r="K18" s="1">
        <v>0</v>
      </c>
      <c r="L18" s="1">
        <v>2017</v>
      </c>
      <c r="M18">
        <f t="shared" si="1"/>
        <v>126.29</v>
      </c>
      <c r="N18">
        <f t="shared" si="2"/>
        <v>0.98</v>
      </c>
      <c r="O18">
        <f t="shared" si="3"/>
        <v>24.41</v>
      </c>
      <c r="P18">
        <f t="shared" si="4"/>
        <v>126.29</v>
      </c>
      <c r="Q18">
        <f t="shared" si="5"/>
        <v>1.01</v>
      </c>
      <c r="R18">
        <f t="shared" si="6"/>
        <v>24.17</v>
      </c>
      <c r="S18">
        <f t="shared" si="7"/>
        <v>25</v>
      </c>
      <c r="U18">
        <f t="shared" si="8"/>
        <v>0.54</v>
      </c>
      <c r="V18">
        <f t="shared" si="9"/>
        <v>0.23</v>
      </c>
      <c r="W18">
        <f t="shared" si="10"/>
        <v>0.23</v>
      </c>
    </row>
    <row r="19" spans="1:23" x14ac:dyDescent="0.25">
      <c r="A19" s="1" t="s">
        <v>2217</v>
      </c>
      <c r="B19" s="1">
        <v>10</v>
      </c>
      <c r="C19" s="1">
        <v>27.5</v>
      </c>
      <c r="D19" s="1">
        <v>5.8</v>
      </c>
      <c r="E19" s="1">
        <v>1.03</v>
      </c>
      <c r="F19" s="1">
        <v>0.02</v>
      </c>
      <c r="G19" s="1">
        <v>0</v>
      </c>
      <c r="H19" s="1">
        <v>18</v>
      </c>
      <c r="I19" s="1">
        <v>0</v>
      </c>
      <c r="J19" s="1">
        <v>0</v>
      </c>
      <c r="K19" s="1">
        <v>0</v>
      </c>
      <c r="L19" s="1">
        <v>2011</v>
      </c>
      <c r="M19">
        <f t="shared" si="1"/>
        <v>27.5</v>
      </c>
      <c r="N19">
        <f t="shared" si="2"/>
        <v>1</v>
      </c>
      <c r="O19">
        <f t="shared" si="3"/>
        <v>6.85</v>
      </c>
      <c r="P19">
        <f t="shared" si="4"/>
        <v>27.5</v>
      </c>
      <c r="Q19">
        <f t="shared" si="5"/>
        <v>0.22</v>
      </c>
      <c r="R19">
        <f t="shared" si="6"/>
        <v>31.14</v>
      </c>
      <c r="S19">
        <f t="shared" si="7"/>
        <v>30</v>
      </c>
      <c r="U19">
        <f t="shared" si="8"/>
        <v>0.85</v>
      </c>
      <c r="V19">
        <f t="shared" si="9"/>
        <v>0.15</v>
      </c>
      <c r="W19">
        <f t="shared" si="10"/>
        <v>0</v>
      </c>
    </row>
    <row r="20" spans="1:23" x14ac:dyDescent="0.25">
      <c r="A20" s="1" t="s">
        <v>2218</v>
      </c>
      <c r="B20" s="1">
        <v>100</v>
      </c>
      <c r="C20" s="1">
        <v>69</v>
      </c>
      <c r="D20" s="1">
        <v>15.23</v>
      </c>
      <c r="E20" s="1">
        <v>1.29</v>
      </c>
      <c r="F20" s="1">
        <v>0.02</v>
      </c>
      <c r="G20" s="1">
        <v>12.49</v>
      </c>
      <c r="H20" s="1">
        <v>17</v>
      </c>
      <c r="I20" s="1">
        <v>0.59</v>
      </c>
      <c r="J20" s="1">
        <v>0.02</v>
      </c>
      <c r="K20" s="1">
        <v>0</v>
      </c>
      <c r="L20" s="1">
        <v>2017</v>
      </c>
      <c r="M20">
        <f t="shared" si="1"/>
        <v>66.260000000000005</v>
      </c>
      <c r="N20">
        <f t="shared" si="2"/>
        <v>0.96</v>
      </c>
      <c r="O20">
        <f t="shared" si="3"/>
        <v>16.54</v>
      </c>
      <c r="P20">
        <f t="shared" si="4"/>
        <v>66.260000000000005</v>
      </c>
      <c r="Q20">
        <f t="shared" si="5"/>
        <v>0.53</v>
      </c>
      <c r="R20">
        <f t="shared" si="6"/>
        <v>31.21</v>
      </c>
      <c r="S20">
        <f t="shared" si="7"/>
        <v>30</v>
      </c>
      <c r="U20">
        <f t="shared" si="8"/>
        <v>0.92</v>
      </c>
      <c r="V20">
        <f t="shared" si="9"/>
        <v>0.08</v>
      </c>
      <c r="W20">
        <f t="shared" si="10"/>
        <v>0</v>
      </c>
    </row>
    <row r="21" spans="1:23" x14ac:dyDescent="0.25">
      <c r="A21" s="1" t="s">
        <v>2219</v>
      </c>
      <c r="B21" s="1">
        <v>100</v>
      </c>
      <c r="C21" s="1">
        <v>99</v>
      </c>
      <c r="D21" s="1">
        <v>15.53</v>
      </c>
      <c r="E21" s="1">
        <v>2.95</v>
      </c>
      <c r="F21" s="1">
        <v>2.46</v>
      </c>
      <c r="G21" s="1">
        <v>14.46</v>
      </c>
      <c r="H21" s="1">
        <v>41</v>
      </c>
      <c r="I21" s="1">
        <v>8.15</v>
      </c>
      <c r="J21" s="1">
        <v>1.57</v>
      </c>
      <c r="K21" s="1">
        <v>0</v>
      </c>
      <c r="L21" s="1">
        <v>2017</v>
      </c>
      <c r="M21">
        <f t="shared" si="1"/>
        <v>96.06</v>
      </c>
      <c r="N21">
        <f t="shared" si="2"/>
        <v>0.97</v>
      </c>
      <c r="O21">
        <f t="shared" si="3"/>
        <v>20.94</v>
      </c>
      <c r="P21">
        <f t="shared" si="4"/>
        <v>96.06</v>
      </c>
      <c r="Q21">
        <f t="shared" si="5"/>
        <v>0.77</v>
      </c>
      <c r="R21">
        <f t="shared" si="6"/>
        <v>27.19</v>
      </c>
      <c r="S21">
        <f t="shared" si="7"/>
        <v>25</v>
      </c>
      <c r="U21">
        <f t="shared" si="8"/>
        <v>0.74</v>
      </c>
      <c r="V21">
        <f t="shared" si="9"/>
        <v>0.14000000000000001</v>
      </c>
      <c r="W21">
        <f t="shared" si="10"/>
        <v>0.12</v>
      </c>
    </row>
    <row r="22" spans="1:23" x14ac:dyDescent="0.25">
      <c r="A22" s="1" t="s">
        <v>2220</v>
      </c>
      <c r="B22" s="1">
        <v>100</v>
      </c>
      <c r="C22" s="1">
        <v>69</v>
      </c>
      <c r="D22" s="1">
        <v>3.36</v>
      </c>
      <c r="E22" s="1">
        <v>5.18</v>
      </c>
      <c r="F22" s="1">
        <v>3.84</v>
      </c>
      <c r="G22" s="1">
        <v>4.59</v>
      </c>
      <c r="H22" s="1">
        <v>46</v>
      </c>
      <c r="I22" s="1">
        <v>13.64</v>
      </c>
      <c r="J22" s="1">
        <v>2.46</v>
      </c>
      <c r="K22" s="1">
        <v>0</v>
      </c>
      <c r="L22" s="1">
        <v>2017</v>
      </c>
      <c r="M22">
        <f t="shared" si="1"/>
        <v>68.72</v>
      </c>
      <c r="N22">
        <f t="shared" si="2"/>
        <v>1</v>
      </c>
      <c r="O22">
        <f t="shared" si="3"/>
        <v>12.379999999999999</v>
      </c>
      <c r="P22">
        <f t="shared" si="4"/>
        <v>68.72</v>
      </c>
      <c r="Q22">
        <f t="shared" si="5"/>
        <v>0.55000000000000004</v>
      </c>
      <c r="R22">
        <f t="shared" si="6"/>
        <v>22.51</v>
      </c>
      <c r="S22">
        <f t="shared" si="7"/>
        <v>25</v>
      </c>
      <c r="U22">
        <f t="shared" si="8"/>
        <v>0.27</v>
      </c>
      <c r="V22">
        <f t="shared" si="9"/>
        <v>0.42</v>
      </c>
      <c r="W22">
        <f t="shared" si="10"/>
        <v>0.31</v>
      </c>
    </row>
    <row r="23" spans="1:23" x14ac:dyDescent="0.25">
      <c r="A23" s="1" t="s">
        <v>2221</v>
      </c>
      <c r="B23" s="1">
        <v>100</v>
      </c>
      <c r="C23" s="1">
        <v>96</v>
      </c>
      <c r="D23" s="1">
        <v>15.5</v>
      </c>
      <c r="E23" s="1">
        <v>3.2</v>
      </c>
      <c r="F23" s="1">
        <v>2.5</v>
      </c>
      <c r="G23" s="1">
        <v>0</v>
      </c>
      <c r="H23" s="1">
        <v>55</v>
      </c>
      <c r="I23" s="1">
        <v>4</v>
      </c>
      <c r="J23" s="1">
        <v>0</v>
      </c>
      <c r="K23" s="1">
        <v>0</v>
      </c>
      <c r="L23" s="1">
        <v>2011</v>
      </c>
      <c r="M23">
        <f t="shared" si="1"/>
        <v>97.3</v>
      </c>
      <c r="N23">
        <f t="shared" si="2"/>
        <v>1.01</v>
      </c>
      <c r="O23">
        <f t="shared" si="3"/>
        <v>21.2</v>
      </c>
      <c r="P23">
        <f t="shared" si="4"/>
        <v>97.3</v>
      </c>
      <c r="Q23">
        <f t="shared" si="5"/>
        <v>0.78</v>
      </c>
      <c r="R23">
        <f t="shared" si="6"/>
        <v>27.18</v>
      </c>
      <c r="S23">
        <f t="shared" si="7"/>
        <v>25</v>
      </c>
      <c r="U23">
        <f t="shared" si="8"/>
        <v>0.73</v>
      </c>
      <c r="V23">
        <f t="shared" si="9"/>
        <v>0.15</v>
      </c>
      <c r="W23">
        <f t="shared" si="10"/>
        <v>0.12</v>
      </c>
    </row>
    <row r="24" spans="1:23" x14ac:dyDescent="0.25">
      <c r="A24" s="1" t="s">
        <v>2222</v>
      </c>
      <c r="B24" s="1">
        <v>100</v>
      </c>
      <c r="C24" s="1">
        <v>66</v>
      </c>
      <c r="D24" s="1">
        <v>5.53</v>
      </c>
      <c r="E24" s="1">
        <v>3.08</v>
      </c>
      <c r="F24" s="1">
        <v>3.32</v>
      </c>
      <c r="G24" s="1">
        <v>4.12</v>
      </c>
      <c r="H24" s="1">
        <v>36</v>
      </c>
      <c r="I24" s="1">
        <v>9.69</v>
      </c>
      <c r="J24" s="1">
        <v>2.17</v>
      </c>
      <c r="K24" s="1">
        <v>0</v>
      </c>
      <c r="L24" s="1">
        <v>2017</v>
      </c>
      <c r="M24">
        <f t="shared" si="1"/>
        <v>64.319999999999993</v>
      </c>
      <c r="N24">
        <f t="shared" si="2"/>
        <v>0.97</v>
      </c>
      <c r="O24">
        <f t="shared" si="3"/>
        <v>11.93</v>
      </c>
      <c r="P24">
        <f t="shared" si="4"/>
        <v>64.319999999999993</v>
      </c>
      <c r="Q24">
        <f t="shared" si="5"/>
        <v>0.51</v>
      </c>
      <c r="R24">
        <f t="shared" si="6"/>
        <v>23.39</v>
      </c>
      <c r="S24">
        <f t="shared" si="7"/>
        <v>25</v>
      </c>
      <c r="U24">
        <f t="shared" si="8"/>
        <v>0.46</v>
      </c>
      <c r="V24">
        <f t="shared" si="9"/>
        <v>0.26</v>
      </c>
      <c r="W24">
        <f t="shared" si="10"/>
        <v>0.28000000000000003</v>
      </c>
    </row>
    <row r="25" spans="1:23" x14ac:dyDescent="0.25">
      <c r="A25" s="1" t="s">
        <v>2223</v>
      </c>
      <c r="B25" s="1">
        <v>200</v>
      </c>
      <c r="C25" s="1">
        <v>146</v>
      </c>
      <c r="D25" s="1">
        <v>10.4</v>
      </c>
      <c r="E25" s="1">
        <v>7</v>
      </c>
      <c r="F25" s="1">
        <v>8.4</v>
      </c>
      <c r="G25" s="1">
        <v>0</v>
      </c>
      <c r="H25" s="1">
        <v>110</v>
      </c>
      <c r="I25" s="1">
        <v>0</v>
      </c>
      <c r="J25" s="1">
        <v>0</v>
      </c>
      <c r="K25" s="1">
        <v>0</v>
      </c>
      <c r="L25" s="1">
        <v>2011</v>
      </c>
      <c r="M25">
        <f t="shared" si="1"/>
        <v>145.19999999999999</v>
      </c>
      <c r="N25">
        <f t="shared" si="2"/>
        <v>0.99</v>
      </c>
      <c r="O25">
        <f t="shared" si="3"/>
        <v>25.799999999999997</v>
      </c>
      <c r="P25">
        <f t="shared" si="4"/>
        <v>145.19999999999999</v>
      </c>
      <c r="Q25">
        <f t="shared" si="5"/>
        <v>1.1599999999999999</v>
      </c>
      <c r="R25">
        <f t="shared" si="6"/>
        <v>22.24</v>
      </c>
      <c r="S25">
        <f t="shared" si="7"/>
        <v>20</v>
      </c>
      <c r="U25">
        <f t="shared" si="8"/>
        <v>0.4</v>
      </c>
      <c r="V25">
        <f t="shared" si="9"/>
        <v>0.27</v>
      </c>
      <c r="W25">
        <f t="shared" si="10"/>
        <v>0.33</v>
      </c>
    </row>
    <row r="26" spans="1:23" x14ac:dyDescent="0.25">
      <c r="A26" s="1" t="s">
        <v>2224</v>
      </c>
      <c r="B26" s="1">
        <v>100</v>
      </c>
      <c r="C26" s="1">
        <v>64</v>
      </c>
      <c r="D26" s="1">
        <v>6.53</v>
      </c>
      <c r="E26" s="1">
        <v>2.98</v>
      </c>
      <c r="F26" s="1">
        <v>2.77</v>
      </c>
      <c r="G26" s="1">
        <v>3.85</v>
      </c>
      <c r="H26" s="1">
        <v>37</v>
      </c>
      <c r="I26" s="1">
        <v>14.61</v>
      </c>
      <c r="J26" s="1">
        <v>1.87</v>
      </c>
      <c r="K26" s="1">
        <v>0</v>
      </c>
      <c r="L26" s="1">
        <v>2017</v>
      </c>
      <c r="M26">
        <f t="shared" si="1"/>
        <v>62.97</v>
      </c>
      <c r="N26">
        <f t="shared" si="2"/>
        <v>0.98</v>
      </c>
      <c r="O26">
        <f t="shared" si="3"/>
        <v>12.28</v>
      </c>
      <c r="P26">
        <f t="shared" si="4"/>
        <v>62.97</v>
      </c>
      <c r="Q26">
        <f t="shared" si="5"/>
        <v>0.5</v>
      </c>
      <c r="R26">
        <f t="shared" si="6"/>
        <v>24.56</v>
      </c>
      <c r="S26">
        <f t="shared" si="7"/>
        <v>25</v>
      </c>
      <c r="U26">
        <f t="shared" si="8"/>
        <v>0.53</v>
      </c>
      <c r="V26">
        <f t="shared" si="9"/>
        <v>0.24</v>
      </c>
      <c r="W26">
        <f t="shared" si="10"/>
        <v>0.23</v>
      </c>
    </row>
    <row r="27" spans="1:23" x14ac:dyDescent="0.25">
      <c r="A27" s="1" t="s">
        <v>2225</v>
      </c>
      <c r="B27" s="1">
        <v>100</v>
      </c>
      <c r="C27" s="1">
        <v>71</v>
      </c>
      <c r="D27" s="1">
        <v>12.34</v>
      </c>
      <c r="E27" s="1">
        <v>2.29</v>
      </c>
      <c r="F27" s="1">
        <v>1.1200000000000001</v>
      </c>
      <c r="G27" s="1">
        <v>8.1300000000000008</v>
      </c>
      <c r="H27" s="1">
        <v>30</v>
      </c>
      <c r="I27" s="1">
        <v>5.47</v>
      </c>
      <c r="J27" s="1">
        <v>0.75</v>
      </c>
      <c r="K27" s="1">
        <v>0</v>
      </c>
      <c r="L27" s="1">
        <v>2017</v>
      </c>
      <c r="M27">
        <f t="shared" si="1"/>
        <v>68.599999999999994</v>
      </c>
      <c r="N27">
        <f t="shared" si="2"/>
        <v>0.97</v>
      </c>
      <c r="O27">
        <f t="shared" si="3"/>
        <v>15.75</v>
      </c>
      <c r="P27">
        <f t="shared" si="4"/>
        <v>68.599999999999994</v>
      </c>
      <c r="Q27">
        <f t="shared" si="5"/>
        <v>0.55000000000000004</v>
      </c>
      <c r="R27">
        <f t="shared" si="6"/>
        <v>28.64</v>
      </c>
      <c r="S27">
        <f t="shared" si="7"/>
        <v>30</v>
      </c>
      <c r="U27">
        <f t="shared" si="8"/>
        <v>0.78</v>
      </c>
      <c r="V27">
        <f t="shared" si="9"/>
        <v>0.15</v>
      </c>
      <c r="W27">
        <f t="shared" si="10"/>
        <v>7.0000000000000007E-2</v>
      </c>
    </row>
    <row r="28" spans="1:23" x14ac:dyDescent="0.25">
      <c r="A28" s="1" t="s">
        <v>2226</v>
      </c>
      <c r="B28" s="1">
        <v>100</v>
      </c>
      <c r="C28" s="1">
        <v>93</v>
      </c>
      <c r="D28" s="1">
        <v>13.13</v>
      </c>
      <c r="E28" s="1">
        <v>2.63</v>
      </c>
      <c r="F28" s="1">
        <v>3.02</v>
      </c>
      <c r="G28" s="1">
        <v>9.18</v>
      </c>
      <c r="H28" s="1">
        <v>34</v>
      </c>
      <c r="I28" s="1">
        <v>11.91</v>
      </c>
      <c r="J28" s="1">
        <v>2.0299999999999998</v>
      </c>
      <c r="K28" s="1">
        <v>0</v>
      </c>
      <c r="L28" s="1">
        <v>2017</v>
      </c>
      <c r="M28">
        <f t="shared" si="1"/>
        <v>90.22</v>
      </c>
      <c r="N28">
        <f t="shared" si="2"/>
        <v>0.97</v>
      </c>
      <c r="O28">
        <f t="shared" si="3"/>
        <v>18.78</v>
      </c>
      <c r="P28">
        <f t="shared" si="4"/>
        <v>90.22</v>
      </c>
      <c r="Q28">
        <f t="shared" si="5"/>
        <v>0.72</v>
      </c>
      <c r="R28">
        <f t="shared" si="6"/>
        <v>26.08</v>
      </c>
      <c r="S28">
        <f t="shared" si="7"/>
        <v>25</v>
      </c>
      <c r="U28">
        <f t="shared" si="8"/>
        <v>0.7</v>
      </c>
      <c r="V28">
        <f t="shared" si="9"/>
        <v>0.14000000000000001</v>
      </c>
      <c r="W28">
        <f t="shared" si="10"/>
        <v>0.16</v>
      </c>
    </row>
    <row r="29" spans="1:23" x14ac:dyDescent="0.25">
      <c r="A29" s="1" t="s">
        <v>2227</v>
      </c>
      <c r="B29" s="1">
        <v>100</v>
      </c>
      <c r="C29" s="1">
        <v>42</v>
      </c>
      <c r="D29" s="1">
        <v>4.8600000000000003</v>
      </c>
      <c r="E29" s="1">
        <v>3.43</v>
      </c>
      <c r="F29" s="1">
        <v>0.9</v>
      </c>
      <c r="G29" s="1">
        <v>3.59</v>
      </c>
      <c r="H29" s="1">
        <v>37</v>
      </c>
      <c r="I29" s="1">
        <v>9.1</v>
      </c>
      <c r="J29" s="1">
        <v>0.59</v>
      </c>
      <c r="K29" s="1">
        <v>0</v>
      </c>
      <c r="L29" s="1">
        <v>2017</v>
      </c>
      <c r="M29">
        <f t="shared" si="1"/>
        <v>41.260000000000005</v>
      </c>
      <c r="N29">
        <f t="shared" si="2"/>
        <v>0.98</v>
      </c>
      <c r="O29">
        <f t="shared" si="3"/>
        <v>9.1900000000000013</v>
      </c>
      <c r="P29">
        <f t="shared" si="4"/>
        <v>41.260000000000005</v>
      </c>
      <c r="Q29">
        <f t="shared" si="5"/>
        <v>0.33</v>
      </c>
      <c r="R29">
        <f t="shared" si="6"/>
        <v>27.85</v>
      </c>
      <c r="S29">
        <f t="shared" si="7"/>
        <v>30</v>
      </c>
      <c r="U29">
        <f t="shared" si="8"/>
        <v>0.53</v>
      </c>
      <c r="V29">
        <f t="shared" si="9"/>
        <v>0.37</v>
      </c>
      <c r="W29">
        <f t="shared" si="10"/>
        <v>0.1</v>
      </c>
    </row>
    <row r="30" spans="1:23" x14ac:dyDescent="0.25">
      <c r="A30" s="1" t="s">
        <v>2228</v>
      </c>
      <c r="B30" s="1">
        <v>100</v>
      </c>
      <c r="C30" s="1">
        <v>74</v>
      </c>
      <c r="D30" s="1">
        <v>12.14</v>
      </c>
      <c r="E30" s="1">
        <v>2.61</v>
      </c>
      <c r="F30" s="1">
        <v>1.41</v>
      </c>
      <c r="G30" s="1">
        <v>8.16</v>
      </c>
      <c r="H30" s="1">
        <v>32</v>
      </c>
      <c r="I30" s="1">
        <v>5.51</v>
      </c>
      <c r="J30" s="1">
        <v>0.93</v>
      </c>
      <c r="K30" s="1">
        <v>0</v>
      </c>
      <c r="L30" s="1">
        <v>2017</v>
      </c>
      <c r="M30">
        <f t="shared" si="1"/>
        <v>71.69</v>
      </c>
      <c r="N30">
        <f t="shared" si="2"/>
        <v>0.97</v>
      </c>
      <c r="O30">
        <f t="shared" si="3"/>
        <v>16.16</v>
      </c>
      <c r="P30">
        <f t="shared" si="4"/>
        <v>71.69</v>
      </c>
      <c r="Q30">
        <f t="shared" si="5"/>
        <v>0.56999999999999995</v>
      </c>
      <c r="R30">
        <f t="shared" si="6"/>
        <v>28.35</v>
      </c>
      <c r="S30">
        <f t="shared" si="7"/>
        <v>30</v>
      </c>
      <c r="U30">
        <f t="shared" si="8"/>
        <v>0.75</v>
      </c>
      <c r="V30">
        <f t="shared" si="9"/>
        <v>0.16</v>
      </c>
      <c r="W30">
        <f t="shared" si="10"/>
        <v>0.09</v>
      </c>
    </row>
    <row r="31" spans="1:23" x14ac:dyDescent="0.25">
      <c r="A31" s="1" t="s">
        <v>2229</v>
      </c>
      <c r="B31" s="1">
        <v>100</v>
      </c>
      <c r="C31" s="1">
        <v>64</v>
      </c>
      <c r="D31" s="1">
        <v>9.82</v>
      </c>
      <c r="E31" s="1">
        <v>2.44</v>
      </c>
      <c r="F31" s="1">
        <v>1.38</v>
      </c>
      <c r="G31" s="1">
        <v>6.86</v>
      </c>
      <c r="H31" s="1">
        <v>29</v>
      </c>
      <c r="I31" s="1">
        <v>6.78</v>
      </c>
      <c r="J31" s="1">
        <v>0.9</v>
      </c>
      <c r="K31" s="1">
        <v>0</v>
      </c>
      <c r="L31" s="1">
        <v>2017</v>
      </c>
      <c r="M31">
        <f t="shared" si="1"/>
        <v>61.459999999999994</v>
      </c>
      <c r="N31">
        <f t="shared" si="2"/>
        <v>0.96</v>
      </c>
      <c r="O31">
        <f t="shared" si="3"/>
        <v>13.64</v>
      </c>
      <c r="P31">
        <f t="shared" si="4"/>
        <v>61.459999999999994</v>
      </c>
      <c r="Q31">
        <f t="shared" si="5"/>
        <v>0.49</v>
      </c>
      <c r="R31">
        <f t="shared" si="6"/>
        <v>27.84</v>
      </c>
      <c r="S31">
        <f t="shared" si="7"/>
        <v>30</v>
      </c>
      <c r="U31">
        <f t="shared" si="8"/>
        <v>0.72</v>
      </c>
      <c r="V31">
        <f t="shared" si="9"/>
        <v>0.18</v>
      </c>
      <c r="W31">
        <f t="shared" si="10"/>
        <v>0.1</v>
      </c>
    </row>
    <row r="32" spans="1:23" x14ac:dyDescent="0.25">
      <c r="A32" s="1" t="s">
        <v>2230</v>
      </c>
      <c r="B32" s="1">
        <v>200</v>
      </c>
      <c r="C32" s="1">
        <v>66</v>
      </c>
      <c r="D32" s="1">
        <v>9.4</v>
      </c>
      <c r="E32" s="1">
        <v>6.8</v>
      </c>
      <c r="F32" s="1">
        <v>0.2</v>
      </c>
      <c r="G32" s="1">
        <v>0</v>
      </c>
      <c r="H32" s="1">
        <v>100</v>
      </c>
      <c r="I32" s="1">
        <v>6</v>
      </c>
      <c r="J32" s="1">
        <v>0</v>
      </c>
      <c r="K32" s="1">
        <v>0</v>
      </c>
      <c r="L32" s="1">
        <v>2011</v>
      </c>
      <c r="M32">
        <f t="shared" si="1"/>
        <v>66.599999999999994</v>
      </c>
      <c r="N32">
        <f t="shared" si="2"/>
        <v>1.01</v>
      </c>
      <c r="O32">
        <f t="shared" si="3"/>
        <v>16.399999999999999</v>
      </c>
      <c r="P32">
        <f t="shared" si="4"/>
        <v>66.599999999999994</v>
      </c>
      <c r="Q32">
        <f t="shared" si="5"/>
        <v>0.53</v>
      </c>
      <c r="R32">
        <f t="shared" si="6"/>
        <v>30.94</v>
      </c>
      <c r="S32">
        <f t="shared" si="7"/>
        <v>30</v>
      </c>
      <c r="U32">
        <f t="shared" si="8"/>
        <v>0.56999999999999995</v>
      </c>
      <c r="V32">
        <f t="shared" si="9"/>
        <v>0.41</v>
      </c>
      <c r="W32">
        <f t="shared" si="10"/>
        <v>0.01</v>
      </c>
    </row>
    <row r="33" spans="1:23" x14ac:dyDescent="0.25">
      <c r="A33" s="1" t="s">
        <v>2231</v>
      </c>
      <c r="B33" s="1">
        <v>20</v>
      </c>
      <c r="C33" s="1">
        <v>64</v>
      </c>
      <c r="D33" s="1">
        <v>1.1000000000000001</v>
      </c>
      <c r="E33" s="1">
        <v>3.66</v>
      </c>
      <c r="F33" s="1">
        <v>4.84</v>
      </c>
      <c r="G33" s="1">
        <v>0</v>
      </c>
      <c r="H33" s="1">
        <v>226.8</v>
      </c>
      <c r="I33" s="1">
        <v>15.6</v>
      </c>
      <c r="J33" s="1">
        <v>0</v>
      </c>
      <c r="K33" s="1">
        <v>0</v>
      </c>
      <c r="L33" s="1">
        <v>2011</v>
      </c>
      <c r="M33">
        <f t="shared" si="1"/>
        <v>62.6</v>
      </c>
      <c r="N33">
        <f t="shared" si="2"/>
        <v>0.98</v>
      </c>
      <c r="O33">
        <f t="shared" si="3"/>
        <v>9.6</v>
      </c>
      <c r="P33">
        <f t="shared" si="4"/>
        <v>62.6</v>
      </c>
      <c r="Q33">
        <f t="shared" si="5"/>
        <v>0.5</v>
      </c>
      <c r="R33">
        <f t="shared" si="6"/>
        <v>19.2</v>
      </c>
      <c r="S33">
        <f t="shared" si="7"/>
        <v>19.2</v>
      </c>
      <c r="U33">
        <f t="shared" si="8"/>
        <v>0.11</v>
      </c>
      <c r="V33">
        <f t="shared" si="9"/>
        <v>0.38</v>
      </c>
      <c r="W33">
        <f t="shared" si="10"/>
        <v>0.5</v>
      </c>
    </row>
    <row r="34" spans="1:23" x14ac:dyDescent="0.25">
      <c r="A34" s="1" t="s">
        <v>2232</v>
      </c>
      <c r="B34" s="1">
        <v>100</v>
      </c>
      <c r="C34" s="1">
        <v>286</v>
      </c>
      <c r="D34" s="1">
        <v>5.39</v>
      </c>
      <c r="E34" s="1">
        <v>28.02</v>
      </c>
      <c r="F34" s="1">
        <v>16.89</v>
      </c>
      <c r="G34" s="1">
        <v>0.9</v>
      </c>
      <c r="H34" s="1">
        <v>424</v>
      </c>
      <c r="I34" s="1">
        <v>62.85</v>
      </c>
      <c r="J34" s="1">
        <v>11.23</v>
      </c>
      <c r="K34" s="1">
        <v>0</v>
      </c>
      <c r="L34" s="1">
        <v>2017</v>
      </c>
      <c r="M34">
        <f t="shared" si="1"/>
        <v>285.64999999999998</v>
      </c>
      <c r="N34">
        <f t="shared" si="2"/>
        <v>1</v>
      </c>
      <c r="O34">
        <f t="shared" si="3"/>
        <v>50.3</v>
      </c>
      <c r="P34">
        <f t="shared" si="4"/>
        <v>285.64999999999998</v>
      </c>
      <c r="Q34">
        <f t="shared" si="5"/>
        <v>2.29</v>
      </c>
      <c r="R34">
        <f t="shared" si="6"/>
        <v>21.97</v>
      </c>
      <c r="S34">
        <f t="shared" si="7"/>
        <v>20</v>
      </c>
      <c r="U34">
        <f t="shared" si="8"/>
        <v>0.11</v>
      </c>
      <c r="V34">
        <f t="shared" si="9"/>
        <v>0.56000000000000005</v>
      </c>
      <c r="W34">
        <f t="shared" si="10"/>
        <v>0.34</v>
      </c>
    </row>
    <row r="35" spans="1:23" x14ac:dyDescent="0.25">
      <c r="A35" s="1" t="s">
        <v>2233</v>
      </c>
      <c r="B35" s="1">
        <v>20</v>
      </c>
      <c r="C35" s="1">
        <v>65.2</v>
      </c>
      <c r="D35" s="1">
        <v>0.34</v>
      </c>
      <c r="E35" s="1">
        <v>5.26</v>
      </c>
      <c r="F35" s="1">
        <v>4.5599999999999996</v>
      </c>
      <c r="G35" s="1">
        <v>0</v>
      </c>
      <c r="H35" s="1">
        <v>62</v>
      </c>
      <c r="I35" s="1">
        <v>0</v>
      </c>
      <c r="J35" s="1">
        <v>0</v>
      </c>
      <c r="K35" s="1">
        <v>0</v>
      </c>
      <c r="L35" s="1">
        <v>2011</v>
      </c>
      <c r="M35">
        <f t="shared" si="1"/>
        <v>63.44</v>
      </c>
      <c r="N35">
        <f t="shared" si="2"/>
        <v>0.97</v>
      </c>
      <c r="O35">
        <f t="shared" si="3"/>
        <v>10.16</v>
      </c>
      <c r="P35">
        <f t="shared" si="4"/>
        <v>63.44</v>
      </c>
      <c r="Q35">
        <f t="shared" si="5"/>
        <v>0.51</v>
      </c>
      <c r="R35">
        <f t="shared" si="6"/>
        <v>19.920000000000002</v>
      </c>
      <c r="S35">
        <f t="shared" si="7"/>
        <v>19.899999999999999</v>
      </c>
      <c r="U35">
        <f t="shared" si="8"/>
        <v>0.03</v>
      </c>
      <c r="V35">
        <f t="shared" si="9"/>
        <v>0.52</v>
      </c>
      <c r="W35">
        <f t="shared" si="10"/>
        <v>0.45</v>
      </c>
    </row>
    <row r="36" spans="1:23" x14ac:dyDescent="0.25">
      <c r="A36" s="1" t="s">
        <v>2234</v>
      </c>
      <c r="B36" s="1">
        <v>100</v>
      </c>
      <c r="C36" s="1">
        <v>294</v>
      </c>
      <c r="D36" s="1">
        <v>6.17</v>
      </c>
      <c r="E36" s="1">
        <v>18.760000000000002</v>
      </c>
      <c r="F36" s="1">
        <v>21.3</v>
      </c>
      <c r="G36" s="1">
        <v>0.24</v>
      </c>
      <c r="H36" s="1">
        <v>928</v>
      </c>
      <c r="I36" s="1">
        <v>64.62</v>
      </c>
      <c r="J36" s="1">
        <v>14.46</v>
      </c>
      <c r="K36" s="1">
        <v>0</v>
      </c>
      <c r="L36" s="1">
        <v>2017</v>
      </c>
      <c r="M36">
        <f t="shared" si="1"/>
        <v>291.42</v>
      </c>
      <c r="N36">
        <f t="shared" si="2"/>
        <v>0.99</v>
      </c>
      <c r="O36">
        <f t="shared" si="3"/>
        <v>46.230000000000004</v>
      </c>
      <c r="P36">
        <f t="shared" si="4"/>
        <v>291.42</v>
      </c>
      <c r="Q36">
        <f t="shared" si="5"/>
        <v>2.33</v>
      </c>
      <c r="R36">
        <f t="shared" si="6"/>
        <v>19.84</v>
      </c>
      <c r="S36">
        <f t="shared" si="7"/>
        <v>19.8</v>
      </c>
      <c r="U36">
        <f t="shared" si="8"/>
        <v>0.13</v>
      </c>
      <c r="V36">
        <f t="shared" si="9"/>
        <v>0.41</v>
      </c>
      <c r="W36">
        <f t="shared" si="10"/>
        <v>0.46</v>
      </c>
    </row>
    <row r="37" spans="1:23" x14ac:dyDescent="0.25">
      <c r="A37" s="1" t="s">
        <v>2235</v>
      </c>
      <c r="B37" s="1">
        <v>100</v>
      </c>
      <c r="C37" s="1">
        <v>105</v>
      </c>
      <c r="D37" s="1">
        <v>1.9</v>
      </c>
      <c r="E37" s="1">
        <v>13.3</v>
      </c>
      <c r="F37" s="1">
        <v>4.5</v>
      </c>
      <c r="G37" s="1">
        <v>0.5</v>
      </c>
      <c r="H37" s="1">
        <v>400</v>
      </c>
      <c r="I37" s="1">
        <v>20</v>
      </c>
      <c r="J37" s="1">
        <v>2.73</v>
      </c>
      <c r="K37" s="1">
        <v>0</v>
      </c>
      <c r="L37" s="1">
        <v>2017</v>
      </c>
      <c r="M37">
        <f t="shared" si="1"/>
        <v>101.30000000000001</v>
      </c>
      <c r="N37">
        <f t="shared" si="2"/>
        <v>0.96</v>
      </c>
      <c r="O37">
        <f t="shared" si="3"/>
        <v>19.700000000000003</v>
      </c>
      <c r="P37">
        <f t="shared" si="4"/>
        <v>101.30000000000001</v>
      </c>
      <c r="Q37">
        <f t="shared" si="5"/>
        <v>0.81</v>
      </c>
      <c r="R37">
        <f t="shared" si="6"/>
        <v>24.32</v>
      </c>
      <c r="S37">
        <f t="shared" si="7"/>
        <v>25</v>
      </c>
      <c r="U37">
        <f t="shared" si="8"/>
        <v>0.1</v>
      </c>
      <c r="V37">
        <f t="shared" si="9"/>
        <v>0.68</v>
      </c>
      <c r="W37">
        <f t="shared" si="10"/>
        <v>0.23</v>
      </c>
    </row>
    <row r="38" spans="1:23" x14ac:dyDescent="0.25">
      <c r="A38" s="1" t="s">
        <v>2236</v>
      </c>
      <c r="B38" s="1">
        <v>100</v>
      </c>
      <c r="C38" s="1">
        <v>350</v>
      </c>
      <c r="D38" s="1">
        <v>5.52</v>
      </c>
      <c r="E38" s="1">
        <v>6.15</v>
      </c>
      <c r="F38" s="1">
        <v>34.44</v>
      </c>
      <c r="G38" s="1">
        <v>3.76</v>
      </c>
      <c r="H38" s="1">
        <v>314</v>
      </c>
      <c r="I38" s="1">
        <v>101</v>
      </c>
      <c r="J38" s="1">
        <v>20.21</v>
      </c>
      <c r="K38" s="1">
        <v>0</v>
      </c>
      <c r="L38" s="1">
        <v>2017</v>
      </c>
      <c r="M38">
        <f t="shared" si="1"/>
        <v>356.64</v>
      </c>
      <c r="N38">
        <f t="shared" si="2"/>
        <v>1.02</v>
      </c>
      <c r="O38">
        <f t="shared" si="3"/>
        <v>46.11</v>
      </c>
      <c r="P38">
        <f t="shared" si="4"/>
        <v>356.64</v>
      </c>
      <c r="Q38">
        <f t="shared" si="5"/>
        <v>2.85</v>
      </c>
      <c r="R38">
        <f t="shared" si="6"/>
        <v>16.18</v>
      </c>
      <c r="S38">
        <f t="shared" si="7"/>
        <v>16.2</v>
      </c>
      <c r="U38">
        <f t="shared" si="8"/>
        <v>0.12</v>
      </c>
      <c r="V38">
        <f t="shared" si="9"/>
        <v>0.13</v>
      </c>
      <c r="W38">
        <f t="shared" si="10"/>
        <v>0.75</v>
      </c>
    </row>
    <row r="39" spans="1:23" x14ac:dyDescent="0.25">
      <c r="A39" s="1" t="s">
        <v>2237</v>
      </c>
      <c r="B39" s="1">
        <v>100</v>
      </c>
      <c r="C39" s="1">
        <v>420</v>
      </c>
      <c r="D39" s="1">
        <v>13.91</v>
      </c>
      <c r="E39" s="1">
        <v>28.42</v>
      </c>
      <c r="F39" s="1">
        <v>27.84</v>
      </c>
      <c r="G39" s="1">
        <v>7.0000000000000007E-2</v>
      </c>
      <c r="H39" s="1">
        <v>1804</v>
      </c>
      <c r="I39" s="1">
        <v>86</v>
      </c>
      <c r="J39" s="1">
        <v>15.37</v>
      </c>
      <c r="K39" s="1">
        <v>0</v>
      </c>
      <c r="L39" s="1">
        <v>2017</v>
      </c>
      <c r="M39">
        <f t="shared" si="1"/>
        <v>419.88</v>
      </c>
      <c r="N39">
        <f t="shared" si="2"/>
        <v>1</v>
      </c>
      <c r="O39">
        <f t="shared" si="3"/>
        <v>70.17</v>
      </c>
      <c r="P39">
        <f t="shared" si="4"/>
        <v>419.88</v>
      </c>
      <c r="Q39">
        <f t="shared" si="5"/>
        <v>3.36</v>
      </c>
      <c r="R39">
        <f t="shared" si="6"/>
        <v>20.88</v>
      </c>
      <c r="S39">
        <f t="shared" si="7"/>
        <v>20</v>
      </c>
      <c r="U39">
        <f t="shared" si="8"/>
        <v>0.2</v>
      </c>
      <c r="V39">
        <f t="shared" si="9"/>
        <v>0.41</v>
      </c>
      <c r="W39">
        <f t="shared" si="10"/>
        <v>0.4</v>
      </c>
    </row>
    <row r="40" spans="1:23" x14ac:dyDescent="0.25">
      <c r="A40" s="1" t="s">
        <v>2238</v>
      </c>
      <c r="B40" s="1">
        <v>20</v>
      </c>
      <c r="C40" s="1">
        <v>67</v>
      </c>
      <c r="D40" s="1">
        <v>0.2</v>
      </c>
      <c r="E40" s="1">
        <v>4</v>
      </c>
      <c r="F40" s="1">
        <v>5.6</v>
      </c>
      <c r="G40" s="1">
        <v>0</v>
      </c>
      <c r="H40" s="1">
        <v>193.2</v>
      </c>
      <c r="I40" s="1">
        <v>0</v>
      </c>
      <c r="J40" s="1">
        <v>0</v>
      </c>
      <c r="K40" s="1">
        <v>0</v>
      </c>
      <c r="L40" s="1">
        <v>2006</v>
      </c>
      <c r="M40">
        <f t="shared" si="1"/>
        <v>67.2</v>
      </c>
      <c r="N40">
        <f t="shared" si="2"/>
        <v>1</v>
      </c>
      <c r="O40">
        <f t="shared" si="3"/>
        <v>9.8000000000000007</v>
      </c>
      <c r="P40">
        <f t="shared" si="4"/>
        <v>67.2</v>
      </c>
      <c r="Q40">
        <f t="shared" si="5"/>
        <v>0.54</v>
      </c>
      <c r="R40">
        <f t="shared" si="6"/>
        <v>18.149999999999999</v>
      </c>
      <c r="S40">
        <f t="shared" si="7"/>
        <v>18.2</v>
      </c>
      <c r="U40">
        <f t="shared" si="8"/>
        <v>0.02</v>
      </c>
      <c r="V40">
        <f t="shared" si="9"/>
        <v>0.41</v>
      </c>
      <c r="W40">
        <f t="shared" si="10"/>
        <v>0.56999999999999995</v>
      </c>
    </row>
    <row r="41" spans="1:23" x14ac:dyDescent="0.25">
      <c r="A41" s="1" t="s">
        <v>2239</v>
      </c>
      <c r="B41" s="1">
        <v>100</v>
      </c>
      <c r="C41" s="1">
        <v>380</v>
      </c>
      <c r="D41" s="1">
        <v>3.1</v>
      </c>
      <c r="E41" s="1">
        <v>2</v>
      </c>
      <c r="F41" s="1">
        <v>39.200000000000003</v>
      </c>
      <c r="G41" s="1"/>
      <c r="H41" s="1">
        <v>21</v>
      </c>
      <c r="I41" s="1"/>
      <c r="J41" s="1"/>
      <c r="K41" s="1">
        <v>0</v>
      </c>
      <c r="L41" s="1">
        <v>2017</v>
      </c>
      <c r="M41">
        <f t="shared" si="1"/>
        <v>373.2</v>
      </c>
      <c r="N41">
        <f t="shared" si="2"/>
        <v>0.98</v>
      </c>
      <c r="O41">
        <f t="shared" si="3"/>
        <v>44.300000000000004</v>
      </c>
      <c r="P41">
        <f t="shared" si="4"/>
        <v>373.2</v>
      </c>
      <c r="Q41">
        <f t="shared" si="5"/>
        <v>2.99</v>
      </c>
      <c r="R41">
        <f t="shared" si="6"/>
        <v>14.82</v>
      </c>
      <c r="S41">
        <f t="shared" si="7"/>
        <v>14.8</v>
      </c>
      <c r="U41">
        <f t="shared" si="8"/>
        <v>7.0000000000000007E-2</v>
      </c>
      <c r="V41">
        <f t="shared" si="9"/>
        <v>0.05</v>
      </c>
      <c r="W41">
        <f t="shared" si="10"/>
        <v>0.88</v>
      </c>
    </row>
    <row r="42" spans="1:23" x14ac:dyDescent="0.25">
      <c r="A42" s="1" t="s">
        <v>2240</v>
      </c>
      <c r="B42" s="1">
        <v>100</v>
      </c>
      <c r="C42" s="1">
        <v>400</v>
      </c>
      <c r="D42" s="1">
        <v>4.7</v>
      </c>
      <c r="E42" s="1">
        <v>2</v>
      </c>
      <c r="F42" s="1">
        <v>40.700000000000003</v>
      </c>
      <c r="G42" s="1"/>
      <c r="H42" s="1">
        <v>62</v>
      </c>
      <c r="I42" s="1"/>
      <c r="J42" s="1"/>
      <c r="K42" s="1">
        <v>0</v>
      </c>
      <c r="L42" s="1">
        <v>2017</v>
      </c>
      <c r="M42">
        <f t="shared" si="1"/>
        <v>393.1</v>
      </c>
      <c r="N42">
        <f t="shared" si="2"/>
        <v>0.98</v>
      </c>
      <c r="O42">
        <f t="shared" si="3"/>
        <v>47.400000000000006</v>
      </c>
      <c r="P42">
        <f t="shared" si="4"/>
        <v>393.1</v>
      </c>
      <c r="Q42">
        <f t="shared" si="5"/>
        <v>3.14</v>
      </c>
      <c r="R42">
        <f t="shared" si="6"/>
        <v>15.1</v>
      </c>
      <c r="S42">
        <f t="shared" si="7"/>
        <v>15.1</v>
      </c>
      <c r="U42">
        <f t="shared" si="8"/>
        <v>0.1</v>
      </c>
      <c r="V42">
        <f t="shared" si="9"/>
        <v>0.04</v>
      </c>
      <c r="W42">
        <f t="shared" si="10"/>
        <v>0.86</v>
      </c>
    </row>
  </sheetData>
  <mergeCells count="2">
    <mergeCell ref="M1:N1"/>
    <mergeCell ref="O1:P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Y28"/>
  <sheetViews>
    <sheetView workbookViewId="0">
      <selection activeCell="T34" sqref="T34"/>
    </sheetView>
  </sheetViews>
  <sheetFormatPr defaultRowHeight="15" x14ac:dyDescent="0.25"/>
  <cols>
    <col min="1" max="1" width="27.42578125" customWidth="1"/>
  </cols>
  <sheetData>
    <row r="1" spans="1:25" x14ac:dyDescent="0.25">
      <c r="M1" s="25" t="s">
        <v>2633</v>
      </c>
      <c r="N1" s="25"/>
      <c r="O1" s="25" t="s">
        <v>2645</v>
      </c>
      <c r="P1" s="25"/>
      <c r="Q1" s="25" t="s">
        <v>2635</v>
      </c>
      <c r="R1" s="25"/>
      <c r="S1" s="16"/>
      <c r="T1" s="15" t="s">
        <v>2640</v>
      </c>
      <c r="U1" s="7"/>
      <c r="V1" s="7"/>
      <c r="W1" s="7" t="s">
        <v>2642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15" t="s">
        <v>2628</v>
      </c>
      <c r="N2" s="12" t="s">
        <v>2630</v>
      </c>
      <c r="O2" s="15" t="s">
        <v>2631</v>
      </c>
      <c r="P2" s="15" t="s">
        <v>2632</v>
      </c>
      <c r="Q2" s="15" t="s">
        <v>2636</v>
      </c>
      <c r="R2" s="15" t="s">
        <v>2637</v>
      </c>
      <c r="S2" s="15" t="s">
        <v>2638</v>
      </c>
      <c r="T2" s="15" t="s">
        <v>2639</v>
      </c>
      <c r="U2" s="7" t="s">
        <v>2641</v>
      </c>
      <c r="V2" s="7"/>
      <c r="W2" s="7" t="s">
        <v>2621</v>
      </c>
      <c r="X2" s="7" t="s">
        <v>2622</v>
      </c>
      <c r="Y2" s="7" t="s">
        <v>293</v>
      </c>
    </row>
    <row r="3" spans="1:25" x14ac:dyDescent="0.25">
      <c r="A3" s="1" t="s">
        <v>2241</v>
      </c>
      <c r="B3" s="1">
        <v>100</v>
      </c>
      <c r="C3" s="1">
        <v>900</v>
      </c>
      <c r="D3" s="1">
        <v>0</v>
      </c>
      <c r="E3" s="1">
        <v>0</v>
      </c>
      <c r="F3" s="1">
        <v>99.8</v>
      </c>
      <c r="G3" s="1">
        <v>0</v>
      </c>
      <c r="H3" s="1">
        <v>0</v>
      </c>
      <c r="I3" s="1">
        <v>85</v>
      </c>
      <c r="J3" s="1">
        <v>29.8</v>
      </c>
      <c r="K3" s="1">
        <v>0</v>
      </c>
      <c r="L3" s="1">
        <v>2017</v>
      </c>
      <c r="M3">
        <f>4*D3+4*E3+9*F3</f>
        <v>898.19999999999993</v>
      </c>
      <c r="N3">
        <f>ROUND(M3/C3,2)</f>
        <v>1</v>
      </c>
      <c r="O3">
        <f>B3-D3-E3</f>
        <v>100</v>
      </c>
      <c r="P3">
        <f>O3*9</f>
        <v>900</v>
      </c>
      <c r="Q3">
        <f>F3</f>
        <v>99.8</v>
      </c>
      <c r="R3">
        <f>Q3*9</f>
        <v>898.19999999999993</v>
      </c>
      <c r="S3">
        <f>ROUND(R3/45,2)</f>
        <v>19.96</v>
      </c>
      <c r="T3">
        <f>Q3/S3</f>
        <v>5</v>
      </c>
      <c r="U3">
        <f>IF(T3&lt;=20,ROUND(T3,1),IF(AND(T3&gt;20,T3&lt;=50),INT((T3+2)/5)*5,ROUND(T3,-1)))</f>
        <v>5</v>
      </c>
      <c r="W3">
        <f>ROUND(D3/($D3+$E3+$F3),2)</f>
        <v>0</v>
      </c>
      <c r="X3">
        <f t="shared" ref="X3:Y3" si="0">ROUND(E3/($D3+$E3+$F3),2)</f>
        <v>0</v>
      </c>
      <c r="Y3">
        <f t="shared" si="0"/>
        <v>1</v>
      </c>
    </row>
    <row r="4" spans="1:25" x14ac:dyDescent="0.25">
      <c r="A4" s="1" t="s">
        <v>2242</v>
      </c>
      <c r="B4" s="1">
        <v>100</v>
      </c>
      <c r="C4" s="1">
        <v>941</v>
      </c>
      <c r="D4" s="1">
        <v>0</v>
      </c>
      <c r="E4" s="1">
        <v>0</v>
      </c>
      <c r="F4" s="1">
        <v>100</v>
      </c>
      <c r="G4" s="1"/>
      <c r="H4" s="1">
        <v>0</v>
      </c>
      <c r="I4" s="1">
        <v>100</v>
      </c>
      <c r="J4" s="1">
        <v>39.29</v>
      </c>
      <c r="K4" s="1">
        <v>0</v>
      </c>
      <c r="L4" s="1">
        <v>2017</v>
      </c>
      <c r="M4">
        <f t="shared" ref="M4:M28" si="1">4*D4+4*E4+9*F4</f>
        <v>900</v>
      </c>
      <c r="N4">
        <f t="shared" ref="N4:N28" si="2">ROUND(M4/C4,2)</f>
        <v>0.96</v>
      </c>
      <c r="O4">
        <f t="shared" ref="O4:O28" si="3">B4-D4-E4</f>
        <v>100</v>
      </c>
      <c r="P4">
        <f t="shared" ref="P4:P28" si="4">O4*9</f>
        <v>900</v>
      </c>
      <c r="Q4">
        <f t="shared" ref="Q4:Q28" si="5">F4</f>
        <v>100</v>
      </c>
      <c r="R4">
        <f t="shared" ref="R4:R28" si="6">Q4*9</f>
        <v>900</v>
      </c>
      <c r="S4">
        <f t="shared" ref="S4:S28" si="7">ROUND(R4/45,2)</f>
        <v>20</v>
      </c>
      <c r="T4">
        <f t="shared" ref="T4:T28" si="8">Q4/S4</f>
        <v>5</v>
      </c>
      <c r="U4">
        <f t="shared" ref="U4:U28" si="9">IF(T4&lt;=20,ROUND(T4,1),IF(AND(T4&gt;20,T4&lt;=50),INT((T4+2)/5)*5,ROUND(T4,-1)))</f>
        <v>5</v>
      </c>
      <c r="W4">
        <f t="shared" ref="W4:W28" si="10">ROUND(D4/($D4+$E4+$F4),2)</f>
        <v>0</v>
      </c>
      <c r="X4">
        <f t="shared" ref="X4:X28" si="11">ROUND(E4/($D4+$E4+$F4),2)</f>
        <v>0</v>
      </c>
      <c r="Y4">
        <f t="shared" ref="Y4:Y28" si="12">ROUND(F4/($D4+$E4+$F4),2)</f>
        <v>1</v>
      </c>
    </row>
    <row r="5" spans="1:25" x14ac:dyDescent="0.25">
      <c r="A5" s="1" t="s">
        <v>2243</v>
      </c>
      <c r="B5" s="1">
        <v>100</v>
      </c>
      <c r="C5" s="1">
        <v>920</v>
      </c>
      <c r="D5" s="1">
        <v>0</v>
      </c>
      <c r="E5" s="1">
        <v>0</v>
      </c>
      <c r="F5" s="1">
        <v>99.86</v>
      </c>
      <c r="G5" s="1">
        <v>0</v>
      </c>
      <c r="H5" s="1">
        <v>12</v>
      </c>
      <c r="I5" s="1">
        <v>0</v>
      </c>
      <c r="J5" s="1">
        <v>7.63</v>
      </c>
      <c r="K5" s="1">
        <v>0</v>
      </c>
      <c r="L5" s="1">
        <v>2017</v>
      </c>
      <c r="M5">
        <f t="shared" si="1"/>
        <v>898.74</v>
      </c>
      <c r="N5">
        <f t="shared" si="2"/>
        <v>0.98</v>
      </c>
      <c r="O5">
        <f t="shared" si="3"/>
        <v>100</v>
      </c>
      <c r="P5">
        <f t="shared" si="4"/>
        <v>900</v>
      </c>
      <c r="Q5">
        <f t="shared" si="5"/>
        <v>99.86</v>
      </c>
      <c r="R5">
        <f t="shared" si="6"/>
        <v>898.74</v>
      </c>
      <c r="S5">
        <f t="shared" si="7"/>
        <v>19.97</v>
      </c>
      <c r="T5">
        <f t="shared" si="8"/>
        <v>5.0005007511266903</v>
      </c>
      <c r="U5">
        <f t="shared" si="9"/>
        <v>5</v>
      </c>
      <c r="W5">
        <f t="shared" si="10"/>
        <v>0</v>
      </c>
      <c r="X5">
        <f t="shared" si="11"/>
        <v>0</v>
      </c>
      <c r="Y5">
        <f t="shared" si="12"/>
        <v>1</v>
      </c>
    </row>
    <row r="6" spans="1:25" x14ac:dyDescent="0.25">
      <c r="A6" s="1" t="s">
        <v>2244</v>
      </c>
      <c r="B6" s="1">
        <v>100</v>
      </c>
      <c r="C6" s="1">
        <v>884</v>
      </c>
      <c r="D6" s="1">
        <v>0</v>
      </c>
      <c r="E6" s="1">
        <v>0</v>
      </c>
      <c r="F6" s="1">
        <v>100</v>
      </c>
      <c r="G6" s="1">
        <v>0</v>
      </c>
      <c r="H6" s="1">
        <v>0</v>
      </c>
      <c r="I6" s="1">
        <v>0</v>
      </c>
      <c r="J6" s="1">
        <v>16.899999999999999</v>
      </c>
      <c r="K6" s="1">
        <v>0</v>
      </c>
      <c r="L6" s="1">
        <v>2017</v>
      </c>
      <c r="M6">
        <f t="shared" si="1"/>
        <v>900</v>
      </c>
      <c r="N6">
        <f t="shared" si="2"/>
        <v>1.02</v>
      </c>
      <c r="O6">
        <f t="shared" si="3"/>
        <v>100</v>
      </c>
      <c r="P6">
        <f t="shared" si="4"/>
        <v>900</v>
      </c>
      <c r="Q6">
        <f t="shared" si="5"/>
        <v>100</v>
      </c>
      <c r="R6">
        <f t="shared" si="6"/>
        <v>900</v>
      </c>
      <c r="S6">
        <f t="shared" si="7"/>
        <v>20</v>
      </c>
      <c r="T6">
        <f t="shared" si="8"/>
        <v>5</v>
      </c>
      <c r="U6">
        <f t="shared" si="9"/>
        <v>5</v>
      </c>
      <c r="W6">
        <f t="shared" si="10"/>
        <v>0</v>
      </c>
      <c r="X6">
        <f t="shared" si="11"/>
        <v>0</v>
      </c>
      <c r="Y6">
        <f t="shared" si="12"/>
        <v>1</v>
      </c>
    </row>
    <row r="7" spans="1:25" x14ac:dyDescent="0.25">
      <c r="A7" s="1" t="s">
        <v>2245</v>
      </c>
      <c r="B7" s="1">
        <v>100</v>
      </c>
      <c r="C7" s="1">
        <v>655</v>
      </c>
      <c r="D7" s="1">
        <v>18.899999999999999</v>
      </c>
      <c r="E7" s="1">
        <v>25.8</v>
      </c>
      <c r="F7" s="1">
        <v>51.91</v>
      </c>
      <c r="G7" s="1">
        <v>9.41</v>
      </c>
      <c r="H7" s="1">
        <v>370</v>
      </c>
      <c r="I7" s="1">
        <v>0</v>
      </c>
      <c r="J7" s="1">
        <v>10.98</v>
      </c>
      <c r="K7" s="1">
        <v>0</v>
      </c>
      <c r="L7" s="1">
        <v>2017</v>
      </c>
      <c r="M7">
        <f t="shared" si="1"/>
        <v>645.99</v>
      </c>
      <c r="N7">
        <f t="shared" si="2"/>
        <v>0.99</v>
      </c>
      <c r="O7">
        <f t="shared" si="3"/>
        <v>55.3</v>
      </c>
      <c r="P7">
        <f t="shared" si="4"/>
        <v>497.7</v>
      </c>
      <c r="Q7">
        <f t="shared" si="5"/>
        <v>51.91</v>
      </c>
      <c r="R7">
        <f t="shared" si="6"/>
        <v>467.18999999999994</v>
      </c>
      <c r="S7">
        <f t="shared" si="7"/>
        <v>10.38</v>
      </c>
      <c r="T7">
        <f t="shared" si="8"/>
        <v>5.0009633911368008</v>
      </c>
      <c r="U7">
        <f t="shared" si="9"/>
        <v>5</v>
      </c>
      <c r="W7">
        <f t="shared" si="10"/>
        <v>0.2</v>
      </c>
      <c r="X7">
        <f t="shared" si="11"/>
        <v>0.27</v>
      </c>
      <c r="Y7">
        <f t="shared" si="12"/>
        <v>0.54</v>
      </c>
    </row>
    <row r="8" spans="1:25" x14ac:dyDescent="0.25">
      <c r="A8" s="1" t="s">
        <v>2246</v>
      </c>
      <c r="B8" s="1">
        <v>100</v>
      </c>
      <c r="C8" s="1">
        <v>751</v>
      </c>
      <c r="D8" s="1">
        <v>0.1</v>
      </c>
      <c r="E8" s="1">
        <v>0.2</v>
      </c>
      <c r="F8" s="1">
        <v>81.400000000000006</v>
      </c>
      <c r="G8" s="1"/>
      <c r="H8" s="1">
        <v>445</v>
      </c>
      <c r="I8" s="1"/>
      <c r="J8" s="1"/>
      <c r="K8" s="1">
        <v>0</v>
      </c>
      <c r="L8" s="1">
        <v>2017</v>
      </c>
      <c r="M8">
        <f t="shared" si="1"/>
        <v>733.80000000000007</v>
      </c>
      <c r="N8">
        <f t="shared" si="2"/>
        <v>0.98</v>
      </c>
      <c r="O8">
        <f t="shared" si="3"/>
        <v>99.7</v>
      </c>
      <c r="P8">
        <f t="shared" si="4"/>
        <v>897.30000000000007</v>
      </c>
      <c r="Q8">
        <f t="shared" si="5"/>
        <v>81.400000000000006</v>
      </c>
      <c r="R8">
        <f t="shared" si="6"/>
        <v>732.6</v>
      </c>
      <c r="S8">
        <f t="shared" si="7"/>
        <v>16.28</v>
      </c>
      <c r="T8">
        <f t="shared" si="8"/>
        <v>5</v>
      </c>
      <c r="U8">
        <f t="shared" si="9"/>
        <v>5</v>
      </c>
      <c r="W8">
        <f t="shared" si="10"/>
        <v>0</v>
      </c>
      <c r="X8">
        <f t="shared" si="11"/>
        <v>0</v>
      </c>
      <c r="Y8">
        <f t="shared" si="12"/>
        <v>1</v>
      </c>
    </row>
    <row r="9" spans="1:25" x14ac:dyDescent="0.25">
      <c r="A9" s="1" t="s">
        <v>2247</v>
      </c>
      <c r="B9" s="1">
        <v>100</v>
      </c>
      <c r="C9" s="1">
        <v>761</v>
      </c>
      <c r="D9" s="1">
        <v>1.81</v>
      </c>
      <c r="E9" s="1">
        <v>0.59</v>
      </c>
      <c r="F9" s="1">
        <v>82.04</v>
      </c>
      <c r="G9" s="1">
        <v>4.6500000000000004</v>
      </c>
      <c r="H9" s="1">
        <v>10</v>
      </c>
      <c r="I9" s="1">
        <v>232.12</v>
      </c>
      <c r="J9" s="1">
        <v>48.05</v>
      </c>
      <c r="K9" s="1">
        <v>0</v>
      </c>
      <c r="L9" s="1">
        <v>2017</v>
      </c>
      <c r="M9">
        <f t="shared" si="1"/>
        <v>747.96</v>
      </c>
      <c r="N9">
        <f t="shared" si="2"/>
        <v>0.98</v>
      </c>
      <c r="O9">
        <f t="shared" si="3"/>
        <v>97.6</v>
      </c>
      <c r="P9">
        <f t="shared" si="4"/>
        <v>878.4</v>
      </c>
      <c r="Q9">
        <f t="shared" si="5"/>
        <v>82.04</v>
      </c>
      <c r="R9">
        <f t="shared" si="6"/>
        <v>738.36</v>
      </c>
      <c r="S9">
        <f t="shared" si="7"/>
        <v>16.41</v>
      </c>
      <c r="T9">
        <f t="shared" si="8"/>
        <v>4.9993906154783669</v>
      </c>
      <c r="U9">
        <f t="shared" si="9"/>
        <v>5</v>
      </c>
      <c r="W9">
        <f t="shared" si="10"/>
        <v>0.02</v>
      </c>
      <c r="X9">
        <f t="shared" si="11"/>
        <v>0.01</v>
      </c>
      <c r="Y9">
        <f t="shared" si="12"/>
        <v>0.97</v>
      </c>
    </row>
    <row r="10" spans="1:25" x14ac:dyDescent="0.25">
      <c r="A10" s="1" t="s">
        <v>2248</v>
      </c>
      <c r="B10" s="1">
        <v>100</v>
      </c>
      <c r="C10" s="1">
        <v>911</v>
      </c>
      <c r="D10" s="1">
        <v>0.3</v>
      </c>
      <c r="E10" s="1">
        <v>0.5</v>
      </c>
      <c r="F10" s="1">
        <v>98.9</v>
      </c>
      <c r="G10" s="1"/>
      <c r="H10" s="1">
        <v>13</v>
      </c>
      <c r="I10" s="1"/>
      <c r="J10" s="1"/>
      <c r="K10" s="1">
        <v>0</v>
      </c>
      <c r="L10" s="1">
        <v>2017</v>
      </c>
      <c r="M10">
        <f t="shared" si="1"/>
        <v>893.30000000000007</v>
      </c>
      <c r="N10">
        <f t="shared" si="2"/>
        <v>0.98</v>
      </c>
      <c r="O10">
        <f t="shared" si="3"/>
        <v>99.2</v>
      </c>
      <c r="P10">
        <f t="shared" si="4"/>
        <v>892.80000000000007</v>
      </c>
      <c r="Q10">
        <f t="shared" si="5"/>
        <v>98.9</v>
      </c>
      <c r="R10">
        <f t="shared" si="6"/>
        <v>890.1</v>
      </c>
      <c r="S10">
        <f t="shared" si="7"/>
        <v>19.78</v>
      </c>
      <c r="T10">
        <f t="shared" si="8"/>
        <v>5</v>
      </c>
      <c r="U10">
        <f t="shared" si="9"/>
        <v>5</v>
      </c>
      <c r="W10">
        <f t="shared" si="10"/>
        <v>0</v>
      </c>
      <c r="X10">
        <f t="shared" si="11"/>
        <v>0.01</v>
      </c>
      <c r="Y10">
        <f t="shared" si="12"/>
        <v>0.99</v>
      </c>
    </row>
    <row r="11" spans="1:25" x14ac:dyDescent="0.25">
      <c r="A11" s="1" t="s">
        <v>2249</v>
      </c>
      <c r="B11" s="1">
        <v>100</v>
      </c>
      <c r="C11" s="1">
        <v>941</v>
      </c>
      <c r="D11" s="1">
        <v>0</v>
      </c>
      <c r="E11" s="1">
        <v>0</v>
      </c>
      <c r="F11" s="1">
        <v>100</v>
      </c>
      <c r="G11" s="1">
        <v>0</v>
      </c>
      <c r="H11" s="1"/>
      <c r="I11" s="1">
        <v>0</v>
      </c>
      <c r="J11" s="1">
        <v>0</v>
      </c>
      <c r="K11" s="1">
        <v>0</v>
      </c>
      <c r="L11" s="1">
        <v>2006</v>
      </c>
      <c r="M11">
        <f t="shared" si="1"/>
        <v>900</v>
      </c>
      <c r="N11">
        <f t="shared" si="2"/>
        <v>0.96</v>
      </c>
      <c r="O11">
        <f t="shared" si="3"/>
        <v>100</v>
      </c>
      <c r="P11">
        <f t="shared" si="4"/>
        <v>900</v>
      </c>
      <c r="Q11">
        <f t="shared" si="5"/>
        <v>100</v>
      </c>
      <c r="R11">
        <f t="shared" si="6"/>
        <v>900</v>
      </c>
      <c r="S11">
        <f t="shared" si="7"/>
        <v>20</v>
      </c>
      <c r="T11">
        <f t="shared" si="8"/>
        <v>5</v>
      </c>
      <c r="U11">
        <f t="shared" si="9"/>
        <v>5</v>
      </c>
      <c r="W11">
        <f t="shared" si="10"/>
        <v>0</v>
      </c>
      <c r="X11">
        <f t="shared" si="11"/>
        <v>0</v>
      </c>
      <c r="Y11">
        <f t="shared" si="12"/>
        <v>1</v>
      </c>
    </row>
    <row r="12" spans="1:25" x14ac:dyDescent="0.25">
      <c r="A12" s="1" t="s">
        <v>2250</v>
      </c>
      <c r="B12" s="1">
        <v>100</v>
      </c>
      <c r="C12" s="1">
        <v>940</v>
      </c>
      <c r="D12" s="1">
        <v>0</v>
      </c>
      <c r="E12" s="1">
        <v>0.2</v>
      </c>
      <c r="F12" s="1">
        <v>99.8</v>
      </c>
      <c r="G12" s="1"/>
      <c r="H12" s="1">
        <v>1</v>
      </c>
      <c r="I12" s="1">
        <v>100</v>
      </c>
      <c r="J12" s="1">
        <v>41.05</v>
      </c>
      <c r="K12" s="1">
        <v>0</v>
      </c>
      <c r="L12" s="1">
        <v>2017</v>
      </c>
      <c r="M12">
        <f t="shared" si="1"/>
        <v>898.99999999999989</v>
      </c>
      <c r="N12">
        <f t="shared" si="2"/>
        <v>0.96</v>
      </c>
      <c r="O12">
        <f t="shared" si="3"/>
        <v>99.8</v>
      </c>
      <c r="P12">
        <f t="shared" si="4"/>
        <v>898.19999999999993</v>
      </c>
      <c r="Q12">
        <f t="shared" si="5"/>
        <v>99.8</v>
      </c>
      <c r="R12">
        <f t="shared" si="6"/>
        <v>898.19999999999993</v>
      </c>
      <c r="S12">
        <f t="shared" si="7"/>
        <v>19.96</v>
      </c>
      <c r="T12">
        <f t="shared" si="8"/>
        <v>5</v>
      </c>
      <c r="U12">
        <f t="shared" si="9"/>
        <v>5</v>
      </c>
      <c r="W12">
        <f t="shared" si="10"/>
        <v>0</v>
      </c>
      <c r="X12">
        <f t="shared" si="11"/>
        <v>0</v>
      </c>
      <c r="Y12">
        <f t="shared" si="12"/>
        <v>1</v>
      </c>
    </row>
    <row r="13" spans="1:25" x14ac:dyDescent="0.25">
      <c r="A13" s="1" t="s">
        <v>2251</v>
      </c>
      <c r="B13" s="1">
        <v>100</v>
      </c>
      <c r="C13" s="1">
        <v>941</v>
      </c>
      <c r="D13" s="1">
        <v>0</v>
      </c>
      <c r="E13" s="1">
        <v>0</v>
      </c>
      <c r="F13" s="1">
        <v>100</v>
      </c>
      <c r="G13" s="1"/>
      <c r="H13" s="1">
        <v>0</v>
      </c>
      <c r="I13" s="1"/>
      <c r="J13" s="1"/>
      <c r="K13" s="1">
        <v>0</v>
      </c>
      <c r="L13" s="1">
        <v>2017</v>
      </c>
      <c r="M13">
        <f t="shared" si="1"/>
        <v>900</v>
      </c>
      <c r="N13">
        <f t="shared" si="2"/>
        <v>0.96</v>
      </c>
      <c r="O13">
        <f t="shared" si="3"/>
        <v>100</v>
      </c>
      <c r="P13">
        <f t="shared" si="4"/>
        <v>900</v>
      </c>
      <c r="Q13">
        <f t="shared" si="5"/>
        <v>100</v>
      </c>
      <c r="R13">
        <f t="shared" si="6"/>
        <v>900</v>
      </c>
      <c r="S13">
        <f t="shared" si="7"/>
        <v>20</v>
      </c>
      <c r="T13">
        <f t="shared" si="8"/>
        <v>5</v>
      </c>
      <c r="U13">
        <f t="shared" si="9"/>
        <v>5</v>
      </c>
      <c r="W13">
        <f t="shared" si="10"/>
        <v>0</v>
      </c>
      <c r="X13">
        <f t="shared" si="11"/>
        <v>0</v>
      </c>
      <c r="Y13">
        <f t="shared" si="12"/>
        <v>1</v>
      </c>
    </row>
    <row r="14" spans="1:25" x14ac:dyDescent="0.25">
      <c r="A14" s="1" t="s">
        <v>2252</v>
      </c>
      <c r="B14" s="1">
        <v>100</v>
      </c>
      <c r="C14" s="1">
        <v>921</v>
      </c>
      <c r="D14" s="1">
        <v>0</v>
      </c>
      <c r="E14" s="1">
        <v>0</v>
      </c>
      <c r="F14" s="1">
        <v>100</v>
      </c>
      <c r="G14" s="1"/>
      <c r="H14" s="1">
        <v>0</v>
      </c>
      <c r="I14" s="1"/>
      <c r="J14" s="1"/>
      <c r="K14" s="1">
        <v>0</v>
      </c>
      <c r="L14" s="1">
        <v>2017</v>
      </c>
      <c r="M14">
        <f t="shared" si="1"/>
        <v>900</v>
      </c>
      <c r="N14">
        <f t="shared" si="2"/>
        <v>0.98</v>
      </c>
      <c r="O14">
        <f t="shared" si="3"/>
        <v>100</v>
      </c>
      <c r="P14">
        <f t="shared" si="4"/>
        <v>900</v>
      </c>
      <c r="Q14">
        <f t="shared" si="5"/>
        <v>100</v>
      </c>
      <c r="R14">
        <f t="shared" si="6"/>
        <v>900</v>
      </c>
      <c r="S14">
        <f t="shared" si="7"/>
        <v>20</v>
      </c>
      <c r="T14">
        <f t="shared" si="8"/>
        <v>5</v>
      </c>
      <c r="U14">
        <f t="shared" si="9"/>
        <v>5</v>
      </c>
      <c r="W14">
        <f t="shared" si="10"/>
        <v>0</v>
      </c>
      <c r="X14">
        <f t="shared" si="11"/>
        <v>0</v>
      </c>
      <c r="Y14">
        <f t="shared" si="12"/>
        <v>1</v>
      </c>
    </row>
    <row r="15" spans="1:25" x14ac:dyDescent="0.25">
      <c r="A15" s="1" t="s">
        <v>2253</v>
      </c>
      <c r="B15" s="1">
        <v>100</v>
      </c>
      <c r="C15" s="1">
        <v>902</v>
      </c>
      <c r="D15" s="1">
        <v>0</v>
      </c>
      <c r="E15" s="1">
        <v>0</v>
      </c>
      <c r="F15" s="1">
        <v>100</v>
      </c>
      <c r="G15" s="1">
        <v>0</v>
      </c>
      <c r="H15" s="1">
        <v>0</v>
      </c>
      <c r="I15" s="1">
        <v>102</v>
      </c>
      <c r="J15" s="1">
        <v>47.3</v>
      </c>
      <c r="K15" s="1">
        <v>0</v>
      </c>
      <c r="L15" s="1">
        <v>2017</v>
      </c>
      <c r="M15">
        <f t="shared" si="1"/>
        <v>900</v>
      </c>
      <c r="N15">
        <f t="shared" si="2"/>
        <v>1</v>
      </c>
      <c r="O15">
        <f t="shared" si="3"/>
        <v>100</v>
      </c>
      <c r="P15">
        <f t="shared" si="4"/>
        <v>900</v>
      </c>
      <c r="Q15">
        <f t="shared" si="5"/>
        <v>100</v>
      </c>
      <c r="R15">
        <f t="shared" si="6"/>
        <v>900</v>
      </c>
      <c r="S15">
        <f t="shared" si="7"/>
        <v>20</v>
      </c>
      <c r="T15">
        <f t="shared" si="8"/>
        <v>5</v>
      </c>
      <c r="U15">
        <f t="shared" si="9"/>
        <v>5</v>
      </c>
      <c r="W15">
        <f t="shared" si="10"/>
        <v>0</v>
      </c>
      <c r="X15">
        <f t="shared" si="11"/>
        <v>0</v>
      </c>
      <c r="Y15">
        <f t="shared" si="12"/>
        <v>1</v>
      </c>
    </row>
    <row r="16" spans="1:25" x14ac:dyDescent="0.25">
      <c r="A16" s="1" t="s">
        <v>2254</v>
      </c>
      <c r="B16" s="1">
        <v>100</v>
      </c>
      <c r="C16" s="1">
        <v>902</v>
      </c>
      <c r="D16" s="1">
        <v>0</v>
      </c>
      <c r="E16" s="1">
        <v>0</v>
      </c>
      <c r="F16" s="1">
        <v>100</v>
      </c>
      <c r="G16" s="1"/>
      <c r="H16" s="1">
        <v>0</v>
      </c>
      <c r="I16" s="1">
        <v>485</v>
      </c>
      <c r="J16" s="1">
        <v>19.87</v>
      </c>
      <c r="K16" s="1">
        <v>0</v>
      </c>
      <c r="L16" s="1">
        <v>2017</v>
      </c>
      <c r="M16">
        <f t="shared" si="1"/>
        <v>900</v>
      </c>
      <c r="N16">
        <f t="shared" si="2"/>
        <v>1</v>
      </c>
      <c r="O16">
        <f t="shared" si="3"/>
        <v>100</v>
      </c>
      <c r="P16">
        <f t="shared" si="4"/>
        <v>900</v>
      </c>
      <c r="Q16">
        <f t="shared" si="5"/>
        <v>100</v>
      </c>
      <c r="R16">
        <f t="shared" si="6"/>
        <v>900</v>
      </c>
      <c r="S16">
        <f t="shared" si="7"/>
        <v>20</v>
      </c>
      <c r="T16">
        <f t="shared" si="8"/>
        <v>5</v>
      </c>
      <c r="U16">
        <f t="shared" si="9"/>
        <v>5</v>
      </c>
      <c r="W16">
        <f t="shared" si="10"/>
        <v>0</v>
      </c>
      <c r="X16">
        <f t="shared" si="11"/>
        <v>0</v>
      </c>
      <c r="Y16">
        <f t="shared" si="12"/>
        <v>1</v>
      </c>
    </row>
    <row r="17" spans="1:25" x14ac:dyDescent="0.25">
      <c r="A17" s="1" t="s">
        <v>2255</v>
      </c>
      <c r="B17" s="1">
        <v>100</v>
      </c>
      <c r="C17" s="1">
        <v>919</v>
      </c>
      <c r="D17" s="1">
        <v>0.17</v>
      </c>
      <c r="E17" s="1">
        <v>0</v>
      </c>
      <c r="F17" s="1">
        <v>99.74</v>
      </c>
      <c r="G17" s="1">
        <v>0</v>
      </c>
      <c r="H17" s="1">
        <v>25</v>
      </c>
      <c r="I17" s="1">
        <v>0</v>
      </c>
      <c r="J17" s="1">
        <v>13.27</v>
      </c>
      <c r="K17" s="1">
        <v>0</v>
      </c>
      <c r="L17" s="1">
        <v>2017</v>
      </c>
      <c r="M17">
        <f t="shared" si="1"/>
        <v>898.33999999999992</v>
      </c>
      <c r="N17">
        <f t="shared" si="2"/>
        <v>0.98</v>
      </c>
      <c r="O17">
        <f t="shared" si="3"/>
        <v>99.83</v>
      </c>
      <c r="P17">
        <f t="shared" si="4"/>
        <v>898.47</v>
      </c>
      <c r="Q17">
        <f t="shared" si="5"/>
        <v>99.74</v>
      </c>
      <c r="R17">
        <f t="shared" si="6"/>
        <v>897.66</v>
      </c>
      <c r="S17">
        <f t="shared" si="7"/>
        <v>19.95</v>
      </c>
      <c r="T17">
        <f t="shared" si="8"/>
        <v>4.9994987468671681</v>
      </c>
      <c r="U17">
        <f t="shared" si="9"/>
        <v>5</v>
      </c>
      <c r="W17">
        <f t="shared" si="10"/>
        <v>0</v>
      </c>
      <c r="X17">
        <f t="shared" si="11"/>
        <v>0</v>
      </c>
      <c r="Y17">
        <f t="shared" si="12"/>
        <v>1</v>
      </c>
    </row>
    <row r="18" spans="1:25" x14ac:dyDescent="0.25">
      <c r="A18" s="1" t="s">
        <v>2256</v>
      </c>
      <c r="B18" s="1">
        <v>100</v>
      </c>
      <c r="C18" s="1">
        <v>921</v>
      </c>
      <c r="D18" s="1">
        <v>0</v>
      </c>
      <c r="E18" s="1">
        <v>0</v>
      </c>
      <c r="F18" s="1">
        <v>100</v>
      </c>
      <c r="G18" s="1"/>
      <c r="H18" s="1">
        <v>3</v>
      </c>
      <c r="I18" s="1"/>
      <c r="J18" s="1"/>
      <c r="K18" s="1">
        <v>0</v>
      </c>
      <c r="L18" s="1">
        <v>2017</v>
      </c>
      <c r="M18">
        <f t="shared" si="1"/>
        <v>900</v>
      </c>
      <c r="N18">
        <f t="shared" si="2"/>
        <v>0.98</v>
      </c>
      <c r="O18">
        <f t="shared" si="3"/>
        <v>100</v>
      </c>
      <c r="P18">
        <f t="shared" si="4"/>
        <v>900</v>
      </c>
      <c r="Q18">
        <f t="shared" si="5"/>
        <v>100</v>
      </c>
      <c r="R18">
        <f t="shared" si="6"/>
        <v>900</v>
      </c>
      <c r="S18">
        <f t="shared" si="7"/>
        <v>20</v>
      </c>
      <c r="T18">
        <f t="shared" si="8"/>
        <v>5</v>
      </c>
      <c r="U18">
        <f t="shared" si="9"/>
        <v>5</v>
      </c>
      <c r="W18">
        <f t="shared" si="10"/>
        <v>0</v>
      </c>
      <c r="X18">
        <f t="shared" si="11"/>
        <v>0</v>
      </c>
      <c r="Y18">
        <f t="shared" si="12"/>
        <v>1</v>
      </c>
    </row>
    <row r="19" spans="1:25" x14ac:dyDescent="0.25">
      <c r="A19" s="1" t="s">
        <v>2257</v>
      </c>
      <c r="B19" s="1">
        <v>100</v>
      </c>
      <c r="C19" s="1">
        <v>920</v>
      </c>
      <c r="D19" s="1">
        <v>0.1</v>
      </c>
      <c r="E19" s="1">
        <v>0.02</v>
      </c>
      <c r="F19" s="1">
        <v>99.85</v>
      </c>
      <c r="G19" s="1">
        <v>0</v>
      </c>
      <c r="H19" s="1">
        <v>1</v>
      </c>
      <c r="I19" s="1">
        <v>0</v>
      </c>
      <c r="J19" s="1">
        <v>7.64</v>
      </c>
      <c r="K19" s="1">
        <v>0</v>
      </c>
      <c r="L19" s="1">
        <v>2017</v>
      </c>
      <c r="M19">
        <f t="shared" si="1"/>
        <v>899.13</v>
      </c>
      <c r="N19">
        <f t="shared" si="2"/>
        <v>0.98</v>
      </c>
      <c r="O19">
        <f t="shared" si="3"/>
        <v>99.88000000000001</v>
      </c>
      <c r="P19">
        <f t="shared" si="4"/>
        <v>898.92000000000007</v>
      </c>
      <c r="Q19">
        <f t="shared" si="5"/>
        <v>99.85</v>
      </c>
      <c r="R19">
        <f t="shared" si="6"/>
        <v>898.65</v>
      </c>
      <c r="S19">
        <f t="shared" si="7"/>
        <v>19.97</v>
      </c>
      <c r="T19">
        <f t="shared" si="8"/>
        <v>5</v>
      </c>
      <c r="U19">
        <f t="shared" si="9"/>
        <v>5</v>
      </c>
      <c r="W19">
        <f t="shared" si="10"/>
        <v>0</v>
      </c>
      <c r="X19">
        <f t="shared" si="11"/>
        <v>0</v>
      </c>
      <c r="Y19">
        <f t="shared" si="12"/>
        <v>1</v>
      </c>
    </row>
    <row r="20" spans="1:25" x14ac:dyDescent="0.25">
      <c r="A20" s="1" t="s">
        <v>2258</v>
      </c>
      <c r="B20" s="1">
        <v>100</v>
      </c>
      <c r="C20" s="1">
        <v>921</v>
      </c>
      <c r="D20" s="1">
        <v>0</v>
      </c>
      <c r="E20" s="1">
        <v>0</v>
      </c>
      <c r="F20" s="1">
        <v>100</v>
      </c>
      <c r="G20" s="1"/>
      <c r="H20" s="1">
        <v>0</v>
      </c>
      <c r="I20" s="1">
        <v>0</v>
      </c>
      <c r="J20" s="1">
        <v>7.36</v>
      </c>
      <c r="K20" s="1">
        <v>0</v>
      </c>
      <c r="L20" s="1">
        <v>2017</v>
      </c>
      <c r="M20">
        <f t="shared" si="1"/>
        <v>900</v>
      </c>
      <c r="N20">
        <f t="shared" si="2"/>
        <v>0.98</v>
      </c>
      <c r="O20">
        <f t="shared" si="3"/>
        <v>100</v>
      </c>
      <c r="P20">
        <f t="shared" si="4"/>
        <v>900</v>
      </c>
      <c r="Q20">
        <f t="shared" si="5"/>
        <v>100</v>
      </c>
      <c r="R20">
        <f t="shared" si="6"/>
        <v>900</v>
      </c>
      <c r="S20">
        <f t="shared" si="7"/>
        <v>20</v>
      </c>
      <c r="T20">
        <f t="shared" si="8"/>
        <v>5</v>
      </c>
      <c r="U20">
        <f t="shared" si="9"/>
        <v>5</v>
      </c>
      <c r="W20">
        <f t="shared" si="10"/>
        <v>0</v>
      </c>
      <c r="X20">
        <f t="shared" si="11"/>
        <v>0</v>
      </c>
      <c r="Y20">
        <f t="shared" si="12"/>
        <v>1</v>
      </c>
    </row>
    <row r="21" spans="1:25" x14ac:dyDescent="0.25">
      <c r="A21" s="1" t="s">
        <v>2259</v>
      </c>
      <c r="B21" s="1">
        <v>100</v>
      </c>
      <c r="C21" s="1">
        <v>917</v>
      </c>
      <c r="D21" s="1">
        <v>0.14000000000000001</v>
      </c>
      <c r="E21" s="1">
        <v>0</v>
      </c>
      <c r="F21" s="1">
        <v>99.59</v>
      </c>
      <c r="G21" s="1">
        <v>0</v>
      </c>
      <c r="H21" s="1">
        <v>16</v>
      </c>
      <c r="I21" s="1">
        <v>0</v>
      </c>
      <c r="J21" s="1">
        <v>14.65</v>
      </c>
      <c r="K21" s="1">
        <v>0</v>
      </c>
      <c r="L21" s="1">
        <v>2017</v>
      </c>
      <c r="M21">
        <f t="shared" si="1"/>
        <v>896.87</v>
      </c>
      <c r="N21">
        <f t="shared" si="2"/>
        <v>0.98</v>
      </c>
      <c r="O21">
        <f t="shared" si="3"/>
        <v>99.86</v>
      </c>
      <c r="P21">
        <f t="shared" si="4"/>
        <v>898.74</v>
      </c>
      <c r="Q21">
        <f t="shared" si="5"/>
        <v>99.59</v>
      </c>
      <c r="R21">
        <f t="shared" si="6"/>
        <v>896.31000000000006</v>
      </c>
      <c r="S21">
        <f t="shared" si="7"/>
        <v>19.920000000000002</v>
      </c>
      <c r="T21">
        <f t="shared" si="8"/>
        <v>4.9994979919678713</v>
      </c>
      <c r="U21">
        <f t="shared" si="9"/>
        <v>5</v>
      </c>
      <c r="W21">
        <f t="shared" si="10"/>
        <v>0</v>
      </c>
      <c r="X21">
        <f t="shared" si="11"/>
        <v>0</v>
      </c>
      <c r="Y21">
        <f t="shared" si="12"/>
        <v>1</v>
      </c>
    </row>
    <row r="22" spans="1:25" x14ac:dyDescent="0.25">
      <c r="A22" s="1" t="s">
        <v>2260</v>
      </c>
      <c r="B22" s="1">
        <v>100</v>
      </c>
      <c r="C22" s="1">
        <v>535</v>
      </c>
      <c r="D22" s="1">
        <v>62.2</v>
      </c>
      <c r="E22" s="1">
        <v>1.57</v>
      </c>
      <c r="F22" s="1">
        <v>29.11</v>
      </c>
      <c r="G22" s="1">
        <v>4.29</v>
      </c>
      <c r="H22" s="1">
        <v>21</v>
      </c>
      <c r="I22" s="1">
        <v>0</v>
      </c>
      <c r="J22" s="1">
        <v>27.42</v>
      </c>
      <c r="K22" s="1">
        <v>0</v>
      </c>
      <c r="L22" s="1">
        <v>2017</v>
      </c>
      <c r="M22">
        <f t="shared" si="1"/>
        <v>517.07000000000005</v>
      </c>
      <c r="N22">
        <f t="shared" si="2"/>
        <v>0.97</v>
      </c>
      <c r="O22">
        <f t="shared" si="3"/>
        <v>36.229999999999997</v>
      </c>
      <c r="P22">
        <f t="shared" si="4"/>
        <v>326.07</v>
      </c>
      <c r="Q22">
        <f t="shared" si="5"/>
        <v>29.11</v>
      </c>
      <c r="R22">
        <f t="shared" si="6"/>
        <v>261.99</v>
      </c>
      <c r="S22">
        <f t="shared" si="7"/>
        <v>5.82</v>
      </c>
      <c r="T22">
        <f t="shared" si="8"/>
        <v>5.0017182130584192</v>
      </c>
      <c r="U22">
        <f t="shared" si="9"/>
        <v>5</v>
      </c>
      <c r="W22">
        <f t="shared" si="10"/>
        <v>0.67</v>
      </c>
      <c r="X22">
        <f t="shared" si="11"/>
        <v>0.02</v>
      </c>
      <c r="Y22">
        <f t="shared" si="12"/>
        <v>0.31</v>
      </c>
    </row>
    <row r="23" spans="1:25" x14ac:dyDescent="0.25">
      <c r="A23" s="1" t="s">
        <v>2261</v>
      </c>
      <c r="B23" s="1">
        <v>100</v>
      </c>
      <c r="C23" s="1">
        <v>248</v>
      </c>
      <c r="D23" s="1">
        <v>1.8</v>
      </c>
      <c r="E23" s="1">
        <v>4.3</v>
      </c>
      <c r="F23" s="1">
        <v>24.8</v>
      </c>
      <c r="G23" s="1">
        <v>1.7</v>
      </c>
      <c r="H23" s="1">
        <v>160</v>
      </c>
      <c r="I23" s="1">
        <v>3</v>
      </c>
      <c r="J23" s="1">
        <v>5.7</v>
      </c>
      <c r="K23" s="1">
        <v>0</v>
      </c>
      <c r="L23" s="1">
        <v>2017</v>
      </c>
      <c r="M23">
        <f t="shared" si="1"/>
        <v>247.60000000000002</v>
      </c>
      <c r="N23">
        <f t="shared" si="2"/>
        <v>1</v>
      </c>
      <c r="O23">
        <f t="shared" si="3"/>
        <v>93.9</v>
      </c>
      <c r="P23">
        <f t="shared" si="4"/>
        <v>845.1</v>
      </c>
      <c r="Q23">
        <f t="shared" si="5"/>
        <v>24.8</v>
      </c>
      <c r="R23">
        <f t="shared" si="6"/>
        <v>223.20000000000002</v>
      </c>
      <c r="S23">
        <f t="shared" si="7"/>
        <v>4.96</v>
      </c>
      <c r="T23">
        <f t="shared" si="8"/>
        <v>5</v>
      </c>
      <c r="U23">
        <f t="shared" si="9"/>
        <v>5</v>
      </c>
      <c r="W23">
        <f t="shared" si="10"/>
        <v>0.06</v>
      </c>
      <c r="X23">
        <f t="shared" si="11"/>
        <v>0.14000000000000001</v>
      </c>
      <c r="Y23">
        <f t="shared" si="12"/>
        <v>0.8</v>
      </c>
    </row>
    <row r="24" spans="1:25" x14ac:dyDescent="0.25">
      <c r="A24" s="1" t="s">
        <v>2262</v>
      </c>
      <c r="B24" s="1">
        <v>100</v>
      </c>
      <c r="C24" s="1">
        <v>921</v>
      </c>
      <c r="D24" s="1">
        <v>0</v>
      </c>
      <c r="E24" s="1">
        <v>0</v>
      </c>
      <c r="F24" s="1">
        <v>100</v>
      </c>
      <c r="G24" s="1"/>
      <c r="H24" s="1">
        <v>0</v>
      </c>
      <c r="I24" s="1">
        <v>1</v>
      </c>
      <c r="J24" s="1">
        <v>83.96</v>
      </c>
      <c r="K24" s="1">
        <v>0</v>
      </c>
      <c r="L24" s="1">
        <v>2017</v>
      </c>
      <c r="M24">
        <f t="shared" si="1"/>
        <v>900</v>
      </c>
      <c r="N24">
        <f t="shared" si="2"/>
        <v>0.98</v>
      </c>
      <c r="O24">
        <f t="shared" si="3"/>
        <v>100</v>
      </c>
      <c r="P24">
        <f t="shared" si="4"/>
        <v>900</v>
      </c>
      <c r="Q24">
        <f t="shared" si="5"/>
        <v>100</v>
      </c>
      <c r="R24">
        <f t="shared" si="6"/>
        <v>900</v>
      </c>
      <c r="S24">
        <f t="shared" si="7"/>
        <v>20</v>
      </c>
      <c r="T24">
        <f t="shared" si="8"/>
        <v>5</v>
      </c>
      <c r="U24">
        <f t="shared" si="9"/>
        <v>5</v>
      </c>
      <c r="W24">
        <f t="shared" si="10"/>
        <v>0</v>
      </c>
      <c r="X24">
        <f t="shared" si="11"/>
        <v>0</v>
      </c>
      <c r="Y24">
        <f t="shared" si="12"/>
        <v>1</v>
      </c>
    </row>
    <row r="25" spans="1:25" x14ac:dyDescent="0.25">
      <c r="A25" s="1" t="s">
        <v>2263</v>
      </c>
      <c r="B25" s="1">
        <v>100</v>
      </c>
      <c r="C25" s="1">
        <v>915</v>
      </c>
      <c r="D25" s="1">
        <v>0.66</v>
      </c>
      <c r="E25" s="1">
        <v>0</v>
      </c>
      <c r="F25" s="1">
        <v>99.31</v>
      </c>
      <c r="G25" s="1">
        <v>0</v>
      </c>
      <c r="H25" s="1">
        <v>0</v>
      </c>
      <c r="I25" s="1">
        <v>0</v>
      </c>
      <c r="J25" s="1">
        <v>14.62</v>
      </c>
      <c r="K25" s="1">
        <v>0</v>
      </c>
      <c r="L25" s="1">
        <v>2017</v>
      </c>
      <c r="M25">
        <f t="shared" si="1"/>
        <v>896.43</v>
      </c>
      <c r="N25">
        <f t="shared" si="2"/>
        <v>0.98</v>
      </c>
      <c r="O25">
        <f t="shared" si="3"/>
        <v>99.34</v>
      </c>
      <c r="P25">
        <f t="shared" si="4"/>
        <v>894.06000000000006</v>
      </c>
      <c r="Q25">
        <f t="shared" si="5"/>
        <v>99.31</v>
      </c>
      <c r="R25">
        <f t="shared" si="6"/>
        <v>893.79</v>
      </c>
      <c r="S25">
        <f t="shared" si="7"/>
        <v>19.86</v>
      </c>
      <c r="T25">
        <f t="shared" si="8"/>
        <v>5.000503524672709</v>
      </c>
      <c r="U25">
        <f t="shared" si="9"/>
        <v>5</v>
      </c>
      <c r="W25">
        <f t="shared" si="10"/>
        <v>0.01</v>
      </c>
      <c r="X25">
        <f t="shared" si="11"/>
        <v>0</v>
      </c>
      <c r="Y25">
        <f t="shared" si="12"/>
        <v>0.99</v>
      </c>
    </row>
    <row r="26" spans="1:25" x14ac:dyDescent="0.25">
      <c r="A26" s="1" t="s">
        <v>2264</v>
      </c>
      <c r="B26" s="1">
        <v>100</v>
      </c>
      <c r="C26" s="1">
        <v>921</v>
      </c>
      <c r="D26" s="1">
        <v>0</v>
      </c>
      <c r="E26" s="1">
        <v>0</v>
      </c>
      <c r="F26" s="1">
        <v>100</v>
      </c>
      <c r="G26" s="1"/>
      <c r="H26" s="1">
        <v>0</v>
      </c>
      <c r="I26" s="1">
        <v>1</v>
      </c>
      <c r="J26" s="1">
        <v>47.08</v>
      </c>
      <c r="K26" s="1">
        <v>0</v>
      </c>
      <c r="L26" s="1">
        <v>2017</v>
      </c>
      <c r="M26">
        <f t="shared" si="1"/>
        <v>900</v>
      </c>
      <c r="N26">
        <f t="shared" si="2"/>
        <v>0.98</v>
      </c>
      <c r="O26">
        <f t="shared" si="3"/>
        <v>100</v>
      </c>
      <c r="P26">
        <f t="shared" si="4"/>
        <v>900</v>
      </c>
      <c r="Q26">
        <f t="shared" si="5"/>
        <v>100</v>
      </c>
      <c r="R26">
        <f t="shared" si="6"/>
        <v>900</v>
      </c>
      <c r="S26">
        <f t="shared" si="7"/>
        <v>20</v>
      </c>
      <c r="T26">
        <f t="shared" si="8"/>
        <v>5</v>
      </c>
      <c r="U26">
        <f t="shared" si="9"/>
        <v>5</v>
      </c>
      <c r="W26">
        <f t="shared" si="10"/>
        <v>0</v>
      </c>
      <c r="X26">
        <f t="shared" si="11"/>
        <v>0</v>
      </c>
      <c r="Y26">
        <f t="shared" si="12"/>
        <v>1</v>
      </c>
    </row>
    <row r="27" spans="1:25" x14ac:dyDescent="0.25">
      <c r="A27" s="1" t="s">
        <v>2265</v>
      </c>
      <c r="B27" s="1">
        <v>100</v>
      </c>
      <c r="C27" s="1">
        <v>921</v>
      </c>
      <c r="D27" s="1">
        <v>0</v>
      </c>
      <c r="E27" s="1">
        <v>0</v>
      </c>
      <c r="F27" s="1">
        <v>100</v>
      </c>
      <c r="G27" s="1"/>
      <c r="H27" s="1">
        <v>0</v>
      </c>
      <c r="I27" s="1">
        <v>0</v>
      </c>
      <c r="J27" s="1">
        <v>8.85</v>
      </c>
      <c r="K27" s="1">
        <v>0</v>
      </c>
      <c r="L27" s="1">
        <v>2017</v>
      </c>
      <c r="M27">
        <f t="shared" si="1"/>
        <v>900</v>
      </c>
      <c r="N27">
        <f t="shared" si="2"/>
        <v>0.98</v>
      </c>
      <c r="O27">
        <f t="shared" si="3"/>
        <v>100</v>
      </c>
      <c r="P27">
        <f t="shared" si="4"/>
        <v>900</v>
      </c>
      <c r="Q27">
        <f t="shared" si="5"/>
        <v>100</v>
      </c>
      <c r="R27">
        <f t="shared" si="6"/>
        <v>900</v>
      </c>
      <c r="S27">
        <f t="shared" si="7"/>
        <v>20</v>
      </c>
      <c r="T27">
        <f t="shared" si="8"/>
        <v>5</v>
      </c>
      <c r="U27">
        <f t="shared" si="9"/>
        <v>5</v>
      </c>
      <c r="W27">
        <f t="shared" si="10"/>
        <v>0</v>
      </c>
      <c r="X27">
        <f t="shared" si="11"/>
        <v>0</v>
      </c>
      <c r="Y27">
        <f t="shared" si="12"/>
        <v>1</v>
      </c>
    </row>
    <row r="28" spans="1:25" x14ac:dyDescent="0.25">
      <c r="A28" s="1" t="s">
        <v>2266</v>
      </c>
      <c r="B28" s="1">
        <v>100</v>
      </c>
      <c r="C28" s="1">
        <v>921</v>
      </c>
      <c r="D28" s="1">
        <v>0</v>
      </c>
      <c r="E28" s="1">
        <v>0</v>
      </c>
      <c r="F28" s="1">
        <v>100</v>
      </c>
      <c r="G28" s="1"/>
      <c r="H28" s="1">
        <v>0</v>
      </c>
      <c r="I28" s="1">
        <v>2</v>
      </c>
      <c r="J28" s="1">
        <v>10.97</v>
      </c>
      <c r="K28" s="1">
        <v>0</v>
      </c>
      <c r="L28" s="1">
        <v>2017</v>
      </c>
      <c r="M28">
        <f t="shared" si="1"/>
        <v>900</v>
      </c>
      <c r="N28">
        <f t="shared" si="2"/>
        <v>0.98</v>
      </c>
      <c r="O28">
        <f t="shared" si="3"/>
        <v>100</v>
      </c>
      <c r="P28">
        <f t="shared" si="4"/>
        <v>900</v>
      </c>
      <c r="Q28">
        <f t="shared" si="5"/>
        <v>100</v>
      </c>
      <c r="R28">
        <f t="shared" si="6"/>
        <v>900</v>
      </c>
      <c r="S28">
        <f t="shared" si="7"/>
        <v>20</v>
      </c>
      <c r="T28">
        <f t="shared" si="8"/>
        <v>5</v>
      </c>
      <c r="U28">
        <f t="shared" si="9"/>
        <v>5</v>
      </c>
      <c r="W28">
        <f t="shared" si="10"/>
        <v>0</v>
      </c>
      <c r="X28">
        <f t="shared" si="11"/>
        <v>0</v>
      </c>
      <c r="Y28">
        <f t="shared" si="12"/>
        <v>1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10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2614</v>
      </c>
      <c r="I1" s="3" t="s">
        <v>2615</v>
      </c>
      <c r="J1" s="2" t="s">
        <v>2616</v>
      </c>
      <c r="K1" s="2" t="s">
        <v>2617</v>
      </c>
      <c r="L1" s="2" t="s">
        <v>301</v>
      </c>
    </row>
    <row r="2" spans="1:12" x14ac:dyDescent="0.25">
      <c r="A2" s="1" t="s">
        <v>2267</v>
      </c>
      <c r="B2" s="1">
        <v>100</v>
      </c>
      <c r="C2" s="1">
        <v>342</v>
      </c>
      <c r="D2" s="1">
        <v>67.5</v>
      </c>
      <c r="E2" s="1">
        <v>12.2</v>
      </c>
      <c r="F2" s="1">
        <v>2.8</v>
      </c>
      <c r="G2" s="1"/>
      <c r="H2" s="1"/>
      <c r="I2" s="1"/>
      <c r="J2" s="1"/>
      <c r="K2" s="1">
        <v>0</v>
      </c>
      <c r="L2" s="1">
        <v>2017</v>
      </c>
    </row>
    <row r="3" spans="1:12" x14ac:dyDescent="0.25">
      <c r="A3" s="1" t="s">
        <v>2268</v>
      </c>
      <c r="B3" s="1">
        <v>100</v>
      </c>
      <c r="C3" s="1">
        <v>391</v>
      </c>
      <c r="D3" s="1">
        <v>67</v>
      </c>
      <c r="E3" s="1">
        <v>19.8</v>
      </c>
      <c r="F3" s="1">
        <v>4.9000000000000004</v>
      </c>
      <c r="G3" s="1"/>
      <c r="H3" s="1">
        <v>5</v>
      </c>
      <c r="I3" s="1"/>
      <c r="J3" s="1"/>
      <c r="K3" s="1">
        <v>0</v>
      </c>
      <c r="L3" s="1">
        <v>2017</v>
      </c>
    </row>
    <row r="4" spans="1:12" x14ac:dyDescent="0.25">
      <c r="A4" s="1" t="s">
        <v>2269</v>
      </c>
      <c r="B4" s="1">
        <v>100</v>
      </c>
      <c r="C4" s="1">
        <v>369</v>
      </c>
      <c r="D4" s="1">
        <v>89</v>
      </c>
      <c r="E4" s="1">
        <v>0</v>
      </c>
      <c r="F4" s="1">
        <v>1.4</v>
      </c>
      <c r="G4" s="1"/>
      <c r="H4" s="1">
        <v>5</v>
      </c>
      <c r="I4" s="1"/>
      <c r="J4" s="1"/>
      <c r="K4" s="1">
        <v>0</v>
      </c>
      <c r="L4" s="1">
        <v>2017</v>
      </c>
    </row>
    <row r="5" spans="1:12" x14ac:dyDescent="0.25">
      <c r="A5" s="1" t="s">
        <v>2270</v>
      </c>
      <c r="B5" s="1">
        <v>200</v>
      </c>
      <c r="C5" s="1">
        <v>98</v>
      </c>
      <c r="D5" s="1">
        <v>25.4</v>
      </c>
      <c r="E5" s="1">
        <v>0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2006</v>
      </c>
    </row>
    <row r="6" spans="1:12" x14ac:dyDescent="0.25">
      <c r="A6" s="1" t="s">
        <v>2271</v>
      </c>
      <c r="B6" s="1">
        <v>100</v>
      </c>
      <c r="C6" s="1">
        <v>384</v>
      </c>
      <c r="D6" s="1">
        <v>57.2</v>
      </c>
      <c r="E6" s="1">
        <v>14.6</v>
      </c>
      <c r="F6" s="1">
        <v>10.7</v>
      </c>
      <c r="G6" s="1"/>
      <c r="H6" s="1">
        <v>162</v>
      </c>
      <c r="I6" s="1"/>
      <c r="J6" s="1"/>
      <c r="K6" s="1">
        <v>0</v>
      </c>
      <c r="L6" s="1">
        <v>2017</v>
      </c>
    </row>
    <row r="7" spans="1:12" x14ac:dyDescent="0.25">
      <c r="A7" s="1" t="s">
        <v>2272</v>
      </c>
      <c r="B7" s="1">
        <v>100</v>
      </c>
      <c r="C7" s="1">
        <v>345</v>
      </c>
      <c r="D7" s="1">
        <v>72.099999999999994</v>
      </c>
      <c r="E7" s="1">
        <v>11.1</v>
      </c>
      <c r="F7" s="1">
        <v>1.3</v>
      </c>
      <c r="G7" s="1"/>
      <c r="H7" s="1">
        <v>46</v>
      </c>
      <c r="I7" s="1"/>
      <c r="J7" s="1"/>
      <c r="K7" s="1">
        <v>0</v>
      </c>
      <c r="L7" s="1">
        <v>2017</v>
      </c>
    </row>
    <row r="8" spans="1:12" x14ac:dyDescent="0.25">
      <c r="A8" s="1" t="s">
        <v>2273</v>
      </c>
      <c r="B8" s="1">
        <v>100</v>
      </c>
      <c r="C8" s="1">
        <v>358</v>
      </c>
      <c r="D8" s="1">
        <v>69.900000000000006</v>
      </c>
      <c r="E8" s="1">
        <v>14.5</v>
      </c>
      <c r="F8" s="1">
        <v>2.2999999999999998</v>
      </c>
      <c r="G8" s="1"/>
      <c r="H8" s="1">
        <v>54</v>
      </c>
      <c r="I8" s="1"/>
      <c r="J8" s="1"/>
      <c r="K8" s="1">
        <v>0</v>
      </c>
      <c r="L8" s="1">
        <v>2017</v>
      </c>
    </row>
    <row r="9" spans="1:12" x14ac:dyDescent="0.25">
      <c r="A9" s="1" t="s">
        <v>2274</v>
      </c>
      <c r="B9" s="1">
        <v>100</v>
      </c>
      <c r="C9" s="1">
        <v>329</v>
      </c>
      <c r="D9" s="1">
        <v>63.3</v>
      </c>
      <c r="E9" s="1">
        <v>16.8</v>
      </c>
      <c r="F9" s="1">
        <v>1</v>
      </c>
      <c r="G9" s="1"/>
      <c r="H9" s="1">
        <v>26</v>
      </c>
      <c r="I9" s="1"/>
      <c r="J9" s="1"/>
      <c r="K9" s="1">
        <v>0</v>
      </c>
      <c r="L9" s="1">
        <v>2017</v>
      </c>
    </row>
    <row r="10" spans="1:12" x14ac:dyDescent="0.25">
      <c r="A10" s="1" t="s">
        <v>2275</v>
      </c>
      <c r="B10" s="1">
        <v>100</v>
      </c>
      <c r="C10" s="1">
        <v>388</v>
      </c>
      <c r="D10" s="1">
        <v>64.17</v>
      </c>
      <c r="E10" s="1">
        <v>26.66</v>
      </c>
      <c r="F10" s="1">
        <v>2.73</v>
      </c>
      <c r="G10" s="1">
        <v>0</v>
      </c>
      <c r="H10" s="1">
        <v>10</v>
      </c>
      <c r="I10" s="1">
        <v>0</v>
      </c>
      <c r="J10" s="1">
        <v>0.66</v>
      </c>
      <c r="K10" s="1">
        <v>0</v>
      </c>
      <c r="L10" s="1">
        <v>2017</v>
      </c>
    </row>
    <row r="11" spans="1:12" x14ac:dyDescent="0.25">
      <c r="A11" s="1" t="s">
        <v>2276</v>
      </c>
      <c r="B11" s="1">
        <v>100</v>
      </c>
      <c r="C11" s="1">
        <v>2</v>
      </c>
      <c r="D11" s="1">
        <v>0.4</v>
      </c>
      <c r="E11" s="1">
        <v>0.05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2017</v>
      </c>
    </row>
    <row r="12" spans="1:12" x14ac:dyDescent="0.25">
      <c r="A12" s="1" t="s">
        <v>2277</v>
      </c>
      <c r="B12" s="1">
        <v>100</v>
      </c>
      <c r="C12" s="1">
        <v>377</v>
      </c>
      <c r="D12" s="1">
        <v>77.42</v>
      </c>
      <c r="E12" s="1">
        <v>11.72</v>
      </c>
      <c r="F12" s="1">
        <v>2.2799999999999998</v>
      </c>
      <c r="G12" s="1">
        <v>0</v>
      </c>
      <c r="H12" s="1">
        <v>21</v>
      </c>
      <c r="I12" s="1">
        <v>0</v>
      </c>
      <c r="J12" s="1">
        <v>0.59</v>
      </c>
      <c r="K12" s="1">
        <v>0</v>
      </c>
      <c r="L12" s="1">
        <v>2017</v>
      </c>
    </row>
    <row r="13" spans="1:12" x14ac:dyDescent="0.25">
      <c r="A13" s="1" t="s">
        <v>2278</v>
      </c>
      <c r="B13" s="1">
        <v>100</v>
      </c>
      <c r="C13" s="1">
        <v>379</v>
      </c>
      <c r="D13" s="1">
        <v>66.91</v>
      </c>
      <c r="E13" s="1">
        <v>22.37</v>
      </c>
      <c r="F13" s="1">
        <v>2.4700000000000002</v>
      </c>
      <c r="G13" s="1"/>
      <c r="H13" s="1">
        <v>23</v>
      </c>
      <c r="I13" s="1">
        <v>0</v>
      </c>
      <c r="J13" s="1">
        <v>0.6</v>
      </c>
      <c r="K13" s="1">
        <v>0</v>
      </c>
      <c r="L13" s="1">
        <v>2017</v>
      </c>
    </row>
    <row r="14" spans="1:12" x14ac:dyDescent="0.25">
      <c r="A14" s="1" t="s">
        <v>2279</v>
      </c>
      <c r="B14" s="1">
        <v>100</v>
      </c>
      <c r="C14" s="1">
        <v>1</v>
      </c>
      <c r="D14" s="1">
        <v>0.1</v>
      </c>
      <c r="E14" s="1">
        <v>0.1</v>
      </c>
      <c r="F14" s="1">
        <v>0</v>
      </c>
      <c r="G14" s="1"/>
      <c r="H14" s="1">
        <v>7</v>
      </c>
      <c r="I14" s="1"/>
      <c r="J14" s="1"/>
      <c r="K14" s="1">
        <v>0</v>
      </c>
      <c r="L14" s="1">
        <v>2017</v>
      </c>
    </row>
    <row r="15" spans="1:12" x14ac:dyDescent="0.25">
      <c r="A15" s="1" t="s">
        <v>2280</v>
      </c>
      <c r="B15" s="1">
        <v>100</v>
      </c>
      <c r="C15" s="1">
        <v>75</v>
      </c>
      <c r="D15" s="1">
        <v>17.75</v>
      </c>
      <c r="E15" s="1">
        <v>0.12</v>
      </c>
      <c r="F15" s="1">
        <v>0.44</v>
      </c>
      <c r="G15" s="1">
        <v>12.4</v>
      </c>
      <c r="H15" s="1">
        <v>30</v>
      </c>
      <c r="I15" s="1">
        <v>0</v>
      </c>
      <c r="J15" s="1">
        <v>0.04</v>
      </c>
      <c r="K15" s="1">
        <v>0</v>
      </c>
      <c r="L15" s="1">
        <v>2017</v>
      </c>
    </row>
    <row r="16" spans="1:12" x14ac:dyDescent="0.25">
      <c r="A16" s="1" t="s">
        <v>2281</v>
      </c>
      <c r="B16" s="1">
        <v>100</v>
      </c>
      <c r="C16" s="1">
        <v>22</v>
      </c>
      <c r="D16" s="1">
        <v>5.0999999999999996</v>
      </c>
      <c r="E16" s="1">
        <v>0.3</v>
      </c>
      <c r="F16" s="1">
        <v>0</v>
      </c>
      <c r="G16" s="1"/>
      <c r="H16" s="1">
        <v>7</v>
      </c>
      <c r="I16" s="1"/>
      <c r="J16" s="1"/>
      <c r="K16" s="1">
        <v>0</v>
      </c>
      <c r="L16" s="1">
        <v>2017</v>
      </c>
    </row>
    <row r="17" spans="1:12" x14ac:dyDescent="0.25">
      <c r="A17" s="1" t="s">
        <v>2282</v>
      </c>
      <c r="B17" s="1">
        <v>100</v>
      </c>
      <c r="C17" s="1">
        <v>35</v>
      </c>
      <c r="D17" s="1">
        <v>7.2</v>
      </c>
      <c r="E17" s="1">
        <v>0.1</v>
      </c>
      <c r="F17" s="1">
        <v>0.6</v>
      </c>
      <c r="G17" s="1"/>
      <c r="H17" s="1">
        <v>69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2283</v>
      </c>
      <c r="B18" s="1">
        <v>100</v>
      </c>
      <c r="C18" s="1">
        <v>361</v>
      </c>
      <c r="D18" s="1">
        <v>67.900000000000006</v>
      </c>
      <c r="E18" s="1">
        <v>14.3</v>
      </c>
      <c r="F18" s="1">
        <v>3.8</v>
      </c>
      <c r="G18" s="1"/>
      <c r="H18" s="1">
        <v>31</v>
      </c>
      <c r="I18" s="1"/>
      <c r="J18" s="1"/>
      <c r="K18" s="1">
        <v>0</v>
      </c>
      <c r="L18" s="1">
        <v>2017</v>
      </c>
    </row>
    <row r="19" spans="1:12" x14ac:dyDescent="0.25">
      <c r="A19" s="1" t="s">
        <v>2284</v>
      </c>
      <c r="B19" s="1">
        <v>100</v>
      </c>
      <c r="C19" s="1">
        <v>1</v>
      </c>
      <c r="D19" s="1">
        <v>0.27</v>
      </c>
      <c r="E19" s="1">
        <v>0</v>
      </c>
      <c r="F19" s="1">
        <v>0.01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2017</v>
      </c>
    </row>
    <row r="20" spans="1:12" x14ac:dyDescent="0.25">
      <c r="A20" s="1" t="s">
        <v>2285</v>
      </c>
      <c r="B20" s="1">
        <v>100</v>
      </c>
      <c r="C20" s="1">
        <v>284</v>
      </c>
      <c r="D20" s="1">
        <v>0.1</v>
      </c>
      <c r="E20" s="1">
        <v>0</v>
      </c>
      <c r="F20" s="1">
        <v>0</v>
      </c>
      <c r="G20" s="1"/>
      <c r="H20" s="1">
        <v>0</v>
      </c>
      <c r="I20" s="1">
        <v>0</v>
      </c>
      <c r="J20" s="1"/>
      <c r="K20" s="1">
        <v>0</v>
      </c>
      <c r="L20" s="1">
        <v>2017</v>
      </c>
    </row>
    <row r="21" spans="1:12" x14ac:dyDescent="0.25">
      <c r="A21" s="1" t="s">
        <v>2286</v>
      </c>
      <c r="B21" s="1">
        <v>100</v>
      </c>
      <c r="C21" s="1">
        <v>240</v>
      </c>
      <c r="D21" s="1">
        <v>0.1</v>
      </c>
      <c r="E21" s="1">
        <v>0</v>
      </c>
      <c r="F21" s="1">
        <v>0</v>
      </c>
      <c r="G21" s="1"/>
      <c r="H21" s="1">
        <v>3</v>
      </c>
      <c r="I21" s="1">
        <v>0</v>
      </c>
      <c r="J21" s="1"/>
      <c r="K21" s="1">
        <v>0</v>
      </c>
      <c r="L21" s="1">
        <v>2017</v>
      </c>
    </row>
    <row r="22" spans="1:12" x14ac:dyDescent="0.25">
      <c r="A22" s="1" t="s">
        <v>2287</v>
      </c>
      <c r="B22" s="1">
        <v>100</v>
      </c>
      <c r="C22" s="1">
        <v>38</v>
      </c>
      <c r="D22" s="1">
        <v>9.56</v>
      </c>
      <c r="E22" s="1">
        <v>0</v>
      </c>
      <c r="F22" s="1">
        <v>0</v>
      </c>
      <c r="G22" s="1">
        <v>8.7100000000000009</v>
      </c>
      <c r="H22" s="1">
        <v>1</v>
      </c>
      <c r="I22" s="1">
        <v>0</v>
      </c>
      <c r="J22" s="1">
        <v>0</v>
      </c>
      <c r="K22" s="1">
        <v>0</v>
      </c>
      <c r="L22" s="1">
        <v>2017</v>
      </c>
    </row>
    <row r="23" spans="1:12" x14ac:dyDescent="0.25">
      <c r="A23" s="1" t="s">
        <v>2288</v>
      </c>
      <c r="B23" s="1">
        <v>200</v>
      </c>
      <c r="C23" s="1">
        <v>196</v>
      </c>
      <c r="D23" s="1">
        <v>48.2</v>
      </c>
      <c r="E23" s="1">
        <v>2.2000000000000002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2006</v>
      </c>
    </row>
    <row r="24" spans="1:12" x14ac:dyDescent="0.25">
      <c r="A24" s="1" t="s">
        <v>2289</v>
      </c>
      <c r="B24" s="1">
        <v>200</v>
      </c>
      <c r="C24" s="1">
        <v>150</v>
      </c>
      <c r="D24" s="1">
        <v>36.799999999999997</v>
      </c>
      <c r="E24" s="1">
        <v>1.6</v>
      </c>
      <c r="F24" s="1">
        <v>0.2</v>
      </c>
      <c r="G24" s="1">
        <v>0</v>
      </c>
      <c r="H24" s="1"/>
      <c r="I24" s="1">
        <v>0</v>
      </c>
      <c r="J24" s="1">
        <v>0</v>
      </c>
      <c r="K24" s="1">
        <v>0</v>
      </c>
      <c r="L24" s="1">
        <v>2006</v>
      </c>
    </row>
    <row r="25" spans="1:12" x14ac:dyDescent="0.25">
      <c r="A25" s="1" t="s">
        <v>2290</v>
      </c>
      <c r="B25" s="1">
        <v>100</v>
      </c>
      <c r="C25" s="1">
        <v>54</v>
      </c>
      <c r="D25" s="1">
        <v>1.56</v>
      </c>
      <c r="E25" s="1">
        <v>0.98</v>
      </c>
      <c r="F25" s="1">
        <v>0.15</v>
      </c>
      <c r="G25" s="1">
        <v>0.52</v>
      </c>
      <c r="H25" s="1">
        <v>3</v>
      </c>
      <c r="I25" s="1">
        <v>0</v>
      </c>
      <c r="J25" s="1">
        <v>0.06</v>
      </c>
      <c r="K25" s="1">
        <v>0</v>
      </c>
      <c r="L25" s="1">
        <v>2017</v>
      </c>
    </row>
    <row r="26" spans="1:12" x14ac:dyDescent="0.25">
      <c r="A26" s="1" t="s">
        <v>2291</v>
      </c>
      <c r="B26" s="1">
        <v>100</v>
      </c>
      <c r="C26" s="1">
        <v>156</v>
      </c>
      <c r="D26" s="1">
        <v>20.7</v>
      </c>
      <c r="E26" s="1">
        <v>0.1</v>
      </c>
      <c r="F26" s="1">
        <v>0</v>
      </c>
      <c r="G26" s="1"/>
      <c r="H26" s="1">
        <v>4</v>
      </c>
      <c r="I26" s="1"/>
      <c r="J26" s="1"/>
      <c r="K26" s="1">
        <v>0</v>
      </c>
      <c r="L26" s="1">
        <v>2017</v>
      </c>
    </row>
    <row r="27" spans="1:12" x14ac:dyDescent="0.25">
      <c r="A27" s="1" t="s">
        <v>2292</v>
      </c>
      <c r="B27" s="1">
        <v>100</v>
      </c>
      <c r="C27" s="1">
        <v>46</v>
      </c>
      <c r="D27" s="1">
        <v>3.27</v>
      </c>
      <c r="E27" s="1">
        <v>0.21</v>
      </c>
      <c r="F27" s="1">
        <v>0.01</v>
      </c>
      <c r="G27" s="1">
        <v>0.17</v>
      </c>
      <c r="H27" s="1">
        <v>2</v>
      </c>
      <c r="I27" s="1">
        <v>0</v>
      </c>
      <c r="J27" s="1">
        <v>0</v>
      </c>
      <c r="K27" s="1">
        <v>0</v>
      </c>
      <c r="L27" s="1">
        <v>2017</v>
      </c>
    </row>
    <row r="28" spans="1:12" x14ac:dyDescent="0.25">
      <c r="A28" s="1" t="s">
        <v>2293</v>
      </c>
      <c r="B28" s="1">
        <v>100</v>
      </c>
      <c r="C28" s="1">
        <v>46</v>
      </c>
      <c r="D28" s="1">
        <v>3.6</v>
      </c>
      <c r="E28" s="1">
        <v>0.4</v>
      </c>
      <c r="F28" s="1">
        <v>0</v>
      </c>
      <c r="G28" s="1"/>
      <c r="H28" s="1">
        <v>3</v>
      </c>
      <c r="I28" s="1">
        <v>0</v>
      </c>
      <c r="J28" s="1">
        <v>0</v>
      </c>
      <c r="K28" s="1">
        <v>0</v>
      </c>
      <c r="L28" s="1">
        <v>2017</v>
      </c>
    </row>
    <row r="29" spans="1:12" x14ac:dyDescent="0.25">
      <c r="A29" s="1" t="s">
        <v>2294</v>
      </c>
      <c r="B29" s="1">
        <v>355</v>
      </c>
      <c r="C29" s="1">
        <v>131.35</v>
      </c>
      <c r="D29" s="1">
        <v>11.01</v>
      </c>
      <c r="E29" s="1">
        <v>1.77</v>
      </c>
      <c r="F29" s="1">
        <v>0</v>
      </c>
      <c r="G29" s="1">
        <v>0</v>
      </c>
      <c r="H29" s="1">
        <v>31.95</v>
      </c>
      <c r="I29" s="1">
        <v>0</v>
      </c>
      <c r="J29" s="1">
        <v>0</v>
      </c>
      <c r="K29" s="1">
        <v>0</v>
      </c>
      <c r="L29" s="1">
        <v>2006</v>
      </c>
    </row>
    <row r="30" spans="1:12" x14ac:dyDescent="0.25">
      <c r="A30" s="1" t="s">
        <v>2295</v>
      </c>
      <c r="B30" s="1">
        <v>355</v>
      </c>
      <c r="C30" s="1">
        <v>131.35</v>
      </c>
      <c r="D30" s="1">
        <v>9.94</v>
      </c>
      <c r="E30" s="1">
        <v>0.71</v>
      </c>
      <c r="F30" s="1">
        <v>0</v>
      </c>
      <c r="G30" s="1">
        <v>0</v>
      </c>
      <c r="H30" s="1"/>
      <c r="I30" s="1">
        <v>0</v>
      </c>
      <c r="J30" s="1">
        <v>0</v>
      </c>
      <c r="K30" s="1">
        <v>0</v>
      </c>
      <c r="L30" s="1">
        <v>2006</v>
      </c>
    </row>
    <row r="31" spans="1:12" x14ac:dyDescent="0.25">
      <c r="A31" s="1" t="s">
        <v>2296</v>
      </c>
      <c r="B31" s="1">
        <v>100</v>
      </c>
      <c r="C31" s="1">
        <v>240</v>
      </c>
      <c r="D31" s="1">
        <v>0</v>
      </c>
      <c r="E31" s="1">
        <v>0</v>
      </c>
      <c r="F31" s="1">
        <v>0</v>
      </c>
      <c r="G31" s="1"/>
      <c r="H31" s="1">
        <v>0</v>
      </c>
      <c r="I31" s="1">
        <v>0</v>
      </c>
      <c r="J31" s="1"/>
      <c r="K31" s="1">
        <v>0</v>
      </c>
      <c r="L31" s="1">
        <v>2017</v>
      </c>
    </row>
    <row r="32" spans="1:12" x14ac:dyDescent="0.25">
      <c r="A32" s="1" t="s">
        <v>2297</v>
      </c>
      <c r="B32" s="1">
        <v>100</v>
      </c>
      <c r="C32" s="1">
        <v>0</v>
      </c>
      <c r="D32" s="1">
        <v>7.0000000000000007E-2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2017</v>
      </c>
    </row>
    <row r="33" spans="1:12" x14ac:dyDescent="0.25">
      <c r="A33" s="1" t="s">
        <v>2298</v>
      </c>
      <c r="B33" s="1">
        <v>100</v>
      </c>
      <c r="C33" s="1">
        <v>237</v>
      </c>
      <c r="D33" s="1">
        <v>0</v>
      </c>
      <c r="E33" s="1">
        <v>0</v>
      </c>
      <c r="F33" s="1">
        <v>0</v>
      </c>
      <c r="G33" s="1"/>
      <c r="H33" s="1">
        <v>4</v>
      </c>
      <c r="I33" s="1">
        <v>0</v>
      </c>
      <c r="J33" s="1"/>
      <c r="K33" s="1">
        <v>0</v>
      </c>
      <c r="L33" s="1">
        <v>2017</v>
      </c>
    </row>
    <row r="34" spans="1:12" x14ac:dyDescent="0.25">
      <c r="A34" s="1" t="s">
        <v>2299</v>
      </c>
      <c r="B34" s="1">
        <v>100</v>
      </c>
      <c r="C34" s="1">
        <v>167</v>
      </c>
      <c r="D34" s="1">
        <v>41.6</v>
      </c>
      <c r="E34" s="1">
        <v>0.1</v>
      </c>
      <c r="F34" s="1">
        <v>0</v>
      </c>
      <c r="G34" s="1"/>
      <c r="H34" s="1">
        <v>34</v>
      </c>
      <c r="I34" s="1"/>
      <c r="J34" s="1"/>
      <c r="K34" s="1">
        <v>0</v>
      </c>
      <c r="L34" s="1">
        <v>2017</v>
      </c>
    </row>
    <row r="35" spans="1:12" x14ac:dyDescent="0.25">
      <c r="A35" s="1" t="s">
        <v>2300</v>
      </c>
      <c r="B35" s="1">
        <v>100</v>
      </c>
      <c r="C35" s="1">
        <v>28</v>
      </c>
      <c r="D35" s="1">
        <v>5.67</v>
      </c>
      <c r="E35" s="1">
        <v>0.99</v>
      </c>
      <c r="F35" s="1">
        <v>0.11</v>
      </c>
      <c r="G35" s="1">
        <v>1.88</v>
      </c>
      <c r="H35" s="1">
        <v>27</v>
      </c>
      <c r="I35" s="1">
        <v>0</v>
      </c>
      <c r="J35" s="1">
        <v>0.02</v>
      </c>
      <c r="K35" s="1">
        <v>0</v>
      </c>
      <c r="L35" s="1">
        <v>2017</v>
      </c>
    </row>
    <row r="36" spans="1:12" x14ac:dyDescent="0.25">
      <c r="A36" s="1" t="s">
        <v>2301</v>
      </c>
      <c r="B36" s="1">
        <v>100</v>
      </c>
      <c r="C36" s="1">
        <v>360</v>
      </c>
      <c r="D36" s="1">
        <v>78.599999999999994</v>
      </c>
      <c r="E36" s="1">
        <v>6</v>
      </c>
      <c r="F36" s="1">
        <v>2.4</v>
      </c>
      <c r="G36" s="1"/>
      <c r="H36" s="1">
        <v>7</v>
      </c>
      <c r="I36" s="1"/>
      <c r="J36" s="1"/>
      <c r="K36" s="1">
        <v>0</v>
      </c>
      <c r="L36" s="1">
        <v>2017</v>
      </c>
    </row>
    <row r="37" spans="1:12" x14ac:dyDescent="0.25">
      <c r="A37" s="1" t="s">
        <v>2302</v>
      </c>
      <c r="B37" s="1">
        <v>200</v>
      </c>
      <c r="C37" s="1">
        <v>106</v>
      </c>
      <c r="D37" s="1">
        <v>24.4</v>
      </c>
      <c r="E37" s="1">
        <v>0.8</v>
      </c>
      <c r="F37" s="1">
        <v>0.6</v>
      </c>
      <c r="G37" s="1">
        <v>0</v>
      </c>
      <c r="H37" s="1"/>
      <c r="I37" s="1">
        <v>0</v>
      </c>
      <c r="J37" s="1">
        <v>0</v>
      </c>
      <c r="K37" s="1">
        <v>0</v>
      </c>
      <c r="L37" s="1">
        <v>2006</v>
      </c>
    </row>
    <row r="38" spans="1:12" x14ac:dyDescent="0.25">
      <c r="A38" s="1" t="s">
        <v>2303</v>
      </c>
      <c r="B38" s="1">
        <v>100</v>
      </c>
      <c r="C38" s="1">
        <v>365</v>
      </c>
      <c r="D38" s="1">
        <v>90.7</v>
      </c>
      <c r="E38" s="1">
        <v>0.1</v>
      </c>
      <c r="F38" s="1">
        <v>0.2</v>
      </c>
      <c r="G38" s="1"/>
      <c r="H38" s="1">
        <v>57</v>
      </c>
      <c r="I38" s="1"/>
      <c r="J38" s="1"/>
      <c r="K38" s="1">
        <v>0</v>
      </c>
      <c r="L38" s="1">
        <v>2017</v>
      </c>
    </row>
    <row r="39" spans="1:12" x14ac:dyDescent="0.25">
      <c r="A39" s="1" t="s">
        <v>2304</v>
      </c>
      <c r="B39" s="1">
        <v>100</v>
      </c>
      <c r="C39" s="1">
        <v>45</v>
      </c>
      <c r="D39" s="1">
        <v>0.5</v>
      </c>
      <c r="E39" s="1">
        <v>0</v>
      </c>
      <c r="F39" s="1">
        <v>0</v>
      </c>
      <c r="G39" s="1"/>
      <c r="H39" s="1"/>
      <c r="I39" s="1"/>
      <c r="J39" s="1"/>
      <c r="K39" s="1">
        <v>0</v>
      </c>
      <c r="L39" s="1">
        <v>2017</v>
      </c>
    </row>
    <row r="40" spans="1:12" x14ac:dyDescent="0.25">
      <c r="A40" s="1" t="s">
        <v>2305</v>
      </c>
      <c r="B40" s="1">
        <v>100</v>
      </c>
      <c r="C40" s="1">
        <v>113</v>
      </c>
      <c r="D40" s="1">
        <v>18.899999999999999</v>
      </c>
      <c r="E40" s="1">
        <v>3.4</v>
      </c>
      <c r="F40" s="1">
        <v>2.8</v>
      </c>
      <c r="G40" s="1"/>
      <c r="H40" s="1">
        <v>83</v>
      </c>
      <c r="I40" s="1">
        <v>11</v>
      </c>
      <c r="J40" s="1">
        <v>1.73</v>
      </c>
      <c r="K40" s="1">
        <v>0</v>
      </c>
      <c r="L40" s="1">
        <v>2017</v>
      </c>
    </row>
    <row r="41" spans="1:12" x14ac:dyDescent="0.25">
      <c r="A41" s="1" t="s">
        <v>2306</v>
      </c>
      <c r="B41" s="1">
        <v>100</v>
      </c>
      <c r="C41" s="1">
        <v>148</v>
      </c>
      <c r="D41" s="1">
        <v>19.59</v>
      </c>
      <c r="E41" s="1">
        <v>3.37</v>
      </c>
      <c r="F41" s="1">
        <v>6.52</v>
      </c>
      <c r="G41" s="1">
        <v>13.63</v>
      </c>
      <c r="H41" s="1">
        <v>81</v>
      </c>
      <c r="I41" s="1">
        <v>23</v>
      </c>
      <c r="J41" s="1">
        <v>3.96</v>
      </c>
      <c r="K41" s="1">
        <v>0</v>
      </c>
      <c r="L41" s="1">
        <v>2017</v>
      </c>
    </row>
    <row r="42" spans="1:12" x14ac:dyDescent="0.25">
      <c r="A42" s="1" t="s">
        <v>2307</v>
      </c>
      <c r="B42" s="1">
        <v>100</v>
      </c>
      <c r="C42" s="1">
        <v>119</v>
      </c>
      <c r="D42" s="1">
        <v>21.15</v>
      </c>
      <c r="E42" s="1">
        <v>3.05</v>
      </c>
      <c r="F42" s="1">
        <v>2.7</v>
      </c>
      <c r="G42" s="1">
        <v>20.85</v>
      </c>
      <c r="H42" s="1">
        <v>111</v>
      </c>
      <c r="I42" s="1">
        <v>11</v>
      </c>
      <c r="J42" s="1">
        <v>1.68</v>
      </c>
      <c r="K42" s="1">
        <v>0</v>
      </c>
      <c r="L42" s="1">
        <v>2017</v>
      </c>
    </row>
    <row r="43" spans="1:12" x14ac:dyDescent="0.25">
      <c r="A43" s="1" t="s">
        <v>2308</v>
      </c>
      <c r="B43" s="1">
        <v>100</v>
      </c>
      <c r="C43" s="1">
        <v>32</v>
      </c>
      <c r="D43" s="1">
        <v>7.91</v>
      </c>
      <c r="E43" s="1">
        <v>0.06</v>
      </c>
      <c r="F43" s="1">
        <v>0</v>
      </c>
      <c r="G43" s="1">
        <v>5.94</v>
      </c>
      <c r="H43" s="1">
        <v>2</v>
      </c>
      <c r="I43" s="1">
        <v>0</v>
      </c>
      <c r="J43" s="1">
        <v>0</v>
      </c>
      <c r="K43" s="1">
        <v>0</v>
      </c>
      <c r="L43" s="1">
        <v>2017</v>
      </c>
    </row>
    <row r="44" spans="1:12" x14ac:dyDescent="0.25">
      <c r="A44" s="1" t="s">
        <v>2309</v>
      </c>
      <c r="B44" s="1">
        <v>100</v>
      </c>
      <c r="C44" s="1">
        <v>54</v>
      </c>
      <c r="D44" s="1">
        <v>11.4</v>
      </c>
      <c r="E44" s="1">
        <v>0.2</v>
      </c>
      <c r="F44" s="1">
        <v>0.8</v>
      </c>
      <c r="G44" s="1"/>
      <c r="H44" s="1">
        <v>6</v>
      </c>
      <c r="I44" s="1"/>
      <c r="J44" s="1"/>
      <c r="K44" s="1">
        <v>0</v>
      </c>
      <c r="L44" s="1">
        <v>2017</v>
      </c>
    </row>
    <row r="45" spans="1:12" x14ac:dyDescent="0.25">
      <c r="A45" s="1" t="s">
        <v>2310</v>
      </c>
      <c r="B45" s="1">
        <v>100</v>
      </c>
      <c r="C45" s="1">
        <v>371</v>
      </c>
      <c r="D45" s="1">
        <v>87.7</v>
      </c>
      <c r="E45" s="1">
        <v>2.5</v>
      </c>
      <c r="F45" s="1">
        <v>1.2</v>
      </c>
      <c r="G45" s="1"/>
      <c r="H45" s="1">
        <v>136</v>
      </c>
      <c r="I45" s="1"/>
      <c r="J45" s="1"/>
      <c r="K45" s="1">
        <v>0</v>
      </c>
      <c r="L45" s="1">
        <v>2017</v>
      </c>
    </row>
    <row r="46" spans="1:12" x14ac:dyDescent="0.25">
      <c r="A46" s="1" t="s">
        <v>2311</v>
      </c>
      <c r="B46" s="1">
        <v>100</v>
      </c>
      <c r="C46" s="1">
        <v>338</v>
      </c>
      <c r="D46" s="1">
        <v>56.4</v>
      </c>
      <c r="E46" s="1">
        <v>26.3</v>
      </c>
      <c r="F46" s="1">
        <v>0.8</v>
      </c>
      <c r="G46" s="1"/>
      <c r="H46" s="1">
        <v>153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2312</v>
      </c>
      <c r="B47" s="1">
        <v>100</v>
      </c>
      <c r="C47" s="1">
        <v>37</v>
      </c>
      <c r="D47" s="1">
        <v>11.09</v>
      </c>
      <c r="E47" s="1">
        <v>0</v>
      </c>
      <c r="F47" s="1">
        <v>0</v>
      </c>
      <c r="G47" s="1">
        <v>9.2100000000000009</v>
      </c>
      <c r="H47" s="1">
        <v>20</v>
      </c>
      <c r="I47" s="1">
        <v>0</v>
      </c>
      <c r="J47" s="1">
        <v>0</v>
      </c>
      <c r="K47" s="1">
        <v>0</v>
      </c>
      <c r="L47" s="1">
        <v>2017</v>
      </c>
    </row>
    <row r="48" spans="1:12" x14ac:dyDescent="0.25">
      <c r="A48" s="1" t="s">
        <v>2313</v>
      </c>
      <c r="B48" s="1">
        <v>100</v>
      </c>
      <c r="C48" s="1">
        <v>98</v>
      </c>
      <c r="D48" s="1">
        <v>24</v>
      </c>
      <c r="E48" s="1">
        <v>0.6</v>
      </c>
      <c r="F48" s="1">
        <v>0</v>
      </c>
      <c r="G48" s="1"/>
      <c r="H48" s="1">
        <v>33</v>
      </c>
      <c r="I48" s="1"/>
      <c r="J48" s="1"/>
      <c r="K48" s="1">
        <v>0</v>
      </c>
      <c r="L48" s="1">
        <v>2017</v>
      </c>
    </row>
    <row r="49" spans="1:12" x14ac:dyDescent="0.25">
      <c r="A49" s="1" t="s">
        <v>2314</v>
      </c>
      <c r="B49" s="1">
        <v>100</v>
      </c>
      <c r="C49" s="1">
        <v>107</v>
      </c>
      <c r="D49" s="1">
        <v>1.9</v>
      </c>
      <c r="E49" s="1">
        <v>1.7</v>
      </c>
      <c r="F49" s="1">
        <v>0</v>
      </c>
      <c r="G49" s="1"/>
      <c r="H49" s="1">
        <v>14</v>
      </c>
      <c r="I49" s="1"/>
      <c r="J49" s="1"/>
      <c r="K49" s="1">
        <v>0</v>
      </c>
      <c r="L49" s="1">
        <v>2017</v>
      </c>
    </row>
    <row r="50" spans="1:12" x14ac:dyDescent="0.25">
      <c r="A50" s="1" t="s">
        <v>2315</v>
      </c>
      <c r="B50" s="1">
        <v>100</v>
      </c>
      <c r="C50" s="1">
        <v>371</v>
      </c>
      <c r="D50" s="1">
        <v>60.8</v>
      </c>
      <c r="E50" s="1">
        <v>16.3</v>
      </c>
      <c r="F50" s="1">
        <v>7</v>
      </c>
      <c r="G50" s="1"/>
      <c r="H50" s="1">
        <v>11</v>
      </c>
      <c r="I50" s="1"/>
      <c r="J50" s="1"/>
      <c r="K50" s="1">
        <v>0</v>
      </c>
      <c r="L50" s="1">
        <v>2017</v>
      </c>
    </row>
    <row r="51" spans="1:12" x14ac:dyDescent="0.25">
      <c r="A51" s="1" t="s">
        <v>2316</v>
      </c>
      <c r="B51" s="1">
        <v>200</v>
      </c>
      <c r="C51" s="1">
        <v>762</v>
      </c>
      <c r="D51" s="1">
        <v>138.80000000000001</v>
      </c>
      <c r="E51" s="1">
        <v>18.600000000000001</v>
      </c>
      <c r="F51" s="1">
        <v>8</v>
      </c>
      <c r="G51" s="1">
        <v>0</v>
      </c>
      <c r="H51" s="1">
        <v>22</v>
      </c>
      <c r="I51" s="1">
        <v>0</v>
      </c>
      <c r="J51" s="1">
        <v>0</v>
      </c>
      <c r="K51" s="1">
        <v>0</v>
      </c>
      <c r="L51" s="1">
        <v>2006</v>
      </c>
    </row>
    <row r="52" spans="1:12" x14ac:dyDescent="0.25">
      <c r="A52" s="1" t="s">
        <v>2317</v>
      </c>
      <c r="B52" s="1">
        <v>100</v>
      </c>
      <c r="C52" s="1">
        <v>0</v>
      </c>
      <c r="D52" s="1">
        <v>0.1</v>
      </c>
      <c r="E52" s="1">
        <v>0</v>
      </c>
      <c r="F52" s="1">
        <v>0</v>
      </c>
      <c r="G52" s="1"/>
      <c r="H52" s="1">
        <v>1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2318</v>
      </c>
      <c r="B53" s="1">
        <v>100</v>
      </c>
      <c r="C53" s="1">
        <v>0</v>
      </c>
      <c r="D53" s="1">
        <v>0.1</v>
      </c>
      <c r="E53" s="1">
        <v>0</v>
      </c>
      <c r="F53" s="1">
        <v>0</v>
      </c>
      <c r="G53" s="1"/>
      <c r="H53" s="1">
        <v>13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2319</v>
      </c>
      <c r="B54" s="1">
        <v>100</v>
      </c>
      <c r="C54" s="1">
        <v>256</v>
      </c>
      <c r="D54" s="1">
        <v>52.2</v>
      </c>
      <c r="E54" s="1">
        <v>19.399999999999999</v>
      </c>
      <c r="F54" s="1">
        <v>2.8</v>
      </c>
      <c r="G54" s="1">
        <v>0</v>
      </c>
      <c r="H54" s="1">
        <v>7</v>
      </c>
      <c r="I54" s="1">
        <v>0</v>
      </c>
      <c r="J54" s="1">
        <v>0</v>
      </c>
      <c r="K54" s="1">
        <v>0</v>
      </c>
      <c r="L54" s="1">
        <v>2006</v>
      </c>
    </row>
    <row r="55" spans="1:12" x14ac:dyDescent="0.25">
      <c r="A55" s="1" t="s">
        <v>2320</v>
      </c>
      <c r="B55" s="1">
        <v>100</v>
      </c>
      <c r="C55" s="1">
        <v>284</v>
      </c>
      <c r="D55" s="1">
        <v>7.0000000000000007E-2</v>
      </c>
      <c r="E55" s="1">
        <v>0.03</v>
      </c>
      <c r="F55" s="1">
        <v>0</v>
      </c>
      <c r="G55" s="1">
        <v>0.02</v>
      </c>
      <c r="H55" s="1">
        <v>1</v>
      </c>
      <c r="I55" s="1">
        <v>0</v>
      </c>
      <c r="J55" s="1">
        <v>0</v>
      </c>
      <c r="K55" s="1">
        <v>0</v>
      </c>
      <c r="L55" s="1">
        <v>2017</v>
      </c>
    </row>
    <row r="56" spans="1:12" x14ac:dyDescent="0.25">
      <c r="A56" s="1" t="s">
        <v>2321</v>
      </c>
      <c r="B56" s="1">
        <v>100</v>
      </c>
      <c r="C56" s="1">
        <v>72</v>
      </c>
      <c r="D56" s="1">
        <v>18.05</v>
      </c>
      <c r="E56" s="1">
        <v>0.03</v>
      </c>
      <c r="F56" s="1">
        <v>0.01</v>
      </c>
      <c r="G56" s="1">
        <v>13.6</v>
      </c>
      <c r="H56" s="1">
        <v>6</v>
      </c>
      <c r="I56" s="1">
        <v>0</v>
      </c>
      <c r="J56" s="1">
        <v>0</v>
      </c>
      <c r="K56" s="1">
        <v>0</v>
      </c>
      <c r="L56" s="1">
        <v>2017</v>
      </c>
    </row>
    <row r="57" spans="1:12" x14ac:dyDescent="0.25">
      <c r="A57" s="1" t="s">
        <v>2322</v>
      </c>
      <c r="B57" s="1">
        <v>100</v>
      </c>
      <c r="C57" s="1">
        <v>402</v>
      </c>
      <c r="D57" s="1">
        <v>76.400000000000006</v>
      </c>
      <c r="E57" s="1">
        <v>7.6</v>
      </c>
      <c r="F57" s="1">
        <v>7.4</v>
      </c>
      <c r="G57" s="1"/>
      <c r="H57" s="1">
        <v>395</v>
      </c>
      <c r="I57" s="1"/>
      <c r="J57" s="1"/>
      <c r="K57" s="1">
        <v>0</v>
      </c>
      <c r="L57" s="1">
        <v>2017</v>
      </c>
    </row>
    <row r="58" spans="1:12" x14ac:dyDescent="0.25">
      <c r="A58" s="1" t="s">
        <v>2323</v>
      </c>
      <c r="B58" s="1">
        <v>100</v>
      </c>
      <c r="C58" s="1">
        <v>37</v>
      </c>
      <c r="D58" s="1">
        <v>9.16</v>
      </c>
      <c r="E58" s="1">
        <v>0</v>
      </c>
      <c r="F58" s="1">
        <v>0</v>
      </c>
      <c r="G58" s="1">
        <v>5.64</v>
      </c>
      <c r="H58" s="1">
        <v>44</v>
      </c>
      <c r="I58" s="1">
        <v>0</v>
      </c>
      <c r="J58" s="1">
        <v>0</v>
      </c>
      <c r="K58" s="1">
        <v>0</v>
      </c>
      <c r="L58" s="1">
        <v>2017</v>
      </c>
    </row>
    <row r="59" spans="1:12" x14ac:dyDescent="0.25">
      <c r="A59" s="1" t="s">
        <v>2324</v>
      </c>
      <c r="B59" s="1">
        <v>100</v>
      </c>
      <c r="C59" s="1">
        <v>394</v>
      </c>
      <c r="D59" s="1">
        <v>96.7</v>
      </c>
      <c r="E59" s="1">
        <v>0.9</v>
      </c>
      <c r="F59" s="1">
        <v>0.4</v>
      </c>
      <c r="G59" s="1"/>
      <c r="H59" s="1">
        <v>23</v>
      </c>
      <c r="I59" s="1"/>
      <c r="J59" s="1"/>
      <c r="K59" s="1">
        <v>0</v>
      </c>
      <c r="L59" s="1">
        <v>2017</v>
      </c>
    </row>
    <row r="60" spans="1:12" x14ac:dyDescent="0.25">
      <c r="A60" s="1" t="s">
        <v>2325</v>
      </c>
      <c r="B60" s="1">
        <v>100</v>
      </c>
      <c r="C60" s="1">
        <v>361</v>
      </c>
      <c r="D60" s="1">
        <v>59.9</v>
      </c>
      <c r="E60" s="1">
        <v>28</v>
      </c>
      <c r="F60" s="1">
        <v>1</v>
      </c>
      <c r="G60" s="1"/>
      <c r="H60" s="1">
        <v>9</v>
      </c>
      <c r="I60" s="1"/>
      <c r="J60" s="1"/>
      <c r="K60" s="1">
        <v>0</v>
      </c>
      <c r="L60" s="1">
        <v>2017</v>
      </c>
    </row>
    <row r="61" spans="1:12" x14ac:dyDescent="0.25">
      <c r="A61" s="1" t="s">
        <v>2326</v>
      </c>
      <c r="B61" s="1">
        <v>100</v>
      </c>
      <c r="C61" s="1">
        <v>284</v>
      </c>
      <c r="D61" s="1">
        <v>0.1</v>
      </c>
      <c r="E61" s="1">
        <v>0</v>
      </c>
      <c r="F61" s="1">
        <v>0</v>
      </c>
      <c r="G61" s="1"/>
      <c r="H61" s="1">
        <v>0</v>
      </c>
      <c r="I61" s="1">
        <v>0</v>
      </c>
      <c r="J61" s="1"/>
      <c r="K61" s="1">
        <v>0</v>
      </c>
      <c r="L61" s="1">
        <v>2017</v>
      </c>
    </row>
    <row r="62" spans="1:12" x14ac:dyDescent="0.25">
      <c r="A62" s="1" t="s">
        <v>2327</v>
      </c>
      <c r="B62" s="1">
        <v>100</v>
      </c>
      <c r="C62" s="1">
        <v>132</v>
      </c>
      <c r="D62" s="1">
        <v>4.24</v>
      </c>
      <c r="E62" s="1">
        <v>0.41</v>
      </c>
      <c r="F62" s="1">
        <v>0</v>
      </c>
      <c r="G62" s="1">
        <v>3.29</v>
      </c>
      <c r="H62" s="1">
        <v>3</v>
      </c>
      <c r="I62" s="1">
        <v>0</v>
      </c>
      <c r="J62" s="1">
        <v>0</v>
      </c>
      <c r="K62" s="1">
        <v>0</v>
      </c>
      <c r="L62" s="1">
        <v>2017</v>
      </c>
    </row>
    <row r="63" spans="1:12" x14ac:dyDescent="0.25">
      <c r="A63" s="1" t="s">
        <v>2328</v>
      </c>
      <c r="B63" s="1">
        <v>100</v>
      </c>
      <c r="C63" s="1">
        <v>369</v>
      </c>
      <c r="D63" s="1">
        <v>84.6</v>
      </c>
      <c r="E63" s="1">
        <v>7.3</v>
      </c>
      <c r="F63" s="1">
        <v>0.2</v>
      </c>
      <c r="G63" s="1"/>
      <c r="H63" s="1">
        <v>175</v>
      </c>
      <c r="I63" s="1"/>
      <c r="J63" s="1"/>
      <c r="K63" s="1">
        <v>0</v>
      </c>
      <c r="L63" s="1">
        <v>2017</v>
      </c>
    </row>
    <row r="64" spans="1:12" x14ac:dyDescent="0.25">
      <c r="A64" s="1" t="s">
        <v>2329</v>
      </c>
      <c r="B64" s="1">
        <v>100</v>
      </c>
      <c r="C64" s="1">
        <v>386</v>
      </c>
      <c r="D64" s="1">
        <v>83.6</v>
      </c>
      <c r="E64" s="1">
        <v>9</v>
      </c>
      <c r="F64" s="1">
        <v>1.7</v>
      </c>
      <c r="G64" s="1"/>
      <c r="H64" s="1">
        <v>3</v>
      </c>
      <c r="I64" s="1"/>
      <c r="J64" s="1"/>
      <c r="K64" s="1">
        <v>0</v>
      </c>
      <c r="L64" s="1">
        <v>2017</v>
      </c>
    </row>
    <row r="65" spans="1:12" x14ac:dyDescent="0.25">
      <c r="A65" s="1" t="s">
        <v>2330</v>
      </c>
      <c r="B65" s="1">
        <v>100</v>
      </c>
      <c r="C65" s="1">
        <v>125</v>
      </c>
      <c r="D65" s="1">
        <v>15.7</v>
      </c>
      <c r="E65" s="1">
        <v>0</v>
      </c>
      <c r="F65" s="1">
        <v>0</v>
      </c>
      <c r="G65" s="1"/>
      <c r="H65" s="1">
        <v>40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2331</v>
      </c>
      <c r="B66" s="1">
        <v>100</v>
      </c>
      <c r="C66" s="1">
        <v>110</v>
      </c>
      <c r="D66" s="1">
        <v>11.3</v>
      </c>
      <c r="E66" s="1">
        <v>0.3</v>
      </c>
      <c r="F66" s="1">
        <v>0.1</v>
      </c>
      <c r="G66" s="1"/>
      <c r="H66" s="1">
        <v>57</v>
      </c>
      <c r="I66" s="1">
        <v>0</v>
      </c>
      <c r="J66" s="1"/>
      <c r="K66" s="1">
        <v>0</v>
      </c>
      <c r="L66" s="1">
        <v>2017</v>
      </c>
    </row>
    <row r="67" spans="1:12" x14ac:dyDescent="0.25">
      <c r="A67" s="1" t="s">
        <v>2332</v>
      </c>
      <c r="B67" s="1">
        <v>100</v>
      </c>
      <c r="C67" s="1">
        <v>223</v>
      </c>
      <c r="D67" s="1">
        <v>0.3</v>
      </c>
      <c r="E67" s="1">
        <v>0</v>
      </c>
      <c r="F67" s="1">
        <v>0</v>
      </c>
      <c r="G67" s="1">
        <v>0</v>
      </c>
      <c r="H67" s="1">
        <v>3</v>
      </c>
      <c r="I67" s="1">
        <v>0</v>
      </c>
      <c r="J67" s="1">
        <v>0</v>
      </c>
      <c r="K67" s="1">
        <v>0</v>
      </c>
      <c r="L67" s="1">
        <v>2011</v>
      </c>
    </row>
    <row r="68" spans="1:12" x14ac:dyDescent="0.25">
      <c r="A68" s="1" t="s">
        <v>2333</v>
      </c>
      <c r="B68" s="1">
        <v>100</v>
      </c>
      <c r="C68" s="1">
        <v>105</v>
      </c>
      <c r="D68" s="1">
        <v>0</v>
      </c>
      <c r="E68" s="1">
        <v>0</v>
      </c>
      <c r="F68" s="1">
        <v>0</v>
      </c>
      <c r="G68" s="1">
        <v>0</v>
      </c>
      <c r="H68" s="1">
        <v>16</v>
      </c>
      <c r="I68" s="1">
        <v>0</v>
      </c>
      <c r="J68" s="1">
        <v>0</v>
      </c>
      <c r="K68" s="1">
        <v>0</v>
      </c>
      <c r="L68" s="1">
        <v>2011</v>
      </c>
    </row>
    <row r="69" spans="1:12" x14ac:dyDescent="0.25">
      <c r="A69" s="1" t="s">
        <v>2334</v>
      </c>
      <c r="B69" s="1">
        <v>100</v>
      </c>
      <c r="C69" s="1">
        <v>17</v>
      </c>
      <c r="D69" s="1">
        <v>3.5</v>
      </c>
      <c r="E69" s="1">
        <v>0.5</v>
      </c>
      <c r="F69" s="1">
        <v>0.1</v>
      </c>
      <c r="G69" s="1">
        <v>0</v>
      </c>
      <c r="H69" s="1">
        <v>224</v>
      </c>
      <c r="I69" s="1">
        <v>0</v>
      </c>
      <c r="J69" s="1">
        <v>0</v>
      </c>
      <c r="K69" s="1">
        <v>0</v>
      </c>
      <c r="L69" s="1">
        <v>2011</v>
      </c>
    </row>
    <row r="70" spans="1:12" x14ac:dyDescent="0.25">
      <c r="A70" s="1" t="s">
        <v>2335</v>
      </c>
      <c r="B70" s="1">
        <v>100</v>
      </c>
      <c r="C70" s="1">
        <v>83</v>
      </c>
      <c r="D70" s="1">
        <v>8.6</v>
      </c>
      <c r="E70" s="1">
        <v>0.5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2011</v>
      </c>
    </row>
    <row r="71" spans="1:12" x14ac:dyDescent="0.25">
      <c r="A71" s="1" t="s">
        <v>2336</v>
      </c>
      <c r="B71" s="1">
        <v>100</v>
      </c>
      <c r="C71" s="1">
        <v>149</v>
      </c>
      <c r="D71" s="1">
        <v>13.17</v>
      </c>
      <c r="E71" s="1">
        <v>0</v>
      </c>
      <c r="F71" s="1">
        <v>0.03</v>
      </c>
      <c r="G71" s="1"/>
      <c r="H71" s="1">
        <v>20</v>
      </c>
      <c r="I71" s="1">
        <v>0</v>
      </c>
      <c r="J71" s="1">
        <v>0</v>
      </c>
      <c r="K71" s="1">
        <v>0</v>
      </c>
      <c r="L71" s="1">
        <v>2017</v>
      </c>
    </row>
    <row r="72" spans="1:12" x14ac:dyDescent="0.25">
      <c r="A72" s="1" t="s">
        <v>2337</v>
      </c>
      <c r="B72" s="1">
        <v>100</v>
      </c>
      <c r="C72" s="1">
        <v>78</v>
      </c>
      <c r="D72" s="1">
        <v>7</v>
      </c>
      <c r="E72" s="1">
        <v>0</v>
      </c>
      <c r="F72" s="1">
        <v>0</v>
      </c>
      <c r="G72" s="1">
        <v>0</v>
      </c>
      <c r="H72" s="1">
        <v>4</v>
      </c>
      <c r="I72" s="1">
        <v>0</v>
      </c>
      <c r="J72" s="1">
        <v>0</v>
      </c>
      <c r="K72" s="1">
        <v>0</v>
      </c>
      <c r="L72" s="1">
        <v>2011</v>
      </c>
    </row>
    <row r="73" spans="1:12" x14ac:dyDescent="0.25">
      <c r="A73" s="1" t="s">
        <v>2338</v>
      </c>
      <c r="B73" s="1">
        <v>100</v>
      </c>
      <c r="C73" s="1">
        <v>302</v>
      </c>
      <c r="D73" s="1">
        <v>37.6</v>
      </c>
      <c r="E73" s="1">
        <v>0</v>
      </c>
      <c r="F73" s="1">
        <v>0</v>
      </c>
      <c r="G73" s="1"/>
      <c r="H73" s="1">
        <v>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2339</v>
      </c>
      <c r="B74" s="1">
        <v>100</v>
      </c>
      <c r="C74" s="1">
        <v>237</v>
      </c>
      <c r="D74" s="1">
        <v>27.6</v>
      </c>
      <c r="E74" s="1">
        <v>0.6</v>
      </c>
      <c r="F74" s="1">
        <v>7.6</v>
      </c>
      <c r="G74" s="1"/>
      <c r="H74" s="1">
        <v>71</v>
      </c>
      <c r="I74" s="1">
        <v>0</v>
      </c>
      <c r="J74" s="1">
        <v>6.57</v>
      </c>
      <c r="K74" s="1">
        <v>0</v>
      </c>
      <c r="L74" s="1">
        <v>2017</v>
      </c>
    </row>
    <row r="75" spans="1:12" x14ac:dyDescent="0.25">
      <c r="A75" s="1" t="s">
        <v>2340</v>
      </c>
      <c r="B75" s="1">
        <v>100</v>
      </c>
      <c r="C75" s="1">
        <v>225</v>
      </c>
      <c r="D75" s="1">
        <v>3.2</v>
      </c>
      <c r="E75" s="1">
        <v>0.1</v>
      </c>
      <c r="F75" s="1">
        <v>0</v>
      </c>
      <c r="G75" s="1">
        <v>0</v>
      </c>
      <c r="H75" s="1">
        <v>3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2341</v>
      </c>
      <c r="B76" s="1">
        <v>100</v>
      </c>
      <c r="C76" s="1">
        <v>431</v>
      </c>
      <c r="D76" s="1">
        <v>63.7</v>
      </c>
      <c r="E76" s="1">
        <v>13.7</v>
      </c>
      <c r="F76" s="1">
        <v>13.5</v>
      </c>
      <c r="G76" s="1"/>
      <c r="H76" s="1">
        <v>3</v>
      </c>
      <c r="I76" s="1"/>
      <c r="J76" s="1"/>
      <c r="K76" s="1">
        <v>0</v>
      </c>
      <c r="L76" s="1">
        <v>2017</v>
      </c>
    </row>
    <row r="77" spans="1:12" x14ac:dyDescent="0.25">
      <c r="A77" s="1" t="s">
        <v>2342</v>
      </c>
      <c r="B77" s="1">
        <v>100</v>
      </c>
      <c r="C77" s="1">
        <v>4</v>
      </c>
      <c r="D77" s="1">
        <v>0.7</v>
      </c>
      <c r="E77" s="1">
        <v>0.2</v>
      </c>
      <c r="F77" s="1">
        <v>0</v>
      </c>
      <c r="G77" s="1">
        <v>0</v>
      </c>
      <c r="H77" s="1">
        <v>1</v>
      </c>
      <c r="I77" s="1">
        <v>0</v>
      </c>
      <c r="J77" s="1">
        <v>-0.01</v>
      </c>
      <c r="K77" s="1">
        <v>0</v>
      </c>
      <c r="L77" s="1">
        <v>2017</v>
      </c>
    </row>
    <row r="78" spans="1:12" x14ac:dyDescent="0.25">
      <c r="A78" s="1" t="s">
        <v>2343</v>
      </c>
      <c r="B78" s="1">
        <v>100</v>
      </c>
      <c r="C78" s="1">
        <v>38</v>
      </c>
      <c r="D78" s="1">
        <v>8.34</v>
      </c>
      <c r="E78" s="1">
        <v>0.81</v>
      </c>
      <c r="F78" s="1">
        <v>0.12</v>
      </c>
      <c r="G78" s="1">
        <v>7.06</v>
      </c>
      <c r="H78" s="1">
        <v>37</v>
      </c>
      <c r="I78" s="1">
        <v>0</v>
      </c>
      <c r="J78" s="1">
        <v>0.09</v>
      </c>
      <c r="K78" s="1">
        <v>0</v>
      </c>
      <c r="L78" s="1">
        <v>2017</v>
      </c>
    </row>
    <row r="79" spans="1:12" x14ac:dyDescent="0.25">
      <c r="A79" s="1" t="s">
        <v>2344</v>
      </c>
      <c r="B79" s="1">
        <v>100</v>
      </c>
      <c r="C79" s="1">
        <v>426</v>
      </c>
      <c r="D79" s="1">
        <v>83.8</v>
      </c>
      <c r="E79" s="1">
        <v>3.59</v>
      </c>
      <c r="F79" s="1">
        <v>8.5399999999999991</v>
      </c>
      <c r="G79" s="1">
        <v>49.52</v>
      </c>
      <c r="H79" s="1">
        <v>13</v>
      </c>
      <c r="I79" s="1">
        <v>0</v>
      </c>
      <c r="J79" s="1">
        <v>8.01</v>
      </c>
      <c r="K79" s="1">
        <v>0</v>
      </c>
      <c r="L79" s="1">
        <v>2017</v>
      </c>
    </row>
    <row r="80" spans="1:12" x14ac:dyDescent="0.25">
      <c r="A80" s="1" t="s">
        <v>2345</v>
      </c>
      <c r="B80" s="1">
        <v>100</v>
      </c>
      <c r="C80" s="1">
        <v>48</v>
      </c>
      <c r="D80" s="1">
        <v>10.9</v>
      </c>
      <c r="E80" s="1">
        <v>0.4</v>
      </c>
      <c r="F80" s="1">
        <v>0.3</v>
      </c>
      <c r="G80" s="1"/>
      <c r="H80" s="1">
        <v>3</v>
      </c>
      <c r="I80" s="1"/>
      <c r="J80" s="1"/>
      <c r="K80" s="1">
        <v>0</v>
      </c>
      <c r="L80" s="1">
        <v>2017</v>
      </c>
    </row>
    <row r="81" spans="1:12" x14ac:dyDescent="0.25">
      <c r="A81" s="1" t="s">
        <v>2346</v>
      </c>
      <c r="B81" s="1">
        <v>100</v>
      </c>
      <c r="C81" s="1">
        <v>4</v>
      </c>
      <c r="D81" s="1">
        <v>0.5</v>
      </c>
      <c r="E81" s="1">
        <v>0.3</v>
      </c>
      <c r="F81" s="1">
        <v>0.1</v>
      </c>
      <c r="G81" s="1"/>
      <c r="H81" s="1">
        <v>2</v>
      </c>
      <c r="I81" s="1"/>
      <c r="J81" s="1"/>
      <c r="K81" s="1">
        <v>0</v>
      </c>
      <c r="L81" s="1">
        <v>2017</v>
      </c>
    </row>
    <row r="82" spans="1:12" x14ac:dyDescent="0.25">
      <c r="A82" s="1" t="s">
        <v>2347</v>
      </c>
      <c r="B82" s="1">
        <v>200</v>
      </c>
      <c r="C82" s="1">
        <v>584</v>
      </c>
      <c r="D82" s="1">
        <v>134.4</v>
      </c>
      <c r="E82" s="1">
        <v>39.200000000000003</v>
      </c>
      <c r="F82" s="1">
        <v>1.4</v>
      </c>
      <c r="G82" s="1">
        <v>0</v>
      </c>
      <c r="H82" s="1"/>
      <c r="I82" s="1">
        <v>0</v>
      </c>
      <c r="J82" s="1">
        <v>0</v>
      </c>
      <c r="K82" s="1">
        <v>0</v>
      </c>
      <c r="L82" s="1">
        <v>2001</v>
      </c>
    </row>
    <row r="83" spans="1:12" x14ac:dyDescent="0.25">
      <c r="A83" s="1" t="s">
        <v>2348</v>
      </c>
      <c r="B83" s="1">
        <v>200</v>
      </c>
      <c r="C83" s="1">
        <v>6</v>
      </c>
      <c r="D83" s="1">
        <v>0.8</v>
      </c>
      <c r="E83" s="1">
        <v>80.2</v>
      </c>
      <c r="F83" s="1">
        <v>0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2001</v>
      </c>
    </row>
    <row r="84" spans="1:12" x14ac:dyDescent="0.25">
      <c r="A84" s="1" t="s">
        <v>2349</v>
      </c>
      <c r="B84" s="1">
        <v>100</v>
      </c>
      <c r="C84" s="1">
        <v>359</v>
      </c>
      <c r="D84" s="1">
        <v>87.8</v>
      </c>
      <c r="E84" s="1">
        <v>1.7</v>
      </c>
      <c r="F84" s="1">
        <v>0.1</v>
      </c>
      <c r="G84" s="1"/>
      <c r="H84" s="1">
        <v>0</v>
      </c>
      <c r="I84" s="1"/>
      <c r="J84" s="1"/>
      <c r="K84" s="1">
        <v>0</v>
      </c>
      <c r="L84" s="1">
        <v>2017</v>
      </c>
    </row>
    <row r="85" spans="1:12" x14ac:dyDescent="0.25">
      <c r="A85" s="1" t="s">
        <v>2350</v>
      </c>
      <c r="B85" s="1">
        <v>100</v>
      </c>
      <c r="C85" s="1">
        <v>412</v>
      </c>
      <c r="D85" s="1">
        <v>80.400000000000006</v>
      </c>
      <c r="E85" s="1">
        <v>7.4</v>
      </c>
      <c r="F85" s="1">
        <v>6.8</v>
      </c>
      <c r="G85" s="1"/>
      <c r="H85" s="1">
        <v>270</v>
      </c>
      <c r="I85" s="1"/>
      <c r="J85" s="1">
        <v>3.98</v>
      </c>
      <c r="K85" s="1">
        <v>0</v>
      </c>
      <c r="L85" s="1">
        <v>2017</v>
      </c>
    </row>
    <row r="86" spans="1:12" x14ac:dyDescent="0.25">
      <c r="A86" s="1" t="s">
        <v>2351</v>
      </c>
      <c r="B86" s="1">
        <v>30</v>
      </c>
      <c r="C86" s="1">
        <v>111</v>
      </c>
      <c r="D86" s="1">
        <v>25.23</v>
      </c>
      <c r="E86" s="1">
        <v>1.08</v>
      </c>
      <c r="F86" s="1">
        <v>0.99</v>
      </c>
      <c r="G86" s="1">
        <v>0</v>
      </c>
      <c r="H86" s="1">
        <v>21.6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2352</v>
      </c>
      <c r="B87" s="1">
        <v>250</v>
      </c>
      <c r="C87" s="1">
        <v>102.5</v>
      </c>
      <c r="D87" s="1">
        <v>26</v>
      </c>
      <c r="E87" s="1">
        <v>0</v>
      </c>
      <c r="F87" s="1">
        <v>0.25</v>
      </c>
      <c r="G87" s="1">
        <v>0</v>
      </c>
      <c r="H87" s="1">
        <v>25</v>
      </c>
      <c r="I87" s="1">
        <v>0</v>
      </c>
      <c r="J87" s="1">
        <v>0</v>
      </c>
      <c r="K87" s="1">
        <v>0</v>
      </c>
      <c r="L87" s="1">
        <v>2006</v>
      </c>
    </row>
    <row r="88" spans="1:12" x14ac:dyDescent="0.25">
      <c r="A88" s="1" t="s">
        <v>2353</v>
      </c>
      <c r="B88" s="1">
        <v>100</v>
      </c>
      <c r="C88" s="1">
        <v>44</v>
      </c>
      <c r="D88" s="1">
        <v>10.88</v>
      </c>
      <c r="E88" s="1">
        <v>0</v>
      </c>
      <c r="F88" s="1">
        <v>0</v>
      </c>
      <c r="G88" s="1">
        <v>9.19</v>
      </c>
      <c r="H88" s="1">
        <v>2</v>
      </c>
      <c r="I88" s="1">
        <v>0</v>
      </c>
      <c r="J88" s="1">
        <v>0</v>
      </c>
      <c r="K88" s="1">
        <v>0</v>
      </c>
      <c r="L88" s="1">
        <v>2017</v>
      </c>
    </row>
    <row r="89" spans="1:12" x14ac:dyDescent="0.25">
      <c r="A89" s="1" t="s">
        <v>2354</v>
      </c>
      <c r="B89" s="1">
        <v>100</v>
      </c>
      <c r="C89" s="1">
        <v>40</v>
      </c>
      <c r="D89" s="1">
        <v>9.98</v>
      </c>
      <c r="E89" s="1">
        <v>0</v>
      </c>
      <c r="F89" s="1">
        <v>0</v>
      </c>
      <c r="G89" s="1">
        <v>8.81</v>
      </c>
      <c r="H89" s="1">
        <v>1</v>
      </c>
      <c r="I89" s="1">
        <v>0</v>
      </c>
      <c r="J89" s="1">
        <v>0</v>
      </c>
      <c r="K89" s="1">
        <v>0</v>
      </c>
      <c r="L89" s="1">
        <v>2017</v>
      </c>
    </row>
    <row r="90" spans="1:12" x14ac:dyDescent="0.25">
      <c r="A90" s="1" t="s">
        <v>2355</v>
      </c>
      <c r="B90" s="1">
        <v>100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21</v>
      </c>
      <c r="I90" s="1">
        <v>0</v>
      </c>
      <c r="J90" s="1">
        <v>0</v>
      </c>
      <c r="K90" s="1">
        <v>0</v>
      </c>
      <c r="L90" s="1">
        <v>2017</v>
      </c>
    </row>
    <row r="91" spans="1:12" x14ac:dyDescent="0.25">
      <c r="A91" s="1" t="s">
        <v>2356</v>
      </c>
      <c r="B91" s="1">
        <v>100</v>
      </c>
      <c r="C91" s="1">
        <v>48</v>
      </c>
      <c r="D91" s="1">
        <v>12.08</v>
      </c>
      <c r="E91" s="1">
        <v>0</v>
      </c>
      <c r="F91" s="1">
        <v>0</v>
      </c>
      <c r="G91" s="1">
        <v>10.72</v>
      </c>
      <c r="H91" s="1">
        <v>3</v>
      </c>
      <c r="I91" s="1">
        <v>0</v>
      </c>
      <c r="J91" s="1">
        <v>0</v>
      </c>
      <c r="K91" s="1">
        <v>0</v>
      </c>
      <c r="L91" s="1">
        <v>2017</v>
      </c>
    </row>
    <row r="92" spans="1:12" x14ac:dyDescent="0.25">
      <c r="A92" s="1" t="s">
        <v>2357</v>
      </c>
      <c r="B92" s="1">
        <v>100</v>
      </c>
      <c r="C92" s="1">
        <v>2</v>
      </c>
      <c r="D92" s="1">
        <v>0.28999999999999998</v>
      </c>
      <c r="E92" s="1">
        <v>0.11</v>
      </c>
      <c r="F92" s="1">
        <v>0.03</v>
      </c>
      <c r="G92" s="1">
        <v>0</v>
      </c>
      <c r="H92" s="1">
        <v>8</v>
      </c>
      <c r="I92" s="1">
        <v>0</v>
      </c>
      <c r="J92" s="1">
        <v>0</v>
      </c>
      <c r="K92" s="1">
        <v>0</v>
      </c>
      <c r="L92" s="1">
        <v>2017</v>
      </c>
    </row>
    <row r="93" spans="1:12" x14ac:dyDescent="0.25">
      <c r="A93" s="1" t="s">
        <v>2358</v>
      </c>
      <c r="B93" s="1">
        <v>100</v>
      </c>
      <c r="C93" s="1">
        <v>34</v>
      </c>
      <c r="D93" s="1">
        <v>8.76</v>
      </c>
      <c r="E93" s="1">
        <v>0</v>
      </c>
      <c r="F93" s="1">
        <v>0</v>
      </c>
      <c r="G93" s="1">
        <v>8.9</v>
      </c>
      <c r="H93" s="1">
        <v>7</v>
      </c>
      <c r="I93" s="1">
        <v>0</v>
      </c>
      <c r="J93" s="1">
        <v>0</v>
      </c>
      <c r="K93" s="1">
        <v>0</v>
      </c>
      <c r="L93" s="1">
        <v>2017</v>
      </c>
    </row>
    <row r="94" spans="1:12" x14ac:dyDescent="0.25">
      <c r="A94" s="1" t="s">
        <v>2359</v>
      </c>
      <c r="B94" s="1">
        <v>100</v>
      </c>
      <c r="C94" s="1">
        <v>38</v>
      </c>
      <c r="D94" s="1">
        <v>9.4600000000000009</v>
      </c>
      <c r="E94" s="1">
        <v>0</v>
      </c>
      <c r="F94" s="1">
        <v>0</v>
      </c>
      <c r="G94" s="1">
        <v>9.0299999999999994</v>
      </c>
      <c r="H94" s="1">
        <v>2</v>
      </c>
      <c r="I94" s="1">
        <v>0</v>
      </c>
      <c r="J94" s="1">
        <v>0</v>
      </c>
      <c r="K94" s="1">
        <v>0</v>
      </c>
      <c r="L94" s="1">
        <v>2017</v>
      </c>
    </row>
    <row r="95" spans="1:12" x14ac:dyDescent="0.25">
      <c r="A95" s="1" t="s">
        <v>2360</v>
      </c>
      <c r="B95" s="1">
        <v>100</v>
      </c>
      <c r="C95" s="1">
        <v>51</v>
      </c>
      <c r="D95" s="1">
        <v>13.3</v>
      </c>
      <c r="E95" s="1">
        <v>0</v>
      </c>
      <c r="F95" s="1">
        <v>0</v>
      </c>
      <c r="G95" s="1">
        <v>13.3</v>
      </c>
      <c r="H95" s="1">
        <v>12</v>
      </c>
      <c r="I95" s="1">
        <v>0</v>
      </c>
      <c r="J95" s="1">
        <v>0</v>
      </c>
      <c r="K95" s="1">
        <v>0</v>
      </c>
      <c r="L95" s="1">
        <v>2017</v>
      </c>
    </row>
    <row r="96" spans="1:12" x14ac:dyDescent="0.25">
      <c r="A96" s="1" t="s">
        <v>2361</v>
      </c>
      <c r="B96" s="1">
        <v>100</v>
      </c>
      <c r="C96" s="1">
        <v>46</v>
      </c>
      <c r="D96" s="1">
        <v>11.3</v>
      </c>
      <c r="E96" s="1">
        <v>0</v>
      </c>
      <c r="F96" s="1">
        <v>0.1</v>
      </c>
      <c r="G96" s="1"/>
      <c r="H96" s="1">
        <v>7</v>
      </c>
      <c r="I96" s="1"/>
      <c r="J96" s="1"/>
      <c r="K96" s="1">
        <v>0</v>
      </c>
      <c r="L96" s="1">
        <v>2017</v>
      </c>
    </row>
    <row r="97" spans="1:12" x14ac:dyDescent="0.25">
      <c r="A97" s="1" t="s">
        <v>2362</v>
      </c>
      <c r="B97" s="1">
        <v>100</v>
      </c>
      <c r="C97" s="1">
        <v>52</v>
      </c>
      <c r="D97" s="1">
        <v>13.07</v>
      </c>
      <c r="E97" s="1">
        <v>0</v>
      </c>
      <c r="F97" s="1">
        <v>0</v>
      </c>
      <c r="G97" s="1">
        <v>11.17</v>
      </c>
      <c r="H97" s="1">
        <v>0</v>
      </c>
      <c r="I97" s="1">
        <v>0</v>
      </c>
      <c r="J97" s="1">
        <v>0</v>
      </c>
      <c r="K97" s="1">
        <v>0</v>
      </c>
      <c r="L97" s="1">
        <v>2017</v>
      </c>
    </row>
    <row r="98" spans="1:12" x14ac:dyDescent="0.25">
      <c r="A98" s="1" t="s">
        <v>2363</v>
      </c>
      <c r="B98" s="1">
        <v>100</v>
      </c>
      <c r="C98" s="1">
        <v>34</v>
      </c>
      <c r="D98" s="1">
        <v>8.8000000000000007</v>
      </c>
      <c r="E98" s="1">
        <v>0</v>
      </c>
      <c r="F98" s="1">
        <v>0</v>
      </c>
      <c r="G98" s="1">
        <v>8.8000000000000007</v>
      </c>
      <c r="H98" s="1">
        <v>12</v>
      </c>
      <c r="I98" s="1">
        <v>0</v>
      </c>
      <c r="J98" s="1">
        <v>0</v>
      </c>
      <c r="K98" s="1">
        <v>0</v>
      </c>
      <c r="L98" s="1">
        <v>2017</v>
      </c>
    </row>
    <row r="99" spans="1:12" x14ac:dyDescent="0.25">
      <c r="A99" s="1" t="s">
        <v>2364</v>
      </c>
      <c r="B99" s="1">
        <v>100</v>
      </c>
      <c r="C99" s="1">
        <v>96</v>
      </c>
      <c r="D99" s="1">
        <v>2.4</v>
      </c>
      <c r="E99" s="1">
        <v>0.2</v>
      </c>
      <c r="F99" s="1">
        <v>0</v>
      </c>
      <c r="G99" s="1"/>
      <c r="H99" s="1">
        <v>5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2365</v>
      </c>
      <c r="B100" s="1">
        <v>100</v>
      </c>
      <c r="C100" s="1">
        <v>105</v>
      </c>
      <c r="D100" s="1">
        <v>4.8</v>
      </c>
      <c r="E100" s="1">
        <v>0.2</v>
      </c>
      <c r="F100" s="1">
        <v>0</v>
      </c>
      <c r="G100" s="1"/>
      <c r="H100" s="1">
        <v>6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2366</v>
      </c>
      <c r="B101" s="1">
        <v>65</v>
      </c>
      <c r="C101" s="1">
        <v>79.95</v>
      </c>
      <c r="D101" s="1">
        <v>7.93</v>
      </c>
      <c r="E101" s="1">
        <v>0.06</v>
      </c>
      <c r="F101" s="1">
        <v>0</v>
      </c>
      <c r="G101" s="1">
        <v>0</v>
      </c>
      <c r="H101" s="1">
        <v>1.95</v>
      </c>
      <c r="I101" s="1">
        <v>0</v>
      </c>
      <c r="J101" s="1">
        <v>0</v>
      </c>
      <c r="K101" s="1">
        <v>0</v>
      </c>
      <c r="L101" s="1">
        <v>2006</v>
      </c>
    </row>
    <row r="102" spans="1:12" x14ac:dyDescent="0.25">
      <c r="A102" s="1" t="s">
        <v>2367</v>
      </c>
      <c r="B102" s="1">
        <v>100</v>
      </c>
      <c r="C102" s="1">
        <v>377</v>
      </c>
      <c r="D102" s="1">
        <v>77.42</v>
      </c>
      <c r="E102" s="1">
        <v>11.72</v>
      </c>
      <c r="F102" s="1">
        <v>2.2799999999999998</v>
      </c>
      <c r="G102" s="1">
        <v>0</v>
      </c>
      <c r="H102" s="1">
        <v>21</v>
      </c>
      <c r="I102" s="1">
        <v>0</v>
      </c>
      <c r="J102" s="1">
        <v>0.59</v>
      </c>
      <c r="K102" s="1">
        <v>0</v>
      </c>
      <c r="L102" s="1">
        <v>2017</v>
      </c>
    </row>
    <row r="103" spans="1:12" x14ac:dyDescent="0.25">
      <c r="A103" s="1" t="s">
        <v>2368</v>
      </c>
      <c r="B103" s="1">
        <v>100</v>
      </c>
      <c r="C103" s="1">
        <v>395</v>
      </c>
      <c r="D103" s="1">
        <v>95.8</v>
      </c>
      <c r="E103" s="1">
        <v>1.3</v>
      </c>
      <c r="F103" s="1">
        <v>0.7</v>
      </c>
      <c r="G103" s="1"/>
      <c r="H103" s="1">
        <v>25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2369</v>
      </c>
      <c r="B104" s="1">
        <v>100</v>
      </c>
      <c r="C104" s="1">
        <v>3</v>
      </c>
      <c r="D104" s="1">
        <v>0.2</v>
      </c>
      <c r="E104" s="1">
        <v>0.2</v>
      </c>
      <c r="F104" s="1">
        <v>0.1</v>
      </c>
      <c r="G104" s="1"/>
      <c r="H104" s="1">
        <v>2</v>
      </c>
      <c r="I104" s="1"/>
      <c r="J104" s="1"/>
      <c r="K104" s="1">
        <v>0</v>
      </c>
      <c r="L104" s="1">
        <v>2017</v>
      </c>
    </row>
    <row r="105" spans="1:12" x14ac:dyDescent="0.25">
      <c r="A105" s="1" t="s">
        <v>2370</v>
      </c>
      <c r="B105" s="1">
        <v>100</v>
      </c>
      <c r="C105" s="1">
        <v>33</v>
      </c>
      <c r="D105" s="1">
        <v>8.3000000000000007</v>
      </c>
      <c r="E105" s="1">
        <v>0</v>
      </c>
      <c r="F105" s="1">
        <v>0</v>
      </c>
      <c r="G105" s="1"/>
      <c r="H105" s="1">
        <v>2</v>
      </c>
      <c r="I105" s="1"/>
      <c r="J105" s="1"/>
      <c r="K105" s="1">
        <v>0</v>
      </c>
      <c r="L105" s="1">
        <v>2017</v>
      </c>
    </row>
    <row r="106" spans="1:12" x14ac:dyDescent="0.25">
      <c r="A106" s="1" t="s">
        <v>2371</v>
      </c>
      <c r="B106" s="1">
        <v>100</v>
      </c>
      <c r="C106" s="1">
        <v>30</v>
      </c>
      <c r="D106" s="1">
        <v>7.3</v>
      </c>
      <c r="E106" s="1">
        <v>0.1</v>
      </c>
      <c r="F106" s="1">
        <v>0</v>
      </c>
      <c r="G106" s="1"/>
      <c r="H106" s="1">
        <v>2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2372</v>
      </c>
      <c r="B107" s="1">
        <v>100</v>
      </c>
      <c r="C107" s="1">
        <v>311</v>
      </c>
      <c r="D107" s="1">
        <v>51.7</v>
      </c>
      <c r="E107" s="1">
        <v>20.3</v>
      </c>
      <c r="F107" s="1">
        <v>2.5</v>
      </c>
      <c r="G107" s="1"/>
      <c r="H107" s="1">
        <v>3</v>
      </c>
      <c r="I107" s="1">
        <v>0</v>
      </c>
      <c r="J107" s="1"/>
      <c r="K107" s="1">
        <v>0</v>
      </c>
      <c r="L10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L8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2614</v>
      </c>
      <c r="I1" s="3" t="s">
        <v>2615</v>
      </c>
      <c r="J1" s="2" t="s">
        <v>2616</v>
      </c>
      <c r="K1" s="2" t="s">
        <v>2617</v>
      </c>
      <c r="L1" s="2" t="s">
        <v>301</v>
      </c>
    </row>
    <row r="2" spans="1:12" x14ac:dyDescent="0.25">
      <c r="A2" s="1" t="s">
        <v>2373</v>
      </c>
      <c r="B2" s="1">
        <v>100</v>
      </c>
      <c r="C2" s="1">
        <v>53</v>
      </c>
      <c r="D2" s="1">
        <v>4.9000000000000004</v>
      </c>
      <c r="E2" s="1">
        <v>7.7</v>
      </c>
      <c r="F2" s="1">
        <v>0.3</v>
      </c>
      <c r="G2" s="1"/>
      <c r="H2" s="1">
        <v>5858</v>
      </c>
      <c r="I2" s="1"/>
      <c r="J2" s="1"/>
      <c r="K2" s="1">
        <v>0</v>
      </c>
      <c r="L2" s="1">
        <v>2017</v>
      </c>
    </row>
    <row r="3" spans="1:12" x14ac:dyDescent="0.25">
      <c r="A3" s="1" t="s">
        <v>2374</v>
      </c>
      <c r="B3" s="1">
        <v>100</v>
      </c>
      <c r="C3" s="1">
        <v>103</v>
      </c>
      <c r="D3" s="1">
        <v>16.54</v>
      </c>
      <c r="E3" s="1">
        <v>9.15</v>
      </c>
      <c r="F3" s="1">
        <v>0</v>
      </c>
      <c r="G3" s="1">
        <v>0</v>
      </c>
      <c r="H3" s="1">
        <v>4783</v>
      </c>
      <c r="I3" s="1">
        <v>0</v>
      </c>
      <c r="J3" s="1">
        <v>0</v>
      </c>
      <c r="K3" s="1">
        <v>0</v>
      </c>
      <c r="L3" s="1">
        <v>2017</v>
      </c>
    </row>
    <row r="4" spans="1:12" x14ac:dyDescent="0.25">
      <c r="A4" s="1" t="s">
        <v>2375</v>
      </c>
      <c r="B4" s="1">
        <v>100</v>
      </c>
      <c r="C4" s="1">
        <v>83</v>
      </c>
      <c r="D4" s="1">
        <v>16.96</v>
      </c>
      <c r="E4" s="1">
        <v>3.72</v>
      </c>
      <c r="F4" s="1">
        <v>0.01</v>
      </c>
      <c r="G4" s="1">
        <v>0</v>
      </c>
      <c r="H4" s="1">
        <v>6128</v>
      </c>
      <c r="I4" s="1">
        <v>0</v>
      </c>
      <c r="J4" s="1">
        <v>0</v>
      </c>
      <c r="K4" s="1">
        <v>0</v>
      </c>
      <c r="L4" s="1">
        <v>2017</v>
      </c>
    </row>
    <row r="5" spans="1:12" x14ac:dyDescent="0.25">
      <c r="A5" s="1" t="s">
        <v>2376</v>
      </c>
      <c r="B5" s="1">
        <v>5</v>
      </c>
      <c r="C5" s="1">
        <v>15.75</v>
      </c>
      <c r="D5" s="1">
        <v>2.0099999999999998</v>
      </c>
      <c r="E5" s="1">
        <v>0.28999999999999998</v>
      </c>
      <c r="F5" s="1">
        <v>0.73</v>
      </c>
      <c r="G5" s="1">
        <v>0</v>
      </c>
      <c r="H5" s="1">
        <v>145</v>
      </c>
      <c r="I5" s="1">
        <v>0</v>
      </c>
      <c r="J5" s="1">
        <v>0</v>
      </c>
      <c r="K5" s="1">
        <v>0</v>
      </c>
      <c r="L5" s="1">
        <v>2011</v>
      </c>
    </row>
    <row r="6" spans="1:12" x14ac:dyDescent="0.25">
      <c r="A6" s="1" t="s">
        <v>2377</v>
      </c>
      <c r="B6" s="1">
        <v>100</v>
      </c>
      <c r="C6" s="1">
        <v>22</v>
      </c>
      <c r="D6" s="1">
        <v>4.1900000000000004</v>
      </c>
      <c r="E6" s="1">
        <v>3.03</v>
      </c>
      <c r="F6" s="1">
        <v>0.17</v>
      </c>
      <c r="G6" s="1">
        <v>0</v>
      </c>
      <c r="H6" s="1">
        <v>36</v>
      </c>
      <c r="I6" s="1">
        <v>0</v>
      </c>
      <c r="J6" s="1">
        <v>0.05</v>
      </c>
      <c r="K6" s="1">
        <v>0</v>
      </c>
      <c r="L6" s="1">
        <v>2017</v>
      </c>
    </row>
    <row r="7" spans="1:12" x14ac:dyDescent="0.25">
      <c r="A7" s="1" t="s">
        <v>2378</v>
      </c>
      <c r="B7" s="1">
        <v>100</v>
      </c>
      <c r="C7" s="1">
        <v>377</v>
      </c>
      <c r="D7" s="1">
        <v>49.97</v>
      </c>
      <c r="E7" s="1">
        <v>18.350000000000001</v>
      </c>
      <c r="F7" s="1">
        <v>22.68</v>
      </c>
      <c r="G7" s="1">
        <v>5.5</v>
      </c>
      <c r="H7" s="1">
        <v>1</v>
      </c>
      <c r="I7" s="1">
        <v>0</v>
      </c>
      <c r="J7" s="1">
        <v>1.3</v>
      </c>
      <c r="K7" s="1">
        <v>0</v>
      </c>
      <c r="L7" s="1">
        <v>2017</v>
      </c>
    </row>
    <row r="8" spans="1:12" x14ac:dyDescent="0.25">
      <c r="A8" s="1" t="s">
        <v>2379</v>
      </c>
      <c r="B8" s="1">
        <v>100</v>
      </c>
      <c r="C8" s="1">
        <v>343</v>
      </c>
      <c r="D8" s="1">
        <v>81.069999999999993</v>
      </c>
      <c r="E8" s="1">
        <v>3.55</v>
      </c>
      <c r="F8" s="1">
        <v>0.51</v>
      </c>
      <c r="G8" s="1">
        <v>0</v>
      </c>
      <c r="H8" s="1">
        <v>67</v>
      </c>
      <c r="I8" s="1">
        <v>0</v>
      </c>
      <c r="J8" s="1">
        <v>0.24</v>
      </c>
      <c r="K8" s="1">
        <v>0</v>
      </c>
      <c r="L8" s="1">
        <v>2017</v>
      </c>
    </row>
    <row r="9" spans="1:12" x14ac:dyDescent="0.25">
      <c r="A9" s="1" t="s">
        <v>2380</v>
      </c>
      <c r="B9" s="1">
        <v>100</v>
      </c>
      <c r="C9" s="1">
        <v>101</v>
      </c>
      <c r="D9" s="1">
        <v>10.1</v>
      </c>
      <c r="E9" s="1">
        <v>3.8</v>
      </c>
      <c r="F9" s="1">
        <v>5</v>
      </c>
      <c r="G9" s="1">
        <v>8.4</v>
      </c>
      <c r="H9" s="1">
        <v>610</v>
      </c>
      <c r="I9" s="1"/>
      <c r="J9" s="1"/>
      <c r="K9" s="1">
        <v>0</v>
      </c>
      <c r="L9" s="1">
        <v>2017</v>
      </c>
    </row>
    <row r="10" spans="1:12" x14ac:dyDescent="0.25">
      <c r="A10" s="1" t="s">
        <v>2381</v>
      </c>
      <c r="B10" s="1">
        <v>100</v>
      </c>
      <c r="C10" s="1">
        <v>111</v>
      </c>
      <c r="D10" s="1">
        <v>35.81</v>
      </c>
      <c r="E10" s="1">
        <v>3.03</v>
      </c>
      <c r="F10" s="1">
        <v>1.58</v>
      </c>
      <c r="G10" s="1">
        <v>3.18</v>
      </c>
      <c r="H10" s="1">
        <v>801</v>
      </c>
      <c r="I10" s="1">
        <v>0</v>
      </c>
      <c r="J10" s="1">
        <v>0.21</v>
      </c>
      <c r="K10" s="1">
        <v>0</v>
      </c>
      <c r="L10" s="1">
        <v>2017</v>
      </c>
    </row>
    <row r="11" spans="1:12" x14ac:dyDescent="0.25">
      <c r="A11" s="1" t="s">
        <v>2382</v>
      </c>
      <c r="B11" s="1">
        <v>100</v>
      </c>
      <c r="C11" s="1">
        <v>270</v>
      </c>
      <c r="D11" s="1">
        <v>55.1</v>
      </c>
      <c r="E11" s="1">
        <v>29.94</v>
      </c>
      <c r="F11" s="1">
        <v>3.45</v>
      </c>
      <c r="G11" s="1">
        <v>30.51</v>
      </c>
      <c r="H11" s="1">
        <v>21</v>
      </c>
      <c r="I11" s="1">
        <v>0</v>
      </c>
      <c r="J11" s="1">
        <v>0.49</v>
      </c>
      <c r="K11" s="1">
        <v>0</v>
      </c>
      <c r="L11" s="1">
        <v>2017</v>
      </c>
    </row>
    <row r="12" spans="1:12" x14ac:dyDescent="0.25">
      <c r="A12" s="1" t="s">
        <v>2383</v>
      </c>
      <c r="B12" s="1">
        <v>100</v>
      </c>
      <c r="C12" s="1">
        <v>151</v>
      </c>
      <c r="D12" s="1">
        <v>51.76</v>
      </c>
      <c r="E12" s="1">
        <v>3.66</v>
      </c>
      <c r="F12" s="1">
        <v>1.38</v>
      </c>
      <c r="G12" s="1">
        <v>22.81</v>
      </c>
      <c r="H12" s="1">
        <v>2486</v>
      </c>
      <c r="I12" s="1">
        <v>0</v>
      </c>
      <c r="J12" s="1">
        <v>0.32</v>
      </c>
      <c r="K12" s="1">
        <v>0</v>
      </c>
      <c r="L12" s="1">
        <v>2017</v>
      </c>
    </row>
    <row r="13" spans="1:12" x14ac:dyDescent="0.25">
      <c r="A13" s="1" t="s">
        <v>2384</v>
      </c>
      <c r="B13" s="1">
        <v>100</v>
      </c>
      <c r="C13" s="1">
        <v>155</v>
      </c>
      <c r="D13" s="1">
        <v>53.78</v>
      </c>
      <c r="E13" s="1">
        <v>3.79</v>
      </c>
      <c r="F13" s="1">
        <v>1.17</v>
      </c>
      <c r="G13" s="1">
        <v>36.020000000000003</v>
      </c>
      <c r="H13" s="1">
        <v>1962</v>
      </c>
      <c r="I13" s="1">
        <v>0</v>
      </c>
      <c r="J13" s="1">
        <v>0.25</v>
      </c>
      <c r="K13" s="1">
        <v>0</v>
      </c>
      <c r="L13" s="1">
        <v>2017</v>
      </c>
    </row>
    <row r="14" spans="1:12" x14ac:dyDescent="0.25">
      <c r="A14" s="1" t="s">
        <v>2385</v>
      </c>
      <c r="B14" s="1">
        <v>100</v>
      </c>
      <c r="C14" s="1">
        <v>266</v>
      </c>
      <c r="D14" s="1">
        <v>60.62</v>
      </c>
      <c r="E14" s="1">
        <v>13.29</v>
      </c>
      <c r="F14" s="1">
        <v>8.4</v>
      </c>
      <c r="G14" s="1">
        <v>17.45</v>
      </c>
      <c r="H14" s="1">
        <v>13</v>
      </c>
      <c r="I14" s="1">
        <v>0</v>
      </c>
      <c r="J14" s="1">
        <v>1.48</v>
      </c>
      <c r="K14" s="1">
        <v>0</v>
      </c>
      <c r="L14" s="1">
        <v>2017</v>
      </c>
    </row>
    <row r="15" spans="1:12" x14ac:dyDescent="0.25">
      <c r="A15" s="1" t="s">
        <v>2386</v>
      </c>
      <c r="B15" s="1">
        <v>100</v>
      </c>
      <c r="C15" s="1">
        <v>219</v>
      </c>
      <c r="D15" s="1">
        <v>52.08</v>
      </c>
      <c r="E15" s="1">
        <v>2.4900000000000002</v>
      </c>
      <c r="F15" s="1">
        <v>0.05</v>
      </c>
      <c r="G15" s="1">
        <v>9.2100000000000009</v>
      </c>
      <c r="H15" s="1">
        <v>4608</v>
      </c>
      <c r="I15" s="1">
        <v>0</v>
      </c>
      <c r="J15" s="1">
        <v>0.02</v>
      </c>
      <c r="K15" s="1">
        <v>0</v>
      </c>
      <c r="L15" s="1">
        <v>2017</v>
      </c>
    </row>
    <row r="16" spans="1:12" x14ac:dyDescent="0.25">
      <c r="A16" s="1" t="s">
        <v>2387</v>
      </c>
      <c r="B16" s="1">
        <v>100</v>
      </c>
      <c r="C16" s="1">
        <v>638</v>
      </c>
      <c r="D16" s="1">
        <v>13.7</v>
      </c>
      <c r="E16" s="1">
        <v>18.100000000000001</v>
      </c>
      <c r="F16" s="1">
        <v>56.7</v>
      </c>
      <c r="G16" s="1"/>
      <c r="H16" s="1"/>
      <c r="I16" s="1"/>
      <c r="J16" s="1"/>
      <c r="K16" s="1">
        <v>0</v>
      </c>
      <c r="L16" s="1">
        <v>2017</v>
      </c>
    </row>
    <row r="17" spans="1:12" x14ac:dyDescent="0.25">
      <c r="A17" s="1" t="s">
        <v>2388</v>
      </c>
      <c r="B17" s="1">
        <v>100</v>
      </c>
      <c r="C17" s="1">
        <v>200</v>
      </c>
      <c r="D17" s="1">
        <v>12.1</v>
      </c>
      <c r="E17" s="1">
        <v>16.5</v>
      </c>
      <c r="F17" s="1">
        <v>10</v>
      </c>
      <c r="G17" s="1">
        <v>0.1</v>
      </c>
      <c r="H17" s="1">
        <v>2</v>
      </c>
      <c r="I17" s="1">
        <v>0</v>
      </c>
      <c r="J17" s="1">
        <v>-1.45</v>
      </c>
      <c r="K17" s="1">
        <v>0</v>
      </c>
      <c r="L17" s="1">
        <v>2017</v>
      </c>
    </row>
    <row r="18" spans="1:12" x14ac:dyDescent="0.25">
      <c r="A18" s="1" t="s">
        <v>2389</v>
      </c>
      <c r="B18" s="1">
        <v>100</v>
      </c>
      <c r="C18" s="1">
        <v>133</v>
      </c>
      <c r="D18" s="1">
        <v>32.54</v>
      </c>
      <c r="E18" s="1">
        <v>0.6</v>
      </c>
      <c r="F18" s="1">
        <v>0.02</v>
      </c>
      <c r="G18" s="1">
        <v>22.31</v>
      </c>
      <c r="H18" s="1">
        <v>1713</v>
      </c>
      <c r="I18" s="1">
        <v>0</v>
      </c>
      <c r="J18" s="1">
        <v>0.01</v>
      </c>
      <c r="K18" s="1">
        <v>0</v>
      </c>
      <c r="L18" s="1">
        <v>2017</v>
      </c>
    </row>
    <row r="19" spans="1:12" x14ac:dyDescent="0.25">
      <c r="A19" s="1" t="s">
        <v>2390</v>
      </c>
      <c r="B19" s="1">
        <v>100</v>
      </c>
      <c r="C19" s="1">
        <v>172</v>
      </c>
      <c r="D19" s="1">
        <v>18.5</v>
      </c>
      <c r="E19" s="1">
        <v>12.5</v>
      </c>
      <c r="F19" s="1">
        <v>5.59</v>
      </c>
      <c r="G19" s="1">
        <v>5.4</v>
      </c>
      <c r="H19" s="1">
        <v>4206</v>
      </c>
      <c r="I19" s="1">
        <v>0</v>
      </c>
      <c r="J19" s="1">
        <v>0.94</v>
      </c>
      <c r="K19" s="1">
        <v>0</v>
      </c>
      <c r="L19" s="1">
        <v>2017</v>
      </c>
    </row>
    <row r="20" spans="1:12" x14ac:dyDescent="0.25">
      <c r="A20" s="1" t="s">
        <v>2391</v>
      </c>
      <c r="B20" s="1">
        <v>100</v>
      </c>
      <c r="C20" s="1">
        <v>163</v>
      </c>
      <c r="D20" s="1">
        <v>25.3</v>
      </c>
      <c r="E20" s="1">
        <v>10.9</v>
      </c>
      <c r="F20" s="1">
        <v>2.1</v>
      </c>
      <c r="G20" s="1"/>
      <c r="H20" s="1"/>
      <c r="I20" s="1"/>
      <c r="J20" s="1"/>
      <c r="K20" s="1">
        <v>0</v>
      </c>
      <c r="L20" s="1">
        <v>2017</v>
      </c>
    </row>
    <row r="21" spans="1:12" x14ac:dyDescent="0.25">
      <c r="A21" s="1" t="s">
        <v>2392</v>
      </c>
      <c r="B21" s="1">
        <v>100</v>
      </c>
      <c r="C21" s="1">
        <v>186</v>
      </c>
      <c r="D21" s="1">
        <v>21.84</v>
      </c>
      <c r="E21" s="1">
        <v>11.71</v>
      </c>
      <c r="F21" s="1">
        <v>6.03</v>
      </c>
      <c r="G21" s="1">
        <v>5.55</v>
      </c>
      <c r="H21" s="1">
        <v>4616</v>
      </c>
      <c r="I21" s="1">
        <v>0</v>
      </c>
      <c r="J21" s="1">
        <v>0.95</v>
      </c>
      <c r="K21" s="1">
        <v>0</v>
      </c>
      <c r="L21" s="1">
        <v>2017</v>
      </c>
    </row>
    <row r="22" spans="1:12" x14ac:dyDescent="0.25">
      <c r="A22" s="1" t="s">
        <v>2393</v>
      </c>
      <c r="B22" s="1">
        <v>100</v>
      </c>
      <c r="C22" s="1">
        <v>193</v>
      </c>
      <c r="D22" s="1">
        <v>18.940000000000001</v>
      </c>
      <c r="E22" s="1">
        <v>13.73</v>
      </c>
      <c r="F22" s="1">
        <v>7.25</v>
      </c>
      <c r="G22" s="1">
        <v>5.45</v>
      </c>
      <c r="H22" s="1">
        <v>4339</v>
      </c>
      <c r="I22" s="1">
        <v>0</v>
      </c>
      <c r="J22" s="1">
        <v>1.1499999999999999</v>
      </c>
      <c r="K22" s="1">
        <v>0</v>
      </c>
      <c r="L22" s="1">
        <v>2017</v>
      </c>
    </row>
    <row r="23" spans="1:12" x14ac:dyDescent="0.25">
      <c r="A23" s="1" t="s">
        <v>2394</v>
      </c>
      <c r="B23" s="1">
        <v>100</v>
      </c>
      <c r="C23" s="1">
        <v>136</v>
      </c>
      <c r="D23" s="1">
        <v>15</v>
      </c>
      <c r="E23" s="1">
        <v>11.1</v>
      </c>
      <c r="F23" s="1">
        <v>3.7</v>
      </c>
      <c r="G23" s="1"/>
      <c r="H23" s="1">
        <v>4991</v>
      </c>
      <c r="I23" s="1"/>
      <c r="J23" s="1"/>
      <c r="K23" s="1">
        <v>0</v>
      </c>
      <c r="L23" s="1">
        <v>2017</v>
      </c>
    </row>
    <row r="24" spans="1:12" x14ac:dyDescent="0.25">
      <c r="A24" s="1" t="s">
        <v>2395</v>
      </c>
      <c r="B24" s="1">
        <v>100</v>
      </c>
      <c r="C24" s="1">
        <v>246</v>
      </c>
      <c r="D24" s="1">
        <v>37.200000000000003</v>
      </c>
      <c r="E24" s="1">
        <v>17.399999999999999</v>
      </c>
      <c r="F24" s="1">
        <v>3.1</v>
      </c>
      <c r="G24" s="1"/>
      <c r="H24" s="1">
        <v>21194</v>
      </c>
      <c r="I24" s="1"/>
      <c r="J24" s="1"/>
      <c r="K24" s="1">
        <v>0</v>
      </c>
      <c r="L24" s="1">
        <v>2017</v>
      </c>
    </row>
    <row r="25" spans="1:12" x14ac:dyDescent="0.25">
      <c r="A25" s="1" t="s">
        <v>2396</v>
      </c>
      <c r="B25" s="1">
        <v>100</v>
      </c>
      <c r="C25" s="1">
        <v>702</v>
      </c>
      <c r="D25" s="1">
        <v>4.2</v>
      </c>
      <c r="E25" s="1">
        <v>1.2</v>
      </c>
      <c r="F25" s="1">
        <v>75.599999999999994</v>
      </c>
      <c r="G25" s="1"/>
      <c r="H25" s="1">
        <v>450</v>
      </c>
      <c r="I25" s="1"/>
      <c r="J25" s="1"/>
      <c r="K25" s="1">
        <v>0</v>
      </c>
      <c r="L25" s="1">
        <v>2017</v>
      </c>
    </row>
    <row r="26" spans="1:12" x14ac:dyDescent="0.25">
      <c r="A26" s="1" t="s">
        <v>2397</v>
      </c>
      <c r="B26" s="1">
        <v>100</v>
      </c>
      <c r="C26" s="1">
        <v>146</v>
      </c>
      <c r="D26" s="1">
        <v>35.5</v>
      </c>
      <c r="E26" s="1">
        <v>0.3</v>
      </c>
      <c r="F26" s="1">
        <v>0.3</v>
      </c>
      <c r="G26" s="1"/>
      <c r="H26" s="1">
        <v>32</v>
      </c>
      <c r="I26" s="1"/>
      <c r="J26" s="1"/>
      <c r="K26" s="1">
        <v>0</v>
      </c>
      <c r="L26" s="1">
        <v>2017</v>
      </c>
    </row>
    <row r="27" spans="1:12" x14ac:dyDescent="0.25">
      <c r="A27" s="1" t="s">
        <v>2398</v>
      </c>
      <c r="B27" s="1">
        <v>100</v>
      </c>
      <c r="C27" s="1">
        <v>235</v>
      </c>
      <c r="D27" s="1">
        <v>68.569999999999993</v>
      </c>
      <c r="E27" s="1">
        <v>9.66</v>
      </c>
      <c r="F27" s="1">
        <v>4.01</v>
      </c>
      <c r="G27" s="1">
        <v>0</v>
      </c>
      <c r="H27" s="1">
        <v>7</v>
      </c>
      <c r="I27" s="1">
        <v>0</v>
      </c>
      <c r="J27" s="1">
        <v>0.74</v>
      </c>
      <c r="K27" s="1">
        <v>0</v>
      </c>
      <c r="L27" s="1">
        <v>2017</v>
      </c>
    </row>
    <row r="28" spans="1:12" x14ac:dyDescent="0.25">
      <c r="A28" s="1" t="s">
        <v>2399</v>
      </c>
      <c r="B28" s="1">
        <v>100</v>
      </c>
      <c r="C28" s="1">
        <v>484</v>
      </c>
      <c r="D28" s="1">
        <v>11.1</v>
      </c>
      <c r="E28" s="1">
        <v>0.9</v>
      </c>
      <c r="F28" s="1">
        <v>48.4</v>
      </c>
      <c r="G28" s="1"/>
      <c r="H28" s="1">
        <v>761</v>
      </c>
      <c r="I28" s="1"/>
      <c r="J28" s="1"/>
      <c r="K28" s="1">
        <v>0</v>
      </c>
      <c r="L28" s="1">
        <v>2017</v>
      </c>
    </row>
    <row r="29" spans="1:12" x14ac:dyDescent="0.25">
      <c r="A29" s="1" t="s">
        <v>2400</v>
      </c>
      <c r="B29" s="1">
        <v>100</v>
      </c>
      <c r="C29" s="1">
        <v>240</v>
      </c>
      <c r="D29" s="1">
        <v>12.12</v>
      </c>
      <c r="E29" s="1">
        <v>0.41</v>
      </c>
      <c r="F29" s="1">
        <v>21.12</v>
      </c>
      <c r="G29" s="1">
        <v>10.77</v>
      </c>
      <c r="H29" s="1">
        <v>993</v>
      </c>
      <c r="I29" s="1">
        <v>0</v>
      </c>
      <c r="J29" s="1">
        <v>2.95</v>
      </c>
      <c r="K29" s="1">
        <v>0</v>
      </c>
      <c r="L29" s="1">
        <v>2017</v>
      </c>
    </row>
    <row r="30" spans="1:12" x14ac:dyDescent="0.25">
      <c r="A30" s="1" t="s">
        <v>2401</v>
      </c>
      <c r="B30" s="1">
        <v>100</v>
      </c>
      <c r="C30" s="1">
        <v>457</v>
      </c>
      <c r="D30" s="1">
        <v>15.58</v>
      </c>
      <c r="E30" s="1">
        <v>0.77</v>
      </c>
      <c r="F30" s="1">
        <v>44.81</v>
      </c>
      <c r="G30" s="1">
        <v>15.95</v>
      </c>
      <c r="H30" s="1">
        <v>836</v>
      </c>
      <c r="I30" s="1">
        <v>0</v>
      </c>
      <c r="J30" s="1">
        <v>5.65</v>
      </c>
      <c r="K30" s="1">
        <v>0</v>
      </c>
      <c r="L30" s="1">
        <v>2017</v>
      </c>
    </row>
    <row r="31" spans="1:12" x14ac:dyDescent="0.25">
      <c r="A31" s="1" t="s">
        <v>2402</v>
      </c>
      <c r="B31" s="1">
        <v>100</v>
      </c>
      <c r="C31" s="1">
        <v>280</v>
      </c>
      <c r="D31" s="1">
        <v>73</v>
      </c>
      <c r="E31" s="1">
        <v>9.1999999999999993</v>
      </c>
      <c r="F31" s="1">
        <v>5.0999999999999996</v>
      </c>
      <c r="G31" s="1"/>
      <c r="H31" s="1">
        <v>50</v>
      </c>
      <c r="I31" s="1"/>
      <c r="J31" s="1"/>
      <c r="K31" s="1">
        <v>0</v>
      </c>
      <c r="L31" s="1">
        <v>2017</v>
      </c>
    </row>
    <row r="32" spans="1:12" x14ac:dyDescent="0.25">
      <c r="A32" s="1" t="s">
        <v>2403</v>
      </c>
      <c r="B32" s="1">
        <v>100</v>
      </c>
      <c r="C32" s="1">
        <v>0</v>
      </c>
      <c r="D32" s="1">
        <v>0</v>
      </c>
      <c r="E32" s="1">
        <v>0</v>
      </c>
      <c r="F32" s="1">
        <v>0</v>
      </c>
      <c r="G32" s="1"/>
      <c r="H32" s="1">
        <v>32220</v>
      </c>
      <c r="I32" s="1"/>
      <c r="J32" s="1"/>
      <c r="K32" s="1">
        <v>0</v>
      </c>
      <c r="L32" s="1">
        <v>2017</v>
      </c>
    </row>
    <row r="33" spans="1:12" x14ac:dyDescent="0.25">
      <c r="A33" s="1" t="s">
        <v>2404</v>
      </c>
      <c r="B33" s="1">
        <v>100</v>
      </c>
      <c r="C33" s="1">
        <v>0</v>
      </c>
      <c r="D33" s="1">
        <v>0</v>
      </c>
      <c r="E33" s="1">
        <v>0</v>
      </c>
      <c r="F33" s="1">
        <v>0</v>
      </c>
      <c r="G33" s="1"/>
      <c r="H33" s="1">
        <v>33597</v>
      </c>
      <c r="I33" s="1"/>
      <c r="J33" s="1"/>
      <c r="K33" s="1">
        <v>0</v>
      </c>
      <c r="L33" s="1">
        <v>2017</v>
      </c>
    </row>
    <row r="34" spans="1:12" x14ac:dyDescent="0.25">
      <c r="A34" s="1" t="s">
        <v>2405</v>
      </c>
      <c r="B34" s="1">
        <v>100</v>
      </c>
      <c r="C34" s="1">
        <v>2</v>
      </c>
      <c r="D34" s="1">
        <v>0.39</v>
      </c>
      <c r="E34" s="1">
        <v>0</v>
      </c>
      <c r="F34" s="1">
        <v>0.01</v>
      </c>
      <c r="G34" s="1">
        <v>0</v>
      </c>
      <c r="H34" s="1">
        <v>36025</v>
      </c>
      <c r="I34" s="1">
        <v>0</v>
      </c>
      <c r="J34" s="1">
        <v>0</v>
      </c>
      <c r="K34" s="1">
        <v>0</v>
      </c>
      <c r="L34" s="1">
        <v>2017</v>
      </c>
    </row>
    <row r="35" spans="1:12" x14ac:dyDescent="0.25">
      <c r="A35" s="1" t="s">
        <v>2406</v>
      </c>
      <c r="B35" s="1">
        <v>100</v>
      </c>
      <c r="C35" s="1">
        <v>15</v>
      </c>
      <c r="D35" s="1">
        <v>3.87</v>
      </c>
      <c r="E35" s="1">
        <v>0</v>
      </c>
      <c r="F35" s="1">
        <v>0</v>
      </c>
      <c r="G35" s="1">
        <v>0</v>
      </c>
      <c r="H35" s="1">
        <v>34205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2407</v>
      </c>
      <c r="B36" s="1">
        <v>100</v>
      </c>
      <c r="C36" s="1">
        <v>0</v>
      </c>
      <c r="D36" s="1">
        <v>0</v>
      </c>
      <c r="E36" s="1">
        <v>0.01</v>
      </c>
      <c r="F36" s="1">
        <v>0.01</v>
      </c>
      <c r="G36" s="1">
        <v>0</v>
      </c>
      <c r="H36" s="1">
        <v>38330</v>
      </c>
      <c r="I36" s="1">
        <v>0</v>
      </c>
      <c r="J36" s="1">
        <v>0</v>
      </c>
      <c r="K36" s="1">
        <v>0</v>
      </c>
      <c r="L36" s="1">
        <v>2017</v>
      </c>
    </row>
    <row r="37" spans="1:12" x14ac:dyDescent="0.25">
      <c r="A37" s="1" t="s">
        <v>2408</v>
      </c>
      <c r="B37" s="1">
        <v>100</v>
      </c>
      <c r="C37" s="1">
        <v>101</v>
      </c>
      <c r="D37" s="1">
        <v>10.1</v>
      </c>
      <c r="E37" s="1">
        <v>3.8</v>
      </c>
      <c r="F37" s="1">
        <v>5</v>
      </c>
      <c r="G37" s="1">
        <v>8.4</v>
      </c>
      <c r="H37" s="1">
        <v>610</v>
      </c>
      <c r="I37" s="1"/>
      <c r="J37" s="1"/>
      <c r="K37" s="1">
        <v>0</v>
      </c>
      <c r="L37" s="1">
        <v>2017</v>
      </c>
    </row>
    <row r="38" spans="1:12" x14ac:dyDescent="0.25">
      <c r="A38" s="1" t="s">
        <v>2409</v>
      </c>
      <c r="B38" s="1">
        <v>100</v>
      </c>
      <c r="C38" s="1">
        <v>181</v>
      </c>
      <c r="D38" s="1">
        <v>42.98</v>
      </c>
      <c r="E38" s="1">
        <v>2.17</v>
      </c>
      <c r="F38" s="1">
        <v>0.01</v>
      </c>
      <c r="G38" s="1">
        <v>28.19</v>
      </c>
      <c r="H38" s="1">
        <v>1964</v>
      </c>
      <c r="I38" s="1">
        <v>0</v>
      </c>
      <c r="J38" s="1">
        <v>0</v>
      </c>
      <c r="K38" s="1">
        <v>0</v>
      </c>
      <c r="L38" s="1">
        <v>2017</v>
      </c>
    </row>
    <row r="39" spans="1:12" x14ac:dyDescent="0.25">
      <c r="A39" s="1" t="s">
        <v>2410</v>
      </c>
      <c r="B39" s="1">
        <v>100</v>
      </c>
      <c r="C39" s="1">
        <v>81</v>
      </c>
      <c r="D39" s="1">
        <v>13.43</v>
      </c>
      <c r="E39" s="1">
        <v>1.52</v>
      </c>
      <c r="F39" s="1">
        <v>2.4</v>
      </c>
      <c r="G39" s="1">
        <v>6.72</v>
      </c>
      <c r="H39" s="1">
        <v>585</v>
      </c>
      <c r="I39" s="1">
        <v>0</v>
      </c>
      <c r="J39" s="1">
        <v>0.36</v>
      </c>
      <c r="K39" s="1">
        <v>0</v>
      </c>
      <c r="L39" s="1">
        <v>2017</v>
      </c>
    </row>
    <row r="40" spans="1:12" x14ac:dyDescent="0.25">
      <c r="A40" s="1" t="s">
        <v>2411</v>
      </c>
      <c r="B40" s="1">
        <v>100</v>
      </c>
      <c r="C40" s="1">
        <v>93</v>
      </c>
      <c r="D40" s="1">
        <v>13.5</v>
      </c>
      <c r="E40" s="1">
        <v>2.42</v>
      </c>
      <c r="F40" s="1">
        <v>3.22</v>
      </c>
      <c r="G40" s="1">
        <v>0</v>
      </c>
      <c r="H40" s="1">
        <v>539</v>
      </c>
      <c r="I40" s="1">
        <v>0</v>
      </c>
      <c r="J40" s="1">
        <v>0.41</v>
      </c>
      <c r="K40" s="1">
        <v>0</v>
      </c>
      <c r="L40" s="1">
        <v>2017</v>
      </c>
    </row>
    <row r="41" spans="1:12" x14ac:dyDescent="0.25">
      <c r="A41" s="1" t="s">
        <v>2412</v>
      </c>
      <c r="B41" s="1">
        <v>100</v>
      </c>
      <c r="C41" s="1">
        <v>189</v>
      </c>
      <c r="D41" s="1">
        <v>24.3</v>
      </c>
      <c r="E41" s="1">
        <v>13.2</v>
      </c>
      <c r="F41" s="1">
        <v>4.3</v>
      </c>
      <c r="G41" s="1"/>
      <c r="H41" s="1">
        <v>3227</v>
      </c>
      <c r="I41" s="1"/>
      <c r="J41" s="1"/>
      <c r="K41" s="1">
        <v>0</v>
      </c>
      <c r="L41" s="1">
        <v>2017</v>
      </c>
    </row>
    <row r="42" spans="1:12" x14ac:dyDescent="0.25">
      <c r="A42" s="1" t="s">
        <v>2413</v>
      </c>
      <c r="B42" s="1">
        <v>100</v>
      </c>
      <c r="C42" s="1">
        <v>385</v>
      </c>
      <c r="D42" s="1">
        <v>60</v>
      </c>
      <c r="E42" s="1">
        <v>9</v>
      </c>
      <c r="F42" s="1">
        <v>12</v>
      </c>
      <c r="G42" s="1">
        <v>0</v>
      </c>
      <c r="H42" s="1">
        <v>4000</v>
      </c>
      <c r="I42" s="1">
        <v>0</v>
      </c>
      <c r="J42" s="1">
        <v>0</v>
      </c>
      <c r="K42" s="1">
        <v>0</v>
      </c>
      <c r="L42" s="1">
        <v>2006</v>
      </c>
    </row>
    <row r="43" spans="1:12" x14ac:dyDescent="0.25">
      <c r="A43" s="1" t="s">
        <v>2414</v>
      </c>
      <c r="B43" s="1">
        <v>100</v>
      </c>
      <c r="C43" s="1">
        <v>90</v>
      </c>
      <c r="D43" s="1">
        <v>15.24</v>
      </c>
      <c r="E43" s="1">
        <v>5.05</v>
      </c>
      <c r="F43" s="1">
        <v>1.01</v>
      </c>
      <c r="G43" s="1">
        <v>2.6</v>
      </c>
      <c r="H43" s="1">
        <v>238</v>
      </c>
      <c r="I43" s="1">
        <v>6</v>
      </c>
      <c r="J43" s="1">
        <v>0.35</v>
      </c>
      <c r="K43" s="1">
        <v>0</v>
      </c>
      <c r="L43" s="1">
        <v>2017</v>
      </c>
    </row>
    <row r="44" spans="1:12" x14ac:dyDescent="0.25">
      <c r="A44" s="1" t="s">
        <v>2415</v>
      </c>
      <c r="B44" s="1">
        <v>100</v>
      </c>
      <c r="C44" s="1">
        <v>81</v>
      </c>
      <c r="D44" s="1">
        <v>13.43</v>
      </c>
      <c r="E44" s="1">
        <v>1.52</v>
      </c>
      <c r="F44" s="1">
        <v>2.4</v>
      </c>
      <c r="G44" s="1">
        <v>6.72</v>
      </c>
      <c r="H44" s="1">
        <v>585</v>
      </c>
      <c r="I44" s="1">
        <v>0</v>
      </c>
      <c r="J44" s="1">
        <v>0.36</v>
      </c>
      <c r="K44" s="1">
        <v>0</v>
      </c>
      <c r="L44" s="1">
        <v>2017</v>
      </c>
    </row>
    <row r="45" spans="1:12" x14ac:dyDescent="0.25">
      <c r="A45" s="1" t="s">
        <v>2416</v>
      </c>
      <c r="B45" s="1">
        <v>100</v>
      </c>
      <c r="C45" s="1">
        <v>290</v>
      </c>
      <c r="D45" s="1">
        <v>64.3</v>
      </c>
      <c r="E45" s="1">
        <v>6</v>
      </c>
      <c r="F45" s="1">
        <v>1</v>
      </c>
      <c r="G45" s="1">
        <v>0</v>
      </c>
      <c r="H45" s="1">
        <v>8480</v>
      </c>
      <c r="I45" s="1">
        <v>0</v>
      </c>
      <c r="J45" s="1">
        <v>0</v>
      </c>
      <c r="K45" s="1">
        <v>0</v>
      </c>
      <c r="L45" s="1">
        <v>2011</v>
      </c>
    </row>
    <row r="46" spans="1:12" x14ac:dyDescent="0.25">
      <c r="A46" s="1" t="s">
        <v>2417</v>
      </c>
      <c r="B46" s="1">
        <v>100</v>
      </c>
      <c r="C46" s="1">
        <v>14</v>
      </c>
      <c r="D46" s="1">
        <v>3.5</v>
      </c>
      <c r="E46" s="1">
        <v>0</v>
      </c>
      <c r="F46" s="1">
        <v>0</v>
      </c>
      <c r="G46" s="1"/>
      <c r="H46" s="1">
        <v>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2418</v>
      </c>
      <c r="B47" s="1">
        <v>100</v>
      </c>
      <c r="C47" s="1">
        <v>43</v>
      </c>
      <c r="D47" s="1">
        <v>10.5</v>
      </c>
      <c r="E47" s="1">
        <v>0.2</v>
      </c>
      <c r="F47" s="1">
        <v>0</v>
      </c>
      <c r="G47" s="1"/>
      <c r="H47" s="1">
        <v>20</v>
      </c>
      <c r="I47" s="1"/>
      <c r="J47" s="1"/>
      <c r="K47" s="1">
        <v>0</v>
      </c>
      <c r="L47" s="1">
        <v>2017</v>
      </c>
    </row>
    <row r="48" spans="1:12" x14ac:dyDescent="0.25">
      <c r="A48" s="1" t="s">
        <v>2419</v>
      </c>
      <c r="B48" s="1">
        <v>100</v>
      </c>
      <c r="C48" s="1">
        <v>11</v>
      </c>
      <c r="D48" s="1">
        <v>2.7</v>
      </c>
      <c r="E48" s="1">
        <v>0</v>
      </c>
      <c r="F48" s="1">
        <v>0</v>
      </c>
      <c r="G48" s="1"/>
      <c r="H48" s="1">
        <v>2</v>
      </c>
      <c r="I48" s="1"/>
      <c r="J48" s="1"/>
      <c r="K48" s="1">
        <v>0</v>
      </c>
      <c r="L48" s="1">
        <v>2017</v>
      </c>
    </row>
    <row r="49" spans="1:12" x14ac:dyDescent="0.25">
      <c r="A49" s="1" t="s">
        <v>2420</v>
      </c>
      <c r="B49" s="1">
        <v>100</v>
      </c>
      <c r="C49" s="1">
        <v>46</v>
      </c>
      <c r="D49" s="1">
        <v>7.4</v>
      </c>
      <c r="E49" s="1">
        <v>0.2</v>
      </c>
      <c r="F49" s="1">
        <v>0</v>
      </c>
      <c r="G49" s="1"/>
      <c r="H49" s="1">
        <v>12</v>
      </c>
      <c r="I49" s="1">
        <v>0</v>
      </c>
      <c r="J49" s="1"/>
      <c r="K49" s="1">
        <v>0</v>
      </c>
      <c r="L49" s="1">
        <v>2017</v>
      </c>
    </row>
    <row r="50" spans="1:12" x14ac:dyDescent="0.25">
      <c r="A50" s="1" t="s">
        <v>2421</v>
      </c>
      <c r="B50" s="1">
        <v>100</v>
      </c>
      <c r="C50" s="1">
        <v>12</v>
      </c>
      <c r="D50" s="1">
        <v>3</v>
      </c>
      <c r="E50" s="1">
        <v>0.1</v>
      </c>
      <c r="F50" s="1">
        <v>0</v>
      </c>
      <c r="G50" s="1"/>
      <c r="H50" s="1">
        <v>39</v>
      </c>
      <c r="I50" s="1"/>
      <c r="J50" s="1"/>
      <c r="K50" s="1">
        <v>0</v>
      </c>
      <c r="L50" s="1">
        <v>2017</v>
      </c>
    </row>
    <row r="51" spans="1:12" x14ac:dyDescent="0.25">
      <c r="A51" s="1" t="s">
        <v>2422</v>
      </c>
      <c r="B51" s="1">
        <v>100</v>
      </c>
      <c r="C51" s="1">
        <v>1</v>
      </c>
      <c r="D51" s="1">
        <v>0.34</v>
      </c>
      <c r="E51" s="1">
        <v>0.02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2017</v>
      </c>
    </row>
    <row r="52" spans="1:12" x14ac:dyDescent="0.25">
      <c r="A52" s="1" t="s">
        <v>2423</v>
      </c>
      <c r="B52" s="1">
        <v>100</v>
      </c>
      <c r="C52" s="1">
        <v>22</v>
      </c>
      <c r="D52" s="1">
        <v>1.2</v>
      </c>
      <c r="E52" s="1">
        <v>0.1</v>
      </c>
      <c r="F52" s="1">
        <v>0</v>
      </c>
      <c r="G52" s="1"/>
      <c r="H52" s="1">
        <v>4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2424</v>
      </c>
      <c r="B53" s="1">
        <v>100</v>
      </c>
      <c r="C53" s="1">
        <v>19</v>
      </c>
      <c r="D53" s="1">
        <v>4.7</v>
      </c>
      <c r="E53" s="1">
        <v>0</v>
      </c>
      <c r="F53" s="1">
        <v>0</v>
      </c>
      <c r="G53" s="1"/>
      <c r="H53" s="1">
        <v>2</v>
      </c>
      <c r="I53" s="1"/>
      <c r="J53" s="1"/>
      <c r="K53" s="1">
        <v>0</v>
      </c>
      <c r="L53" s="1">
        <v>2017</v>
      </c>
    </row>
    <row r="54" spans="1:12" x14ac:dyDescent="0.25">
      <c r="A54" s="1" t="s">
        <v>2425</v>
      </c>
      <c r="B54" s="1">
        <v>100</v>
      </c>
      <c r="C54" s="1">
        <v>1</v>
      </c>
      <c r="D54" s="1">
        <v>0.34</v>
      </c>
      <c r="E54" s="1">
        <v>0.02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2017</v>
      </c>
    </row>
    <row r="55" spans="1:12" x14ac:dyDescent="0.25">
      <c r="A55" s="1" t="s">
        <v>2426</v>
      </c>
      <c r="B55" s="1">
        <v>100</v>
      </c>
      <c r="C55" s="1">
        <v>240</v>
      </c>
      <c r="D55" s="1">
        <v>39.18</v>
      </c>
      <c r="E55" s="1">
        <v>9.8800000000000008</v>
      </c>
      <c r="F55" s="1">
        <v>4.8099999999999996</v>
      </c>
      <c r="G55" s="1">
        <v>25.71</v>
      </c>
      <c r="H55" s="1">
        <v>2619</v>
      </c>
      <c r="I55" s="1">
        <v>0</v>
      </c>
      <c r="J55" s="1">
        <v>0.73</v>
      </c>
      <c r="K55" s="1">
        <v>0</v>
      </c>
      <c r="L55" s="1">
        <v>2017</v>
      </c>
    </row>
    <row r="56" spans="1:12" x14ac:dyDescent="0.25">
      <c r="A56" s="1" t="s">
        <v>2427</v>
      </c>
      <c r="B56" s="1">
        <v>100</v>
      </c>
      <c r="C56" s="1">
        <v>240</v>
      </c>
      <c r="D56" s="1">
        <v>39.18</v>
      </c>
      <c r="E56" s="1">
        <v>9.8800000000000008</v>
      </c>
      <c r="F56" s="1">
        <v>4.8099999999999996</v>
      </c>
      <c r="G56" s="1">
        <v>25.71</v>
      </c>
      <c r="H56" s="1">
        <v>2619</v>
      </c>
      <c r="I56" s="1">
        <v>0</v>
      </c>
      <c r="J56" s="1">
        <v>0.73</v>
      </c>
      <c r="K56" s="1">
        <v>0</v>
      </c>
      <c r="L56" s="1">
        <v>2017</v>
      </c>
    </row>
    <row r="57" spans="1:12" x14ac:dyDescent="0.25">
      <c r="A57" s="1" t="s">
        <v>2428</v>
      </c>
      <c r="B57" s="1">
        <v>100</v>
      </c>
      <c r="C57" s="1">
        <v>238</v>
      </c>
      <c r="D57" s="1">
        <v>45.2</v>
      </c>
      <c r="E57" s="1">
        <v>12.5</v>
      </c>
      <c r="F57" s="1">
        <v>0.8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2011</v>
      </c>
    </row>
    <row r="58" spans="1:12" x14ac:dyDescent="0.25">
      <c r="A58" s="1" t="s">
        <v>2429</v>
      </c>
      <c r="B58" s="1">
        <v>100</v>
      </c>
      <c r="C58" s="1">
        <v>364</v>
      </c>
      <c r="D58" s="1">
        <v>79.8</v>
      </c>
      <c r="E58" s="1">
        <v>8.8000000000000007</v>
      </c>
      <c r="F58" s="1">
        <v>1.1000000000000001</v>
      </c>
      <c r="G58" s="1"/>
      <c r="H58" s="1">
        <v>52</v>
      </c>
      <c r="I58" s="1">
        <v>0</v>
      </c>
      <c r="J58" s="1">
        <v>-0.23</v>
      </c>
      <c r="K58" s="1">
        <v>0</v>
      </c>
      <c r="L58" s="1">
        <v>2017</v>
      </c>
    </row>
    <row r="59" spans="1:12" x14ac:dyDescent="0.25">
      <c r="A59" s="1" t="s">
        <v>2430</v>
      </c>
      <c r="B59" s="1">
        <v>100</v>
      </c>
      <c r="C59" s="1">
        <v>374</v>
      </c>
      <c r="D59" s="1">
        <v>75.2</v>
      </c>
      <c r="E59" s="1">
        <v>5.6</v>
      </c>
      <c r="F59" s="1">
        <v>5.6</v>
      </c>
      <c r="G59" s="1"/>
      <c r="H59" s="1">
        <v>53</v>
      </c>
      <c r="I59" s="1">
        <v>0</v>
      </c>
      <c r="J59" s="1">
        <v>-1.61</v>
      </c>
      <c r="K59" s="1">
        <v>0</v>
      </c>
      <c r="L59" s="1">
        <v>2017</v>
      </c>
    </row>
    <row r="60" spans="1:12" x14ac:dyDescent="0.25">
      <c r="A60" s="1" t="s">
        <v>2431</v>
      </c>
      <c r="B60" s="1">
        <v>100</v>
      </c>
      <c r="C60" s="1">
        <v>74</v>
      </c>
      <c r="D60" s="1">
        <v>17.7</v>
      </c>
      <c r="E60" s="1">
        <v>0.5</v>
      </c>
      <c r="F60" s="1">
        <v>0.1</v>
      </c>
      <c r="G60" s="1"/>
      <c r="H60" s="1">
        <v>1671</v>
      </c>
      <c r="I60" s="1"/>
      <c r="J60" s="1"/>
      <c r="K60" s="1">
        <v>0</v>
      </c>
      <c r="L60" s="1">
        <v>2017</v>
      </c>
    </row>
    <row r="61" spans="1:12" x14ac:dyDescent="0.25">
      <c r="A61" s="1" t="s">
        <v>2432</v>
      </c>
      <c r="B61" s="1">
        <v>100</v>
      </c>
      <c r="C61" s="1">
        <v>559</v>
      </c>
      <c r="D61" s="1">
        <v>47.5</v>
      </c>
      <c r="E61" s="1">
        <v>5.7</v>
      </c>
      <c r="F61" s="1">
        <v>38.5</v>
      </c>
      <c r="G61" s="1"/>
      <c r="H61" s="1">
        <v>15</v>
      </c>
      <c r="I61" s="1">
        <v>0</v>
      </c>
      <c r="J61" s="1">
        <v>-10.76</v>
      </c>
      <c r="K61" s="1">
        <v>0</v>
      </c>
      <c r="L61" s="1">
        <v>2017</v>
      </c>
    </row>
    <row r="62" spans="1:12" x14ac:dyDescent="0.25">
      <c r="A62" s="1" t="s">
        <v>2433</v>
      </c>
      <c r="B62" s="1">
        <v>100</v>
      </c>
      <c r="C62" s="1">
        <v>417</v>
      </c>
      <c r="D62" s="1">
        <v>66.400000000000006</v>
      </c>
      <c r="E62" s="1">
        <v>7.2</v>
      </c>
      <c r="F62" s="1">
        <v>13.6</v>
      </c>
      <c r="G62" s="1"/>
      <c r="H62" s="1">
        <v>280</v>
      </c>
      <c r="I62" s="1">
        <v>0</v>
      </c>
      <c r="J62" s="1">
        <v>-4.1100000000000003</v>
      </c>
      <c r="K62" s="1">
        <v>0</v>
      </c>
      <c r="L62" s="1">
        <v>2017</v>
      </c>
    </row>
    <row r="63" spans="1:12" x14ac:dyDescent="0.25">
      <c r="A63" s="1" t="s">
        <v>2434</v>
      </c>
      <c r="B63" s="1">
        <v>100</v>
      </c>
      <c r="C63" s="1">
        <v>174</v>
      </c>
      <c r="D63" s="1">
        <v>25.1</v>
      </c>
      <c r="E63" s="1">
        <v>16.600000000000001</v>
      </c>
      <c r="F63" s="1">
        <v>0.8</v>
      </c>
      <c r="G63" s="1"/>
      <c r="H63" s="1"/>
      <c r="I63" s="1"/>
      <c r="J63" s="1"/>
      <c r="K63" s="1">
        <v>0</v>
      </c>
      <c r="L63" s="1">
        <v>2017</v>
      </c>
    </row>
    <row r="64" spans="1:12" x14ac:dyDescent="0.25">
      <c r="A64" s="1" t="s">
        <v>2435</v>
      </c>
      <c r="B64" s="1">
        <v>100</v>
      </c>
      <c r="C64" s="1">
        <v>257</v>
      </c>
      <c r="D64" s="1">
        <v>49.07</v>
      </c>
      <c r="E64" s="1">
        <v>5.86</v>
      </c>
      <c r="F64" s="1">
        <v>4.09</v>
      </c>
      <c r="G64" s="1">
        <v>14.87</v>
      </c>
      <c r="H64" s="1">
        <v>15836</v>
      </c>
      <c r="I64" s="1">
        <v>8.0399999999999991</v>
      </c>
      <c r="J64" s="1">
        <v>1.59</v>
      </c>
      <c r="K64" s="1">
        <v>0</v>
      </c>
      <c r="L64" s="1">
        <v>2017</v>
      </c>
    </row>
    <row r="65" spans="1:12" x14ac:dyDescent="0.25">
      <c r="A65" s="1" t="s">
        <v>2436</v>
      </c>
      <c r="B65" s="1">
        <v>100</v>
      </c>
      <c r="C65" s="1">
        <v>77</v>
      </c>
      <c r="D65" s="1">
        <v>13.02</v>
      </c>
      <c r="E65" s="1">
        <v>6.19</v>
      </c>
      <c r="F65" s="1">
        <v>0</v>
      </c>
      <c r="G65" s="1">
        <v>0</v>
      </c>
      <c r="H65" s="1">
        <v>6166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2437</v>
      </c>
      <c r="B66" s="1">
        <v>100</v>
      </c>
      <c r="C66" s="1">
        <v>77</v>
      </c>
      <c r="D66" s="1">
        <v>13.02</v>
      </c>
      <c r="E66" s="1">
        <v>6.19</v>
      </c>
      <c r="F66" s="1">
        <v>0</v>
      </c>
      <c r="G66" s="1">
        <v>0</v>
      </c>
      <c r="H66" s="1">
        <v>6166</v>
      </c>
      <c r="I66" s="1">
        <v>0</v>
      </c>
      <c r="J66" s="1">
        <v>0</v>
      </c>
      <c r="K66" s="1">
        <v>0</v>
      </c>
      <c r="L66" s="1">
        <v>2017</v>
      </c>
    </row>
    <row r="67" spans="1:12" x14ac:dyDescent="0.25">
      <c r="A67" s="1" t="s">
        <v>2438</v>
      </c>
      <c r="B67" s="1">
        <v>100</v>
      </c>
      <c r="C67" s="1">
        <v>189</v>
      </c>
      <c r="D67" s="1">
        <v>24.3</v>
      </c>
      <c r="E67" s="1">
        <v>13.2</v>
      </c>
      <c r="F67" s="1">
        <v>4.3</v>
      </c>
      <c r="G67" s="1"/>
      <c r="H67" s="1">
        <v>3227</v>
      </c>
      <c r="I67" s="1"/>
      <c r="J67" s="1"/>
      <c r="K67" s="1">
        <v>0</v>
      </c>
      <c r="L67" s="1">
        <v>2017</v>
      </c>
    </row>
    <row r="68" spans="1:12" x14ac:dyDescent="0.25">
      <c r="A68" s="1" t="s">
        <v>2439</v>
      </c>
      <c r="B68" s="1">
        <v>100</v>
      </c>
      <c r="C68" s="1">
        <v>108</v>
      </c>
      <c r="D68" s="1">
        <v>14.9</v>
      </c>
      <c r="E68" s="1">
        <v>10.199999999999999</v>
      </c>
      <c r="F68" s="1">
        <v>0.8</v>
      </c>
      <c r="G68" s="1"/>
      <c r="H68" s="1">
        <v>961</v>
      </c>
      <c r="I68" s="1"/>
      <c r="J68" s="1"/>
      <c r="K68" s="1">
        <v>0</v>
      </c>
      <c r="L68" s="1">
        <v>2017</v>
      </c>
    </row>
    <row r="69" spans="1:12" x14ac:dyDescent="0.25">
      <c r="A69" s="1" t="s">
        <v>2440</v>
      </c>
      <c r="B69" s="1">
        <v>100</v>
      </c>
      <c r="C69" s="1">
        <v>412</v>
      </c>
      <c r="D69" s="1">
        <v>28.8</v>
      </c>
      <c r="E69" s="1">
        <v>38.799999999999997</v>
      </c>
      <c r="F69" s="1">
        <v>16.399999999999999</v>
      </c>
      <c r="G69" s="1"/>
      <c r="H69" s="1">
        <v>2487</v>
      </c>
      <c r="I69" s="1"/>
      <c r="J69" s="1"/>
      <c r="K69" s="1">
        <v>0</v>
      </c>
      <c r="L69" s="1">
        <v>2017</v>
      </c>
    </row>
    <row r="70" spans="1:12" x14ac:dyDescent="0.25">
      <c r="A70" s="1" t="s">
        <v>2441</v>
      </c>
      <c r="B70" s="1">
        <v>100</v>
      </c>
      <c r="C70" s="1">
        <v>374</v>
      </c>
      <c r="D70" s="1">
        <v>60.1</v>
      </c>
      <c r="E70" s="1">
        <v>15</v>
      </c>
      <c r="F70" s="1">
        <v>8.1999999999999993</v>
      </c>
      <c r="G70" s="1"/>
      <c r="H70" s="1">
        <v>2500</v>
      </c>
      <c r="I70" s="1">
        <v>0</v>
      </c>
      <c r="J70" s="1">
        <v>-1.41</v>
      </c>
      <c r="K70" s="1">
        <v>0</v>
      </c>
      <c r="L70" s="1">
        <v>2017</v>
      </c>
    </row>
    <row r="71" spans="1:12" x14ac:dyDescent="0.25">
      <c r="A71" s="1" t="s">
        <v>2442</v>
      </c>
      <c r="B71" s="1">
        <v>100</v>
      </c>
      <c r="C71" s="1">
        <v>72</v>
      </c>
      <c r="D71" s="1">
        <v>11.39</v>
      </c>
      <c r="E71" s="1">
        <v>2.4700000000000002</v>
      </c>
      <c r="F71" s="1">
        <v>1.89</v>
      </c>
      <c r="G71" s="1">
        <v>7.48</v>
      </c>
      <c r="H71" s="1">
        <v>482</v>
      </c>
      <c r="I71" s="1">
        <v>4.41</v>
      </c>
      <c r="J71" s="1">
        <v>0.39</v>
      </c>
      <c r="K71" s="1">
        <v>0</v>
      </c>
      <c r="L71" s="1">
        <v>2017</v>
      </c>
    </row>
    <row r="72" spans="1:12" x14ac:dyDescent="0.25">
      <c r="A72" s="1" t="s">
        <v>2443</v>
      </c>
      <c r="B72" s="1">
        <v>200</v>
      </c>
      <c r="C72" s="1">
        <v>166</v>
      </c>
      <c r="D72" s="1">
        <v>22</v>
      </c>
      <c r="E72" s="1">
        <v>4</v>
      </c>
      <c r="F72" s="1">
        <v>7</v>
      </c>
      <c r="G72" s="1">
        <v>0</v>
      </c>
      <c r="H72" s="1">
        <v>1100</v>
      </c>
      <c r="I72" s="1">
        <v>0</v>
      </c>
      <c r="J72" s="1">
        <v>0</v>
      </c>
      <c r="K72" s="1">
        <v>0</v>
      </c>
      <c r="L72" s="1">
        <v>2006</v>
      </c>
    </row>
    <row r="73" spans="1:12" x14ac:dyDescent="0.25">
      <c r="A73" s="1" t="s">
        <v>2444</v>
      </c>
      <c r="B73" s="1">
        <v>200</v>
      </c>
      <c r="C73" s="1">
        <v>176</v>
      </c>
      <c r="D73" s="1">
        <v>20</v>
      </c>
      <c r="E73" s="1">
        <v>6</v>
      </c>
      <c r="F73" s="1">
        <v>8</v>
      </c>
      <c r="G73" s="1">
        <v>0</v>
      </c>
      <c r="H73" s="1">
        <v>1080</v>
      </c>
      <c r="I73" s="1">
        <v>0</v>
      </c>
      <c r="J73" s="1">
        <v>0</v>
      </c>
      <c r="K73" s="1">
        <v>0</v>
      </c>
      <c r="L73" s="1">
        <v>2006</v>
      </c>
    </row>
    <row r="74" spans="1:12" x14ac:dyDescent="0.25">
      <c r="A74" s="1" t="s">
        <v>2445</v>
      </c>
      <c r="B74" s="1">
        <v>200</v>
      </c>
      <c r="C74" s="1">
        <v>740</v>
      </c>
      <c r="D74" s="1">
        <v>114</v>
      </c>
      <c r="E74" s="1">
        <v>18</v>
      </c>
      <c r="F74" s="1">
        <v>24</v>
      </c>
      <c r="G74" s="1">
        <v>0</v>
      </c>
      <c r="H74" s="1">
        <v>8100</v>
      </c>
      <c r="I74" s="1">
        <v>0</v>
      </c>
      <c r="J74" s="1">
        <v>0</v>
      </c>
      <c r="K74" s="1">
        <v>0</v>
      </c>
      <c r="L74" s="1">
        <v>2006</v>
      </c>
    </row>
    <row r="75" spans="1:12" x14ac:dyDescent="0.25">
      <c r="A75" s="1" t="s">
        <v>2446</v>
      </c>
      <c r="B75" s="1">
        <v>200</v>
      </c>
      <c r="C75" s="1">
        <v>880</v>
      </c>
      <c r="D75" s="1">
        <v>132</v>
      </c>
      <c r="E75" s="1">
        <v>18</v>
      </c>
      <c r="F75" s="1">
        <v>32</v>
      </c>
      <c r="G75" s="1">
        <v>0</v>
      </c>
      <c r="H75" s="1">
        <v>8000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2447</v>
      </c>
      <c r="B76" s="1">
        <v>200</v>
      </c>
      <c r="C76" s="1">
        <v>770</v>
      </c>
      <c r="D76" s="1">
        <v>120</v>
      </c>
      <c r="E76" s="1">
        <v>18</v>
      </c>
      <c r="F76" s="1">
        <v>24</v>
      </c>
      <c r="G76" s="1">
        <v>0</v>
      </c>
      <c r="H76" s="1">
        <v>8000</v>
      </c>
      <c r="I76" s="1">
        <v>0</v>
      </c>
      <c r="J76" s="1">
        <v>0</v>
      </c>
      <c r="K76" s="1">
        <v>0</v>
      </c>
      <c r="L76" s="1">
        <v>2006</v>
      </c>
    </row>
    <row r="77" spans="1:12" x14ac:dyDescent="0.25">
      <c r="A77" s="1" t="s">
        <v>2448</v>
      </c>
      <c r="B77" s="1">
        <v>200</v>
      </c>
      <c r="C77" s="1">
        <v>236</v>
      </c>
      <c r="D77" s="1">
        <v>0</v>
      </c>
      <c r="E77" s="1">
        <v>6.6</v>
      </c>
      <c r="F77" s="1">
        <v>14.6</v>
      </c>
      <c r="G77" s="1">
        <v>0</v>
      </c>
      <c r="H77" s="1">
        <v>1020</v>
      </c>
      <c r="I77" s="1">
        <v>0</v>
      </c>
      <c r="J77" s="1">
        <v>0</v>
      </c>
      <c r="K77" s="1">
        <v>0</v>
      </c>
      <c r="L77" s="1">
        <v>2006</v>
      </c>
    </row>
    <row r="78" spans="1:12" x14ac:dyDescent="0.25">
      <c r="A78" s="1" t="s">
        <v>2449</v>
      </c>
      <c r="B78" s="1">
        <v>100</v>
      </c>
      <c r="C78" s="1">
        <v>302</v>
      </c>
      <c r="D78" s="1">
        <v>58.3</v>
      </c>
      <c r="E78" s="1">
        <v>10.4</v>
      </c>
      <c r="F78" s="1">
        <v>14.6</v>
      </c>
      <c r="G78" s="1"/>
      <c r="H78" s="1"/>
      <c r="I78" s="1"/>
      <c r="J78" s="1"/>
      <c r="K78" s="1">
        <v>0</v>
      </c>
      <c r="L78" s="1">
        <v>2017</v>
      </c>
    </row>
    <row r="79" spans="1:12" x14ac:dyDescent="0.25">
      <c r="A79" s="1" t="s">
        <v>2450</v>
      </c>
      <c r="B79" s="1">
        <v>100</v>
      </c>
      <c r="C79" s="1">
        <v>489</v>
      </c>
      <c r="D79" s="1">
        <v>3.2</v>
      </c>
      <c r="E79" s="1">
        <v>2.1</v>
      </c>
      <c r="F79" s="1">
        <v>56.5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2011</v>
      </c>
    </row>
    <row r="80" spans="1:12" x14ac:dyDescent="0.25">
      <c r="A80" s="1" t="s">
        <v>2451</v>
      </c>
      <c r="B80" s="1">
        <v>100</v>
      </c>
      <c r="C80" s="1">
        <v>352</v>
      </c>
      <c r="D80" s="1">
        <v>69.8</v>
      </c>
      <c r="E80" s="1">
        <v>6.5</v>
      </c>
      <c r="F80" s="1">
        <v>5.2</v>
      </c>
      <c r="G80" s="1"/>
      <c r="H80" s="1">
        <v>13</v>
      </c>
      <c r="I80" s="1">
        <v>0</v>
      </c>
      <c r="J80" s="1">
        <v>-1.92</v>
      </c>
      <c r="K80" s="1">
        <v>0</v>
      </c>
      <c r="L80" s="1">
        <v>2017</v>
      </c>
    </row>
    <row r="81" spans="1:12" x14ac:dyDescent="0.25">
      <c r="A81" s="1" t="s">
        <v>2452</v>
      </c>
      <c r="B81" s="1">
        <v>100</v>
      </c>
      <c r="C81" s="1">
        <v>192</v>
      </c>
      <c r="D81" s="1">
        <v>7.64</v>
      </c>
      <c r="E81" s="1">
        <v>20.29</v>
      </c>
      <c r="F81" s="1">
        <v>10.8</v>
      </c>
      <c r="G81" s="1"/>
      <c r="H81" s="1">
        <v>9</v>
      </c>
      <c r="I81" s="1">
        <v>0</v>
      </c>
      <c r="J81" s="1">
        <v>2.54</v>
      </c>
      <c r="K81" s="1">
        <v>0</v>
      </c>
      <c r="L81" s="1">
        <v>2017</v>
      </c>
    </row>
    <row r="82" spans="1:12" x14ac:dyDescent="0.25">
      <c r="A82" s="1" t="s">
        <v>2453</v>
      </c>
      <c r="B82" s="1">
        <v>100</v>
      </c>
      <c r="C82" s="1">
        <v>135</v>
      </c>
      <c r="D82" s="1">
        <v>31.73</v>
      </c>
      <c r="E82" s="1">
        <v>1.78</v>
      </c>
      <c r="F82" s="1">
        <v>0.08</v>
      </c>
      <c r="G82" s="1">
        <v>13.47</v>
      </c>
      <c r="H82" s="1">
        <v>1063</v>
      </c>
      <c r="I82" s="1">
        <v>0</v>
      </c>
      <c r="J82" s="1">
        <v>0.03</v>
      </c>
      <c r="K82" s="1">
        <v>0</v>
      </c>
      <c r="L82" s="1">
        <v>2017</v>
      </c>
    </row>
    <row r="83" spans="1:12" x14ac:dyDescent="0.25">
      <c r="A83" s="1" t="s">
        <v>2454</v>
      </c>
      <c r="B83" s="1">
        <v>100</v>
      </c>
      <c r="C83" s="1">
        <v>292</v>
      </c>
      <c r="D83" s="1">
        <v>50.64</v>
      </c>
      <c r="E83" s="1">
        <v>26.63</v>
      </c>
      <c r="F83" s="1">
        <v>5.48</v>
      </c>
      <c r="G83" s="1">
        <v>7.27</v>
      </c>
      <c r="H83" s="1">
        <v>452</v>
      </c>
      <c r="I83" s="1">
        <v>0</v>
      </c>
      <c r="J83" s="1">
        <v>1.38</v>
      </c>
      <c r="K83" s="1">
        <v>0</v>
      </c>
      <c r="L83" s="1">
        <v>2017</v>
      </c>
    </row>
    <row r="84" spans="1:12" x14ac:dyDescent="0.25">
      <c r="A84" s="1" t="s">
        <v>2455</v>
      </c>
      <c r="B84" s="1">
        <v>100</v>
      </c>
      <c r="C84" s="1">
        <v>389</v>
      </c>
      <c r="D84" s="1">
        <v>55.6</v>
      </c>
      <c r="E84" s="1">
        <v>15.5</v>
      </c>
      <c r="F84" s="1">
        <v>11.6</v>
      </c>
      <c r="G84" s="1"/>
      <c r="H84" s="1">
        <v>60</v>
      </c>
      <c r="I84" s="1">
        <v>0</v>
      </c>
      <c r="J84" s="1">
        <v>-1.92</v>
      </c>
      <c r="K84" s="1">
        <v>0</v>
      </c>
      <c r="L84" s="1">
        <v>2017</v>
      </c>
    </row>
    <row r="85" spans="1:12" x14ac:dyDescent="0.25">
      <c r="A85" s="1" t="s">
        <v>2456</v>
      </c>
      <c r="B85" s="1">
        <v>100</v>
      </c>
      <c r="C85" s="1">
        <v>55</v>
      </c>
      <c r="D85" s="1">
        <v>5.2</v>
      </c>
      <c r="E85" s="1">
        <v>0.7</v>
      </c>
      <c r="F85" s="1">
        <v>0.5</v>
      </c>
      <c r="G85" s="1"/>
      <c r="H85" s="1">
        <v>630</v>
      </c>
      <c r="I85" s="1"/>
      <c r="J85" s="1">
        <v>-7.0000000000000007E-2</v>
      </c>
      <c r="K85" s="1">
        <v>0</v>
      </c>
      <c r="L85" s="1">
        <v>2017</v>
      </c>
    </row>
    <row r="86" spans="1:12" x14ac:dyDescent="0.25">
      <c r="A86" s="1" t="s">
        <v>2457</v>
      </c>
      <c r="B86" s="1">
        <v>100</v>
      </c>
      <c r="C86" s="1">
        <v>347</v>
      </c>
      <c r="D86" s="1">
        <v>66.3</v>
      </c>
      <c r="E86" s="1">
        <v>11.3</v>
      </c>
      <c r="F86" s="1">
        <v>4.0999999999999996</v>
      </c>
      <c r="G86" s="1"/>
      <c r="H86" s="1">
        <v>46</v>
      </c>
      <c r="I86" s="1"/>
      <c r="J86" s="1"/>
      <c r="K86" s="1">
        <v>0</v>
      </c>
      <c r="L86" s="1">
        <v>2017</v>
      </c>
    </row>
    <row r="87" spans="1:12" x14ac:dyDescent="0.25">
      <c r="A87" s="1" t="s">
        <v>2458</v>
      </c>
      <c r="B87" s="1">
        <v>100</v>
      </c>
      <c r="C87" s="1">
        <v>378</v>
      </c>
      <c r="D87" s="1">
        <v>70.099999999999994</v>
      </c>
      <c r="E87" s="1">
        <v>10.1</v>
      </c>
      <c r="F87" s="1">
        <v>6.4</v>
      </c>
      <c r="G87" s="1">
        <v>0.6</v>
      </c>
      <c r="H87" s="1">
        <v>4</v>
      </c>
      <c r="I87" s="1">
        <v>0</v>
      </c>
      <c r="J87" s="1">
        <v>-2.2200000000000002</v>
      </c>
      <c r="K87" s="1">
        <v>0</v>
      </c>
      <c r="L8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119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2614</v>
      </c>
      <c r="I1" s="3" t="s">
        <v>2615</v>
      </c>
      <c r="J1" s="2" t="s">
        <v>2616</v>
      </c>
      <c r="K1" s="2" t="s">
        <v>2617</v>
      </c>
      <c r="L1" s="2" t="s">
        <v>301</v>
      </c>
    </row>
    <row r="2" spans="1:12" x14ac:dyDescent="0.25">
      <c r="A2" s="1" t="s">
        <v>2459</v>
      </c>
      <c r="B2" s="1">
        <v>100</v>
      </c>
      <c r="C2" s="1">
        <v>127</v>
      </c>
      <c r="D2" s="1">
        <v>20.6</v>
      </c>
      <c r="E2" s="1">
        <v>3.4</v>
      </c>
      <c r="F2" s="1">
        <v>3.4</v>
      </c>
      <c r="G2" s="1"/>
      <c r="H2" s="1">
        <v>418</v>
      </c>
      <c r="I2" s="1"/>
      <c r="J2" s="1"/>
      <c r="K2" s="1">
        <v>0</v>
      </c>
      <c r="L2" s="1">
        <v>2017</v>
      </c>
    </row>
    <row r="3" spans="1:12" x14ac:dyDescent="0.25">
      <c r="A3" s="1" t="s">
        <v>2460</v>
      </c>
      <c r="B3" s="1">
        <v>100</v>
      </c>
      <c r="C3" s="1">
        <v>40</v>
      </c>
      <c r="D3" s="1">
        <v>1.3</v>
      </c>
      <c r="E3" s="1">
        <v>4.5999999999999996</v>
      </c>
      <c r="F3" s="1">
        <v>1.8</v>
      </c>
      <c r="G3" s="1"/>
      <c r="H3" s="1">
        <v>286</v>
      </c>
      <c r="I3" s="1"/>
      <c r="J3" s="1"/>
      <c r="K3" s="1">
        <v>0</v>
      </c>
      <c r="L3" s="1">
        <v>2017</v>
      </c>
    </row>
    <row r="4" spans="1:12" x14ac:dyDescent="0.25">
      <c r="A4" s="1" t="s">
        <v>2461</v>
      </c>
      <c r="B4" s="1">
        <v>15</v>
      </c>
      <c r="C4" s="1">
        <v>49.35</v>
      </c>
      <c r="D4" s="1">
        <v>4.28</v>
      </c>
      <c r="E4" s="1">
        <v>3.51</v>
      </c>
      <c r="F4" s="1">
        <v>2.0099999999999998</v>
      </c>
      <c r="G4" s="1">
        <v>0</v>
      </c>
      <c r="H4" s="1">
        <v>147.15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2462</v>
      </c>
      <c r="B5" s="1">
        <v>100</v>
      </c>
      <c r="C5" s="1">
        <v>128</v>
      </c>
      <c r="D5" s="1">
        <v>13.1</v>
      </c>
      <c r="E5" s="1">
        <v>5.5</v>
      </c>
      <c r="F5" s="1">
        <v>6</v>
      </c>
      <c r="G5" s="1"/>
      <c r="H5" s="1">
        <v>414</v>
      </c>
      <c r="I5" s="1"/>
      <c r="J5" s="1"/>
      <c r="K5" s="1">
        <v>0</v>
      </c>
      <c r="L5" s="1">
        <v>2017</v>
      </c>
    </row>
    <row r="6" spans="1:12" x14ac:dyDescent="0.25">
      <c r="A6" s="1" t="s">
        <v>2463</v>
      </c>
      <c r="B6" s="1">
        <v>100</v>
      </c>
      <c r="C6" s="1">
        <v>113</v>
      </c>
      <c r="D6" s="1">
        <v>15.7</v>
      </c>
      <c r="E6" s="1">
        <v>7.1</v>
      </c>
      <c r="F6" s="1">
        <v>2</v>
      </c>
      <c r="G6" s="1"/>
      <c r="H6" s="1">
        <v>526</v>
      </c>
      <c r="I6" s="1"/>
      <c r="J6" s="1"/>
      <c r="K6" s="1">
        <v>0</v>
      </c>
      <c r="L6" s="1">
        <v>2017</v>
      </c>
    </row>
    <row r="7" spans="1:12" x14ac:dyDescent="0.25">
      <c r="A7" s="1" t="s">
        <v>2464</v>
      </c>
      <c r="B7" s="1">
        <v>100</v>
      </c>
      <c r="C7" s="1">
        <v>83</v>
      </c>
      <c r="D7" s="1">
        <v>1</v>
      </c>
      <c r="E7" s="1">
        <v>10</v>
      </c>
      <c r="F7" s="1">
        <v>4.3</v>
      </c>
      <c r="G7" s="1"/>
      <c r="H7" s="1">
        <v>118</v>
      </c>
      <c r="I7" s="1"/>
      <c r="J7" s="1"/>
      <c r="K7" s="1">
        <v>0</v>
      </c>
      <c r="L7" s="1">
        <v>2017</v>
      </c>
    </row>
    <row r="8" spans="1:12" x14ac:dyDescent="0.25">
      <c r="A8" s="1" t="s">
        <v>2465</v>
      </c>
      <c r="B8" s="1">
        <v>100</v>
      </c>
      <c r="C8" s="1">
        <v>251</v>
      </c>
      <c r="D8" s="1">
        <v>32.1</v>
      </c>
      <c r="E8" s="1">
        <v>2.4</v>
      </c>
      <c r="F8" s="1">
        <v>12.5</v>
      </c>
      <c r="G8" s="1"/>
      <c r="H8" s="1">
        <v>393</v>
      </c>
      <c r="I8" s="1"/>
      <c r="J8" s="1"/>
      <c r="K8" s="1">
        <v>0</v>
      </c>
      <c r="L8" s="1">
        <v>2017</v>
      </c>
    </row>
    <row r="9" spans="1:12" x14ac:dyDescent="0.25">
      <c r="A9" s="1" t="s">
        <v>2466</v>
      </c>
      <c r="B9" s="1">
        <v>100</v>
      </c>
      <c r="C9" s="1">
        <v>138</v>
      </c>
      <c r="D9" s="1">
        <v>24.3</v>
      </c>
      <c r="E9" s="1">
        <v>4.4000000000000004</v>
      </c>
      <c r="F9" s="1">
        <v>2.6</v>
      </c>
      <c r="G9" s="1"/>
      <c r="H9" s="1">
        <v>458</v>
      </c>
      <c r="I9" s="1"/>
      <c r="J9" s="1"/>
      <c r="K9" s="1">
        <v>0</v>
      </c>
      <c r="L9" s="1">
        <v>2017</v>
      </c>
    </row>
    <row r="10" spans="1:12" x14ac:dyDescent="0.25">
      <c r="A10" s="1" t="s">
        <v>2467</v>
      </c>
      <c r="B10" s="1">
        <v>100</v>
      </c>
      <c r="C10" s="1">
        <v>162</v>
      </c>
      <c r="D10" s="1">
        <v>24.6</v>
      </c>
      <c r="E10" s="1">
        <v>3.8</v>
      </c>
      <c r="F10" s="1">
        <v>5.4</v>
      </c>
      <c r="G10" s="1"/>
      <c r="H10" s="1">
        <v>364</v>
      </c>
      <c r="I10" s="1"/>
      <c r="J10" s="1"/>
      <c r="K10" s="1">
        <v>0</v>
      </c>
      <c r="L10" s="1">
        <v>2017</v>
      </c>
    </row>
    <row r="11" spans="1:12" x14ac:dyDescent="0.25">
      <c r="A11" s="1" t="s">
        <v>2468</v>
      </c>
      <c r="B11" s="1">
        <v>100</v>
      </c>
      <c r="C11" s="1">
        <v>161</v>
      </c>
      <c r="D11" s="1">
        <v>25</v>
      </c>
      <c r="E11" s="1">
        <v>6.4</v>
      </c>
      <c r="F11" s="1">
        <v>3.9</v>
      </c>
      <c r="G11" s="1"/>
      <c r="H11" s="1">
        <v>424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2469</v>
      </c>
      <c r="B12" s="1">
        <v>100</v>
      </c>
      <c r="C12" s="1">
        <v>158</v>
      </c>
      <c r="D12" s="1">
        <v>28.8</v>
      </c>
      <c r="E12" s="1">
        <v>3.6</v>
      </c>
      <c r="F12" s="1">
        <v>3.2</v>
      </c>
      <c r="G12" s="1"/>
      <c r="H12" s="1">
        <v>417</v>
      </c>
      <c r="I12" s="1"/>
      <c r="J12" s="1"/>
      <c r="K12" s="1">
        <v>0</v>
      </c>
      <c r="L12" s="1">
        <v>2017</v>
      </c>
    </row>
    <row r="13" spans="1:12" x14ac:dyDescent="0.25">
      <c r="A13" s="1" t="s">
        <v>2470</v>
      </c>
      <c r="B13" s="1">
        <v>100</v>
      </c>
      <c r="C13" s="1">
        <v>167</v>
      </c>
      <c r="D13" s="1">
        <v>24.5</v>
      </c>
      <c r="E13" s="1">
        <v>5.8</v>
      </c>
      <c r="F13" s="1">
        <v>5.0999999999999996</v>
      </c>
      <c r="G13" s="1"/>
      <c r="H13" s="1">
        <v>346</v>
      </c>
      <c r="I13" s="1"/>
      <c r="J13" s="1"/>
      <c r="K13" s="1">
        <v>0</v>
      </c>
      <c r="L13" s="1">
        <v>2017</v>
      </c>
    </row>
    <row r="14" spans="1:12" x14ac:dyDescent="0.25">
      <c r="A14" s="1" t="s">
        <v>2471</v>
      </c>
      <c r="B14" s="1">
        <v>100</v>
      </c>
      <c r="C14" s="1">
        <v>18</v>
      </c>
      <c r="D14" s="1">
        <v>2.91</v>
      </c>
      <c r="E14" s="1">
        <v>1.41</v>
      </c>
      <c r="F14" s="1">
        <v>7.0000000000000007E-2</v>
      </c>
      <c r="G14" s="1">
        <v>1.68</v>
      </c>
      <c r="H14" s="1">
        <v>493</v>
      </c>
      <c r="I14" s="1">
        <v>0</v>
      </c>
      <c r="J14" s="1">
        <v>0.02</v>
      </c>
      <c r="K14" s="1">
        <v>0</v>
      </c>
      <c r="L14" s="1">
        <v>2017</v>
      </c>
    </row>
    <row r="15" spans="1:12" x14ac:dyDescent="0.25">
      <c r="A15" s="1" t="s">
        <v>2472</v>
      </c>
      <c r="B15" s="1">
        <v>100</v>
      </c>
      <c r="C15" s="1">
        <v>17</v>
      </c>
      <c r="D15" s="1">
        <v>3</v>
      </c>
      <c r="E15" s="1">
        <v>1</v>
      </c>
      <c r="F15" s="1">
        <v>0.1</v>
      </c>
      <c r="G15" s="1"/>
      <c r="H15" s="1">
        <v>452</v>
      </c>
      <c r="I15" s="1"/>
      <c r="J15" s="1"/>
      <c r="K15" s="1">
        <v>0</v>
      </c>
      <c r="L15" s="1">
        <v>2017</v>
      </c>
    </row>
    <row r="16" spans="1:12" x14ac:dyDescent="0.25">
      <c r="A16" s="1" t="s">
        <v>2473</v>
      </c>
      <c r="B16" s="1">
        <v>100</v>
      </c>
      <c r="C16" s="1">
        <v>61</v>
      </c>
      <c r="D16" s="1">
        <v>3</v>
      </c>
      <c r="E16" s="1">
        <v>3.8</v>
      </c>
      <c r="F16" s="1">
        <v>3.8</v>
      </c>
      <c r="G16" s="1"/>
      <c r="H16" s="1">
        <v>491</v>
      </c>
      <c r="I16" s="1"/>
      <c r="J16" s="1"/>
      <c r="K16" s="1">
        <v>0</v>
      </c>
      <c r="L16" s="1">
        <v>2017</v>
      </c>
    </row>
    <row r="17" spans="1:12" x14ac:dyDescent="0.25">
      <c r="A17" s="1" t="s">
        <v>2474</v>
      </c>
      <c r="B17" s="1">
        <v>100</v>
      </c>
      <c r="C17" s="1">
        <v>295</v>
      </c>
      <c r="D17" s="1">
        <v>18.899999999999999</v>
      </c>
      <c r="E17" s="1">
        <v>13.1</v>
      </c>
      <c r="F17" s="1">
        <v>18.5</v>
      </c>
      <c r="G17" s="1"/>
      <c r="H17" s="1">
        <v>329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2475</v>
      </c>
      <c r="B18" s="1">
        <v>100</v>
      </c>
      <c r="C18" s="1">
        <v>124</v>
      </c>
      <c r="D18" s="1">
        <v>26</v>
      </c>
      <c r="E18" s="1">
        <v>4.03</v>
      </c>
      <c r="F18" s="1">
        <v>0.42</v>
      </c>
      <c r="G18" s="1">
        <v>16.41</v>
      </c>
      <c r="H18" s="1">
        <v>1809</v>
      </c>
      <c r="I18" s="1">
        <v>0</v>
      </c>
      <c r="J18" s="1">
        <v>0.06</v>
      </c>
      <c r="K18" s="1">
        <v>0</v>
      </c>
      <c r="L18" s="1">
        <v>2017</v>
      </c>
    </row>
    <row r="19" spans="1:12" x14ac:dyDescent="0.25">
      <c r="A19" s="1" t="s">
        <v>2476</v>
      </c>
      <c r="B19" s="1">
        <v>100</v>
      </c>
      <c r="C19" s="1">
        <v>110</v>
      </c>
      <c r="D19" s="1">
        <v>0.7</v>
      </c>
      <c r="E19" s="1">
        <v>14.6</v>
      </c>
      <c r="F19" s="1">
        <v>5.4</v>
      </c>
      <c r="G19" s="1"/>
      <c r="H19" s="1">
        <v>109</v>
      </c>
      <c r="I19" s="1"/>
      <c r="J19" s="1"/>
      <c r="K19" s="1">
        <v>0</v>
      </c>
      <c r="L19" s="1">
        <v>2017</v>
      </c>
    </row>
    <row r="20" spans="1:12" x14ac:dyDescent="0.25">
      <c r="A20" s="1" t="s">
        <v>2477</v>
      </c>
      <c r="B20" s="1">
        <v>100</v>
      </c>
      <c r="C20" s="1">
        <v>173</v>
      </c>
      <c r="D20" s="1">
        <v>9.6</v>
      </c>
      <c r="E20" s="1">
        <v>10.8</v>
      </c>
      <c r="F20" s="1">
        <v>10.199999999999999</v>
      </c>
      <c r="G20" s="1"/>
      <c r="H20" s="1">
        <v>352</v>
      </c>
      <c r="I20" s="1"/>
      <c r="J20" s="1"/>
      <c r="K20" s="1">
        <v>0</v>
      </c>
      <c r="L20" s="1">
        <v>2017</v>
      </c>
    </row>
    <row r="21" spans="1:12" x14ac:dyDescent="0.25">
      <c r="A21" s="1" t="s">
        <v>2478</v>
      </c>
      <c r="B21" s="1">
        <v>100</v>
      </c>
      <c r="C21" s="1">
        <v>78</v>
      </c>
      <c r="D21" s="1">
        <v>1.9</v>
      </c>
      <c r="E21" s="1">
        <v>7.8</v>
      </c>
      <c r="F21" s="1">
        <v>4.3</v>
      </c>
      <c r="G21" s="1"/>
      <c r="H21" s="1">
        <v>334</v>
      </c>
      <c r="I21" s="1"/>
      <c r="J21" s="1"/>
      <c r="K21" s="1">
        <v>0</v>
      </c>
      <c r="L21" s="1">
        <v>2017</v>
      </c>
    </row>
    <row r="22" spans="1:12" x14ac:dyDescent="0.25">
      <c r="A22" s="1" t="s">
        <v>2479</v>
      </c>
      <c r="B22" s="1">
        <v>15</v>
      </c>
      <c r="C22" s="1">
        <v>24.9</v>
      </c>
      <c r="D22" s="1">
        <v>1.9</v>
      </c>
      <c r="E22" s="1">
        <v>1.1499999999999999</v>
      </c>
      <c r="F22" s="1">
        <v>1.41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2011</v>
      </c>
    </row>
    <row r="23" spans="1:12" x14ac:dyDescent="0.25">
      <c r="A23" s="1" t="s">
        <v>2480</v>
      </c>
      <c r="B23" s="1">
        <v>100</v>
      </c>
      <c r="C23" s="1">
        <v>255</v>
      </c>
      <c r="D23" s="1">
        <v>19.100000000000001</v>
      </c>
      <c r="E23" s="1">
        <v>16.5</v>
      </c>
      <c r="F23" s="1">
        <v>12.2</v>
      </c>
      <c r="G23" s="1"/>
      <c r="H23" s="1">
        <v>410</v>
      </c>
      <c r="I23" s="1"/>
      <c r="J23" s="1"/>
      <c r="K23" s="1">
        <v>0</v>
      </c>
      <c r="L23" s="1">
        <v>2017</v>
      </c>
    </row>
    <row r="24" spans="1:12" x14ac:dyDescent="0.25">
      <c r="A24" s="1" t="s">
        <v>2481</v>
      </c>
      <c r="B24" s="1">
        <v>100</v>
      </c>
      <c r="C24" s="1">
        <v>134</v>
      </c>
      <c r="D24" s="1">
        <v>20.5</v>
      </c>
      <c r="E24" s="1">
        <v>5.7</v>
      </c>
      <c r="F24" s="1">
        <v>3.2</v>
      </c>
      <c r="G24" s="1"/>
      <c r="H24" s="1">
        <v>300</v>
      </c>
      <c r="I24" s="1"/>
      <c r="J24" s="1"/>
      <c r="K24" s="1">
        <v>0</v>
      </c>
      <c r="L24" s="1">
        <v>2017</v>
      </c>
    </row>
    <row r="25" spans="1:12" x14ac:dyDescent="0.25">
      <c r="A25" s="1" t="s">
        <v>2482</v>
      </c>
      <c r="B25" s="1">
        <v>100</v>
      </c>
      <c r="C25" s="1">
        <v>136</v>
      </c>
      <c r="D25" s="1">
        <v>21.5</v>
      </c>
      <c r="E25" s="1">
        <v>6.3</v>
      </c>
      <c r="F25" s="1">
        <v>2.8</v>
      </c>
      <c r="G25" s="1"/>
      <c r="H25" s="1">
        <v>325</v>
      </c>
      <c r="I25" s="1"/>
      <c r="J25" s="1"/>
      <c r="K25" s="1">
        <v>0</v>
      </c>
      <c r="L25" s="1">
        <v>2017</v>
      </c>
    </row>
    <row r="26" spans="1:12" x14ac:dyDescent="0.25">
      <c r="A26" s="1" t="s">
        <v>2483</v>
      </c>
      <c r="B26" s="1">
        <v>100</v>
      </c>
      <c r="C26" s="1">
        <v>156</v>
      </c>
      <c r="D26" s="1">
        <v>23.1</v>
      </c>
      <c r="E26" s="1">
        <v>6</v>
      </c>
      <c r="F26" s="1">
        <v>4.4000000000000004</v>
      </c>
      <c r="G26" s="1"/>
      <c r="H26" s="1">
        <v>308</v>
      </c>
      <c r="I26" s="1"/>
      <c r="J26" s="1"/>
      <c r="K26" s="1">
        <v>0</v>
      </c>
      <c r="L26" s="1">
        <v>2017</v>
      </c>
    </row>
    <row r="27" spans="1:12" x14ac:dyDescent="0.25">
      <c r="A27" s="1" t="s">
        <v>2484</v>
      </c>
      <c r="B27" s="1">
        <v>100</v>
      </c>
      <c r="C27" s="1">
        <v>135</v>
      </c>
      <c r="D27" s="1">
        <v>20.6</v>
      </c>
      <c r="E27" s="1">
        <v>5.8</v>
      </c>
      <c r="F27" s="1">
        <v>3.3</v>
      </c>
      <c r="G27" s="1"/>
      <c r="H27" s="1">
        <v>324</v>
      </c>
      <c r="I27" s="1"/>
      <c r="J27" s="1"/>
      <c r="K27" s="1">
        <v>0</v>
      </c>
      <c r="L27" s="1">
        <v>2017</v>
      </c>
    </row>
    <row r="28" spans="1:12" x14ac:dyDescent="0.25">
      <c r="A28" s="1" t="s">
        <v>2485</v>
      </c>
      <c r="B28" s="1">
        <v>100</v>
      </c>
      <c r="C28" s="1">
        <v>137</v>
      </c>
      <c r="D28" s="1">
        <v>20.7</v>
      </c>
      <c r="E28" s="1">
        <v>6</v>
      </c>
      <c r="F28" s="1">
        <v>3.3</v>
      </c>
      <c r="G28" s="1"/>
      <c r="H28" s="1">
        <v>149</v>
      </c>
      <c r="I28" s="1"/>
      <c r="J28" s="1"/>
      <c r="K28" s="1">
        <v>0</v>
      </c>
      <c r="L28" s="1">
        <v>2017</v>
      </c>
    </row>
    <row r="29" spans="1:12" x14ac:dyDescent="0.25">
      <c r="A29" s="1" t="s">
        <v>2486</v>
      </c>
      <c r="B29" s="1">
        <v>100</v>
      </c>
      <c r="C29" s="1">
        <v>72</v>
      </c>
      <c r="D29" s="1">
        <v>0.6</v>
      </c>
      <c r="E29" s="1">
        <v>12.6</v>
      </c>
      <c r="F29" s="1">
        <v>2.1</v>
      </c>
      <c r="G29" s="1"/>
      <c r="H29" s="1">
        <v>75</v>
      </c>
      <c r="I29" s="1"/>
      <c r="J29" s="1"/>
      <c r="K29" s="1">
        <v>0</v>
      </c>
      <c r="L29" s="1">
        <v>2017</v>
      </c>
    </row>
    <row r="30" spans="1:12" x14ac:dyDescent="0.25">
      <c r="A30" s="1" t="s">
        <v>2487</v>
      </c>
      <c r="B30" s="1">
        <v>100</v>
      </c>
      <c r="C30" s="1">
        <v>225</v>
      </c>
      <c r="D30" s="1">
        <v>14.1</v>
      </c>
      <c r="E30" s="1">
        <v>9.4</v>
      </c>
      <c r="F30" s="1">
        <v>14.5</v>
      </c>
      <c r="G30" s="1"/>
      <c r="H30" s="1">
        <v>168</v>
      </c>
      <c r="I30" s="1"/>
      <c r="J30" s="1"/>
      <c r="K30" s="1">
        <v>0</v>
      </c>
      <c r="L30" s="1">
        <v>2017</v>
      </c>
    </row>
    <row r="31" spans="1:12" x14ac:dyDescent="0.25">
      <c r="A31" s="1" t="s">
        <v>2488</v>
      </c>
      <c r="B31" s="1">
        <v>100</v>
      </c>
      <c r="C31" s="1">
        <v>46</v>
      </c>
      <c r="D31" s="1">
        <v>1.3</v>
      </c>
      <c r="E31" s="1">
        <v>5.8</v>
      </c>
      <c r="F31" s="1">
        <v>2</v>
      </c>
      <c r="G31" s="1"/>
      <c r="H31" s="1">
        <v>322</v>
      </c>
      <c r="I31" s="1"/>
      <c r="J31" s="1"/>
      <c r="K31" s="1">
        <v>0</v>
      </c>
      <c r="L31" s="1">
        <v>2017</v>
      </c>
    </row>
    <row r="32" spans="1:12" x14ac:dyDescent="0.25">
      <c r="A32" s="1" t="s">
        <v>2489</v>
      </c>
      <c r="B32" s="1">
        <v>100</v>
      </c>
      <c r="C32" s="1">
        <v>175</v>
      </c>
      <c r="D32" s="1">
        <v>9.1</v>
      </c>
      <c r="E32" s="1">
        <v>11.5</v>
      </c>
      <c r="F32" s="1">
        <v>10.3</v>
      </c>
      <c r="G32" s="1"/>
      <c r="H32" s="1">
        <v>526</v>
      </c>
      <c r="I32" s="1"/>
      <c r="J32" s="1"/>
      <c r="K32" s="1">
        <v>0</v>
      </c>
      <c r="L32" s="1">
        <v>2017</v>
      </c>
    </row>
    <row r="33" spans="1:12" x14ac:dyDescent="0.25">
      <c r="A33" s="1" t="s">
        <v>2490</v>
      </c>
      <c r="B33" s="1">
        <v>100</v>
      </c>
      <c r="C33" s="1">
        <v>37</v>
      </c>
      <c r="D33" s="1">
        <v>3.4</v>
      </c>
      <c r="E33" s="1">
        <v>2.9</v>
      </c>
      <c r="F33" s="1">
        <v>1.3</v>
      </c>
      <c r="G33" s="1"/>
      <c r="H33" s="1">
        <v>505</v>
      </c>
      <c r="I33" s="1"/>
      <c r="J33" s="1"/>
      <c r="K33" s="1">
        <v>0</v>
      </c>
      <c r="L33" s="1">
        <v>2017</v>
      </c>
    </row>
    <row r="34" spans="1:12" x14ac:dyDescent="0.25">
      <c r="A34" s="1" t="s">
        <v>2491</v>
      </c>
      <c r="B34" s="1">
        <v>100</v>
      </c>
      <c r="C34" s="1">
        <v>89</v>
      </c>
      <c r="D34" s="1">
        <v>15.8</v>
      </c>
      <c r="E34" s="1">
        <v>2.9</v>
      </c>
      <c r="F34" s="1">
        <v>1.6</v>
      </c>
      <c r="G34" s="1"/>
      <c r="H34" s="1">
        <v>283</v>
      </c>
      <c r="I34" s="1"/>
      <c r="J34" s="1"/>
      <c r="K34" s="1">
        <v>0</v>
      </c>
      <c r="L34" s="1">
        <v>2017</v>
      </c>
    </row>
    <row r="35" spans="1:12" x14ac:dyDescent="0.25">
      <c r="A35" s="1" t="s">
        <v>2492</v>
      </c>
      <c r="B35" s="1">
        <v>100</v>
      </c>
      <c r="C35" s="1">
        <v>151</v>
      </c>
      <c r="D35" s="1">
        <v>30.2</v>
      </c>
      <c r="E35" s="1">
        <v>3.8</v>
      </c>
      <c r="F35" s="1">
        <v>1.7</v>
      </c>
      <c r="G35" s="1"/>
      <c r="H35" s="1">
        <v>427</v>
      </c>
      <c r="I35" s="1"/>
      <c r="J35" s="1"/>
      <c r="K35" s="1">
        <v>0</v>
      </c>
      <c r="L35" s="1">
        <v>2017</v>
      </c>
    </row>
    <row r="36" spans="1:12" x14ac:dyDescent="0.25">
      <c r="A36" s="1" t="s">
        <v>2493</v>
      </c>
      <c r="B36" s="1">
        <v>100</v>
      </c>
      <c r="C36" s="1">
        <v>199</v>
      </c>
      <c r="D36" s="1">
        <v>13.1</v>
      </c>
      <c r="E36" s="1">
        <v>10.3</v>
      </c>
      <c r="F36" s="1">
        <v>11.7</v>
      </c>
      <c r="G36" s="1"/>
      <c r="H36" s="1">
        <v>324</v>
      </c>
      <c r="I36" s="1"/>
      <c r="J36" s="1"/>
      <c r="K36" s="1">
        <v>0</v>
      </c>
      <c r="L36" s="1">
        <v>2017</v>
      </c>
    </row>
    <row r="37" spans="1:12" x14ac:dyDescent="0.25">
      <c r="A37" s="1" t="s">
        <v>2494</v>
      </c>
      <c r="B37" s="1">
        <v>100</v>
      </c>
      <c r="C37" s="1">
        <v>118</v>
      </c>
      <c r="D37" s="1">
        <v>27.34</v>
      </c>
      <c r="E37" s="1">
        <v>1.96</v>
      </c>
      <c r="F37" s="1">
        <v>0.14000000000000001</v>
      </c>
      <c r="G37" s="1">
        <v>13.85</v>
      </c>
      <c r="H37" s="1">
        <v>1410</v>
      </c>
      <c r="I37" s="1">
        <v>0</v>
      </c>
      <c r="J37" s="1">
        <v>0.04</v>
      </c>
      <c r="K37" s="1">
        <v>0</v>
      </c>
      <c r="L37" s="1">
        <v>2017</v>
      </c>
    </row>
    <row r="38" spans="1:12" x14ac:dyDescent="0.25">
      <c r="A38" s="1" t="s">
        <v>2495</v>
      </c>
      <c r="B38" s="1">
        <v>100</v>
      </c>
      <c r="C38" s="1">
        <v>114</v>
      </c>
      <c r="D38" s="1">
        <v>5.4</v>
      </c>
      <c r="E38" s="1">
        <v>7.6</v>
      </c>
      <c r="F38" s="1">
        <v>6.9</v>
      </c>
      <c r="G38" s="1"/>
      <c r="H38" s="1">
        <v>346</v>
      </c>
      <c r="I38" s="1"/>
      <c r="J38" s="1"/>
      <c r="K38" s="1">
        <v>0</v>
      </c>
      <c r="L38" s="1">
        <v>2017</v>
      </c>
    </row>
    <row r="39" spans="1:12" x14ac:dyDescent="0.25">
      <c r="A39" s="1" t="s">
        <v>2496</v>
      </c>
      <c r="B39" s="1">
        <v>100</v>
      </c>
      <c r="C39" s="1">
        <v>109</v>
      </c>
      <c r="D39" s="1">
        <v>20.9</v>
      </c>
      <c r="E39" s="1">
        <v>3.8</v>
      </c>
      <c r="F39" s="1">
        <v>1.1000000000000001</v>
      </c>
      <c r="G39" s="1"/>
      <c r="H39" s="1">
        <v>273</v>
      </c>
      <c r="I39" s="1"/>
      <c r="J39" s="1"/>
      <c r="K39" s="1">
        <v>0</v>
      </c>
      <c r="L39" s="1">
        <v>2017</v>
      </c>
    </row>
    <row r="40" spans="1:12" x14ac:dyDescent="0.25">
      <c r="A40" s="1" t="s">
        <v>2497</v>
      </c>
      <c r="B40" s="1">
        <v>100</v>
      </c>
      <c r="C40" s="1">
        <v>181</v>
      </c>
      <c r="D40" s="1">
        <v>19.5</v>
      </c>
      <c r="E40" s="1">
        <v>6.5</v>
      </c>
      <c r="F40" s="1">
        <v>8.5</v>
      </c>
      <c r="G40" s="1"/>
      <c r="H40" s="1">
        <v>340</v>
      </c>
      <c r="I40" s="1"/>
      <c r="J40" s="1"/>
      <c r="K40" s="1">
        <v>0</v>
      </c>
      <c r="L40" s="1">
        <v>2017</v>
      </c>
    </row>
    <row r="41" spans="1:12" x14ac:dyDescent="0.25">
      <c r="A41" s="1" t="s">
        <v>2498</v>
      </c>
      <c r="B41" s="1">
        <v>100</v>
      </c>
      <c r="C41" s="1">
        <v>274</v>
      </c>
      <c r="D41" s="1">
        <v>35.200000000000003</v>
      </c>
      <c r="E41" s="1">
        <v>7</v>
      </c>
      <c r="F41" s="1">
        <v>11.7</v>
      </c>
      <c r="G41" s="1"/>
      <c r="H41" s="1">
        <v>381</v>
      </c>
      <c r="I41" s="1"/>
      <c r="J41" s="1"/>
      <c r="K41" s="1">
        <v>0</v>
      </c>
      <c r="L41" s="1">
        <v>2017</v>
      </c>
    </row>
    <row r="42" spans="1:12" x14ac:dyDescent="0.25">
      <c r="A42" s="1" t="s">
        <v>2499</v>
      </c>
      <c r="B42" s="1">
        <v>100</v>
      </c>
      <c r="C42" s="1">
        <v>168</v>
      </c>
      <c r="D42" s="1">
        <v>23</v>
      </c>
      <c r="E42" s="1">
        <v>6.2</v>
      </c>
      <c r="F42" s="1">
        <v>5.7</v>
      </c>
      <c r="G42" s="1"/>
      <c r="H42" s="1">
        <v>376</v>
      </c>
      <c r="I42" s="1"/>
      <c r="J42" s="1"/>
      <c r="K42" s="1">
        <v>0</v>
      </c>
      <c r="L42" s="1">
        <v>2017</v>
      </c>
    </row>
    <row r="43" spans="1:12" x14ac:dyDescent="0.25">
      <c r="A43" s="1" t="s">
        <v>2500</v>
      </c>
      <c r="B43" s="1">
        <v>100</v>
      </c>
      <c r="C43" s="1">
        <v>131</v>
      </c>
      <c r="D43" s="1">
        <v>15.6</v>
      </c>
      <c r="E43" s="1">
        <v>5.6</v>
      </c>
      <c r="F43" s="1">
        <v>5.0999999999999996</v>
      </c>
      <c r="G43" s="1"/>
      <c r="H43" s="1">
        <v>239</v>
      </c>
      <c r="I43" s="1"/>
      <c r="J43" s="1"/>
      <c r="K43" s="1">
        <v>0</v>
      </c>
      <c r="L43" s="1">
        <v>2017</v>
      </c>
    </row>
    <row r="44" spans="1:12" x14ac:dyDescent="0.25">
      <c r="A44" s="1" t="s">
        <v>2501</v>
      </c>
      <c r="B44" s="1">
        <v>100</v>
      </c>
      <c r="C44" s="1">
        <v>62</v>
      </c>
      <c r="D44" s="1">
        <v>6.8</v>
      </c>
      <c r="E44" s="1">
        <v>3.1</v>
      </c>
      <c r="F44" s="1">
        <v>2.5</v>
      </c>
      <c r="G44" s="1"/>
      <c r="H44" s="1">
        <v>338</v>
      </c>
      <c r="I44" s="1"/>
      <c r="J44" s="1"/>
      <c r="K44" s="1">
        <v>0</v>
      </c>
      <c r="L44" s="1">
        <v>2017</v>
      </c>
    </row>
    <row r="45" spans="1:12" x14ac:dyDescent="0.25">
      <c r="A45" s="1" t="s">
        <v>2502</v>
      </c>
      <c r="B45" s="1">
        <v>100</v>
      </c>
      <c r="C45" s="1">
        <v>264</v>
      </c>
      <c r="D45" s="1">
        <v>17</v>
      </c>
      <c r="E45" s="1">
        <v>23.3</v>
      </c>
      <c r="F45" s="1">
        <v>11.2</v>
      </c>
      <c r="G45" s="1"/>
      <c r="H45" s="1">
        <v>1378</v>
      </c>
      <c r="I45" s="1"/>
      <c r="J45" s="1"/>
      <c r="K45" s="1">
        <v>0</v>
      </c>
      <c r="L45" s="1">
        <v>2017</v>
      </c>
    </row>
    <row r="46" spans="1:12" x14ac:dyDescent="0.25">
      <c r="A46" s="1" t="s">
        <v>2503</v>
      </c>
      <c r="B46" s="1">
        <v>100</v>
      </c>
      <c r="C46" s="1">
        <v>136</v>
      </c>
      <c r="D46" s="1">
        <v>28.5</v>
      </c>
      <c r="E46" s="1">
        <v>3.3</v>
      </c>
      <c r="F46" s="1">
        <v>1</v>
      </c>
      <c r="G46" s="1"/>
      <c r="H46" s="1">
        <v>1282</v>
      </c>
      <c r="I46" s="1"/>
      <c r="J46" s="1"/>
      <c r="K46" s="1">
        <v>0</v>
      </c>
      <c r="L46" s="1">
        <v>2017</v>
      </c>
    </row>
    <row r="47" spans="1:12" x14ac:dyDescent="0.25">
      <c r="A47" s="1" t="s">
        <v>2504</v>
      </c>
      <c r="B47" s="1">
        <v>100</v>
      </c>
      <c r="C47" s="1">
        <v>69</v>
      </c>
      <c r="D47" s="1">
        <v>14.1</v>
      </c>
      <c r="E47" s="1">
        <v>2</v>
      </c>
      <c r="F47" s="1">
        <v>0.5</v>
      </c>
      <c r="G47" s="1"/>
      <c r="H47" s="1">
        <v>327</v>
      </c>
      <c r="I47" s="1"/>
      <c r="J47" s="1"/>
      <c r="K47" s="1">
        <v>0</v>
      </c>
      <c r="L47" s="1">
        <v>2017</v>
      </c>
    </row>
    <row r="48" spans="1:12" x14ac:dyDescent="0.25">
      <c r="A48" s="1" t="s">
        <v>2505</v>
      </c>
      <c r="B48" s="1">
        <v>100</v>
      </c>
      <c r="C48" s="1">
        <v>151</v>
      </c>
      <c r="D48" s="1">
        <v>24</v>
      </c>
      <c r="E48" s="1">
        <v>4.5999999999999996</v>
      </c>
      <c r="F48" s="1">
        <v>4.0999999999999996</v>
      </c>
      <c r="G48" s="1"/>
      <c r="H48" s="1">
        <v>358</v>
      </c>
      <c r="I48" s="1"/>
      <c r="J48" s="1"/>
      <c r="K48" s="1">
        <v>0</v>
      </c>
      <c r="L48" s="1">
        <v>2017</v>
      </c>
    </row>
    <row r="49" spans="1:12" x14ac:dyDescent="0.25">
      <c r="A49" s="1" t="s">
        <v>2506</v>
      </c>
      <c r="B49" s="1">
        <v>100</v>
      </c>
      <c r="C49" s="1">
        <v>162</v>
      </c>
      <c r="D49" s="1">
        <v>25</v>
      </c>
      <c r="E49" s="1">
        <v>4.8</v>
      </c>
      <c r="F49" s="1">
        <v>4.8</v>
      </c>
      <c r="G49" s="1"/>
      <c r="H49" s="1">
        <v>330</v>
      </c>
      <c r="I49" s="1"/>
      <c r="J49" s="1"/>
      <c r="K49" s="1">
        <v>0</v>
      </c>
      <c r="L49" s="1">
        <v>2017</v>
      </c>
    </row>
    <row r="50" spans="1:12" x14ac:dyDescent="0.25">
      <c r="A50" s="1" t="s">
        <v>2507</v>
      </c>
      <c r="B50" s="1">
        <v>100</v>
      </c>
      <c r="C50" s="1">
        <v>113</v>
      </c>
      <c r="D50" s="1">
        <v>20</v>
      </c>
      <c r="E50" s="1">
        <v>3.4</v>
      </c>
      <c r="F50" s="1">
        <v>2.1</v>
      </c>
      <c r="G50" s="1"/>
      <c r="H50" s="1">
        <v>337</v>
      </c>
      <c r="I50" s="1"/>
      <c r="J50" s="1"/>
      <c r="K50" s="1">
        <v>0</v>
      </c>
      <c r="L50" s="1">
        <v>2017</v>
      </c>
    </row>
    <row r="51" spans="1:12" x14ac:dyDescent="0.25">
      <c r="A51" s="1" t="s">
        <v>2508</v>
      </c>
      <c r="B51" s="1">
        <v>100</v>
      </c>
      <c r="C51" s="1">
        <v>114</v>
      </c>
      <c r="D51" s="1">
        <v>22.3</v>
      </c>
      <c r="E51" s="1">
        <v>3.6</v>
      </c>
      <c r="F51" s="1">
        <v>1.1000000000000001</v>
      </c>
      <c r="G51" s="1"/>
      <c r="H51" s="1">
        <v>303</v>
      </c>
      <c r="I51" s="1"/>
      <c r="J51" s="1"/>
      <c r="K51" s="1">
        <v>0</v>
      </c>
      <c r="L51" s="1">
        <v>2017</v>
      </c>
    </row>
    <row r="52" spans="1:12" x14ac:dyDescent="0.25">
      <c r="A52" s="1" t="s">
        <v>2509</v>
      </c>
      <c r="B52" s="1">
        <v>100</v>
      </c>
      <c r="C52" s="1">
        <v>141</v>
      </c>
      <c r="D52" s="1">
        <v>23</v>
      </c>
      <c r="E52" s="1">
        <v>4</v>
      </c>
      <c r="F52" s="1">
        <v>3.7</v>
      </c>
      <c r="G52" s="1"/>
      <c r="H52" s="1">
        <v>267</v>
      </c>
      <c r="I52" s="1"/>
      <c r="J52" s="1"/>
      <c r="K52" s="1">
        <v>0</v>
      </c>
      <c r="L52" s="1">
        <v>2017</v>
      </c>
    </row>
    <row r="53" spans="1:12" x14ac:dyDescent="0.25">
      <c r="A53" s="1" t="s">
        <v>2510</v>
      </c>
      <c r="B53" s="1">
        <v>100</v>
      </c>
      <c r="C53" s="1">
        <v>166</v>
      </c>
      <c r="D53" s="1">
        <v>34.1</v>
      </c>
      <c r="E53" s="1">
        <v>3.7</v>
      </c>
      <c r="F53" s="1">
        <v>1.6</v>
      </c>
      <c r="G53" s="1"/>
      <c r="H53" s="1">
        <v>343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2511</v>
      </c>
      <c r="B54" s="1">
        <v>100</v>
      </c>
      <c r="C54" s="1">
        <v>161</v>
      </c>
      <c r="D54" s="1">
        <v>32.5</v>
      </c>
      <c r="E54" s="1">
        <v>4</v>
      </c>
      <c r="F54" s="1">
        <v>1.7</v>
      </c>
      <c r="G54" s="1"/>
      <c r="H54" s="1">
        <v>358</v>
      </c>
      <c r="I54" s="1"/>
      <c r="J54" s="1"/>
      <c r="K54" s="1">
        <v>0</v>
      </c>
      <c r="L54" s="1">
        <v>2017</v>
      </c>
    </row>
    <row r="55" spans="1:12" x14ac:dyDescent="0.25">
      <c r="A55" s="1" t="s">
        <v>2512</v>
      </c>
      <c r="B55" s="1">
        <v>100</v>
      </c>
      <c r="C55" s="1">
        <v>172</v>
      </c>
      <c r="D55" s="1">
        <v>32</v>
      </c>
      <c r="E55" s="1">
        <v>3.9</v>
      </c>
      <c r="F55" s="1">
        <v>3.2</v>
      </c>
      <c r="G55" s="1"/>
      <c r="H55" s="1">
        <v>282</v>
      </c>
      <c r="I55" s="1"/>
      <c r="J55" s="1"/>
      <c r="K55" s="1">
        <v>0</v>
      </c>
      <c r="L55" s="1">
        <v>2017</v>
      </c>
    </row>
    <row r="56" spans="1:12" x14ac:dyDescent="0.25">
      <c r="A56" s="1" t="s">
        <v>2513</v>
      </c>
      <c r="B56" s="1">
        <v>100</v>
      </c>
      <c r="C56" s="1">
        <v>92</v>
      </c>
      <c r="D56" s="1">
        <v>4.0999999999999996</v>
      </c>
      <c r="E56" s="1">
        <v>11.5</v>
      </c>
      <c r="F56" s="1">
        <v>3.3</v>
      </c>
      <c r="G56" s="1"/>
      <c r="H56" s="1">
        <v>131</v>
      </c>
      <c r="I56" s="1"/>
      <c r="J56" s="1"/>
      <c r="K56" s="1">
        <v>0</v>
      </c>
      <c r="L56" s="1">
        <v>2017</v>
      </c>
    </row>
    <row r="57" spans="1:12" x14ac:dyDescent="0.25">
      <c r="A57" s="1" t="s">
        <v>2514</v>
      </c>
      <c r="B57" s="1">
        <v>100</v>
      </c>
      <c r="C57" s="1">
        <v>308</v>
      </c>
      <c r="D57" s="1">
        <v>26.3</v>
      </c>
      <c r="E57" s="1">
        <v>9</v>
      </c>
      <c r="F57" s="1">
        <v>17.8</v>
      </c>
      <c r="G57" s="1"/>
      <c r="H57" s="1">
        <v>556</v>
      </c>
      <c r="I57" s="1"/>
      <c r="J57" s="1"/>
      <c r="K57" s="1">
        <v>0</v>
      </c>
      <c r="L57" s="1">
        <v>2017</v>
      </c>
    </row>
    <row r="58" spans="1:12" x14ac:dyDescent="0.25">
      <c r="A58" s="1" t="s">
        <v>2515</v>
      </c>
      <c r="B58" s="1">
        <v>100</v>
      </c>
      <c r="C58" s="1">
        <v>120</v>
      </c>
      <c r="D58" s="1">
        <v>8</v>
      </c>
      <c r="E58" s="1">
        <v>24.1</v>
      </c>
      <c r="F58" s="1">
        <v>1.7</v>
      </c>
      <c r="G58" s="1">
        <v>0</v>
      </c>
      <c r="H58" s="1">
        <v>276</v>
      </c>
      <c r="I58" s="1">
        <v>0</v>
      </c>
      <c r="J58" s="1">
        <v>0</v>
      </c>
      <c r="K58" s="1">
        <v>0</v>
      </c>
      <c r="L58" s="1">
        <v>2006</v>
      </c>
    </row>
    <row r="59" spans="1:12" x14ac:dyDescent="0.25">
      <c r="A59" s="1" t="s">
        <v>2516</v>
      </c>
      <c r="B59" s="1">
        <v>100</v>
      </c>
      <c r="C59" s="1">
        <v>42</v>
      </c>
      <c r="D59" s="1">
        <v>1.4</v>
      </c>
      <c r="E59" s="1">
        <v>6.4</v>
      </c>
      <c r="F59" s="1">
        <v>1.2</v>
      </c>
      <c r="G59" s="1"/>
      <c r="H59" s="1">
        <v>315</v>
      </c>
      <c r="I59" s="1"/>
      <c r="J59" s="1"/>
      <c r="K59" s="1">
        <v>0</v>
      </c>
      <c r="L59" s="1">
        <v>2017</v>
      </c>
    </row>
    <row r="60" spans="1:12" x14ac:dyDescent="0.25">
      <c r="A60" s="1" t="s">
        <v>2517</v>
      </c>
      <c r="B60" s="1">
        <v>100</v>
      </c>
      <c r="C60" s="1">
        <v>49</v>
      </c>
      <c r="D60" s="1">
        <v>3</v>
      </c>
      <c r="E60" s="1">
        <v>3.1</v>
      </c>
      <c r="F60" s="1">
        <v>2.7</v>
      </c>
      <c r="G60" s="1"/>
      <c r="H60" s="1">
        <v>408</v>
      </c>
      <c r="I60" s="1"/>
      <c r="J60" s="1"/>
      <c r="K60" s="1">
        <v>0</v>
      </c>
      <c r="L60" s="1">
        <v>2017</v>
      </c>
    </row>
    <row r="61" spans="1:12" x14ac:dyDescent="0.25">
      <c r="A61" s="1" t="s">
        <v>2518</v>
      </c>
      <c r="B61" s="1">
        <v>100</v>
      </c>
      <c r="C61" s="1">
        <v>79</v>
      </c>
      <c r="D61" s="1">
        <v>2.2000000000000002</v>
      </c>
      <c r="E61" s="1">
        <v>9.5</v>
      </c>
      <c r="F61" s="1">
        <v>3.6</v>
      </c>
      <c r="G61" s="1"/>
      <c r="H61" s="1">
        <v>103</v>
      </c>
      <c r="I61" s="1"/>
      <c r="J61" s="1"/>
      <c r="K61" s="1">
        <v>0</v>
      </c>
      <c r="L61" s="1">
        <v>2017</v>
      </c>
    </row>
    <row r="62" spans="1:12" x14ac:dyDescent="0.25">
      <c r="A62" s="1" t="s">
        <v>2519</v>
      </c>
      <c r="B62" s="1">
        <v>100</v>
      </c>
      <c r="C62" s="1">
        <v>185</v>
      </c>
      <c r="D62" s="1">
        <v>19.5</v>
      </c>
      <c r="E62" s="1">
        <v>6.5</v>
      </c>
      <c r="F62" s="1">
        <v>8.5</v>
      </c>
      <c r="G62" s="1"/>
      <c r="H62" s="1">
        <v>340</v>
      </c>
      <c r="I62" s="1"/>
      <c r="J62" s="1"/>
      <c r="K62" s="1">
        <v>0</v>
      </c>
      <c r="L62" s="1">
        <v>2017</v>
      </c>
    </row>
    <row r="63" spans="1:12" x14ac:dyDescent="0.25">
      <c r="A63" s="1" t="s">
        <v>2520</v>
      </c>
      <c r="B63" s="1">
        <v>100</v>
      </c>
      <c r="C63" s="1">
        <v>67</v>
      </c>
      <c r="D63" s="1">
        <v>2.2000000000000002</v>
      </c>
      <c r="E63" s="1">
        <v>5.4</v>
      </c>
      <c r="F63" s="1">
        <v>4.0999999999999996</v>
      </c>
      <c r="G63" s="1"/>
      <c r="H63" s="1">
        <v>188</v>
      </c>
      <c r="I63" s="1"/>
      <c r="J63" s="1"/>
      <c r="K63" s="1">
        <v>0</v>
      </c>
      <c r="L63" s="1">
        <v>2017</v>
      </c>
    </row>
    <row r="64" spans="1:12" x14ac:dyDescent="0.25">
      <c r="A64" s="1" t="s">
        <v>2521</v>
      </c>
      <c r="B64" s="1">
        <v>100</v>
      </c>
      <c r="C64" s="1">
        <v>50</v>
      </c>
      <c r="D64" s="1">
        <v>1.9</v>
      </c>
      <c r="E64" s="1">
        <v>3.6</v>
      </c>
      <c r="F64" s="1">
        <v>3.1</v>
      </c>
      <c r="G64" s="1"/>
      <c r="H64" s="1">
        <v>338</v>
      </c>
      <c r="I64" s="1"/>
      <c r="J64" s="1"/>
      <c r="K64" s="1">
        <v>0</v>
      </c>
      <c r="L64" s="1">
        <v>2017</v>
      </c>
    </row>
    <row r="65" spans="1:12" x14ac:dyDescent="0.25">
      <c r="A65" s="1" t="s">
        <v>2522</v>
      </c>
      <c r="B65" s="1">
        <v>280</v>
      </c>
      <c r="C65" s="1">
        <v>1010.8</v>
      </c>
      <c r="D65" s="1">
        <v>202.16</v>
      </c>
      <c r="E65" s="1">
        <v>36.4</v>
      </c>
      <c r="F65" s="1">
        <v>6.16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2011</v>
      </c>
    </row>
    <row r="66" spans="1:12" x14ac:dyDescent="0.25">
      <c r="A66" s="1" t="s">
        <v>2523</v>
      </c>
      <c r="B66" s="1">
        <v>400</v>
      </c>
      <c r="C66" s="1">
        <v>320</v>
      </c>
      <c r="D66" s="1">
        <v>22.4</v>
      </c>
      <c r="E66" s="1">
        <v>42.8</v>
      </c>
      <c r="F66" s="1">
        <v>5.2</v>
      </c>
      <c r="G66" s="1">
        <v>0</v>
      </c>
      <c r="H66" s="1">
        <v>1240</v>
      </c>
      <c r="I66" s="1">
        <v>0</v>
      </c>
      <c r="J66" s="1">
        <v>0</v>
      </c>
      <c r="K66" s="1">
        <v>0</v>
      </c>
      <c r="L66" s="1">
        <v>2011</v>
      </c>
    </row>
    <row r="67" spans="1:12" x14ac:dyDescent="0.25">
      <c r="A67" s="1" t="s">
        <v>2524</v>
      </c>
      <c r="B67" s="1">
        <v>100</v>
      </c>
      <c r="C67" s="1">
        <v>155</v>
      </c>
      <c r="D67" s="1">
        <v>29.2</v>
      </c>
      <c r="E67" s="1">
        <v>3.6</v>
      </c>
      <c r="F67" s="1">
        <v>2.6</v>
      </c>
      <c r="G67" s="1"/>
      <c r="H67" s="1">
        <v>335</v>
      </c>
      <c r="I67" s="1"/>
      <c r="J67" s="1"/>
      <c r="K67" s="1">
        <v>0</v>
      </c>
      <c r="L67" s="1">
        <v>2017</v>
      </c>
    </row>
    <row r="68" spans="1:12" x14ac:dyDescent="0.25">
      <c r="A68" s="1" t="s">
        <v>2525</v>
      </c>
      <c r="B68" s="1">
        <v>100</v>
      </c>
      <c r="C68" s="1">
        <v>61</v>
      </c>
      <c r="D68" s="1">
        <v>1.6</v>
      </c>
      <c r="E68" s="1">
        <v>9.5</v>
      </c>
      <c r="F68" s="1">
        <v>1.8</v>
      </c>
      <c r="G68" s="1"/>
      <c r="H68" s="1">
        <v>377</v>
      </c>
      <c r="I68" s="1"/>
      <c r="J68" s="1"/>
      <c r="K68" s="1">
        <v>0</v>
      </c>
      <c r="L68" s="1">
        <v>2017</v>
      </c>
    </row>
    <row r="69" spans="1:12" x14ac:dyDescent="0.25">
      <c r="A69" s="1" t="s">
        <v>2526</v>
      </c>
      <c r="B69" s="1">
        <v>100</v>
      </c>
      <c r="C69" s="1">
        <v>289</v>
      </c>
      <c r="D69" s="1">
        <v>5.9</v>
      </c>
      <c r="E69" s="1">
        <v>20.5</v>
      </c>
      <c r="F69" s="1">
        <v>20.399999999999999</v>
      </c>
      <c r="G69" s="1"/>
      <c r="H69" s="1">
        <v>470</v>
      </c>
      <c r="I69" s="1"/>
      <c r="J69" s="1"/>
      <c r="K69" s="1">
        <v>0</v>
      </c>
      <c r="L69" s="1">
        <v>2017</v>
      </c>
    </row>
    <row r="70" spans="1:12" x14ac:dyDescent="0.25">
      <c r="A70" s="1" t="s">
        <v>2527</v>
      </c>
      <c r="B70" s="1">
        <v>100</v>
      </c>
      <c r="C70" s="1">
        <v>44</v>
      </c>
      <c r="D70" s="1">
        <v>5.7</v>
      </c>
      <c r="E70" s="1">
        <v>3.1</v>
      </c>
      <c r="F70" s="1">
        <v>0.8</v>
      </c>
      <c r="G70" s="1"/>
      <c r="H70" s="1">
        <v>344</v>
      </c>
      <c r="I70" s="1"/>
      <c r="J70" s="1"/>
      <c r="K70" s="1">
        <v>0</v>
      </c>
      <c r="L70" s="1">
        <v>2017</v>
      </c>
    </row>
    <row r="71" spans="1:12" x14ac:dyDescent="0.25">
      <c r="A71" s="1" t="s">
        <v>2528</v>
      </c>
      <c r="B71" s="1">
        <v>100</v>
      </c>
      <c r="C71" s="1">
        <v>261</v>
      </c>
      <c r="D71" s="1">
        <v>60.2</v>
      </c>
      <c r="E71" s="1">
        <v>2.1</v>
      </c>
      <c r="F71" s="1">
        <v>1.3</v>
      </c>
      <c r="G71" s="1"/>
      <c r="H71" s="1">
        <v>668</v>
      </c>
      <c r="I71" s="1"/>
      <c r="J71" s="1"/>
      <c r="K71" s="1">
        <v>0</v>
      </c>
      <c r="L71" s="1">
        <v>2017</v>
      </c>
    </row>
    <row r="72" spans="1:12" x14ac:dyDescent="0.25">
      <c r="A72" s="1" t="s">
        <v>2529</v>
      </c>
      <c r="B72" s="1">
        <v>100</v>
      </c>
      <c r="C72" s="1">
        <v>207</v>
      </c>
      <c r="D72" s="1">
        <v>47</v>
      </c>
      <c r="E72" s="1">
        <v>4</v>
      </c>
      <c r="F72" s="1">
        <v>0.3</v>
      </c>
      <c r="G72" s="1"/>
      <c r="H72" s="1">
        <v>178</v>
      </c>
      <c r="I72" s="1"/>
      <c r="J72" s="1"/>
      <c r="K72" s="1">
        <v>0</v>
      </c>
      <c r="L72" s="1">
        <v>2017</v>
      </c>
    </row>
    <row r="73" spans="1:12" x14ac:dyDescent="0.25">
      <c r="A73" s="1" t="s">
        <v>2530</v>
      </c>
      <c r="B73" s="1">
        <v>100</v>
      </c>
      <c r="C73" s="1">
        <v>66</v>
      </c>
      <c r="D73" s="1">
        <v>12.2</v>
      </c>
      <c r="E73" s="1">
        <v>2.6</v>
      </c>
      <c r="F73" s="1">
        <v>0.7</v>
      </c>
      <c r="G73" s="1"/>
      <c r="H73" s="1">
        <v>394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2531</v>
      </c>
      <c r="B74" s="1">
        <v>100</v>
      </c>
      <c r="C74" s="1">
        <v>133</v>
      </c>
      <c r="D74" s="1">
        <v>20.8</v>
      </c>
      <c r="E74" s="1">
        <v>9.6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2011</v>
      </c>
    </row>
    <row r="75" spans="1:12" x14ac:dyDescent="0.25">
      <c r="A75" s="1" t="s">
        <v>2532</v>
      </c>
      <c r="B75" s="1">
        <v>100</v>
      </c>
      <c r="C75" s="1">
        <v>196</v>
      </c>
      <c r="D75" s="1">
        <v>18.5</v>
      </c>
      <c r="E75" s="1">
        <v>11.7</v>
      </c>
      <c r="F75" s="1">
        <v>8.3000000000000007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2011</v>
      </c>
    </row>
    <row r="76" spans="1:12" x14ac:dyDescent="0.25">
      <c r="A76" s="1" t="s">
        <v>2533</v>
      </c>
      <c r="B76" s="1">
        <v>100</v>
      </c>
      <c r="C76" s="1">
        <v>287</v>
      </c>
      <c r="D76" s="1">
        <v>41.4</v>
      </c>
      <c r="E76" s="1">
        <v>18.600000000000001</v>
      </c>
      <c r="F76" s="1">
        <v>4.2</v>
      </c>
      <c r="G76" s="1"/>
      <c r="H76" s="1">
        <v>1161</v>
      </c>
      <c r="I76" s="1"/>
      <c r="J76" s="1"/>
      <c r="K76" s="1">
        <v>0</v>
      </c>
      <c r="L76" s="1">
        <v>2017</v>
      </c>
    </row>
    <row r="77" spans="1:12" x14ac:dyDescent="0.25">
      <c r="A77" s="1" t="s">
        <v>2534</v>
      </c>
      <c r="B77" s="1">
        <v>100</v>
      </c>
      <c r="C77" s="1">
        <v>313</v>
      </c>
      <c r="D77" s="1">
        <v>24.3</v>
      </c>
      <c r="E77" s="1">
        <v>11.9</v>
      </c>
      <c r="F77" s="1">
        <v>18.100000000000001</v>
      </c>
      <c r="G77" s="1"/>
      <c r="H77" s="1">
        <v>360</v>
      </c>
      <c r="I77" s="1"/>
      <c r="J77" s="1"/>
      <c r="K77" s="1">
        <v>0</v>
      </c>
      <c r="L77" s="1">
        <v>2017</v>
      </c>
    </row>
    <row r="78" spans="1:12" x14ac:dyDescent="0.25">
      <c r="A78" s="1" t="s">
        <v>2535</v>
      </c>
      <c r="B78" s="1">
        <v>100</v>
      </c>
      <c r="C78" s="1">
        <v>165</v>
      </c>
      <c r="D78" s="1">
        <v>31.26</v>
      </c>
      <c r="E78" s="1">
        <v>4.32</v>
      </c>
      <c r="F78" s="1">
        <v>2.5099999999999998</v>
      </c>
      <c r="G78" s="1">
        <v>2.11</v>
      </c>
      <c r="H78" s="1">
        <v>255</v>
      </c>
      <c r="I78" s="1">
        <v>0</v>
      </c>
      <c r="J78" s="1">
        <v>0.45</v>
      </c>
      <c r="K78" s="1">
        <v>0</v>
      </c>
      <c r="L78" s="1">
        <v>2017</v>
      </c>
    </row>
    <row r="79" spans="1:12" x14ac:dyDescent="0.25">
      <c r="A79" s="1" t="s">
        <v>2536</v>
      </c>
      <c r="B79" s="1">
        <v>100</v>
      </c>
      <c r="C79" s="1">
        <v>153</v>
      </c>
      <c r="D79" s="1">
        <v>9.4</v>
      </c>
      <c r="E79" s="1">
        <v>14.9</v>
      </c>
      <c r="F79" s="1">
        <v>6.2</v>
      </c>
      <c r="G79" s="1"/>
      <c r="H79" s="1">
        <v>299</v>
      </c>
      <c r="I79" s="1"/>
      <c r="J79" s="1"/>
      <c r="K79" s="1">
        <v>0</v>
      </c>
      <c r="L79" s="1">
        <v>2017</v>
      </c>
    </row>
    <row r="80" spans="1:12" x14ac:dyDescent="0.25">
      <c r="A80" s="1" t="s">
        <v>2537</v>
      </c>
      <c r="B80" s="1">
        <v>100</v>
      </c>
      <c r="C80" s="1">
        <v>325</v>
      </c>
      <c r="D80" s="1">
        <v>45</v>
      </c>
      <c r="E80" s="1">
        <v>30</v>
      </c>
      <c r="F80" s="1">
        <v>2.5</v>
      </c>
      <c r="G80" s="1">
        <v>0</v>
      </c>
      <c r="H80" s="1">
        <v>6000</v>
      </c>
      <c r="I80" s="1">
        <v>0</v>
      </c>
      <c r="J80" s="1">
        <v>0</v>
      </c>
      <c r="K80" s="1">
        <v>0</v>
      </c>
      <c r="L80" s="1">
        <v>2006</v>
      </c>
    </row>
    <row r="81" spans="1:12" x14ac:dyDescent="0.25">
      <c r="A81" s="1" t="s">
        <v>2538</v>
      </c>
      <c r="B81" s="1">
        <v>100</v>
      </c>
      <c r="C81" s="1">
        <v>323</v>
      </c>
      <c r="D81" s="1">
        <v>63.2</v>
      </c>
      <c r="E81" s="1">
        <v>9.4</v>
      </c>
      <c r="F81" s="1">
        <v>3.6</v>
      </c>
      <c r="G81" s="1"/>
      <c r="H81" s="1">
        <v>6516</v>
      </c>
      <c r="I81" s="1"/>
      <c r="J81" s="1"/>
      <c r="K81" s="1">
        <v>0</v>
      </c>
      <c r="L81" s="1">
        <v>2017</v>
      </c>
    </row>
    <row r="82" spans="1:12" x14ac:dyDescent="0.25">
      <c r="A82" s="1" t="s">
        <v>2539</v>
      </c>
      <c r="B82" s="1">
        <v>100</v>
      </c>
      <c r="C82" s="1">
        <v>360</v>
      </c>
      <c r="D82" s="1">
        <v>32.200000000000003</v>
      </c>
      <c r="E82" s="1">
        <v>44.1</v>
      </c>
      <c r="F82" s="1">
        <v>6.1</v>
      </c>
      <c r="G82" s="1"/>
      <c r="H82" s="1">
        <v>4832</v>
      </c>
      <c r="I82" s="1"/>
      <c r="J82" s="1"/>
      <c r="K82" s="1">
        <v>0</v>
      </c>
      <c r="L82" s="1">
        <v>2017</v>
      </c>
    </row>
    <row r="83" spans="1:12" x14ac:dyDescent="0.25">
      <c r="A83" s="1" t="s">
        <v>2540</v>
      </c>
      <c r="B83" s="1">
        <v>100</v>
      </c>
      <c r="C83" s="1">
        <v>345</v>
      </c>
      <c r="D83" s="1">
        <v>26.2</v>
      </c>
      <c r="E83" s="1">
        <v>31</v>
      </c>
      <c r="F83" s="1">
        <v>12.6</v>
      </c>
      <c r="G83" s="1"/>
      <c r="H83" s="1">
        <v>1896</v>
      </c>
      <c r="I83" s="1"/>
      <c r="J83" s="1"/>
      <c r="K83" s="1">
        <v>0</v>
      </c>
      <c r="L83" s="1">
        <v>2017</v>
      </c>
    </row>
    <row r="84" spans="1:12" x14ac:dyDescent="0.25">
      <c r="A84" s="1" t="s">
        <v>2541</v>
      </c>
      <c r="B84" s="1">
        <v>100</v>
      </c>
      <c r="C84" s="1">
        <v>136</v>
      </c>
      <c r="D84" s="1">
        <v>24.5</v>
      </c>
      <c r="E84" s="1">
        <v>3</v>
      </c>
      <c r="F84" s="1">
        <v>2.9</v>
      </c>
      <c r="G84" s="1"/>
      <c r="H84" s="1">
        <v>294</v>
      </c>
      <c r="I84" s="1"/>
      <c r="J84" s="1"/>
      <c r="K84" s="1">
        <v>0</v>
      </c>
      <c r="L84" s="1">
        <v>2017</v>
      </c>
    </row>
    <row r="85" spans="1:12" x14ac:dyDescent="0.25">
      <c r="A85" s="1" t="s">
        <v>2542</v>
      </c>
      <c r="B85" s="1">
        <v>100</v>
      </c>
      <c r="C85" s="1">
        <v>104</v>
      </c>
      <c r="D85" s="1">
        <v>14</v>
      </c>
      <c r="E85" s="1">
        <v>5.9</v>
      </c>
      <c r="F85" s="1">
        <v>2.7</v>
      </c>
      <c r="G85" s="1"/>
      <c r="H85" s="1">
        <v>281</v>
      </c>
      <c r="I85" s="1"/>
      <c r="J85" s="1"/>
      <c r="K85" s="1">
        <v>0</v>
      </c>
      <c r="L85" s="1">
        <v>2017</v>
      </c>
    </row>
    <row r="86" spans="1:12" x14ac:dyDescent="0.25">
      <c r="A86" s="1" t="s">
        <v>2543</v>
      </c>
      <c r="B86" s="1">
        <v>100</v>
      </c>
      <c r="C86" s="1">
        <v>168</v>
      </c>
      <c r="D86" s="1">
        <v>5.2</v>
      </c>
      <c r="E86" s="1">
        <v>12.5</v>
      </c>
      <c r="F86" s="1">
        <v>10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2544</v>
      </c>
      <c r="B87" s="1">
        <v>100</v>
      </c>
      <c r="C87" s="1">
        <v>71</v>
      </c>
      <c r="D87" s="1">
        <v>13.4</v>
      </c>
      <c r="E87" s="1">
        <v>2.2000000000000002</v>
      </c>
      <c r="F87" s="1">
        <v>0.9</v>
      </c>
      <c r="G87" s="1"/>
      <c r="H87" s="1">
        <v>182</v>
      </c>
      <c r="I87" s="1"/>
      <c r="J87" s="1"/>
      <c r="K87" s="1">
        <v>0</v>
      </c>
      <c r="L87" s="1">
        <v>2017</v>
      </c>
    </row>
    <row r="88" spans="1:12" x14ac:dyDescent="0.25">
      <c r="A88" s="1" t="s">
        <v>2545</v>
      </c>
      <c r="B88" s="1">
        <v>100</v>
      </c>
      <c r="C88" s="1">
        <v>64</v>
      </c>
      <c r="D88" s="1">
        <v>9.9</v>
      </c>
      <c r="E88" s="1">
        <v>1.7</v>
      </c>
      <c r="F88" s="1">
        <v>2</v>
      </c>
      <c r="G88" s="1"/>
      <c r="H88" s="1">
        <v>145</v>
      </c>
      <c r="I88" s="1"/>
      <c r="J88" s="1"/>
      <c r="K88" s="1">
        <v>0</v>
      </c>
      <c r="L88" s="1">
        <v>2017</v>
      </c>
    </row>
    <row r="89" spans="1:12" x14ac:dyDescent="0.25">
      <c r="A89" s="1" t="s">
        <v>2546</v>
      </c>
      <c r="B89" s="1">
        <v>100</v>
      </c>
      <c r="C89" s="1">
        <v>72</v>
      </c>
      <c r="D89" s="1">
        <v>13.6</v>
      </c>
      <c r="E89" s="1">
        <v>2.2999999999999998</v>
      </c>
      <c r="F89" s="1">
        <v>0.9</v>
      </c>
      <c r="G89" s="1"/>
      <c r="H89" s="1">
        <v>158</v>
      </c>
      <c r="I89" s="1"/>
      <c r="J89" s="1"/>
      <c r="K89" s="1">
        <v>0</v>
      </c>
      <c r="L89" s="1">
        <v>2017</v>
      </c>
    </row>
    <row r="90" spans="1:12" x14ac:dyDescent="0.25">
      <c r="A90" s="1" t="s">
        <v>2547</v>
      </c>
      <c r="B90" s="1">
        <v>100</v>
      </c>
      <c r="C90" s="1">
        <v>74</v>
      </c>
      <c r="D90" s="1">
        <v>14.3</v>
      </c>
      <c r="E90" s="1">
        <v>1.6</v>
      </c>
      <c r="F90" s="1">
        <v>1.2</v>
      </c>
      <c r="G90" s="1"/>
      <c r="H90" s="1">
        <v>164</v>
      </c>
      <c r="I90" s="1"/>
      <c r="J90" s="1"/>
      <c r="K90" s="1">
        <v>0</v>
      </c>
      <c r="L90" s="1">
        <v>2017</v>
      </c>
    </row>
    <row r="91" spans="1:12" x14ac:dyDescent="0.25">
      <c r="A91" s="1" t="s">
        <v>2548</v>
      </c>
      <c r="B91" s="1">
        <v>100</v>
      </c>
      <c r="C91" s="1">
        <v>83</v>
      </c>
      <c r="D91" s="1">
        <v>16.3</v>
      </c>
      <c r="E91" s="1">
        <v>3.1</v>
      </c>
      <c r="F91" s="1">
        <v>0.6</v>
      </c>
      <c r="G91" s="1"/>
      <c r="H91" s="1">
        <v>171</v>
      </c>
      <c r="I91" s="1"/>
      <c r="J91" s="1"/>
      <c r="K91" s="1">
        <v>0</v>
      </c>
      <c r="L91" s="1">
        <v>2017</v>
      </c>
    </row>
    <row r="92" spans="1:12" x14ac:dyDescent="0.25">
      <c r="A92" s="1" t="s">
        <v>2549</v>
      </c>
      <c r="B92" s="1">
        <v>100</v>
      </c>
      <c r="C92" s="1">
        <v>74</v>
      </c>
      <c r="D92" s="1">
        <v>14.9</v>
      </c>
      <c r="E92" s="1">
        <v>1.2</v>
      </c>
      <c r="F92" s="1">
        <v>1.1000000000000001</v>
      </c>
      <c r="G92" s="1"/>
      <c r="H92" s="1">
        <v>155</v>
      </c>
      <c r="I92" s="1"/>
      <c r="J92" s="1"/>
      <c r="K92" s="1">
        <v>0</v>
      </c>
      <c r="L92" s="1">
        <v>2017</v>
      </c>
    </row>
    <row r="93" spans="1:12" x14ac:dyDescent="0.25">
      <c r="A93" s="1" t="s">
        <v>2550</v>
      </c>
      <c r="B93" s="1">
        <v>100</v>
      </c>
      <c r="C93" s="1">
        <v>122</v>
      </c>
      <c r="D93" s="1">
        <v>20.6</v>
      </c>
      <c r="E93" s="1">
        <v>3</v>
      </c>
      <c r="F93" s="1">
        <v>3.1</v>
      </c>
      <c r="G93" s="1"/>
      <c r="H93" s="1">
        <v>368</v>
      </c>
      <c r="I93" s="1"/>
      <c r="J93" s="1"/>
      <c r="K93" s="1">
        <v>0</v>
      </c>
      <c r="L93" s="1">
        <v>2017</v>
      </c>
    </row>
    <row r="94" spans="1:12" x14ac:dyDescent="0.25">
      <c r="A94" s="1" t="s">
        <v>2551</v>
      </c>
      <c r="B94" s="1">
        <v>100</v>
      </c>
      <c r="C94" s="1">
        <v>149</v>
      </c>
      <c r="D94" s="1">
        <v>24</v>
      </c>
      <c r="E94" s="1">
        <v>3</v>
      </c>
      <c r="F94" s="1">
        <v>4.5</v>
      </c>
      <c r="G94" s="1"/>
      <c r="H94" s="1">
        <v>312</v>
      </c>
      <c r="I94" s="1"/>
      <c r="J94" s="1"/>
      <c r="K94" s="1">
        <v>0</v>
      </c>
      <c r="L94" s="1">
        <v>2017</v>
      </c>
    </row>
    <row r="95" spans="1:12" x14ac:dyDescent="0.25">
      <c r="A95" s="1" t="s">
        <v>2552</v>
      </c>
      <c r="B95" s="1">
        <v>100</v>
      </c>
      <c r="C95" s="1">
        <v>69</v>
      </c>
      <c r="D95" s="1">
        <v>10.1</v>
      </c>
      <c r="E95" s="1">
        <v>2.8</v>
      </c>
      <c r="F95" s="1">
        <v>1.9</v>
      </c>
      <c r="G95" s="1"/>
      <c r="H95" s="1">
        <v>400</v>
      </c>
      <c r="I95" s="1"/>
      <c r="J95" s="1"/>
      <c r="K95" s="1">
        <v>0</v>
      </c>
      <c r="L95" s="1">
        <v>2017</v>
      </c>
    </row>
    <row r="96" spans="1:12" x14ac:dyDescent="0.25">
      <c r="A96" s="1" t="s">
        <v>2553</v>
      </c>
      <c r="B96" s="1">
        <v>100</v>
      </c>
      <c r="C96" s="1">
        <v>133</v>
      </c>
      <c r="D96" s="1">
        <v>24.3</v>
      </c>
      <c r="E96" s="1">
        <v>4.0999999999999996</v>
      </c>
      <c r="F96" s="1">
        <v>2.2000000000000002</v>
      </c>
      <c r="G96" s="1"/>
      <c r="H96" s="1">
        <v>299</v>
      </c>
      <c r="I96" s="1"/>
      <c r="J96" s="1"/>
      <c r="K96" s="1">
        <v>0</v>
      </c>
      <c r="L96" s="1">
        <v>2017</v>
      </c>
    </row>
    <row r="97" spans="1:12" x14ac:dyDescent="0.25">
      <c r="A97" s="1" t="s">
        <v>2554</v>
      </c>
      <c r="B97" s="1">
        <v>100</v>
      </c>
      <c r="C97" s="1">
        <v>321</v>
      </c>
      <c r="D97" s="1">
        <v>37.6</v>
      </c>
      <c r="E97" s="1">
        <v>3.6</v>
      </c>
      <c r="F97" s="1">
        <v>17.3</v>
      </c>
      <c r="G97" s="1"/>
      <c r="H97" s="1">
        <v>279</v>
      </c>
      <c r="I97" s="1"/>
      <c r="J97" s="1"/>
      <c r="K97" s="1">
        <v>0</v>
      </c>
      <c r="L97" s="1">
        <v>2017</v>
      </c>
    </row>
    <row r="98" spans="1:12" x14ac:dyDescent="0.25">
      <c r="A98" s="1" t="s">
        <v>2555</v>
      </c>
      <c r="B98" s="1">
        <v>100</v>
      </c>
      <c r="C98" s="1">
        <v>68</v>
      </c>
      <c r="D98" s="1">
        <v>2.6</v>
      </c>
      <c r="E98" s="1">
        <v>5.6</v>
      </c>
      <c r="F98" s="1">
        <v>3.9</v>
      </c>
      <c r="G98" s="1"/>
      <c r="H98" s="1">
        <v>449</v>
      </c>
      <c r="I98" s="1"/>
      <c r="J98" s="1"/>
      <c r="K98" s="1">
        <v>0</v>
      </c>
      <c r="L98" s="1">
        <v>2017</v>
      </c>
    </row>
    <row r="99" spans="1:12" x14ac:dyDescent="0.25">
      <c r="A99" s="1" t="s">
        <v>2556</v>
      </c>
      <c r="B99" s="1">
        <v>100</v>
      </c>
      <c r="C99" s="1">
        <v>151</v>
      </c>
      <c r="D99" s="1">
        <v>25.8</v>
      </c>
      <c r="E99" s="1">
        <v>9</v>
      </c>
      <c r="F99" s="1">
        <v>1.3</v>
      </c>
      <c r="G99" s="1"/>
      <c r="H99" s="1">
        <v>270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2557</v>
      </c>
      <c r="B100" s="1">
        <v>100</v>
      </c>
      <c r="C100" s="1">
        <v>154</v>
      </c>
      <c r="D100" s="1">
        <v>25.5</v>
      </c>
      <c r="E100" s="1">
        <v>8.5</v>
      </c>
      <c r="F100" s="1">
        <v>2</v>
      </c>
      <c r="G100" s="1"/>
      <c r="H100" s="1">
        <v>323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2558</v>
      </c>
      <c r="B101" s="1">
        <v>100</v>
      </c>
      <c r="C101" s="1">
        <v>49</v>
      </c>
      <c r="D101" s="1">
        <v>2.9</v>
      </c>
      <c r="E101" s="1">
        <v>3.5</v>
      </c>
      <c r="F101" s="1">
        <v>2.6</v>
      </c>
      <c r="G101" s="1"/>
      <c r="H101" s="1">
        <v>292</v>
      </c>
      <c r="I101" s="1"/>
      <c r="J101" s="1"/>
      <c r="K101" s="1">
        <v>0</v>
      </c>
      <c r="L101" s="1">
        <v>2017</v>
      </c>
    </row>
    <row r="102" spans="1:12" x14ac:dyDescent="0.25">
      <c r="A102" s="1" t="s">
        <v>2559</v>
      </c>
      <c r="B102" s="1">
        <v>100</v>
      </c>
      <c r="C102" s="1">
        <v>280</v>
      </c>
      <c r="D102" s="1">
        <v>9.3000000000000007</v>
      </c>
      <c r="E102" s="1">
        <v>18.7</v>
      </c>
      <c r="F102" s="1">
        <v>18.7</v>
      </c>
      <c r="G102" s="1">
        <v>0</v>
      </c>
      <c r="H102" s="1">
        <v>613</v>
      </c>
      <c r="I102" s="1">
        <v>0</v>
      </c>
      <c r="J102" s="1">
        <v>0</v>
      </c>
      <c r="K102" s="1">
        <v>0</v>
      </c>
      <c r="L102" s="1">
        <v>2011</v>
      </c>
    </row>
    <row r="103" spans="1:12" x14ac:dyDescent="0.25">
      <c r="A103" s="1" t="s">
        <v>2560</v>
      </c>
      <c r="B103" s="1">
        <v>100</v>
      </c>
      <c r="C103" s="1">
        <v>204</v>
      </c>
      <c r="D103" s="1">
        <v>7.2</v>
      </c>
      <c r="E103" s="1">
        <v>22.1</v>
      </c>
      <c r="F103" s="1">
        <v>9.6</v>
      </c>
      <c r="G103" s="1">
        <v>0</v>
      </c>
      <c r="H103" s="1">
        <v>703</v>
      </c>
      <c r="I103" s="1">
        <v>0</v>
      </c>
      <c r="J103" s="1">
        <v>0</v>
      </c>
      <c r="K103" s="1">
        <v>0</v>
      </c>
      <c r="L103" s="1">
        <v>2011</v>
      </c>
    </row>
    <row r="104" spans="1:12" x14ac:dyDescent="0.25">
      <c r="A104" s="1" t="s">
        <v>2561</v>
      </c>
      <c r="B104" s="1">
        <v>100</v>
      </c>
      <c r="C104" s="1">
        <v>288</v>
      </c>
      <c r="D104" s="1">
        <v>14.5</v>
      </c>
      <c r="E104" s="1">
        <v>17.7</v>
      </c>
      <c r="F104" s="1">
        <v>17.7</v>
      </c>
      <c r="G104" s="1">
        <v>0</v>
      </c>
      <c r="H104" s="1">
        <v>758</v>
      </c>
      <c r="I104" s="1">
        <v>0</v>
      </c>
      <c r="J104" s="1">
        <v>0</v>
      </c>
      <c r="K104" s="1">
        <v>0</v>
      </c>
      <c r="L104" s="1">
        <v>2011</v>
      </c>
    </row>
    <row r="105" spans="1:12" x14ac:dyDescent="0.25">
      <c r="A105" s="1" t="s">
        <v>2562</v>
      </c>
      <c r="B105" s="1">
        <v>100</v>
      </c>
      <c r="C105" s="1">
        <v>359</v>
      </c>
      <c r="D105" s="1">
        <v>14.8</v>
      </c>
      <c r="E105" s="1">
        <v>20</v>
      </c>
      <c r="F105" s="1">
        <v>24.4</v>
      </c>
      <c r="G105" s="1">
        <v>0</v>
      </c>
      <c r="H105" s="1">
        <v>911</v>
      </c>
      <c r="I105" s="1">
        <v>0</v>
      </c>
      <c r="J105" s="1">
        <v>0</v>
      </c>
      <c r="K105" s="1">
        <v>0</v>
      </c>
      <c r="L105" s="1">
        <v>2011</v>
      </c>
    </row>
    <row r="106" spans="1:12" x14ac:dyDescent="0.25">
      <c r="A106" s="1" t="s">
        <v>2563</v>
      </c>
      <c r="B106" s="1">
        <v>100</v>
      </c>
      <c r="C106" s="1">
        <v>167</v>
      </c>
      <c r="D106" s="1">
        <v>17</v>
      </c>
      <c r="E106" s="1">
        <v>12.7</v>
      </c>
      <c r="F106" s="1">
        <v>5.4</v>
      </c>
      <c r="G106" s="1">
        <v>0</v>
      </c>
      <c r="H106" s="1"/>
      <c r="I106" s="1">
        <v>0</v>
      </c>
      <c r="J106" s="1">
        <v>0</v>
      </c>
      <c r="K106" s="1">
        <v>0</v>
      </c>
      <c r="L106" s="1">
        <v>2011</v>
      </c>
    </row>
    <row r="107" spans="1:12" x14ac:dyDescent="0.25">
      <c r="A107" s="1" t="s">
        <v>2564</v>
      </c>
      <c r="B107" s="1">
        <v>100</v>
      </c>
      <c r="C107" s="1">
        <v>134</v>
      </c>
      <c r="D107" s="1">
        <v>25.2</v>
      </c>
      <c r="E107" s="1">
        <v>2.7</v>
      </c>
      <c r="F107" s="1">
        <v>2.5</v>
      </c>
      <c r="G107" s="1"/>
      <c r="H107" s="1">
        <v>218</v>
      </c>
      <c r="I107" s="1"/>
      <c r="J107" s="1"/>
      <c r="K107" s="1">
        <v>0</v>
      </c>
      <c r="L107" s="1">
        <v>2017</v>
      </c>
    </row>
    <row r="108" spans="1:12" x14ac:dyDescent="0.25">
      <c r="A108" s="1" t="s">
        <v>2565</v>
      </c>
      <c r="B108" s="1">
        <v>100</v>
      </c>
      <c r="C108" s="1">
        <v>83</v>
      </c>
      <c r="D108" s="1">
        <v>14</v>
      </c>
      <c r="E108" s="1">
        <v>3.9</v>
      </c>
      <c r="F108" s="1">
        <v>1.3</v>
      </c>
      <c r="G108" s="1"/>
      <c r="H108" s="1">
        <v>118</v>
      </c>
      <c r="I108" s="1"/>
      <c r="J108" s="1"/>
      <c r="K108" s="1">
        <v>0</v>
      </c>
      <c r="L108" s="1">
        <v>2017</v>
      </c>
    </row>
    <row r="109" spans="1:12" x14ac:dyDescent="0.25">
      <c r="A109" s="1" t="s">
        <v>2566</v>
      </c>
      <c r="B109" s="1">
        <v>100</v>
      </c>
      <c r="C109" s="1">
        <v>32</v>
      </c>
      <c r="D109" s="1">
        <v>1.7</v>
      </c>
      <c r="E109" s="1">
        <v>3.4</v>
      </c>
      <c r="F109" s="1">
        <v>1.3</v>
      </c>
      <c r="G109" s="1"/>
      <c r="H109" s="1">
        <v>279</v>
      </c>
      <c r="I109" s="1"/>
      <c r="J109" s="1"/>
      <c r="K109" s="1">
        <v>0</v>
      </c>
      <c r="L109" s="1">
        <v>2017</v>
      </c>
    </row>
    <row r="110" spans="1:12" x14ac:dyDescent="0.25">
      <c r="A110" s="1" t="s">
        <v>2567</v>
      </c>
      <c r="B110" s="1">
        <v>100</v>
      </c>
      <c r="C110" s="1">
        <v>228</v>
      </c>
      <c r="D110" s="1">
        <v>25.9</v>
      </c>
      <c r="E110" s="1">
        <v>8.6999999999999993</v>
      </c>
      <c r="F110" s="1">
        <v>10</v>
      </c>
      <c r="G110" s="1"/>
      <c r="H110" s="1">
        <v>221</v>
      </c>
      <c r="I110" s="1"/>
      <c r="J110" s="1"/>
      <c r="K110" s="1">
        <v>0</v>
      </c>
      <c r="L110" s="1">
        <v>2017</v>
      </c>
    </row>
    <row r="111" spans="1:12" x14ac:dyDescent="0.25">
      <c r="A111" s="1" t="s">
        <v>2568</v>
      </c>
      <c r="B111" s="1">
        <v>100</v>
      </c>
      <c r="C111" s="1">
        <v>81</v>
      </c>
      <c r="D111" s="1">
        <v>3.8</v>
      </c>
      <c r="E111" s="1">
        <v>8.5</v>
      </c>
      <c r="F111" s="1">
        <v>3.5</v>
      </c>
      <c r="G111" s="1"/>
      <c r="H111" s="1">
        <v>376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2569</v>
      </c>
      <c r="B112" s="1">
        <v>150</v>
      </c>
      <c r="C112" s="1">
        <v>412.5</v>
      </c>
      <c r="D112" s="1">
        <v>37.65</v>
      </c>
      <c r="E112" s="1">
        <v>16.95</v>
      </c>
      <c r="F112" s="1">
        <v>21.6</v>
      </c>
      <c r="G112" s="1">
        <v>0</v>
      </c>
      <c r="H112" s="1">
        <v>832.5</v>
      </c>
      <c r="I112" s="1">
        <v>0</v>
      </c>
      <c r="J112" s="1">
        <v>0</v>
      </c>
      <c r="K112" s="1">
        <v>0</v>
      </c>
      <c r="L112" s="1">
        <v>2011</v>
      </c>
    </row>
    <row r="113" spans="1:12" x14ac:dyDescent="0.25">
      <c r="A113" s="1" t="s">
        <v>2570</v>
      </c>
      <c r="B113" s="1">
        <v>150</v>
      </c>
      <c r="C113" s="1">
        <v>213</v>
      </c>
      <c r="D113" s="1">
        <v>38.85</v>
      </c>
      <c r="E113" s="1">
        <v>6.15</v>
      </c>
      <c r="F113" s="1">
        <v>3.6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2011</v>
      </c>
    </row>
    <row r="114" spans="1:12" x14ac:dyDescent="0.25">
      <c r="A114" s="1" t="s">
        <v>2571</v>
      </c>
      <c r="B114" s="1">
        <v>150</v>
      </c>
      <c r="C114" s="1">
        <v>402</v>
      </c>
      <c r="D114" s="1">
        <v>43.5</v>
      </c>
      <c r="E114" s="1">
        <v>15.6</v>
      </c>
      <c r="F114" s="1">
        <v>18.45</v>
      </c>
      <c r="G114" s="1">
        <v>0</v>
      </c>
      <c r="H114" s="1">
        <v>670.5</v>
      </c>
      <c r="I114" s="1">
        <v>0</v>
      </c>
      <c r="J114" s="1">
        <v>0</v>
      </c>
      <c r="K114" s="1">
        <v>0</v>
      </c>
      <c r="L114" s="1">
        <v>2011</v>
      </c>
    </row>
    <row r="115" spans="1:12" x14ac:dyDescent="0.25">
      <c r="A115" s="1" t="s">
        <v>2572</v>
      </c>
      <c r="B115" s="1">
        <v>100</v>
      </c>
      <c r="C115" s="1">
        <v>250</v>
      </c>
      <c r="D115" s="1">
        <v>29.6</v>
      </c>
      <c r="E115" s="1">
        <v>11.9</v>
      </c>
      <c r="F115" s="1">
        <v>9.3000000000000007</v>
      </c>
      <c r="G115" s="1"/>
      <c r="H115" s="1">
        <v>483</v>
      </c>
      <c r="I115" s="1"/>
      <c r="J115" s="1"/>
      <c r="K115" s="1">
        <v>0</v>
      </c>
      <c r="L115" s="1">
        <v>2017</v>
      </c>
    </row>
    <row r="116" spans="1:12" x14ac:dyDescent="0.25">
      <c r="A116" s="1" t="s">
        <v>2573</v>
      </c>
      <c r="B116" s="1">
        <v>100</v>
      </c>
      <c r="C116" s="1">
        <v>175</v>
      </c>
      <c r="D116" s="1">
        <v>28.2</v>
      </c>
      <c r="E116" s="1">
        <v>4.5</v>
      </c>
      <c r="F116" s="1">
        <v>4.9000000000000004</v>
      </c>
      <c r="G116" s="1"/>
      <c r="H116" s="1">
        <v>349</v>
      </c>
      <c r="I116" s="1"/>
      <c r="J116" s="1"/>
      <c r="K116" s="1">
        <v>0</v>
      </c>
      <c r="L116" s="1">
        <v>2017</v>
      </c>
    </row>
    <row r="117" spans="1:12" x14ac:dyDescent="0.25">
      <c r="A117" s="1" t="s">
        <v>2574</v>
      </c>
      <c r="B117" s="1">
        <v>100</v>
      </c>
      <c r="C117" s="1">
        <v>247</v>
      </c>
      <c r="D117" s="1">
        <v>15.9</v>
      </c>
      <c r="E117" s="1">
        <v>3.4</v>
      </c>
      <c r="F117" s="1">
        <v>18.899999999999999</v>
      </c>
      <c r="G117" s="1">
        <v>0</v>
      </c>
      <c r="H117" s="1"/>
      <c r="I117" s="1">
        <v>0</v>
      </c>
      <c r="J117" s="1">
        <v>0</v>
      </c>
      <c r="K117" s="1">
        <v>0</v>
      </c>
      <c r="L117" s="1">
        <v>2011</v>
      </c>
    </row>
    <row r="118" spans="1:12" x14ac:dyDescent="0.25">
      <c r="A118" s="1" t="s">
        <v>2575</v>
      </c>
      <c r="B118" s="1">
        <v>100</v>
      </c>
      <c r="C118" s="1">
        <v>70</v>
      </c>
      <c r="D118" s="1">
        <v>13.8</v>
      </c>
      <c r="E118" s="1">
        <v>2.5</v>
      </c>
      <c r="F118" s="1">
        <v>0.5</v>
      </c>
      <c r="G118" s="1"/>
      <c r="H118" s="1">
        <v>262</v>
      </c>
      <c r="I118" s="1"/>
      <c r="J118" s="1"/>
      <c r="K118" s="1">
        <v>0</v>
      </c>
      <c r="L118" s="1">
        <v>2017</v>
      </c>
    </row>
    <row r="119" spans="1:12" x14ac:dyDescent="0.25">
      <c r="A119" s="1" t="s">
        <v>2576</v>
      </c>
      <c r="B119" s="1">
        <v>100</v>
      </c>
      <c r="C119" s="1">
        <v>114</v>
      </c>
      <c r="D119" s="1">
        <v>22.2</v>
      </c>
      <c r="E119" s="1">
        <v>3.2</v>
      </c>
      <c r="F119" s="1">
        <v>1.4</v>
      </c>
      <c r="G119" s="1"/>
      <c r="H119" s="1">
        <v>276</v>
      </c>
      <c r="I119" s="1"/>
      <c r="J119" s="1"/>
      <c r="K119" s="1">
        <v>0</v>
      </c>
      <c r="L119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L38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2614</v>
      </c>
      <c r="I1" s="3" t="s">
        <v>2615</v>
      </c>
      <c r="J1" s="2" t="s">
        <v>2616</v>
      </c>
      <c r="K1" s="2" t="s">
        <v>2617</v>
      </c>
      <c r="L1" s="2" t="s">
        <v>301</v>
      </c>
    </row>
    <row r="2" spans="1:12" x14ac:dyDescent="0.25">
      <c r="A2" s="1" t="s">
        <v>2577</v>
      </c>
      <c r="B2" s="1">
        <v>100</v>
      </c>
      <c r="C2" s="1">
        <v>4</v>
      </c>
      <c r="D2" s="1">
        <v>1.44</v>
      </c>
      <c r="E2" s="1">
        <v>0</v>
      </c>
      <c r="F2" s="1">
        <v>0.02</v>
      </c>
      <c r="G2" s="1">
        <v>1.08</v>
      </c>
      <c r="H2" s="1">
        <v>0</v>
      </c>
      <c r="I2" s="1">
        <v>0</v>
      </c>
      <c r="J2" s="1">
        <v>0.01</v>
      </c>
      <c r="K2" s="1">
        <v>0</v>
      </c>
      <c r="L2" s="1">
        <v>2017</v>
      </c>
    </row>
    <row r="3" spans="1:12" x14ac:dyDescent="0.25">
      <c r="A3" s="1" t="s">
        <v>2578</v>
      </c>
      <c r="B3" s="1">
        <v>100</v>
      </c>
      <c r="C3" s="1">
        <v>385</v>
      </c>
      <c r="D3" s="1">
        <v>73.599999999999994</v>
      </c>
      <c r="E3" s="1">
        <v>1.6</v>
      </c>
      <c r="F3" s="1">
        <v>9.3000000000000007</v>
      </c>
      <c r="G3" s="1"/>
      <c r="H3" s="1">
        <v>60</v>
      </c>
      <c r="I3" s="1"/>
      <c r="J3" s="1"/>
      <c r="K3" s="1">
        <v>0</v>
      </c>
      <c r="L3" s="1">
        <v>2017</v>
      </c>
    </row>
    <row r="4" spans="1:12" x14ac:dyDescent="0.25">
      <c r="A4" s="1" t="s">
        <v>2579</v>
      </c>
      <c r="B4" s="1">
        <v>100</v>
      </c>
      <c r="C4" s="1">
        <v>271</v>
      </c>
      <c r="D4" s="1">
        <v>6.1</v>
      </c>
      <c r="E4" s="1">
        <v>52.6</v>
      </c>
      <c r="F4" s="1">
        <v>2.5</v>
      </c>
      <c r="G4" s="1">
        <v>0</v>
      </c>
      <c r="H4" s="1">
        <v>118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2580</v>
      </c>
      <c r="B5" s="1">
        <v>100</v>
      </c>
      <c r="C5" s="1">
        <v>391</v>
      </c>
      <c r="D5" s="1">
        <v>20.100000000000001</v>
      </c>
      <c r="E5" s="1">
        <v>56.7</v>
      </c>
      <c r="F5" s="1">
        <v>9.3000000000000007</v>
      </c>
      <c r="G5" s="1"/>
      <c r="H5" s="1">
        <v>60</v>
      </c>
      <c r="I5" s="1"/>
      <c r="J5" s="1"/>
      <c r="K5" s="1">
        <v>0</v>
      </c>
      <c r="L5" s="1">
        <v>2017</v>
      </c>
    </row>
    <row r="6" spans="1:12" x14ac:dyDescent="0.25">
      <c r="A6" s="1" t="s">
        <v>2581</v>
      </c>
      <c r="B6" s="1">
        <v>100</v>
      </c>
      <c r="C6" s="1">
        <v>82</v>
      </c>
      <c r="D6" s="1">
        <v>0.8</v>
      </c>
      <c r="E6" s="1">
        <v>16.5</v>
      </c>
      <c r="F6" s="1">
        <v>1</v>
      </c>
      <c r="G6" s="1"/>
      <c r="H6" s="1">
        <v>260</v>
      </c>
      <c r="I6" s="1">
        <v>240</v>
      </c>
      <c r="J6" s="1">
        <v>7.0000000000000007E-2</v>
      </c>
      <c r="K6" s="1">
        <v>0</v>
      </c>
      <c r="L6" s="1">
        <v>2017</v>
      </c>
    </row>
    <row r="7" spans="1:12" x14ac:dyDescent="0.25">
      <c r="A7" s="1" t="s">
        <v>2582</v>
      </c>
      <c r="B7" s="1">
        <v>100</v>
      </c>
      <c r="C7" s="1">
        <v>1</v>
      </c>
      <c r="D7" s="1">
        <v>0.2</v>
      </c>
      <c r="E7" s="1">
        <v>0</v>
      </c>
      <c r="F7" s="1">
        <v>0.1</v>
      </c>
      <c r="G7" s="1"/>
      <c r="H7" s="1">
        <v>13</v>
      </c>
      <c r="I7" s="1"/>
      <c r="J7" s="1"/>
      <c r="K7" s="1">
        <v>0</v>
      </c>
      <c r="L7" s="1">
        <v>2017</v>
      </c>
    </row>
    <row r="8" spans="1:12" x14ac:dyDescent="0.25">
      <c r="A8" s="1" t="s">
        <v>2583</v>
      </c>
      <c r="B8" s="1">
        <v>100</v>
      </c>
      <c r="C8" s="1">
        <v>133</v>
      </c>
      <c r="D8" s="1">
        <v>0</v>
      </c>
      <c r="E8" s="1">
        <v>60.9</v>
      </c>
      <c r="F8" s="1">
        <v>2.4</v>
      </c>
      <c r="G8" s="1"/>
      <c r="H8" s="1">
        <v>1480</v>
      </c>
      <c r="I8" s="1"/>
      <c r="J8" s="1"/>
      <c r="K8" s="1">
        <v>0</v>
      </c>
      <c r="L8" s="1">
        <v>2017</v>
      </c>
    </row>
    <row r="9" spans="1:12" x14ac:dyDescent="0.25">
      <c r="A9" s="1" t="s">
        <v>2584</v>
      </c>
      <c r="B9" s="1">
        <v>100</v>
      </c>
      <c r="C9" s="1">
        <v>272</v>
      </c>
      <c r="D9" s="1">
        <v>63.3</v>
      </c>
      <c r="E9" s="1">
        <v>12.6</v>
      </c>
      <c r="F9" s="1">
        <v>8.6999999999999993</v>
      </c>
      <c r="G9" s="1"/>
      <c r="H9" s="1">
        <v>35</v>
      </c>
      <c r="I9" s="1"/>
      <c r="J9" s="1"/>
      <c r="K9" s="1">
        <v>0</v>
      </c>
      <c r="L9" s="1">
        <v>2017</v>
      </c>
    </row>
    <row r="10" spans="1:12" x14ac:dyDescent="0.25">
      <c r="A10" s="1" t="s">
        <v>2585</v>
      </c>
      <c r="B10" s="1">
        <v>100</v>
      </c>
      <c r="C10" s="1">
        <v>313</v>
      </c>
      <c r="D10" s="1">
        <v>61.5</v>
      </c>
      <c r="E10" s="1">
        <v>8.5</v>
      </c>
      <c r="F10" s="1">
        <v>15.8</v>
      </c>
      <c r="G10" s="1"/>
      <c r="H10" s="1">
        <v>229</v>
      </c>
      <c r="I10" s="1"/>
      <c r="J10" s="1"/>
      <c r="K10" s="1">
        <v>0</v>
      </c>
      <c r="L10" s="1">
        <v>2017</v>
      </c>
    </row>
    <row r="11" spans="1:12" x14ac:dyDescent="0.25">
      <c r="A11" s="1" t="s">
        <v>2586</v>
      </c>
      <c r="B11" s="1">
        <v>100</v>
      </c>
      <c r="C11" s="1">
        <v>278</v>
      </c>
      <c r="D11" s="1">
        <v>0</v>
      </c>
      <c r="E11" s="1">
        <v>64.2</v>
      </c>
      <c r="F11" s="1">
        <v>2.4</v>
      </c>
      <c r="G11" s="1"/>
      <c r="H11" s="1">
        <v>254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2587</v>
      </c>
      <c r="B12" s="1">
        <v>100</v>
      </c>
      <c r="C12" s="1">
        <v>251</v>
      </c>
      <c r="D12" s="1">
        <v>56.2</v>
      </c>
      <c r="E12" s="1">
        <v>17.5</v>
      </c>
      <c r="F12" s="1">
        <v>6.1</v>
      </c>
      <c r="G12" s="1"/>
      <c r="H12" s="1">
        <v>28</v>
      </c>
      <c r="I12" s="1"/>
      <c r="J12" s="1"/>
      <c r="K12" s="1">
        <v>0</v>
      </c>
      <c r="L12" s="1">
        <v>2017</v>
      </c>
    </row>
    <row r="13" spans="1:12" x14ac:dyDescent="0.25">
      <c r="A13" s="1" t="s">
        <v>2588</v>
      </c>
      <c r="B13" s="1">
        <v>100</v>
      </c>
      <c r="C13" s="1">
        <v>224</v>
      </c>
      <c r="D13" s="1">
        <v>3.7</v>
      </c>
      <c r="E13" s="1">
        <v>22.3</v>
      </c>
      <c r="F13" s="1">
        <v>13.3</v>
      </c>
      <c r="G13" s="1"/>
      <c r="H13" s="1">
        <v>12</v>
      </c>
      <c r="I13" s="1"/>
      <c r="J13" s="1"/>
      <c r="K13" s="1">
        <v>0</v>
      </c>
      <c r="L13" s="1">
        <v>2017</v>
      </c>
    </row>
    <row r="14" spans="1:12" x14ac:dyDescent="0.25">
      <c r="A14" s="1" t="s">
        <v>2589</v>
      </c>
      <c r="B14" s="1">
        <v>100</v>
      </c>
      <c r="C14" s="1">
        <v>99</v>
      </c>
      <c r="D14" s="1">
        <v>0</v>
      </c>
      <c r="E14" s="1">
        <v>9.6</v>
      </c>
      <c r="F14" s="1">
        <v>6.7</v>
      </c>
      <c r="G14" s="1"/>
      <c r="H14" s="1">
        <v>404</v>
      </c>
      <c r="I14" s="1"/>
      <c r="J14" s="1"/>
      <c r="K14" s="1">
        <v>0</v>
      </c>
      <c r="L14" s="1">
        <v>2017</v>
      </c>
    </row>
    <row r="15" spans="1:12" x14ac:dyDescent="0.25">
      <c r="A15" s="1" t="s">
        <v>2590</v>
      </c>
      <c r="B15" s="1">
        <v>100</v>
      </c>
      <c r="C15" s="1">
        <v>241</v>
      </c>
      <c r="D15" s="1">
        <v>54.2</v>
      </c>
      <c r="E15" s="1">
        <v>24.2</v>
      </c>
      <c r="F15" s="1">
        <v>2.7</v>
      </c>
      <c r="G15" s="1"/>
      <c r="H15" s="1">
        <v>60</v>
      </c>
      <c r="I15" s="1"/>
      <c r="J15" s="1"/>
      <c r="K15" s="1">
        <v>0</v>
      </c>
      <c r="L15" s="1">
        <v>2017</v>
      </c>
    </row>
    <row r="16" spans="1:12" x14ac:dyDescent="0.25">
      <c r="A16" s="1" t="s">
        <v>2591</v>
      </c>
      <c r="B16" s="1">
        <v>100</v>
      </c>
      <c r="C16" s="1">
        <v>238</v>
      </c>
      <c r="D16" s="1">
        <v>67</v>
      </c>
      <c r="E16" s="1">
        <v>12.1</v>
      </c>
      <c r="F16" s="1">
        <v>3.8</v>
      </c>
      <c r="G16" s="1"/>
      <c r="H16" s="1">
        <v>8</v>
      </c>
      <c r="I16" s="1"/>
      <c r="J16" s="1"/>
      <c r="K16" s="1">
        <v>0</v>
      </c>
      <c r="L16" s="1">
        <v>2017</v>
      </c>
    </row>
    <row r="17" spans="1:12" x14ac:dyDescent="0.25">
      <c r="A17" s="1" t="s">
        <v>2592</v>
      </c>
      <c r="B17" s="1">
        <v>100</v>
      </c>
      <c r="C17" s="1">
        <v>225</v>
      </c>
      <c r="D17" s="1">
        <v>59.6</v>
      </c>
      <c r="E17" s="1">
        <v>12.8</v>
      </c>
      <c r="F17" s="1">
        <v>4.0999999999999996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2593</v>
      </c>
      <c r="B18" s="1">
        <v>100</v>
      </c>
      <c r="C18" s="1">
        <v>204</v>
      </c>
      <c r="D18" s="1">
        <v>71.099999999999994</v>
      </c>
      <c r="E18" s="1">
        <v>4.9000000000000004</v>
      </c>
      <c r="F18" s="1">
        <v>1.5</v>
      </c>
      <c r="G18" s="1"/>
      <c r="H18" s="1"/>
      <c r="I18" s="1"/>
      <c r="J18" s="1"/>
      <c r="K18" s="1">
        <v>0</v>
      </c>
      <c r="L18" s="1">
        <v>2017</v>
      </c>
    </row>
    <row r="19" spans="1:12" x14ac:dyDescent="0.25">
      <c r="A19" s="1" t="s">
        <v>2594</v>
      </c>
      <c r="B19" s="1">
        <v>100</v>
      </c>
      <c r="C19" s="1">
        <v>51</v>
      </c>
      <c r="D19" s="1">
        <v>10.8</v>
      </c>
      <c r="E19" s="1">
        <v>1.6</v>
      </c>
      <c r="F19" s="1">
        <v>0.1</v>
      </c>
      <c r="G19" s="1"/>
      <c r="H19" s="1">
        <v>15</v>
      </c>
      <c r="I19" s="1"/>
      <c r="J19" s="1"/>
      <c r="K19" s="1">
        <v>0</v>
      </c>
      <c r="L19" s="1">
        <v>2017</v>
      </c>
    </row>
    <row r="20" spans="1:12" x14ac:dyDescent="0.25">
      <c r="A20" s="1" t="s">
        <v>2595</v>
      </c>
      <c r="B20" s="1">
        <v>100</v>
      </c>
      <c r="C20" s="1">
        <v>91</v>
      </c>
      <c r="D20" s="1">
        <v>21</v>
      </c>
      <c r="E20" s="1">
        <v>0.8</v>
      </c>
      <c r="F20" s="1">
        <v>0.38</v>
      </c>
      <c r="G20" s="1">
        <v>6</v>
      </c>
      <c r="H20" s="1">
        <v>0</v>
      </c>
      <c r="I20" s="1">
        <v>0</v>
      </c>
      <c r="J20" s="1">
        <v>0.05</v>
      </c>
      <c r="K20" s="1">
        <v>0</v>
      </c>
      <c r="L20" s="1">
        <v>2017</v>
      </c>
    </row>
    <row r="21" spans="1:12" x14ac:dyDescent="0.25">
      <c r="A21" s="1" t="s">
        <v>2596</v>
      </c>
      <c r="B21" s="1">
        <v>100</v>
      </c>
      <c r="C21" s="1">
        <v>34</v>
      </c>
      <c r="D21" s="1">
        <v>7.15</v>
      </c>
      <c r="E21" s="1">
        <v>1.03</v>
      </c>
      <c r="F21" s="1">
        <v>0.12</v>
      </c>
      <c r="G21" s="1">
        <v>0.43</v>
      </c>
      <c r="H21" s="1">
        <v>17</v>
      </c>
      <c r="I21" s="1">
        <v>0</v>
      </c>
      <c r="J21" s="1">
        <v>0.03</v>
      </c>
      <c r="K21" s="1">
        <v>0</v>
      </c>
      <c r="L21" s="1">
        <v>2017</v>
      </c>
    </row>
    <row r="22" spans="1:12" x14ac:dyDescent="0.25">
      <c r="A22" s="1" t="s">
        <v>2597</v>
      </c>
      <c r="B22" s="1">
        <v>100</v>
      </c>
      <c r="C22" s="1">
        <v>129</v>
      </c>
      <c r="D22" s="1">
        <v>32.9</v>
      </c>
      <c r="E22" s="1">
        <v>4.5</v>
      </c>
      <c r="F22" s="1">
        <v>3.9</v>
      </c>
      <c r="G22" s="1"/>
      <c r="H22" s="1"/>
      <c r="I22" s="1"/>
      <c r="J22" s="1"/>
      <c r="K22" s="1">
        <v>0</v>
      </c>
      <c r="L22" s="1">
        <v>2017</v>
      </c>
    </row>
    <row r="23" spans="1:12" x14ac:dyDescent="0.25">
      <c r="A23" s="1" t="s">
        <v>2598</v>
      </c>
      <c r="B23" s="1">
        <v>100</v>
      </c>
      <c r="C23" s="1">
        <v>5</v>
      </c>
      <c r="D23" s="1">
        <v>2.1</v>
      </c>
      <c r="E23" s="1">
        <v>0.1</v>
      </c>
      <c r="F23" s="1">
        <v>0</v>
      </c>
      <c r="G23" s="1"/>
      <c r="H23" s="1">
        <v>4</v>
      </c>
      <c r="I23" s="1"/>
      <c r="J23" s="1"/>
      <c r="K23" s="1">
        <v>0</v>
      </c>
      <c r="L23" s="1">
        <v>2017</v>
      </c>
    </row>
    <row r="24" spans="1:12" x14ac:dyDescent="0.25">
      <c r="A24" s="1" t="s">
        <v>2599</v>
      </c>
      <c r="B24" s="1">
        <v>100</v>
      </c>
      <c r="C24" s="1">
        <v>288</v>
      </c>
      <c r="D24" s="1">
        <v>63.2</v>
      </c>
      <c r="E24" s="1">
        <v>17.399999999999999</v>
      </c>
      <c r="F24" s="1">
        <v>8.6</v>
      </c>
      <c r="G24" s="1"/>
      <c r="H24" s="1">
        <v>5</v>
      </c>
      <c r="I24" s="1"/>
      <c r="J24" s="1"/>
      <c r="K24" s="1">
        <v>0</v>
      </c>
      <c r="L24" s="1">
        <v>2017</v>
      </c>
    </row>
    <row r="25" spans="1:12" x14ac:dyDescent="0.25">
      <c r="A25" s="1" t="s">
        <v>2600</v>
      </c>
      <c r="B25" s="1">
        <v>100</v>
      </c>
      <c r="C25" s="1">
        <v>5</v>
      </c>
      <c r="D25" s="1">
        <v>0.7</v>
      </c>
      <c r="E25" s="1">
        <v>0.8</v>
      </c>
      <c r="F25" s="1">
        <v>0</v>
      </c>
      <c r="G25" s="1"/>
      <c r="H25" s="1">
        <v>3</v>
      </c>
      <c r="I25" s="1"/>
      <c r="J25" s="1"/>
      <c r="K25" s="1">
        <v>0</v>
      </c>
      <c r="L25" s="1">
        <v>2017</v>
      </c>
    </row>
    <row r="26" spans="1:12" x14ac:dyDescent="0.25">
      <c r="A26" s="1" t="s">
        <v>2601</v>
      </c>
      <c r="B26" s="1">
        <v>100</v>
      </c>
      <c r="C26" s="1">
        <v>363</v>
      </c>
      <c r="D26" s="1">
        <v>76.599999999999994</v>
      </c>
      <c r="E26" s="1">
        <v>11</v>
      </c>
      <c r="F26" s="1">
        <v>7.5</v>
      </c>
      <c r="G26" s="1">
        <v>0</v>
      </c>
      <c r="H26" s="1">
        <v>36</v>
      </c>
      <c r="I26" s="1">
        <v>0</v>
      </c>
      <c r="J26" s="1">
        <v>0</v>
      </c>
      <c r="K26" s="1">
        <v>0</v>
      </c>
      <c r="L26" s="1">
        <v>2011</v>
      </c>
    </row>
    <row r="27" spans="1:12" x14ac:dyDescent="0.25">
      <c r="A27" s="1" t="s">
        <v>2602</v>
      </c>
      <c r="B27" s="1">
        <v>100</v>
      </c>
      <c r="C27" s="1">
        <v>313</v>
      </c>
      <c r="D27" s="1">
        <v>74.97</v>
      </c>
      <c r="E27" s="1">
        <v>7.61</v>
      </c>
      <c r="F27" s="1">
        <v>8.36</v>
      </c>
      <c r="G27" s="1"/>
      <c r="H27" s="1">
        <v>23</v>
      </c>
      <c r="I27" s="1">
        <v>0</v>
      </c>
      <c r="J27" s="1">
        <v>2.2799999999999998</v>
      </c>
      <c r="K27" s="1">
        <v>0</v>
      </c>
      <c r="L27" s="1">
        <v>2017</v>
      </c>
    </row>
    <row r="28" spans="1:12" x14ac:dyDescent="0.25">
      <c r="A28" s="1" t="s">
        <v>2603</v>
      </c>
      <c r="B28" s="1">
        <v>100</v>
      </c>
      <c r="C28" s="1">
        <v>246</v>
      </c>
      <c r="D28" s="1">
        <v>71.7</v>
      </c>
      <c r="E28" s="1">
        <v>10.9</v>
      </c>
      <c r="F28" s="1">
        <v>0.6</v>
      </c>
      <c r="G28" s="1"/>
      <c r="H28" s="1">
        <v>0</v>
      </c>
      <c r="I28" s="1"/>
      <c r="J28" s="1"/>
      <c r="K28" s="1">
        <v>0</v>
      </c>
      <c r="L28" s="1">
        <v>2017</v>
      </c>
    </row>
    <row r="29" spans="1:12" x14ac:dyDescent="0.25">
      <c r="A29" s="1" t="s">
        <v>2604</v>
      </c>
      <c r="B29" s="1">
        <v>100</v>
      </c>
      <c r="C29" s="1">
        <v>15</v>
      </c>
      <c r="D29" s="1">
        <v>3.32</v>
      </c>
      <c r="E29" s="1">
        <v>0.33</v>
      </c>
      <c r="F29" s="1">
        <v>0.01</v>
      </c>
      <c r="G29" s="1">
        <v>1.19</v>
      </c>
      <c r="H29" s="1">
        <v>2</v>
      </c>
      <c r="I29" s="1">
        <v>0</v>
      </c>
      <c r="J29" s="1">
        <v>0</v>
      </c>
      <c r="K29" s="1">
        <v>0</v>
      </c>
      <c r="L29" s="1">
        <v>2017</v>
      </c>
    </row>
    <row r="30" spans="1:12" x14ac:dyDescent="0.25">
      <c r="A30" s="1" t="s">
        <v>2605</v>
      </c>
      <c r="B30" s="1">
        <v>100</v>
      </c>
      <c r="C30" s="1">
        <v>259</v>
      </c>
      <c r="D30" s="1">
        <v>69.8</v>
      </c>
      <c r="E30" s="1">
        <v>15.7</v>
      </c>
      <c r="F30" s="1">
        <v>0.5</v>
      </c>
      <c r="G30" s="1"/>
      <c r="H30" s="1"/>
      <c r="I30" s="1"/>
      <c r="J30" s="1"/>
      <c r="K30" s="1">
        <v>0</v>
      </c>
      <c r="L30" s="1">
        <v>2017</v>
      </c>
    </row>
    <row r="31" spans="1:12" x14ac:dyDescent="0.25">
      <c r="A31" s="1" t="s">
        <v>2606</v>
      </c>
      <c r="B31" s="1">
        <v>100</v>
      </c>
      <c r="C31" s="1">
        <v>80</v>
      </c>
      <c r="D31" s="1">
        <v>21.7</v>
      </c>
      <c r="E31" s="1">
        <v>4.5</v>
      </c>
      <c r="F31" s="1">
        <v>0.3</v>
      </c>
      <c r="G31" s="1"/>
      <c r="H31" s="1">
        <v>18</v>
      </c>
      <c r="I31" s="1"/>
      <c r="J31" s="1"/>
      <c r="K31" s="1">
        <v>0</v>
      </c>
      <c r="L31" s="1">
        <v>2017</v>
      </c>
    </row>
    <row r="32" spans="1:12" x14ac:dyDescent="0.25">
      <c r="A32" s="1" t="s">
        <v>2607</v>
      </c>
      <c r="B32" s="1">
        <v>100</v>
      </c>
      <c r="C32" s="1">
        <v>0</v>
      </c>
      <c r="D32" s="1">
        <v>0.1</v>
      </c>
      <c r="E32" s="1">
        <v>0</v>
      </c>
      <c r="F32" s="1">
        <v>0</v>
      </c>
      <c r="G32" s="1"/>
      <c r="H32" s="1">
        <v>1</v>
      </c>
      <c r="I32" s="1"/>
      <c r="J32" s="1"/>
      <c r="K32" s="1">
        <v>0</v>
      </c>
      <c r="L32" s="1">
        <v>2017</v>
      </c>
    </row>
    <row r="33" spans="1:12" x14ac:dyDescent="0.25">
      <c r="A33" s="1" t="s">
        <v>2608</v>
      </c>
      <c r="B33" s="1">
        <v>100</v>
      </c>
      <c r="C33" s="1">
        <v>66</v>
      </c>
      <c r="D33" s="1">
        <v>14.9</v>
      </c>
      <c r="E33" s="1">
        <v>1.3</v>
      </c>
      <c r="F33" s="1">
        <v>0.1</v>
      </c>
      <c r="G33" s="1"/>
      <c r="H33" s="1">
        <v>8</v>
      </c>
      <c r="I33" s="1"/>
      <c r="J33" s="1"/>
      <c r="K33" s="1">
        <v>0</v>
      </c>
      <c r="L33" s="1">
        <v>2017</v>
      </c>
    </row>
    <row r="34" spans="1:12" x14ac:dyDescent="0.25">
      <c r="A34" s="1" t="s">
        <v>2609</v>
      </c>
      <c r="B34" s="1">
        <v>100</v>
      </c>
      <c r="C34" s="1">
        <v>378</v>
      </c>
      <c r="D34" s="1">
        <v>79.2</v>
      </c>
      <c r="E34" s="1">
        <v>1.4</v>
      </c>
      <c r="F34" s="1">
        <v>6.2</v>
      </c>
      <c r="G34" s="1"/>
      <c r="H34" s="1">
        <v>76</v>
      </c>
      <c r="I34" s="1"/>
      <c r="J34" s="1"/>
      <c r="K34" s="1">
        <v>0</v>
      </c>
      <c r="L34" s="1">
        <v>2017</v>
      </c>
    </row>
    <row r="35" spans="1:12" x14ac:dyDescent="0.25">
      <c r="A35" s="1" t="s">
        <v>2610</v>
      </c>
      <c r="B35" s="1">
        <v>100</v>
      </c>
      <c r="C35" s="1">
        <v>51</v>
      </c>
      <c r="D35" s="1">
        <v>24.1</v>
      </c>
      <c r="E35" s="1">
        <v>0.1</v>
      </c>
      <c r="F35" s="1">
        <v>0</v>
      </c>
      <c r="G35" s="1">
        <v>0</v>
      </c>
      <c r="H35" s="1">
        <v>7893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2611</v>
      </c>
      <c r="B36" s="1">
        <v>100</v>
      </c>
      <c r="C36" s="1">
        <v>313</v>
      </c>
      <c r="D36" s="1">
        <v>43.1</v>
      </c>
      <c r="E36" s="1">
        <v>37.1</v>
      </c>
      <c r="F36" s="1">
        <v>6.8</v>
      </c>
      <c r="G36" s="1">
        <v>0.1</v>
      </c>
      <c r="H36" s="1">
        <v>120</v>
      </c>
      <c r="I36" s="1">
        <v>0</v>
      </c>
      <c r="J36" s="1">
        <v>0.79</v>
      </c>
      <c r="K36" s="1">
        <v>0</v>
      </c>
      <c r="L36" s="1">
        <v>2017</v>
      </c>
    </row>
    <row r="37" spans="1:12" x14ac:dyDescent="0.25">
      <c r="A37" s="1" t="s">
        <v>2612</v>
      </c>
      <c r="B37" s="1">
        <v>100</v>
      </c>
      <c r="C37" s="1">
        <v>642</v>
      </c>
      <c r="D37" s="1">
        <v>46.9</v>
      </c>
      <c r="E37" s="1">
        <v>0.5</v>
      </c>
      <c r="F37" s="1">
        <v>50.3</v>
      </c>
      <c r="G37" s="1"/>
      <c r="H37" s="1">
        <v>19</v>
      </c>
      <c r="I37" s="1"/>
      <c r="J37" s="1"/>
      <c r="K37" s="1">
        <v>0</v>
      </c>
      <c r="L37" s="1">
        <v>2017</v>
      </c>
    </row>
    <row r="38" spans="1:12" x14ac:dyDescent="0.25">
      <c r="A38" s="1" t="s">
        <v>2613</v>
      </c>
      <c r="B38" s="1">
        <v>100</v>
      </c>
      <c r="C38" s="1">
        <v>89</v>
      </c>
      <c r="D38" s="1">
        <v>14.4</v>
      </c>
      <c r="E38" s="1">
        <v>12.6</v>
      </c>
      <c r="F38" s="1">
        <v>0.4</v>
      </c>
      <c r="G38" s="1">
        <v>0</v>
      </c>
      <c r="H38" s="1">
        <v>16</v>
      </c>
      <c r="I38" s="1">
        <v>0</v>
      </c>
      <c r="J38" s="1">
        <v>0</v>
      </c>
      <c r="K38" s="1">
        <v>0</v>
      </c>
      <c r="L38" s="1">
        <v>2006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46"/>
  <sheetViews>
    <sheetView topLeftCell="A10" workbookViewId="0">
      <selection activeCell="A43" sqref="A43"/>
    </sheetView>
  </sheetViews>
  <sheetFormatPr defaultRowHeight="15" x14ac:dyDescent="0.25"/>
  <cols>
    <col min="1" max="1" width="27.140625" customWidth="1"/>
    <col min="20" max="21" width="9.140625" style="30"/>
  </cols>
  <sheetData>
    <row r="1" spans="1:25" x14ac:dyDescent="0.25">
      <c r="M1" s="25" t="s">
        <v>2633</v>
      </c>
      <c r="N1" s="25"/>
      <c r="O1" s="25" t="s">
        <v>2634</v>
      </c>
      <c r="P1" s="25"/>
      <c r="Q1" s="25" t="s">
        <v>2635</v>
      </c>
      <c r="R1" s="25"/>
      <c r="S1" s="16"/>
      <c r="T1" s="22" t="s">
        <v>2640</v>
      </c>
      <c r="U1" s="29"/>
      <c r="V1" s="7"/>
      <c r="W1" s="7" t="s">
        <v>2642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15" t="s">
        <v>2628</v>
      </c>
      <c r="N2" s="12" t="s">
        <v>2630</v>
      </c>
      <c r="O2" s="15" t="s">
        <v>2631</v>
      </c>
      <c r="P2" s="15" t="s">
        <v>2632</v>
      </c>
      <c r="Q2" s="15" t="s">
        <v>2636</v>
      </c>
      <c r="R2" s="15" t="s">
        <v>2637</v>
      </c>
      <c r="S2" s="15" t="s">
        <v>2638</v>
      </c>
      <c r="T2" s="22" t="s">
        <v>2639</v>
      </c>
      <c r="U2" s="29" t="s">
        <v>2641</v>
      </c>
      <c r="V2" s="7"/>
      <c r="W2" s="7" t="s">
        <v>2621</v>
      </c>
      <c r="X2" s="7" t="s">
        <v>2622</v>
      </c>
      <c r="Y2" s="7" t="s">
        <v>293</v>
      </c>
    </row>
    <row r="3" spans="1:25" x14ac:dyDescent="0.25">
      <c r="A3" s="1" t="s">
        <v>302</v>
      </c>
      <c r="B3" s="1">
        <v>100</v>
      </c>
      <c r="C3" s="1">
        <v>355</v>
      </c>
      <c r="D3" s="1">
        <v>73.599999999999994</v>
      </c>
      <c r="E3" s="1">
        <v>12.1</v>
      </c>
      <c r="F3" s="1">
        <v>1.4</v>
      </c>
      <c r="G3" s="1"/>
      <c r="H3" s="1">
        <v>18</v>
      </c>
      <c r="I3" s="1"/>
      <c r="J3" s="1"/>
      <c r="K3" s="1">
        <v>0</v>
      </c>
      <c r="L3" s="1">
        <v>2017</v>
      </c>
      <c r="M3" s="15">
        <f>4*D3+4*E3+9*F3</f>
        <v>355.4</v>
      </c>
      <c r="N3" s="15">
        <f>ROUND(M3/C3,2)</f>
        <v>1</v>
      </c>
      <c r="O3" s="15">
        <f>B3-F3</f>
        <v>98.6</v>
      </c>
      <c r="P3" s="15">
        <f>C3-9*F3</f>
        <v>342.4</v>
      </c>
      <c r="Q3" s="15">
        <f>D3+E3</f>
        <v>85.699999999999989</v>
      </c>
      <c r="R3" s="15">
        <f>4*D3+4*E3</f>
        <v>342.79999999999995</v>
      </c>
      <c r="S3" s="15">
        <f>ROUND(R3/100,2)</f>
        <v>3.43</v>
      </c>
      <c r="T3" s="22">
        <f>ROUND(O3/S3,2)</f>
        <v>28.75</v>
      </c>
      <c r="U3" s="29">
        <f>IF(T3&lt;=20,ROUND(T3,1),IF(AND(T3&gt;20,T3&lt;=50),INT((T3+2.5)/5)*5,ROUND(T3,-1)))</f>
        <v>30</v>
      </c>
      <c r="W3" s="7">
        <f>ROUND(D3/(D3+E3+F3),2)</f>
        <v>0.85</v>
      </c>
      <c r="X3" s="7">
        <f>ROUND(E3/(D3+E3+F3),2)</f>
        <v>0.14000000000000001</v>
      </c>
      <c r="Y3" s="7">
        <f>ROUND(F3/(D3+E3+F3),2)</f>
        <v>0.02</v>
      </c>
    </row>
    <row r="4" spans="1:25" x14ac:dyDescent="0.25">
      <c r="A4" s="1" t="s">
        <v>303</v>
      </c>
      <c r="B4" s="1">
        <v>100</v>
      </c>
      <c r="C4" s="1">
        <v>469</v>
      </c>
      <c r="D4" s="1">
        <v>71.400000000000006</v>
      </c>
      <c r="E4" s="1">
        <v>5</v>
      </c>
      <c r="F4" s="1">
        <v>18.2</v>
      </c>
      <c r="G4" s="1">
        <v>5.01</v>
      </c>
      <c r="H4" s="1">
        <v>554</v>
      </c>
      <c r="I4" s="1">
        <v>0</v>
      </c>
      <c r="J4" s="1">
        <v>2.63</v>
      </c>
      <c r="K4" s="1">
        <v>0</v>
      </c>
      <c r="L4" s="1">
        <v>2017</v>
      </c>
      <c r="M4" s="15">
        <f t="shared" ref="M4:M45" si="0">4*D4+4*E4+9*F4</f>
        <v>469.4</v>
      </c>
      <c r="N4" s="15">
        <f t="shared" ref="N4:N45" si="1">ROUND(M4/C4,2)</f>
        <v>1</v>
      </c>
      <c r="O4" s="15">
        <f t="shared" ref="O4:O45" si="2">B4-F4</f>
        <v>81.8</v>
      </c>
      <c r="P4" s="15">
        <f t="shared" ref="P4:P45" si="3">C4-9*F4</f>
        <v>305.20000000000005</v>
      </c>
      <c r="Q4" s="15">
        <f t="shared" ref="Q4:Q45" si="4">D4+E4</f>
        <v>76.400000000000006</v>
      </c>
      <c r="R4" s="15">
        <f t="shared" ref="R4:R45" si="5">4*D4+4*E4</f>
        <v>305.60000000000002</v>
      </c>
      <c r="S4" s="15">
        <f t="shared" ref="S4:S45" si="6">ROUND(R4/100,2)</f>
        <v>3.06</v>
      </c>
      <c r="T4" s="22">
        <f t="shared" ref="T4:T45" si="7">ROUND(O4/S4,2)</f>
        <v>26.73</v>
      </c>
      <c r="U4" s="29">
        <f t="shared" ref="U4:U45" si="8">IF(T4&lt;=20,ROUND(T4,1),IF(AND(T4&gt;20,T4&lt;=50),INT((T4+2.5)/5)*5,ROUND(T4,-1)))</f>
        <v>25</v>
      </c>
      <c r="W4" s="7">
        <f t="shared" ref="W4:W45" si="9">ROUND(D4/(D4+E4+F4),2)</f>
        <v>0.75</v>
      </c>
      <c r="X4" s="7">
        <f t="shared" ref="X4:X45" si="10">ROUND(E4/(D4+E4+F4),2)</f>
        <v>0.05</v>
      </c>
      <c r="Y4" s="7">
        <f t="shared" ref="Y4:Y45" si="11">ROUND(F4/(D4+E4+F4),2)</f>
        <v>0.19</v>
      </c>
    </row>
    <row r="5" spans="1:25" x14ac:dyDescent="0.25">
      <c r="A5" s="1" t="s">
        <v>304</v>
      </c>
      <c r="B5" s="1">
        <v>100</v>
      </c>
      <c r="C5" s="1">
        <v>565</v>
      </c>
      <c r="D5" s="1">
        <v>52.5</v>
      </c>
      <c r="E5" s="1">
        <v>5.5</v>
      </c>
      <c r="F5" s="1">
        <v>37</v>
      </c>
      <c r="G5" s="1"/>
      <c r="H5" s="1">
        <v>259</v>
      </c>
      <c r="I5" s="1"/>
      <c r="J5" s="1"/>
      <c r="K5" s="1">
        <v>0</v>
      </c>
      <c r="L5" s="1">
        <v>2017</v>
      </c>
      <c r="M5" s="15">
        <f t="shared" si="0"/>
        <v>565</v>
      </c>
      <c r="N5" s="15">
        <f t="shared" si="1"/>
        <v>1</v>
      </c>
      <c r="O5" s="15">
        <f t="shared" si="2"/>
        <v>63</v>
      </c>
      <c r="P5" s="15">
        <f t="shared" si="3"/>
        <v>232</v>
      </c>
      <c r="Q5" s="15">
        <f t="shared" si="4"/>
        <v>58</v>
      </c>
      <c r="R5" s="15">
        <f t="shared" si="5"/>
        <v>232</v>
      </c>
      <c r="S5" s="15">
        <f t="shared" si="6"/>
        <v>2.3199999999999998</v>
      </c>
      <c r="T5" s="22">
        <f t="shared" si="7"/>
        <v>27.16</v>
      </c>
      <c r="U5" s="29">
        <f t="shared" si="8"/>
        <v>25</v>
      </c>
      <c r="W5" s="7">
        <f t="shared" si="9"/>
        <v>0.55000000000000004</v>
      </c>
      <c r="X5" s="7">
        <f t="shared" si="10"/>
        <v>0.06</v>
      </c>
      <c r="Y5" s="7">
        <f t="shared" si="11"/>
        <v>0.39</v>
      </c>
    </row>
    <row r="6" spans="1:25" x14ac:dyDescent="0.25">
      <c r="A6" s="1" t="s">
        <v>305</v>
      </c>
      <c r="B6" s="1">
        <v>100</v>
      </c>
      <c r="C6" s="1">
        <v>143</v>
      </c>
      <c r="D6" s="1">
        <v>11.17</v>
      </c>
      <c r="E6" s="1">
        <v>2.68</v>
      </c>
      <c r="F6" s="1">
        <v>8.1999999999999993</v>
      </c>
      <c r="G6" s="1"/>
      <c r="H6" s="1">
        <v>529</v>
      </c>
      <c r="I6" s="1">
        <v>68</v>
      </c>
      <c r="J6" s="1">
        <v>1.43</v>
      </c>
      <c r="K6" s="1">
        <v>0</v>
      </c>
      <c r="L6" s="1">
        <v>2017</v>
      </c>
      <c r="M6" s="15">
        <f t="shared" si="0"/>
        <v>129.19999999999999</v>
      </c>
      <c r="N6" s="15">
        <f t="shared" si="1"/>
        <v>0.9</v>
      </c>
      <c r="O6" s="15">
        <f t="shared" si="2"/>
        <v>91.8</v>
      </c>
      <c r="P6" s="15">
        <f t="shared" si="3"/>
        <v>69.2</v>
      </c>
      <c r="Q6" s="15">
        <f t="shared" si="4"/>
        <v>13.85</v>
      </c>
      <c r="R6" s="15">
        <f t="shared" si="5"/>
        <v>55.4</v>
      </c>
      <c r="S6" s="15">
        <f t="shared" si="6"/>
        <v>0.55000000000000004</v>
      </c>
      <c r="T6" s="22">
        <f t="shared" si="7"/>
        <v>166.91</v>
      </c>
      <c r="U6" s="29">
        <f t="shared" si="8"/>
        <v>170</v>
      </c>
      <c r="W6" s="7">
        <f t="shared" si="9"/>
        <v>0.51</v>
      </c>
      <c r="X6" s="7">
        <f t="shared" si="10"/>
        <v>0.12</v>
      </c>
      <c r="Y6" s="7">
        <f t="shared" si="11"/>
        <v>0.37</v>
      </c>
    </row>
    <row r="7" spans="1:25" x14ac:dyDescent="0.25">
      <c r="A7" s="1" t="s">
        <v>306</v>
      </c>
      <c r="B7" s="1">
        <v>100</v>
      </c>
      <c r="C7" s="1">
        <v>293</v>
      </c>
      <c r="D7" s="1">
        <v>44.16</v>
      </c>
      <c r="E7" s="1">
        <v>3.54</v>
      </c>
      <c r="F7" s="1">
        <v>11.3</v>
      </c>
      <c r="G7" s="1">
        <v>0.19</v>
      </c>
      <c r="H7" s="1">
        <v>258</v>
      </c>
      <c r="I7" s="1">
        <v>0</v>
      </c>
      <c r="J7" s="1">
        <v>2.52</v>
      </c>
      <c r="K7" s="1">
        <v>0</v>
      </c>
      <c r="L7" s="1">
        <v>2017</v>
      </c>
      <c r="M7" s="15">
        <f t="shared" si="0"/>
        <v>292.5</v>
      </c>
      <c r="N7" s="15">
        <f t="shared" si="1"/>
        <v>1</v>
      </c>
      <c r="O7" s="15">
        <f t="shared" si="2"/>
        <v>88.7</v>
      </c>
      <c r="P7" s="15">
        <f t="shared" si="3"/>
        <v>191.3</v>
      </c>
      <c r="Q7" s="15">
        <f t="shared" si="4"/>
        <v>47.699999999999996</v>
      </c>
      <c r="R7" s="15">
        <f t="shared" si="5"/>
        <v>190.79999999999998</v>
      </c>
      <c r="S7" s="15">
        <f t="shared" si="6"/>
        <v>1.91</v>
      </c>
      <c r="T7" s="22">
        <f t="shared" si="7"/>
        <v>46.44</v>
      </c>
      <c r="U7" s="29">
        <f t="shared" si="8"/>
        <v>45</v>
      </c>
      <c r="W7" s="7">
        <f t="shared" si="9"/>
        <v>0.75</v>
      </c>
      <c r="X7" s="7">
        <f t="shared" si="10"/>
        <v>0.06</v>
      </c>
      <c r="Y7" s="7">
        <f t="shared" si="11"/>
        <v>0.19</v>
      </c>
    </row>
    <row r="8" spans="1:25" x14ac:dyDescent="0.25">
      <c r="A8" s="1" t="s">
        <v>307</v>
      </c>
      <c r="B8" s="1">
        <v>100</v>
      </c>
      <c r="C8" s="1">
        <v>81</v>
      </c>
      <c r="D8" s="1">
        <v>17.5</v>
      </c>
      <c r="E8" s="1">
        <v>1.9</v>
      </c>
      <c r="F8" s="1">
        <v>0.6</v>
      </c>
      <c r="G8" s="1">
        <v>0</v>
      </c>
      <c r="H8" s="1">
        <v>302</v>
      </c>
      <c r="I8" s="1">
        <v>0</v>
      </c>
      <c r="J8" s="1">
        <v>0</v>
      </c>
      <c r="K8" s="1">
        <v>0</v>
      </c>
      <c r="L8" s="1">
        <v>2011</v>
      </c>
      <c r="M8" s="15">
        <f t="shared" si="0"/>
        <v>83</v>
      </c>
      <c r="N8" s="15">
        <f t="shared" si="1"/>
        <v>1.02</v>
      </c>
      <c r="O8" s="15">
        <f t="shared" si="2"/>
        <v>99.4</v>
      </c>
      <c r="P8" s="15">
        <f t="shared" si="3"/>
        <v>75.599999999999994</v>
      </c>
      <c r="Q8" s="15">
        <f t="shared" si="4"/>
        <v>19.399999999999999</v>
      </c>
      <c r="R8" s="15">
        <f t="shared" si="5"/>
        <v>77.599999999999994</v>
      </c>
      <c r="S8" s="15">
        <f t="shared" si="6"/>
        <v>0.78</v>
      </c>
      <c r="T8" s="22">
        <f t="shared" si="7"/>
        <v>127.44</v>
      </c>
      <c r="U8" s="29">
        <f t="shared" si="8"/>
        <v>130</v>
      </c>
      <c r="W8" s="7">
        <f t="shared" si="9"/>
        <v>0.88</v>
      </c>
      <c r="X8" s="7">
        <f t="shared" si="10"/>
        <v>0.1</v>
      </c>
      <c r="Y8" s="7">
        <f t="shared" si="11"/>
        <v>0.03</v>
      </c>
    </row>
    <row r="9" spans="1:25" x14ac:dyDescent="0.25">
      <c r="A9" s="1" t="s">
        <v>308</v>
      </c>
      <c r="B9" s="1">
        <v>100</v>
      </c>
      <c r="C9" s="1">
        <v>219</v>
      </c>
      <c r="D9" s="1">
        <v>28.51</v>
      </c>
      <c r="E9" s="1">
        <v>2.65</v>
      </c>
      <c r="F9" s="1">
        <v>11.59</v>
      </c>
      <c r="G9" s="1">
        <v>0.27</v>
      </c>
      <c r="H9" s="1">
        <v>15</v>
      </c>
      <c r="I9" s="1">
        <v>0</v>
      </c>
      <c r="J9" s="1">
        <v>0.93</v>
      </c>
      <c r="K9" s="1">
        <v>0</v>
      </c>
      <c r="L9" s="1">
        <v>2017</v>
      </c>
      <c r="M9" s="15">
        <f t="shared" si="0"/>
        <v>228.95</v>
      </c>
      <c r="N9" s="15">
        <f t="shared" si="1"/>
        <v>1.05</v>
      </c>
      <c r="O9" s="15">
        <f t="shared" si="2"/>
        <v>88.41</v>
      </c>
      <c r="P9" s="15">
        <f t="shared" si="3"/>
        <v>114.69</v>
      </c>
      <c r="Q9" s="15">
        <f t="shared" si="4"/>
        <v>31.16</v>
      </c>
      <c r="R9" s="15">
        <f t="shared" si="5"/>
        <v>124.64</v>
      </c>
      <c r="S9" s="15">
        <f t="shared" si="6"/>
        <v>1.25</v>
      </c>
      <c r="T9" s="22">
        <f t="shared" si="7"/>
        <v>70.73</v>
      </c>
      <c r="U9" s="29">
        <f t="shared" si="8"/>
        <v>70</v>
      </c>
      <c r="W9" s="7">
        <f t="shared" si="9"/>
        <v>0.67</v>
      </c>
      <c r="X9" s="7">
        <f t="shared" si="10"/>
        <v>0.06</v>
      </c>
      <c r="Y9" s="7">
        <f t="shared" si="11"/>
        <v>0.27</v>
      </c>
    </row>
    <row r="10" spans="1:25" x14ac:dyDescent="0.25">
      <c r="A10" s="1" t="s">
        <v>309</v>
      </c>
      <c r="B10" s="1">
        <v>100</v>
      </c>
      <c r="C10" s="1">
        <v>64</v>
      </c>
      <c r="D10" s="1">
        <v>19.38</v>
      </c>
      <c r="E10" s="1">
        <v>2.2999999999999998</v>
      </c>
      <c r="F10" s="1">
        <v>0.08</v>
      </c>
      <c r="G10" s="1">
        <v>0</v>
      </c>
      <c r="H10" s="1">
        <v>0</v>
      </c>
      <c r="I10" s="1">
        <v>0</v>
      </c>
      <c r="J10" s="1">
        <v>0.03</v>
      </c>
      <c r="K10" s="1">
        <v>0</v>
      </c>
      <c r="L10" s="1">
        <v>2017</v>
      </c>
      <c r="M10" s="15">
        <f t="shared" si="0"/>
        <v>87.44</v>
      </c>
      <c r="N10" s="15">
        <f t="shared" si="1"/>
        <v>1.37</v>
      </c>
      <c r="O10" s="15">
        <f t="shared" si="2"/>
        <v>99.92</v>
      </c>
      <c r="P10" s="15">
        <f t="shared" si="3"/>
        <v>63.28</v>
      </c>
      <c r="Q10" s="15">
        <f t="shared" si="4"/>
        <v>21.68</v>
      </c>
      <c r="R10" s="15">
        <f t="shared" si="5"/>
        <v>86.72</v>
      </c>
      <c r="S10" s="15">
        <f t="shared" si="6"/>
        <v>0.87</v>
      </c>
      <c r="T10" s="22">
        <f t="shared" si="7"/>
        <v>114.85</v>
      </c>
      <c r="U10" s="29">
        <f t="shared" si="8"/>
        <v>110</v>
      </c>
      <c r="W10" s="7">
        <f t="shared" si="9"/>
        <v>0.89</v>
      </c>
      <c r="X10" s="7">
        <f t="shared" si="10"/>
        <v>0.11</v>
      </c>
      <c r="Y10" s="7">
        <f t="shared" si="11"/>
        <v>0</v>
      </c>
    </row>
    <row r="11" spans="1:25" x14ac:dyDescent="0.25">
      <c r="A11" s="1" t="s">
        <v>310</v>
      </c>
      <c r="B11" s="1">
        <v>100</v>
      </c>
      <c r="C11" s="1">
        <v>57</v>
      </c>
      <c r="D11" s="1">
        <v>17.43</v>
      </c>
      <c r="E11" s="1">
        <v>1.99</v>
      </c>
      <c r="F11" s="1">
        <v>0.04</v>
      </c>
      <c r="G11" s="1">
        <v>0</v>
      </c>
      <c r="H11" s="1">
        <v>1</v>
      </c>
      <c r="I11" s="1">
        <v>0</v>
      </c>
      <c r="J11" s="1">
        <v>0.02</v>
      </c>
      <c r="K11" s="1">
        <v>0</v>
      </c>
      <c r="L11" s="1">
        <v>2017</v>
      </c>
      <c r="M11" s="15">
        <f t="shared" si="0"/>
        <v>78.039999999999992</v>
      </c>
      <c r="N11" s="15">
        <f t="shared" si="1"/>
        <v>1.37</v>
      </c>
      <c r="O11" s="15">
        <f t="shared" si="2"/>
        <v>99.96</v>
      </c>
      <c r="P11" s="15">
        <f t="shared" si="3"/>
        <v>56.64</v>
      </c>
      <c r="Q11" s="15">
        <f t="shared" si="4"/>
        <v>19.419999999999998</v>
      </c>
      <c r="R11" s="15">
        <f t="shared" si="5"/>
        <v>77.679999999999993</v>
      </c>
      <c r="S11" s="15">
        <f t="shared" si="6"/>
        <v>0.78</v>
      </c>
      <c r="T11" s="22">
        <f t="shared" si="7"/>
        <v>128.15</v>
      </c>
      <c r="U11" s="29">
        <f t="shared" si="8"/>
        <v>130</v>
      </c>
      <c r="W11" s="7">
        <f t="shared" si="9"/>
        <v>0.9</v>
      </c>
      <c r="X11" s="7">
        <f t="shared" si="10"/>
        <v>0.1</v>
      </c>
      <c r="Y11" s="7">
        <f t="shared" si="11"/>
        <v>0</v>
      </c>
    </row>
    <row r="12" spans="1:25" x14ac:dyDescent="0.25">
      <c r="A12" s="1" t="s">
        <v>311</v>
      </c>
      <c r="B12" s="1">
        <v>100</v>
      </c>
      <c r="C12" s="1">
        <v>53</v>
      </c>
      <c r="D12" s="1">
        <v>16.07</v>
      </c>
      <c r="E12" s="1">
        <v>1.93</v>
      </c>
      <c r="F12" s="1">
        <v>0.03</v>
      </c>
      <c r="G12" s="1">
        <v>0</v>
      </c>
      <c r="H12" s="1">
        <v>1</v>
      </c>
      <c r="I12" s="1">
        <v>0</v>
      </c>
      <c r="J12" s="1">
        <v>0.02</v>
      </c>
      <c r="K12" s="1">
        <v>0</v>
      </c>
      <c r="L12" s="1">
        <v>2017</v>
      </c>
      <c r="M12" s="15">
        <f t="shared" si="0"/>
        <v>72.27</v>
      </c>
      <c r="N12" s="15">
        <f t="shared" si="1"/>
        <v>1.36</v>
      </c>
      <c r="O12" s="15">
        <f t="shared" si="2"/>
        <v>99.97</v>
      </c>
      <c r="P12" s="15">
        <f t="shared" si="3"/>
        <v>52.73</v>
      </c>
      <c r="Q12" s="15">
        <f t="shared" si="4"/>
        <v>18</v>
      </c>
      <c r="R12" s="15">
        <f t="shared" si="5"/>
        <v>72</v>
      </c>
      <c r="S12" s="15">
        <f t="shared" si="6"/>
        <v>0.72</v>
      </c>
      <c r="T12" s="22">
        <f t="shared" si="7"/>
        <v>138.85</v>
      </c>
      <c r="U12" s="29">
        <f t="shared" si="8"/>
        <v>140</v>
      </c>
      <c r="W12" s="7">
        <f t="shared" si="9"/>
        <v>0.89</v>
      </c>
      <c r="X12" s="7">
        <f t="shared" si="10"/>
        <v>0.11</v>
      </c>
      <c r="Y12" s="7">
        <f t="shared" si="11"/>
        <v>0</v>
      </c>
    </row>
    <row r="13" spans="1:25" x14ac:dyDescent="0.25">
      <c r="A13" s="1" t="s">
        <v>312</v>
      </c>
      <c r="B13" s="1">
        <v>100</v>
      </c>
      <c r="C13" s="1">
        <v>56</v>
      </c>
      <c r="D13" s="1">
        <v>17.28</v>
      </c>
      <c r="E13" s="1">
        <v>1.94</v>
      </c>
      <c r="F13" s="1">
        <v>0.05</v>
      </c>
      <c r="G13" s="1">
        <v>0</v>
      </c>
      <c r="H13" s="1">
        <v>0</v>
      </c>
      <c r="I13" s="1">
        <v>0</v>
      </c>
      <c r="J13" s="1">
        <v>0.02</v>
      </c>
      <c r="K13" s="1">
        <v>0</v>
      </c>
      <c r="L13" s="1">
        <v>2017</v>
      </c>
      <c r="M13" s="15">
        <f t="shared" si="0"/>
        <v>77.330000000000013</v>
      </c>
      <c r="N13" s="15">
        <f t="shared" si="1"/>
        <v>1.38</v>
      </c>
      <c r="O13" s="15">
        <f t="shared" si="2"/>
        <v>99.95</v>
      </c>
      <c r="P13" s="15">
        <f t="shared" si="3"/>
        <v>55.55</v>
      </c>
      <c r="Q13" s="15">
        <f t="shared" si="4"/>
        <v>19.220000000000002</v>
      </c>
      <c r="R13" s="15">
        <f t="shared" si="5"/>
        <v>76.88000000000001</v>
      </c>
      <c r="S13" s="15">
        <f t="shared" si="6"/>
        <v>0.77</v>
      </c>
      <c r="T13" s="22">
        <f t="shared" si="7"/>
        <v>129.81</v>
      </c>
      <c r="U13" s="29">
        <f t="shared" si="8"/>
        <v>130</v>
      </c>
      <c r="W13" s="7">
        <f t="shared" si="9"/>
        <v>0.9</v>
      </c>
      <c r="X13" s="7">
        <f t="shared" si="10"/>
        <v>0.1</v>
      </c>
      <c r="Y13" s="7">
        <f t="shared" si="11"/>
        <v>0</v>
      </c>
    </row>
    <row r="14" spans="1:25" x14ac:dyDescent="0.25">
      <c r="A14" s="1" t="s">
        <v>313</v>
      </c>
      <c r="B14" s="1">
        <v>100</v>
      </c>
      <c r="C14" s="1">
        <v>83</v>
      </c>
      <c r="D14" s="1">
        <v>17.57</v>
      </c>
      <c r="E14" s="1">
        <v>1.91</v>
      </c>
      <c r="F14" s="1">
        <v>0.56999999999999995</v>
      </c>
      <c r="G14" s="1">
        <v>1.48</v>
      </c>
      <c r="H14" s="1">
        <v>302</v>
      </c>
      <c r="I14" s="1">
        <v>2</v>
      </c>
      <c r="J14" s="1">
        <v>0.3</v>
      </c>
      <c r="K14" s="1">
        <v>0</v>
      </c>
      <c r="L14" s="1">
        <v>2017</v>
      </c>
      <c r="M14" s="15">
        <f t="shared" si="0"/>
        <v>83.05</v>
      </c>
      <c r="N14" s="15">
        <f t="shared" si="1"/>
        <v>1</v>
      </c>
      <c r="O14" s="15">
        <f t="shared" si="2"/>
        <v>99.43</v>
      </c>
      <c r="P14" s="15">
        <f t="shared" si="3"/>
        <v>77.87</v>
      </c>
      <c r="Q14" s="15">
        <f t="shared" si="4"/>
        <v>19.48</v>
      </c>
      <c r="R14" s="15">
        <f t="shared" si="5"/>
        <v>77.92</v>
      </c>
      <c r="S14" s="15">
        <f t="shared" si="6"/>
        <v>0.78</v>
      </c>
      <c r="T14" s="22">
        <f t="shared" si="7"/>
        <v>127.47</v>
      </c>
      <c r="U14" s="29">
        <f t="shared" si="8"/>
        <v>130</v>
      </c>
      <c r="W14" s="7">
        <f t="shared" si="9"/>
        <v>0.88</v>
      </c>
      <c r="X14" s="7">
        <f t="shared" si="10"/>
        <v>0.1</v>
      </c>
      <c r="Y14" s="7">
        <f t="shared" si="11"/>
        <v>0.03</v>
      </c>
    </row>
    <row r="15" spans="1:25" x14ac:dyDescent="0.25">
      <c r="A15" s="1" t="s">
        <v>314</v>
      </c>
      <c r="B15" s="1">
        <v>130</v>
      </c>
      <c r="C15" s="1">
        <v>185.9</v>
      </c>
      <c r="D15" s="1">
        <v>36.270000000000003</v>
      </c>
      <c r="E15" s="1">
        <v>1.17</v>
      </c>
      <c r="F15" s="1">
        <v>4.29</v>
      </c>
      <c r="G15" s="1">
        <v>0</v>
      </c>
      <c r="H15" s="1">
        <v>91</v>
      </c>
      <c r="I15" s="1">
        <v>0</v>
      </c>
      <c r="J15" s="1">
        <v>0</v>
      </c>
      <c r="K15" s="1">
        <v>0</v>
      </c>
      <c r="L15" s="1">
        <v>2011</v>
      </c>
      <c r="M15" s="15">
        <f t="shared" si="0"/>
        <v>188.37</v>
      </c>
      <c r="N15" s="15">
        <f t="shared" si="1"/>
        <v>1.01</v>
      </c>
      <c r="O15" s="15">
        <f t="shared" si="2"/>
        <v>125.71</v>
      </c>
      <c r="P15" s="15">
        <f t="shared" si="3"/>
        <v>147.29000000000002</v>
      </c>
      <c r="Q15" s="15">
        <f t="shared" si="4"/>
        <v>37.440000000000005</v>
      </c>
      <c r="R15" s="15">
        <f t="shared" si="5"/>
        <v>149.76000000000002</v>
      </c>
      <c r="S15" s="15">
        <f t="shared" si="6"/>
        <v>1.5</v>
      </c>
      <c r="T15" s="22">
        <f t="shared" si="7"/>
        <v>83.81</v>
      </c>
      <c r="U15" s="29">
        <f t="shared" si="8"/>
        <v>80</v>
      </c>
      <c r="W15" s="7">
        <f t="shared" si="9"/>
        <v>0.87</v>
      </c>
      <c r="X15" s="7">
        <f t="shared" si="10"/>
        <v>0.03</v>
      </c>
      <c r="Y15" s="7">
        <f t="shared" si="11"/>
        <v>0.1</v>
      </c>
    </row>
    <row r="16" spans="1:25" x14ac:dyDescent="0.25">
      <c r="A16" s="1" t="s">
        <v>315</v>
      </c>
      <c r="B16" s="1">
        <v>100</v>
      </c>
      <c r="C16" s="1">
        <v>248</v>
      </c>
      <c r="D16" s="1">
        <v>88.75</v>
      </c>
      <c r="E16" s="1">
        <v>0.08</v>
      </c>
      <c r="F16" s="1">
        <v>7.0000000000000007E-2</v>
      </c>
      <c r="G16" s="1">
        <v>0</v>
      </c>
      <c r="H16" s="1">
        <v>8</v>
      </c>
      <c r="I16" s="1">
        <v>0</v>
      </c>
      <c r="J16" s="1">
        <v>0.04</v>
      </c>
      <c r="K16" s="1">
        <v>0</v>
      </c>
      <c r="L16" s="1">
        <v>2017</v>
      </c>
      <c r="M16" s="15">
        <f t="shared" si="0"/>
        <v>355.95</v>
      </c>
      <c r="N16" s="15">
        <f t="shared" si="1"/>
        <v>1.44</v>
      </c>
      <c r="O16" s="15">
        <f t="shared" si="2"/>
        <v>99.93</v>
      </c>
      <c r="P16" s="15">
        <f t="shared" si="3"/>
        <v>247.37</v>
      </c>
      <c r="Q16" s="15">
        <f t="shared" si="4"/>
        <v>88.83</v>
      </c>
      <c r="R16" s="15">
        <f t="shared" si="5"/>
        <v>355.32</v>
      </c>
      <c r="S16" s="15">
        <f t="shared" si="6"/>
        <v>3.55</v>
      </c>
      <c r="T16" s="22">
        <f t="shared" si="7"/>
        <v>28.15</v>
      </c>
      <c r="U16" s="29">
        <f t="shared" si="8"/>
        <v>30</v>
      </c>
      <c r="W16" s="7">
        <f t="shared" si="9"/>
        <v>1</v>
      </c>
      <c r="X16" s="7">
        <f t="shared" si="10"/>
        <v>0</v>
      </c>
      <c r="Y16" s="7">
        <f t="shared" si="11"/>
        <v>0</v>
      </c>
    </row>
    <row r="17" spans="1:25" x14ac:dyDescent="0.25">
      <c r="A17" s="1" t="s">
        <v>316</v>
      </c>
      <c r="B17" s="1">
        <v>100</v>
      </c>
      <c r="C17" s="1">
        <v>350</v>
      </c>
      <c r="D17" s="1">
        <v>86.6</v>
      </c>
      <c r="E17" s="1">
        <v>0</v>
      </c>
      <c r="F17" s="1">
        <v>0.2</v>
      </c>
      <c r="G17" s="1">
        <v>0</v>
      </c>
      <c r="H17" s="1">
        <v>7</v>
      </c>
      <c r="I17" s="1">
        <v>0</v>
      </c>
      <c r="J17" s="1"/>
      <c r="K17" s="1">
        <v>0</v>
      </c>
      <c r="L17" s="1">
        <v>2017</v>
      </c>
      <c r="M17" s="15">
        <f t="shared" si="0"/>
        <v>348.2</v>
      </c>
      <c r="N17" s="15">
        <f t="shared" si="1"/>
        <v>0.99</v>
      </c>
      <c r="O17" s="15">
        <f t="shared" si="2"/>
        <v>99.8</v>
      </c>
      <c r="P17" s="15">
        <f t="shared" si="3"/>
        <v>348.2</v>
      </c>
      <c r="Q17" s="15">
        <f t="shared" si="4"/>
        <v>86.6</v>
      </c>
      <c r="R17" s="15">
        <f t="shared" si="5"/>
        <v>346.4</v>
      </c>
      <c r="S17" s="15">
        <f t="shared" si="6"/>
        <v>3.46</v>
      </c>
      <c r="T17" s="22">
        <f t="shared" si="7"/>
        <v>28.84</v>
      </c>
      <c r="U17" s="29">
        <f t="shared" si="8"/>
        <v>30</v>
      </c>
      <c r="W17" s="7">
        <f t="shared" si="9"/>
        <v>1</v>
      </c>
      <c r="X17" s="7">
        <f t="shared" si="10"/>
        <v>0</v>
      </c>
      <c r="Y17" s="7">
        <f t="shared" si="11"/>
        <v>0</v>
      </c>
    </row>
    <row r="18" spans="1:25" x14ac:dyDescent="0.25">
      <c r="A18" s="1" t="s">
        <v>317</v>
      </c>
      <c r="B18" s="1">
        <v>100</v>
      </c>
      <c r="C18" s="1">
        <v>85</v>
      </c>
      <c r="D18" s="1">
        <v>30.38</v>
      </c>
      <c r="E18" s="1">
        <v>0.03</v>
      </c>
      <c r="F18" s="1">
        <v>0.04</v>
      </c>
      <c r="G18" s="1">
        <v>0</v>
      </c>
      <c r="H18" s="1">
        <v>3</v>
      </c>
      <c r="I18" s="1">
        <v>0</v>
      </c>
      <c r="J18" s="1">
        <v>0.02</v>
      </c>
      <c r="K18" s="1">
        <v>0</v>
      </c>
      <c r="L18" s="1">
        <v>2017</v>
      </c>
      <c r="M18" s="15">
        <f t="shared" si="0"/>
        <v>122</v>
      </c>
      <c r="N18" s="15">
        <f t="shared" si="1"/>
        <v>1.44</v>
      </c>
      <c r="O18" s="15">
        <f t="shared" si="2"/>
        <v>99.96</v>
      </c>
      <c r="P18" s="15">
        <f t="shared" si="3"/>
        <v>84.64</v>
      </c>
      <c r="Q18" s="15">
        <f t="shared" si="4"/>
        <v>30.41</v>
      </c>
      <c r="R18" s="15">
        <f t="shared" si="5"/>
        <v>121.64</v>
      </c>
      <c r="S18" s="15">
        <f t="shared" si="6"/>
        <v>1.22</v>
      </c>
      <c r="T18" s="22">
        <f t="shared" si="7"/>
        <v>81.93</v>
      </c>
      <c r="U18" s="29">
        <f t="shared" si="8"/>
        <v>80</v>
      </c>
      <c r="W18" s="7">
        <f t="shared" si="9"/>
        <v>1</v>
      </c>
      <c r="X18" s="7">
        <f t="shared" si="10"/>
        <v>0</v>
      </c>
      <c r="Y18" s="7">
        <f t="shared" si="11"/>
        <v>0</v>
      </c>
    </row>
    <row r="19" spans="1:25" x14ac:dyDescent="0.25">
      <c r="A19" s="1" t="s">
        <v>318</v>
      </c>
      <c r="B19" s="1">
        <v>130</v>
      </c>
      <c r="C19" s="1">
        <v>161.19999999999999</v>
      </c>
      <c r="D19" s="1">
        <v>38.090000000000003</v>
      </c>
      <c r="E19" s="1">
        <v>1.95</v>
      </c>
      <c r="F19" s="1">
        <v>0.26</v>
      </c>
      <c r="G19" s="1">
        <v>0</v>
      </c>
      <c r="H19" s="1">
        <v>19.5</v>
      </c>
      <c r="I19" s="1">
        <v>0</v>
      </c>
      <c r="J19" s="1">
        <v>0</v>
      </c>
      <c r="K19" s="1">
        <v>0</v>
      </c>
      <c r="L19" s="1">
        <v>2011</v>
      </c>
      <c r="M19" s="15">
        <f t="shared" si="0"/>
        <v>162.50000000000003</v>
      </c>
      <c r="N19" s="15">
        <f t="shared" si="1"/>
        <v>1.01</v>
      </c>
      <c r="O19" s="15">
        <f t="shared" si="2"/>
        <v>129.74</v>
      </c>
      <c r="P19" s="15">
        <f t="shared" si="3"/>
        <v>158.85999999999999</v>
      </c>
      <c r="Q19" s="15">
        <f t="shared" si="4"/>
        <v>40.040000000000006</v>
      </c>
      <c r="R19" s="15">
        <f t="shared" si="5"/>
        <v>160.16000000000003</v>
      </c>
      <c r="S19" s="15">
        <f t="shared" si="6"/>
        <v>1.6</v>
      </c>
      <c r="T19" s="22">
        <f t="shared" si="7"/>
        <v>81.09</v>
      </c>
      <c r="U19" s="29">
        <f t="shared" si="8"/>
        <v>80</v>
      </c>
      <c r="W19" s="7">
        <f t="shared" si="9"/>
        <v>0.95</v>
      </c>
      <c r="X19" s="7">
        <f t="shared" si="10"/>
        <v>0.05</v>
      </c>
      <c r="Y19" s="7">
        <f t="shared" si="11"/>
        <v>0.01</v>
      </c>
    </row>
    <row r="20" spans="1:25" x14ac:dyDescent="0.25">
      <c r="A20" s="1" t="s">
        <v>319</v>
      </c>
      <c r="B20" s="1">
        <v>100</v>
      </c>
      <c r="C20" s="1">
        <v>221</v>
      </c>
      <c r="D20" s="1">
        <v>75.7</v>
      </c>
      <c r="E20" s="1">
        <v>2.2999999999999998</v>
      </c>
      <c r="F20" s="1">
        <v>0.1</v>
      </c>
      <c r="G20" s="1"/>
      <c r="H20" s="1"/>
      <c r="I20" s="1"/>
      <c r="J20" s="1"/>
      <c r="K20" s="1">
        <v>0</v>
      </c>
      <c r="L20" s="1">
        <v>2017</v>
      </c>
      <c r="M20" s="15">
        <f t="shared" si="0"/>
        <v>312.89999999999998</v>
      </c>
      <c r="N20" s="15">
        <f t="shared" si="1"/>
        <v>1.42</v>
      </c>
      <c r="O20" s="15">
        <f t="shared" si="2"/>
        <v>99.9</v>
      </c>
      <c r="P20" s="15">
        <f t="shared" si="3"/>
        <v>220.1</v>
      </c>
      <c r="Q20" s="15">
        <f t="shared" si="4"/>
        <v>78</v>
      </c>
      <c r="R20" s="15">
        <f t="shared" si="5"/>
        <v>312</v>
      </c>
      <c r="S20" s="15">
        <f t="shared" si="6"/>
        <v>3.12</v>
      </c>
      <c r="T20" s="22">
        <f t="shared" si="7"/>
        <v>32.020000000000003</v>
      </c>
      <c r="U20" s="29">
        <f t="shared" si="8"/>
        <v>30</v>
      </c>
      <c r="W20" s="7">
        <f t="shared" si="9"/>
        <v>0.97</v>
      </c>
      <c r="X20" s="7">
        <f t="shared" si="10"/>
        <v>0.03</v>
      </c>
      <c r="Y20" s="7">
        <f t="shared" si="11"/>
        <v>0</v>
      </c>
    </row>
    <row r="21" spans="1:25" x14ac:dyDescent="0.25">
      <c r="A21" s="1" t="s">
        <v>320</v>
      </c>
      <c r="B21" s="1">
        <v>75</v>
      </c>
      <c r="C21" s="1">
        <v>98.25</v>
      </c>
      <c r="D21" s="1">
        <v>23.4</v>
      </c>
      <c r="E21" s="1">
        <v>1.05</v>
      </c>
      <c r="F21" s="1">
        <v>0.15</v>
      </c>
      <c r="G21" s="1">
        <v>0</v>
      </c>
      <c r="H21" s="1">
        <v>11.25</v>
      </c>
      <c r="I21" s="1">
        <v>0</v>
      </c>
      <c r="J21" s="1">
        <v>0</v>
      </c>
      <c r="K21" s="1">
        <v>0</v>
      </c>
      <c r="L21" s="1">
        <v>2011</v>
      </c>
      <c r="M21" s="15">
        <f t="shared" si="0"/>
        <v>99.149999999999991</v>
      </c>
      <c r="N21" s="15">
        <f t="shared" si="1"/>
        <v>1.01</v>
      </c>
      <c r="O21" s="15">
        <f t="shared" si="2"/>
        <v>74.849999999999994</v>
      </c>
      <c r="P21" s="15">
        <f t="shared" si="3"/>
        <v>96.9</v>
      </c>
      <c r="Q21" s="15">
        <f t="shared" si="4"/>
        <v>24.45</v>
      </c>
      <c r="R21" s="15">
        <f t="shared" si="5"/>
        <v>97.8</v>
      </c>
      <c r="S21" s="15">
        <f t="shared" si="6"/>
        <v>0.98</v>
      </c>
      <c r="T21" s="22">
        <f t="shared" si="7"/>
        <v>76.38</v>
      </c>
      <c r="U21" s="29">
        <f t="shared" si="8"/>
        <v>80</v>
      </c>
      <c r="W21" s="7">
        <f t="shared" si="9"/>
        <v>0.95</v>
      </c>
      <c r="X21" s="7">
        <f t="shared" si="10"/>
        <v>0.04</v>
      </c>
      <c r="Y21" s="7">
        <f t="shared" si="11"/>
        <v>0.01</v>
      </c>
    </row>
    <row r="22" spans="1:25" x14ac:dyDescent="0.25">
      <c r="A22" s="1" t="s">
        <v>321</v>
      </c>
      <c r="B22" s="1">
        <v>100</v>
      </c>
      <c r="C22" s="1">
        <v>93</v>
      </c>
      <c r="D22" s="1">
        <v>31.3</v>
      </c>
      <c r="E22" s="1">
        <v>1.5</v>
      </c>
      <c r="F22" s="1">
        <v>0</v>
      </c>
      <c r="G22" s="1"/>
      <c r="H22" s="1">
        <v>2</v>
      </c>
      <c r="I22" s="1"/>
      <c r="J22" s="1"/>
      <c r="K22" s="1">
        <v>0</v>
      </c>
      <c r="L22" s="1">
        <v>2017</v>
      </c>
      <c r="M22" s="15">
        <f t="shared" si="0"/>
        <v>131.19999999999999</v>
      </c>
      <c r="N22" s="15">
        <f t="shared" si="1"/>
        <v>1.41</v>
      </c>
      <c r="O22" s="15">
        <f t="shared" si="2"/>
        <v>100</v>
      </c>
      <c r="P22" s="15">
        <f t="shared" si="3"/>
        <v>93</v>
      </c>
      <c r="Q22" s="15">
        <f t="shared" si="4"/>
        <v>32.799999999999997</v>
      </c>
      <c r="R22" s="15">
        <f t="shared" si="5"/>
        <v>131.19999999999999</v>
      </c>
      <c r="S22" s="15">
        <f t="shared" si="6"/>
        <v>1.31</v>
      </c>
      <c r="T22" s="22">
        <f t="shared" si="7"/>
        <v>76.34</v>
      </c>
      <c r="U22" s="29">
        <f t="shared" si="8"/>
        <v>80</v>
      </c>
      <c r="W22" s="7">
        <f t="shared" si="9"/>
        <v>0.95</v>
      </c>
      <c r="X22" s="7">
        <f t="shared" si="10"/>
        <v>0.05</v>
      </c>
      <c r="Y22" s="7">
        <f t="shared" si="11"/>
        <v>0</v>
      </c>
    </row>
    <row r="23" spans="1:25" x14ac:dyDescent="0.25">
      <c r="A23" s="1" t="s">
        <v>322</v>
      </c>
      <c r="B23" s="1">
        <v>100</v>
      </c>
      <c r="C23" s="1">
        <v>177</v>
      </c>
      <c r="D23" s="1">
        <v>85.3</v>
      </c>
      <c r="E23" s="1">
        <v>3</v>
      </c>
      <c r="F23" s="1">
        <v>0.1</v>
      </c>
      <c r="G23" s="1"/>
      <c r="H23" s="1">
        <v>18</v>
      </c>
      <c r="I23" s="1">
        <v>0</v>
      </c>
      <c r="J23" s="1"/>
      <c r="K23" s="1">
        <v>0</v>
      </c>
      <c r="L23" s="1">
        <v>2017</v>
      </c>
      <c r="M23" s="15">
        <f t="shared" si="0"/>
        <v>354.09999999999997</v>
      </c>
      <c r="N23" s="15">
        <f t="shared" si="1"/>
        <v>2</v>
      </c>
      <c r="O23" s="15">
        <f t="shared" si="2"/>
        <v>99.9</v>
      </c>
      <c r="P23" s="15">
        <f t="shared" si="3"/>
        <v>176.1</v>
      </c>
      <c r="Q23" s="15">
        <f t="shared" si="4"/>
        <v>88.3</v>
      </c>
      <c r="R23" s="15">
        <f t="shared" si="5"/>
        <v>353.2</v>
      </c>
      <c r="S23" s="15">
        <f t="shared" si="6"/>
        <v>3.53</v>
      </c>
      <c r="T23" s="22">
        <f t="shared" si="7"/>
        <v>28.3</v>
      </c>
      <c r="U23" s="29">
        <f t="shared" si="8"/>
        <v>30</v>
      </c>
      <c r="W23" s="7">
        <f t="shared" si="9"/>
        <v>0.96</v>
      </c>
      <c r="X23" s="7">
        <f t="shared" si="10"/>
        <v>0.03</v>
      </c>
      <c r="Y23" s="7">
        <f t="shared" si="11"/>
        <v>0</v>
      </c>
    </row>
    <row r="24" spans="1:25" x14ac:dyDescent="0.25">
      <c r="A24" s="1" t="s">
        <v>323</v>
      </c>
      <c r="B24" s="1">
        <v>100</v>
      </c>
      <c r="C24" s="1">
        <v>6</v>
      </c>
      <c r="D24" s="1">
        <v>3</v>
      </c>
      <c r="E24" s="1">
        <v>0.2</v>
      </c>
      <c r="F24" s="1">
        <v>0</v>
      </c>
      <c r="G24" s="1"/>
      <c r="H24" s="1">
        <v>10</v>
      </c>
      <c r="I24" s="1">
        <v>0</v>
      </c>
      <c r="J24" s="1"/>
      <c r="K24" s="1">
        <v>0</v>
      </c>
      <c r="L24" s="1">
        <v>2017</v>
      </c>
      <c r="M24" s="15">
        <f t="shared" si="0"/>
        <v>12.8</v>
      </c>
      <c r="N24" s="15">
        <f t="shared" si="1"/>
        <v>2.13</v>
      </c>
      <c r="O24" s="15">
        <f t="shared" si="2"/>
        <v>100</v>
      </c>
      <c r="P24" s="15">
        <f t="shared" si="3"/>
        <v>6</v>
      </c>
      <c r="Q24" s="15">
        <f t="shared" si="4"/>
        <v>3.2</v>
      </c>
      <c r="R24" s="15">
        <f t="shared" si="5"/>
        <v>12.8</v>
      </c>
      <c r="S24" s="15">
        <f t="shared" si="6"/>
        <v>0.13</v>
      </c>
      <c r="T24" s="22">
        <f t="shared" si="7"/>
        <v>769.23</v>
      </c>
      <c r="U24" s="29">
        <f t="shared" si="8"/>
        <v>770</v>
      </c>
      <c r="W24" s="7">
        <f t="shared" si="9"/>
        <v>0.94</v>
      </c>
      <c r="X24" s="7">
        <f t="shared" si="10"/>
        <v>0.06</v>
      </c>
      <c r="Y24" s="7">
        <f t="shared" si="11"/>
        <v>0</v>
      </c>
    </row>
    <row r="25" spans="1:25" x14ac:dyDescent="0.25">
      <c r="A25" s="1" t="s">
        <v>324</v>
      </c>
      <c r="B25" s="1">
        <v>100</v>
      </c>
      <c r="C25" s="1">
        <v>6</v>
      </c>
      <c r="D25" s="1">
        <v>3.06</v>
      </c>
      <c r="E25" s="1">
        <v>0.12</v>
      </c>
      <c r="F25" s="1">
        <v>0.01</v>
      </c>
      <c r="G25" s="1">
        <v>0</v>
      </c>
      <c r="H25" s="1">
        <v>2</v>
      </c>
      <c r="I25" s="1">
        <v>0</v>
      </c>
      <c r="J25" s="1">
        <v>0.01</v>
      </c>
      <c r="K25" s="1">
        <v>0</v>
      </c>
      <c r="L25" s="1">
        <v>2017</v>
      </c>
      <c r="M25" s="15">
        <f t="shared" si="0"/>
        <v>12.81</v>
      </c>
      <c r="N25" s="15">
        <f t="shared" si="1"/>
        <v>2.14</v>
      </c>
      <c r="O25" s="15">
        <f t="shared" si="2"/>
        <v>99.99</v>
      </c>
      <c r="P25" s="15">
        <f t="shared" si="3"/>
        <v>5.91</v>
      </c>
      <c r="Q25" s="15">
        <f t="shared" si="4"/>
        <v>3.18</v>
      </c>
      <c r="R25" s="15">
        <f t="shared" si="5"/>
        <v>12.72</v>
      </c>
      <c r="S25" s="15">
        <f t="shared" si="6"/>
        <v>0.13</v>
      </c>
      <c r="T25" s="22">
        <f t="shared" si="7"/>
        <v>769.15</v>
      </c>
      <c r="U25" s="29">
        <f t="shared" si="8"/>
        <v>770</v>
      </c>
      <c r="W25" s="7">
        <f t="shared" si="9"/>
        <v>0.96</v>
      </c>
      <c r="X25" s="7">
        <f t="shared" si="10"/>
        <v>0.04</v>
      </c>
      <c r="Y25" s="7">
        <f t="shared" si="11"/>
        <v>0</v>
      </c>
    </row>
    <row r="26" spans="1:25" x14ac:dyDescent="0.25">
      <c r="A26" s="1" t="s">
        <v>325</v>
      </c>
      <c r="B26" s="1">
        <v>100</v>
      </c>
      <c r="C26" s="1">
        <v>35</v>
      </c>
      <c r="D26" s="1">
        <v>14.92</v>
      </c>
      <c r="E26" s="1">
        <v>2.1800000000000002</v>
      </c>
      <c r="F26" s="1">
        <v>0.09</v>
      </c>
      <c r="G26" s="1">
        <v>6.37</v>
      </c>
      <c r="H26" s="1">
        <v>2</v>
      </c>
      <c r="I26" s="1">
        <v>0</v>
      </c>
      <c r="J26" s="1">
        <v>0.02</v>
      </c>
      <c r="K26" s="1">
        <v>0</v>
      </c>
      <c r="L26" s="1">
        <v>2017</v>
      </c>
      <c r="M26" s="15">
        <f t="shared" si="0"/>
        <v>69.210000000000008</v>
      </c>
      <c r="N26" s="15">
        <f t="shared" si="1"/>
        <v>1.98</v>
      </c>
      <c r="O26" s="15">
        <f t="shared" si="2"/>
        <v>99.91</v>
      </c>
      <c r="P26" s="15">
        <f t="shared" si="3"/>
        <v>34.19</v>
      </c>
      <c r="Q26" s="15">
        <f t="shared" si="4"/>
        <v>17.100000000000001</v>
      </c>
      <c r="R26" s="15">
        <f t="shared" si="5"/>
        <v>68.400000000000006</v>
      </c>
      <c r="S26" s="15">
        <f t="shared" si="6"/>
        <v>0.68</v>
      </c>
      <c r="T26" s="22">
        <f t="shared" si="7"/>
        <v>146.93</v>
      </c>
      <c r="U26" s="29">
        <f t="shared" si="8"/>
        <v>150</v>
      </c>
      <c r="W26" s="7">
        <f t="shared" si="9"/>
        <v>0.87</v>
      </c>
      <c r="X26" s="7">
        <f t="shared" si="10"/>
        <v>0.13</v>
      </c>
      <c r="Y26" s="7">
        <f t="shared" si="11"/>
        <v>0.01</v>
      </c>
    </row>
    <row r="27" spans="1:25" x14ac:dyDescent="0.25">
      <c r="A27" s="1" t="s">
        <v>326</v>
      </c>
      <c r="B27" s="1">
        <v>100</v>
      </c>
      <c r="C27" s="1">
        <v>47</v>
      </c>
      <c r="D27" s="1">
        <v>14.05</v>
      </c>
      <c r="E27" s="1">
        <v>1.84</v>
      </c>
      <c r="F27" s="1">
        <v>0.12</v>
      </c>
      <c r="G27" s="1">
        <v>1</v>
      </c>
      <c r="H27" s="1">
        <v>4</v>
      </c>
      <c r="I27" s="1">
        <v>0</v>
      </c>
      <c r="J27" s="1">
        <v>0.02</v>
      </c>
      <c r="K27" s="1">
        <v>0</v>
      </c>
      <c r="L27" s="1">
        <v>2017</v>
      </c>
      <c r="M27" s="15">
        <f t="shared" si="0"/>
        <v>64.64</v>
      </c>
      <c r="N27" s="15">
        <f t="shared" si="1"/>
        <v>1.38</v>
      </c>
      <c r="O27" s="15">
        <f t="shared" si="2"/>
        <v>99.88</v>
      </c>
      <c r="P27" s="15">
        <f t="shared" si="3"/>
        <v>45.92</v>
      </c>
      <c r="Q27" s="15">
        <f t="shared" si="4"/>
        <v>15.89</v>
      </c>
      <c r="R27" s="15">
        <f t="shared" si="5"/>
        <v>63.56</v>
      </c>
      <c r="S27" s="15">
        <f t="shared" si="6"/>
        <v>0.64</v>
      </c>
      <c r="T27" s="22">
        <f t="shared" si="7"/>
        <v>156.06</v>
      </c>
      <c r="U27" s="29">
        <f t="shared" si="8"/>
        <v>160</v>
      </c>
      <c r="W27" s="7">
        <f t="shared" si="9"/>
        <v>0.88</v>
      </c>
      <c r="X27" s="7">
        <f t="shared" si="10"/>
        <v>0.11</v>
      </c>
      <c r="Y27" s="7">
        <f t="shared" si="11"/>
        <v>0.01</v>
      </c>
    </row>
    <row r="28" spans="1:25" x14ac:dyDescent="0.25">
      <c r="A28" s="1" t="s">
        <v>327</v>
      </c>
      <c r="B28" s="1">
        <v>30</v>
      </c>
      <c r="C28" s="1">
        <v>29.7</v>
      </c>
      <c r="D28" s="1">
        <v>5.88</v>
      </c>
      <c r="E28" s="1">
        <v>1.53</v>
      </c>
      <c r="F28" s="1">
        <v>0.21</v>
      </c>
      <c r="G28" s="1">
        <v>0</v>
      </c>
      <c r="H28" s="1"/>
      <c r="I28" s="1">
        <v>0</v>
      </c>
      <c r="J28" s="1">
        <v>0</v>
      </c>
      <c r="K28" s="1">
        <v>0</v>
      </c>
      <c r="L28" s="1">
        <v>2011</v>
      </c>
      <c r="M28" s="15">
        <f t="shared" si="0"/>
        <v>31.53</v>
      </c>
      <c r="N28" s="15">
        <f t="shared" si="1"/>
        <v>1.06</v>
      </c>
      <c r="O28" s="15">
        <f t="shared" si="2"/>
        <v>29.79</v>
      </c>
      <c r="P28" s="15">
        <f t="shared" si="3"/>
        <v>27.81</v>
      </c>
      <c r="Q28" s="15">
        <f t="shared" si="4"/>
        <v>7.41</v>
      </c>
      <c r="R28" s="15">
        <f t="shared" si="5"/>
        <v>29.64</v>
      </c>
      <c r="S28" s="15">
        <f t="shared" si="6"/>
        <v>0.3</v>
      </c>
      <c r="T28" s="22">
        <f t="shared" si="7"/>
        <v>99.3</v>
      </c>
      <c r="U28" s="29">
        <f t="shared" si="8"/>
        <v>100</v>
      </c>
      <c r="W28" s="7">
        <f t="shared" si="9"/>
        <v>0.77</v>
      </c>
      <c r="X28" s="7">
        <f t="shared" si="10"/>
        <v>0.2</v>
      </c>
      <c r="Y28" s="7">
        <f t="shared" si="11"/>
        <v>0.03</v>
      </c>
    </row>
    <row r="29" spans="1:25" x14ac:dyDescent="0.25">
      <c r="A29" s="1" t="s">
        <v>328</v>
      </c>
      <c r="B29" s="1">
        <v>100</v>
      </c>
      <c r="C29" s="1">
        <v>37</v>
      </c>
      <c r="D29" s="1">
        <v>10.51</v>
      </c>
      <c r="E29" s="1">
        <v>1.47</v>
      </c>
      <c r="F29" s="1">
        <v>0.25</v>
      </c>
      <c r="G29" s="1">
        <v>2.4700000000000002</v>
      </c>
      <c r="H29" s="1">
        <v>1</v>
      </c>
      <c r="I29" s="1">
        <v>0</v>
      </c>
      <c r="J29" s="1">
        <v>0.02</v>
      </c>
      <c r="K29" s="1">
        <v>0</v>
      </c>
      <c r="L29" s="1">
        <v>2017</v>
      </c>
      <c r="M29" s="15">
        <f t="shared" si="0"/>
        <v>50.17</v>
      </c>
      <c r="N29" s="15">
        <f t="shared" si="1"/>
        <v>1.36</v>
      </c>
      <c r="O29" s="15">
        <f t="shared" si="2"/>
        <v>99.75</v>
      </c>
      <c r="P29" s="15">
        <f t="shared" si="3"/>
        <v>34.75</v>
      </c>
      <c r="Q29" s="15">
        <f t="shared" si="4"/>
        <v>11.98</v>
      </c>
      <c r="R29" s="15">
        <f t="shared" si="5"/>
        <v>47.92</v>
      </c>
      <c r="S29" s="15">
        <f t="shared" si="6"/>
        <v>0.48</v>
      </c>
      <c r="T29" s="22">
        <f t="shared" si="7"/>
        <v>207.81</v>
      </c>
      <c r="U29" s="29">
        <f t="shared" si="8"/>
        <v>210</v>
      </c>
      <c r="W29" s="7">
        <f t="shared" si="9"/>
        <v>0.86</v>
      </c>
      <c r="X29" s="7">
        <f t="shared" si="10"/>
        <v>0.12</v>
      </c>
      <c r="Y29" s="7">
        <f t="shared" si="11"/>
        <v>0.02</v>
      </c>
    </row>
    <row r="30" spans="1:25" x14ac:dyDescent="0.25">
      <c r="A30" s="1" t="s">
        <v>329</v>
      </c>
      <c r="B30" s="1">
        <v>100</v>
      </c>
      <c r="C30" s="1">
        <v>35</v>
      </c>
      <c r="D30" s="1">
        <v>9.5500000000000007</v>
      </c>
      <c r="E30" s="1">
        <v>1.56</v>
      </c>
      <c r="F30" s="1">
        <v>0.28000000000000003</v>
      </c>
      <c r="G30" s="1">
        <v>2.2200000000000002</v>
      </c>
      <c r="H30" s="1">
        <v>3</v>
      </c>
      <c r="I30" s="1">
        <v>0</v>
      </c>
      <c r="J30" s="1">
        <v>0.02</v>
      </c>
      <c r="K30" s="1">
        <v>0</v>
      </c>
      <c r="L30" s="1">
        <v>2017</v>
      </c>
      <c r="M30" s="15">
        <f t="shared" si="0"/>
        <v>46.960000000000008</v>
      </c>
      <c r="N30" s="15">
        <f t="shared" si="1"/>
        <v>1.34</v>
      </c>
      <c r="O30" s="15">
        <f t="shared" si="2"/>
        <v>99.72</v>
      </c>
      <c r="P30" s="15">
        <f t="shared" si="3"/>
        <v>32.479999999999997</v>
      </c>
      <c r="Q30" s="15">
        <f t="shared" si="4"/>
        <v>11.110000000000001</v>
      </c>
      <c r="R30" s="15">
        <f t="shared" si="5"/>
        <v>44.440000000000005</v>
      </c>
      <c r="S30" s="15">
        <f t="shared" si="6"/>
        <v>0.44</v>
      </c>
      <c r="T30" s="22">
        <f t="shared" si="7"/>
        <v>226.64</v>
      </c>
      <c r="U30" s="29">
        <f t="shared" si="8"/>
        <v>230</v>
      </c>
      <c r="W30" s="7">
        <f t="shared" si="9"/>
        <v>0.84</v>
      </c>
      <c r="X30" s="7">
        <f t="shared" si="10"/>
        <v>0.14000000000000001</v>
      </c>
      <c r="Y30" s="7">
        <f t="shared" si="11"/>
        <v>0.02</v>
      </c>
    </row>
    <row r="31" spans="1:25" x14ac:dyDescent="0.25">
      <c r="A31" s="1" t="s">
        <v>330</v>
      </c>
      <c r="B31" s="1">
        <v>100</v>
      </c>
      <c r="C31" s="1">
        <v>135</v>
      </c>
      <c r="D31" s="1">
        <v>38.200000000000003</v>
      </c>
      <c r="E31" s="1">
        <v>6.1</v>
      </c>
      <c r="F31" s="1">
        <v>0.5</v>
      </c>
      <c r="G31" s="1"/>
      <c r="H31" s="1">
        <v>31</v>
      </c>
      <c r="I31" s="1"/>
      <c r="J31" s="1"/>
      <c r="K31" s="1">
        <v>0</v>
      </c>
      <c r="L31" s="1">
        <v>2017</v>
      </c>
      <c r="M31" s="15">
        <f t="shared" si="0"/>
        <v>181.70000000000002</v>
      </c>
      <c r="N31" s="15">
        <f t="shared" si="1"/>
        <v>1.35</v>
      </c>
      <c r="O31" s="15">
        <f t="shared" si="2"/>
        <v>99.5</v>
      </c>
      <c r="P31" s="15">
        <f t="shared" si="3"/>
        <v>130.5</v>
      </c>
      <c r="Q31" s="15">
        <f t="shared" si="4"/>
        <v>44.300000000000004</v>
      </c>
      <c r="R31" s="15">
        <f t="shared" si="5"/>
        <v>177.20000000000002</v>
      </c>
      <c r="S31" s="15">
        <f t="shared" si="6"/>
        <v>1.77</v>
      </c>
      <c r="T31" s="22">
        <f t="shared" si="7"/>
        <v>56.21</v>
      </c>
      <c r="U31" s="29">
        <f t="shared" si="8"/>
        <v>60</v>
      </c>
      <c r="W31" s="7">
        <f t="shared" si="9"/>
        <v>0.85</v>
      </c>
      <c r="X31" s="7">
        <f t="shared" si="10"/>
        <v>0.14000000000000001</v>
      </c>
      <c r="Y31" s="7">
        <f t="shared" si="11"/>
        <v>0.01</v>
      </c>
    </row>
    <row r="32" spans="1:25" x14ac:dyDescent="0.25">
      <c r="A32" s="1" t="s">
        <v>331</v>
      </c>
      <c r="B32" s="1">
        <v>100</v>
      </c>
      <c r="C32" s="1">
        <v>230</v>
      </c>
      <c r="D32" s="1">
        <v>82.7</v>
      </c>
      <c r="E32" s="1">
        <v>7.0000000000000007E-2</v>
      </c>
      <c r="F32" s="1">
        <v>0.02</v>
      </c>
      <c r="G32" s="1">
        <v>0.05</v>
      </c>
      <c r="H32" s="1">
        <v>22</v>
      </c>
      <c r="I32" s="1">
        <v>0</v>
      </c>
      <c r="J32" s="1">
        <v>0.01</v>
      </c>
      <c r="K32" s="1">
        <v>0</v>
      </c>
      <c r="L32" s="1">
        <v>2017</v>
      </c>
      <c r="M32" s="15">
        <f t="shared" si="0"/>
        <v>331.26</v>
      </c>
      <c r="N32" s="15">
        <f t="shared" si="1"/>
        <v>1.44</v>
      </c>
      <c r="O32" s="15">
        <f t="shared" si="2"/>
        <v>99.98</v>
      </c>
      <c r="P32" s="15">
        <f t="shared" si="3"/>
        <v>229.82</v>
      </c>
      <c r="Q32" s="15">
        <f t="shared" si="4"/>
        <v>82.77</v>
      </c>
      <c r="R32" s="15">
        <f t="shared" si="5"/>
        <v>331.08</v>
      </c>
      <c r="S32" s="15">
        <f t="shared" si="6"/>
        <v>3.31</v>
      </c>
      <c r="T32" s="22">
        <f t="shared" si="7"/>
        <v>30.21</v>
      </c>
      <c r="U32" s="29">
        <f t="shared" si="8"/>
        <v>30</v>
      </c>
      <c r="W32" s="7">
        <f t="shared" si="9"/>
        <v>1</v>
      </c>
      <c r="X32" s="7">
        <f t="shared" si="10"/>
        <v>0</v>
      </c>
      <c r="Y32" s="7">
        <f t="shared" si="11"/>
        <v>0</v>
      </c>
    </row>
    <row r="33" spans="1:25" x14ac:dyDescent="0.25">
      <c r="A33" s="1" t="s">
        <v>332</v>
      </c>
      <c r="B33" s="1">
        <v>100</v>
      </c>
      <c r="C33" s="1">
        <v>237</v>
      </c>
      <c r="D33" s="1">
        <v>84.4</v>
      </c>
      <c r="E33" s="1">
        <v>0.1</v>
      </c>
      <c r="F33" s="1">
        <v>0.2</v>
      </c>
      <c r="G33" s="1"/>
      <c r="H33" s="1">
        <v>3</v>
      </c>
      <c r="I33" s="1"/>
      <c r="J33" s="1"/>
      <c r="K33" s="1">
        <v>0</v>
      </c>
      <c r="L33" s="1">
        <v>2017</v>
      </c>
      <c r="M33" s="15">
        <f t="shared" si="0"/>
        <v>339.8</v>
      </c>
      <c r="N33" s="15">
        <f t="shared" si="1"/>
        <v>1.43</v>
      </c>
      <c r="O33" s="15">
        <f t="shared" si="2"/>
        <v>99.8</v>
      </c>
      <c r="P33" s="15">
        <f t="shared" si="3"/>
        <v>235.2</v>
      </c>
      <c r="Q33" s="15">
        <f t="shared" si="4"/>
        <v>84.5</v>
      </c>
      <c r="R33" s="15">
        <f t="shared" si="5"/>
        <v>338</v>
      </c>
      <c r="S33" s="15">
        <f t="shared" si="6"/>
        <v>3.38</v>
      </c>
      <c r="T33" s="22">
        <f t="shared" si="7"/>
        <v>29.53</v>
      </c>
      <c r="U33" s="29">
        <f t="shared" si="8"/>
        <v>30</v>
      </c>
      <c r="W33" s="7">
        <f t="shared" si="9"/>
        <v>1</v>
      </c>
      <c r="X33" s="7">
        <f t="shared" si="10"/>
        <v>0</v>
      </c>
      <c r="Y33" s="7">
        <f t="shared" si="11"/>
        <v>0</v>
      </c>
    </row>
    <row r="34" spans="1:25" x14ac:dyDescent="0.25">
      <c r="A34" s="1" t="s">
        <v>333</v>
      </c>
      <c r="B34" s="1">
        <v>100</v>
      </c>
      <c r="C34" s="1">
        <v>351</v>
      </c>
      <c r="D34" s="1">
        <v>86</v>
      </c>
      <c r="E34" s="1">
        <v>0.2</v>
      </c>
      <c r="F34" s="1">
        <v>0.5</v>
      </c>
      <c r="G34" s="1">
        <v>0</v>
      </c>
      <c r="H34" s="1">
        <v>3</v>
      </c>
      <c r="I34" s="1">
        <v>0</v>
      </c>
      <c r="J34" s="1"/>
      <c r="K34" s="1">
        <v>0</v>
      </c>
      <c r="L34" s="1">
        <v>2017</v>
      </c>
      <c r="M34" s="15">
        <f t="shared" si="0"/>
        <v>349.3</v>
      </c>
      <c r="N34" s="15">
        <f t="shared" si="1"/>
        <v>1</v>
      </c>
      <c r="O34" s="15">
        <f t="shared" si="2"/>
        <v>99.5</v>
      </c>
      <c r="P34" s="15">
        <f t="shared" si="3"/>
        <v>346.5</v>
      </c>
      <c r="Q34" s="15">
        <f t="shared" si="4"/>
        <v>86.2</v>
      </c>
      <c r="R34" s="15">
        <f t="shared" si="5"/>
        <v>344.8</v>
      </c>
      <c r="S34" s="15">
        <f t="shared" si="6"/>
        <v>3.45</v>
      </c>
      <c r="T34" s="22">
        <f t="shared" si="7"/>
        <v>28.84</v>
      </c>
      <c r="U34" s="29">
        <f t="shared" si="8"/>
        <v>30</v>
      </c>
      <c r="W34" s="7">
        <f t="shared" si="9"/>
        <v>0.99</v>
      </c>
      <c r="X34" s="7">
        <f t="shared" si="10"/>
        <v>0</v>
      </c>
      <c r="Y34" s="7">
        <f t="shared" si="11"/>
        <v>0.01</v>
      </c>
    </row>
    <row r="35" spans="1:25" x14ac:dyDescent="0.25">
      <c r="A35" s="1" t="s">
        <v>334</v>
      </c>
      <c r="B35" s="1">
        <v>100</v>
      </c>
      <c r="C35" s="1">
        <v>366</v>
      </c>
      <c r="D35" s="1">
        <v>89.3</v>
      </c>
      <c r="E35" s="1">
        <v>0.2</v>
      </c>
      <c r="F35" s="1">
        <v>0.7</v>
      </c>
      <c r="G35" s="1">
        <v>0</v>
      </c>
      <c r="H35" s="1">
        <v>11</v>
      </c>
      <c r="I35" s="1">
        <v>0</v>
      </c>
      <c r="J35" s="1"/>
      <c r="K35" s="1">
        <v>0</v>
      </c>
      <c r="L35" s="1">
        <v>2017</v>
      </c>
      <c r="M35" s="15">
        <f t="shared" si="0"/>
        <v>364.3</v>
      </c>
      <c r="N35" s="15">
        <f t="shared" si="1"/>
        <v>1</v>
      </c>
      <c r="O35" s="15">
        <f t="shared" si="2"/>
        <v>99.3</v>
      </c>
      <c r="P35" s="15">
        <f t="shared" si="3"/>
        <v>359.7</v>
      </c>
      <c r="Q35" s="15">
        <f t="shared" si="4"/>
        <v>89.5</v>
      </c>
      <c r="R35" s="15">
        <f t="shared" si="5"/>
        <v>358</v>
      </c>
      <c r="S35" s="15">
        <f t="shared" si="6"/>
        <v>3.58</v>
      </c>
      <c r="T35" s="22">
        <f t="shared" si="7"/>
        <v>27.74</v>
      </c>
      <c r="U35" s="29">
        <f t="shared" si="8"/>
        <v>30</v>
      </c>
      <c r="W35" s="7">
        <f t="shared" si="9"/>
        <v>0.99</v>
      </c>
      <c r="X35" s="7">
        <f t="shared" si="10"/>
        <v>0</v>
      </c>
      <c r="Y35" s="7">
        <f t="shared" si="11"/>
        <v>0.01</v>
      </c>
    </row>
    <row r="36" spans="1:25" x14ac:dyDescent="0.25">
      <c r="A36" s="1" t="s">
        <v>335</v>
      </c>
      <c r="B36" s="1">
        <v>100</v>
      </c>
      <c r="C36" s="1">
        <v>255</v>
      </c>
      <c r="D36" s="1">
        <v>89.6</v>
      </c>
      <c r="E36" s="1">
        <v>0.19</v>
      </c>
      <c r="F36" s="1">
        <v>0.56000000000000005</v>
      </c>
      <c r="G36" s="1">
        <v>0.05</v>
      </c>
      <c r="H36" s="1">
        <v>6</v>
      </c>
      <c r="I36" s="1">
        <v>0</v>
      </c>
      <c r="J36" s="1">
        <v>0.21</v>
      </c>
      <c r="K36" s="1">
        <v>0</v>
      </c>
      <c r="L36" s="1">
        <v>2017</v>
      </c>
      <c r="M36" s="15">
        <f t="shared" si="0"/>
        <v>364.2</v>
      </c>
      <c r="N36" s="15">
        <f t="shared" si="1"/>
        <v>1.43</v>
      </c>
      <c r="O36" s="15">
        <f t="shared" si="2"/>
        <v>99.44</v>
      </c>
      <c r="P36" s="15">
        <f t="shared" si="3"/>
        <v>249.96</v>
      </c>
      <c r="Q36" s="15">
        <f t="shared" si="4"/>
        <v>89.789999999999992</v>
      </c>
      <c r="R36" s="15">
        <f t="shared" si="5"/>
        <v>359.15999999999997</v>
      </c>
      <c r="S36" s="15">
        <f t="shared" si="6"/>
        <v>3.59</v>
      </c>
      <c r="T36" s="22">
        <f t="shared" si="7"/>
        <v>27.7</v>
      </c>
      <c r="U36" s="29">
        <f t="shared" si="8"/>
        <v>30</v>
      </c>
      <c r="W36" s="7">
        <f t="shared" si="9"/>
        <v>0.99</v>
      </c>
      <c r="X36" s="7">
        <f t="shared" si="10"/>
        <v>0</v>
      </c>
      <c r="Y36" s="7">
        <f t="shared" si="11"/>
        <v>0.01</v>
      </c>
    </row>
    <row r="37" spans="1:25" x14ac:dyDescent="0.25">
      <c r="A37" s="1" t="s">
        <v>336</v>
      </c>
      <c r="B37" s="1">
        <v>100</v>
      </c>
      <c r="C37" s="1">
        <v>225</v>
      </c>
      <c r="D37" s="1">
        <v>80.099999999999994</v>
      </c>
      <c r="E37" s="1">
        <v>0.4</v>
      </c>
      <c r="F37" s="1">
        <v>0.1</v>
      </c>
      <c r="G37" s="1"/>
      <c r="H37" s="1">
        <v>46</v>
      </c>
      <c r="I37" s="1"/>
      <c r="J37" s="1"/>
      <c r="K37" s="1">
        <v>0</v>
      </c>
      <c r="L37" s="1">
        <v>2017</v>
      </c>
      <c r="M37" s="15">
        <f t="shared" si="0"/>
        <v>322.89999999999998</v>
      </c>
      <c r="N37" s="15">
        <f t="shared" si="1"/>
        <v>1.44</v>
      </c>
      <c r="O37" s="15">
        <f t="shared" si="2"/>
        <v>99.9</v>
      </c>
      <c r="P37" s="15">
        <f t="shared" si="3"/>
        <v>224.1</v>
      </c>
      <c r="Q37" s="15">
        <f t="shared" si="4"/>
        <v>80.5</v>
      </c>
      <c r="R37" s="15">
        <f t="shared" si="5"/>
        <v>322</v>
      </c>
      <c r="S37" s="15">
        <f t="shared" si="6"/>
        <v>3.22</v>
      </c>
      <c r="T37" s="22">
        <f t="shared" si="7"/>
        <v>31.02</v>
      </c>
      <c r="U37" s="29">
        <f t="shared" si="8"/>
        <v>30</v>
      </c>
      <c r="W37" s="7">
        <f t="shared" si="9"/>
        <v>0.99</v>
      </c>
      <c r="X37" s="7">
        <f t="shared" si="10"/>
        <v>0</v>
      </c>
      <c r="Y37" s="7">
        <f t="shared" si="11"/>
        <v>0</v>
      </c>
    </row>
    <row r="38" spans="1:25" x14ac:dyDescent="0.25">
      <c r="A38" s="1" t="s">
        <v>337</v>
      </c>
      <c r="B38" s="1">
        <v>100</v>
      </c>
      <c r="C38" s="1">
        <v>238</v>
      </c>
      <c r="D38" s="1">
        <v>77.3</v>
      </c>
      <c r="E38" s="1">
        <v>2.2999999999999998</v>
      </c>
      <c r="F38" s="1">
        <v>1.7</v>
      </c>
      <c r="G38" s="1"/>
      <c r="H38" s="1">
        <v>3</v>
      </c>
      <c r="I38" s="1"/>
      <c r="J38" s="1"/>
      <c r="K38" s="1">
        <v>0</v>
      </c>
      <c r="L38" s="1">
        <v>2017</v>
      </c>
      <c r="M38" s="15">
        <f t="shared" si="0"/>
        <v>333.7</v>
      </c>
      <c r="N38" s="15">
        <f t="shared" si="1"/>
        <v>1.4</v>
      </c>
      <c r="O38" s="15">
        <f t="shared" si="2"/>
        <v>98.3</v>
      </c>
      <c r="P38" s="15">
        <f t="shared" si="3"/>
        <v>222.7</v>
      </c>
      <c r="Q38" s="15">
        <f t="shared" si="4"/>
        <v>79.599999999999994</v>
      </c>
      <c r="R38" s="15">
        <f t="shared" si="5"/>
        <v>318.39999999999998</v>
      </c>
      <c r="S38" s="15">
        <f t="shared" si="6"/>
        <v>3.18</v>
      </c>
      <c r="T38" s="22">
        <f t="shared" si="7"/>
        <v>30.91</v>
      </c>
      <c r="U38" s="29">
        <f t="shared" si="8"/>
        <v>30</v>
      </c>
      <c r="W38" s="7">
        <f t="shared" si="9"/>
        <v>0.95</v>
      </c>
      <c r="X38" s="7">
        <f t="shared" si="10"/>
        <v>0.03</v>
      </c>
      <c r="Y38" s="7">
        <f t="shared" si="11"/>
        <v>0.02</v>
      </c>
    </row>
    <row r="39" spans="1:25" x14ac:dyDescent="0.25">
      <c r="A39" s="1" t="s">
        <v>338</v>
      </c>
      <c r="B39" s="1">
        <v>100</v>
      </c>
      <c r="C39" s="1">
        <v>347</v>
      </c>
      <c r="D39" s="1">
        <v>85.6</v>
      </c>
      <c r="E39" s="1">
        <v>0.2</v>
      </c>
      <c r="F39" s="1">
        <v>0.2</v>
      </c>
      <c r="G39" s="1">
        <v>0</v>
      </c>
      <c r="H39" s="1">
        <v>2</v>
      </c>
      <c r="I39" s="1">
        <v>0</v>
      </c>
      <c r="J39" s="1"/>
      <c r="K39" s="1">
        <v>0</v>
      </c>
      <c r="L39" s="1">
        <v>2017</v>
      </c>
      <c r="M39" s="15">
        <f t="shared" si="0"/>
        <v>345</v>
      </c>
      <c r="N39" s="15">
        <f t="shared" si="1"/>
        <v>0.99</v>
      </c>
      <c r="O39" s="15">
        <f t="shared" si="2"/>
        <v>99.8</v>
      </c>
      <c r="P39" s="15">
        <f t="shared" si="3"/>
        <v>345.2</v>
      </c>
      <c r="Q39" s="15">
        <f t="shared" si="4"/>
        <v>85.8</v>
      </c>
      <c r="R39" s="15">
        <f t="shared" si="5"/>
        <v>343.2</v>
      </c>
      <c r="S39" s="15">
        <f t="shared" si="6"/>
        <v>3.43</v>
      </c>
      <c r="T39" s="22">
        <f t="shared" si="7"/>
        <v>29.1</v>
      </c>
      <c r="U39" s="29">
        <f t="shared" si="8"/>
        <v>30</v>
      </c>
      <c r="W39" s="7">
        <f t="shared" si="9"/>
        <v>1</v>
      </c>
      <c r="X39" s="7">
        <f t="shared" si="10"/>
        <v>0</v>
      </c>
      <c r="Y39" s="7">
        <f t="shared" si="11"/>
        <v>0</v>
      </c>
    </row>
    <row r="40" spans="1:25" x14ac:dyDescent="0.25">
      <c r="A40" s="1" t="s">
        <v>339</v>
      </c>
      <c r="B40" s="1">
        <v>100</v>
      </c>
      <c r="C40" s="1">
        <v>55</v>
      </c>
      <c r="D40" s="1">
        <v>18.5</v>
      </c>
      <c r="E40" s="1">
        <v>0.9</v>
      </c>
      <c r="F40" s="1">
        <v>0</v>
      </c>
      <c r="G40" s="1"/>
      <c r="H40" s="1">
        <v>8</v>
      </c>
      <c r="I40" s="1"/>
      <c r="J40" s="1"/>
      <c r="K40" s="1">
        <v>0</v>
      </c>
      <c r="L40" s="1">
        <v>2017</v>
      </c>
      <c r="M40" s="15">
        <f t="shared" si="0"/>
        <v>77.599999999999994</v>
      </c>
      <c r="N40" s="15">
        <f t="shared" si="1"/>
        <v>1.41</v>
      </c>
      <c r="O40" s="15">
        <f t="shared" si="2"/>
        <v>100</v>
      </c>
      <c r="P40" s="15">
        <f t="shared" si="3"/>
        <v>55</v>
      </c>
      <c r="Q40" s="15">
        <f t="shared" si="4"/>
        <v>19.399999999999999</v>
      </c>
      <c r="R40" s="15">
        <f t="shared" si="5"/>
        <v>77.599999999999994</v>
      </c>
      <c r="S40" s="15">
        <f t="shared" si="6"/>
        <v>0.78</v>
      </c>
      <c r="T40" s="22">
        <f t="shared" si="7"/>
        <v>128.21</v>
      </c>
      <c r="U40" s="29">
        <f t="shared" si="8"/>
        <v>130</v>
      </c>
      <c r="W40" s="7">
        <f t="shared" si="9"/>
        <v>0.95</v>
      </c>
      <c r="X40" s="7">
        <f t="shared" si="10"/>
        <v>0.05</v>
      </c>
      <c r="Y40" s="7">
        <f t="shared" si="11"/>
        <v>0</v>
      </c>
    </row>
    <row r="41" spans="1:25" x14ac:dyDescent="0.25">
      <c r="A41" s="1" t="s">
        <v>340</v>
      </c>
      <c r="B41" s="1">
        <v>100</v>
      </c>
      <c r="C41" s="1">
        <v>58</v>
      </c>
      <c r="D41" s="1">
        <v>19.3</v>
      </c>
      <c r="E41" s="1">
        <v>1.1000000000000001</v>
      </c>
      <c r="F41" s="1">
        <v>0</v>
      </c>
      <c r="G41" s="1"/>
      <c r="H41" s="1">
        <v>7</v>
      </c>
      <c r="I41" s="1"/>
      <c r="J41" s="1"/>
      <c r="K41" s="1">
        <v>0</v>
      </c>
      <c r="L41" s="1">
        <v>2017</v>
      </c>
      <c r="M41" s="15">
        <f t="shared" si="0"/>
        <v>81.600000000000009</v>
      </c>
      <c r="N41" s="15">
        <f t="shared" si="1"/>
        <v>1.41</v>
      </c>
      <c r="O41" s="15">
        <f t="shared" si="2"/>
        <v>100</v>
      </c>
      <c r="P41" s="15">
        <f t="shared" si="3"/>
        <v>58</v>
      </c>
      <c r="Q41" s="15">
        <f t="shared" si="4"/>
        <v>20.400000000000002</v>
      </c>
      <c r="R41" s="15">
        <f t="shared" si="5"/>
        <v>81.600000000000009</v>
      </c>
      <c r="S41" s="15">
        <f t="shared" si="6"/>
        <v>0.82</v>
      </c>
      <c r="T41" s="22">
        <f t="shared" si="7"/>
        <v>121.95</v>
      </c>
      <c r="U41" s="29">
        <f t="shared" si="8"/>
        <v>120</v>
      </c>
      <c r="W41" s="7">
        <f t="shared" si="9"/>
        <v>0.95</v>
      </c>
      <c r="X41" s="7">
        <f t="shared" si="10"/>
        <v>0.05</v>
      </c>
      <c r="Y41" s="7">
        <f t="shared" si="11"/>
        <v>0</v>
      </c>
    </row>
    <row r="42" spans="1:25" x14ac:dyDescent="0.25">
      <c r="A42" s="1" t="s">
        <v>341</v>
      </c>
      <c r="B42" s="1">
        <v>100</v>
      </c>
      <c r="C42" s="1">
        <v>100</v>
      </c>
      <c r="D42" s="1">
        <v>32.049999999999997</v>
      </c>
      <c r="E42" s="1">
        <v>2.48</v>
      </c>
      <c r="F42" s="1">
        <v>0.1</v>
      </c>
      <c r="G42" s="1">
        <v>4.13</v>
      </c>
      <c r="H42" s="1">
        <v>0</v>
      </c>
      <c r="I42" s="1">
        <v>0</v>
      </c>
      <c r="J42" s="1">
        <v>0.04</v>
      </c>
      <c r="K42" s="1">
        <v>0</v>
      </c>
      <c r="L42" s="1">
        <v>2017</v>
      </c>
      <c r="M42" s="15">
        <f t="shared" si="0"/>
        <v>139.01999999999998</v>
      </c>
      <c r="N42" s="15">
        <f t="shared" si="1"/>
        <v>1.39</v>
      </c>
      <c r="O42" s="15">
        <f t="shared" si="2"/>
        <v>99.9</v>
      </c>
      <c r="P42" s="15">
        <f t="shared" si="3"/>
        <v>99.1</v>
      </c>
      <c r="Q42" s="15">
        <f t="shared" si="4"/>
        <v>34.529999999999994</v>
      </c>
      <c r="R42" s="15">
        <f t="shared" si="5"/>
        <v>138.11999999999998</v>
      </c>
      <c r="S42" s="15">
        <f t="shared" si="6"/>
        <v>1.38</v>
      </c>
      <c r="T42" s="22">
        <f t="shared" si="7"/>
        <v>72.39</v>
      </c>
      <c r="U42" s="29">
        <f t="shared" si="8"/>
        <v>70</v>
      </c>
      <c r="W42" s="7">
        <f t="shared" si="9"/>
        <v>0.93</v>
      </c>
      <c r="X42" s="7">
        <f t="shared" si="10"/>
        <v>7.0000000000000007E-2</v>
      </c>
      <c r="Y42" s="7">
        <f t="shared" si="11"/>
        <v>0</v>
      </c>
    </row>
    <row r="43" spans="1:25" x14ac:dyDescent="0.25">
      <c r="A43" s="1" t="s">
        <v>342</v>
      </c>
      <c r="B43" s="1">
        <v>100</v>
      </c>
      <c r="C43" s="1">
        <v>56</v>
      </c>
      <c r="D43" s="1">
        <v>16.28</v>
      </c>
      <c r="E43" s="1">
        <v>2.17</v>
      </c>
      <c r="F43" s="1">
        <v>0.18</v>
      </c>
      <c r="G43" s="1">
        <v>0.46</v>
      </c>
      <c r="H43" s="1">
        <v>2</v>
      </c>
      <c r="I43" s="1">
        <v>0</v>
      </c>
      <c r="J43" s="1">
        <v>0.05</v>
      </c>
      <c r="K43" s="1">
        <v>0</v>
      </c>
      <c r="L43" s="1">
        <v>2017</v>
      </c>
      <c r="M43" s="15">
        <f t="shared" si="0"/>
        <v>75.420000000000016</v>
      </c>
      <c r="N43" s="15">
        <f t="shared" si="1"/>
        <v>1.35</v>
      </c>
      <c r="O43" s="15">
        <f t="shared" si="2"/>
        <v>99.82</v>
      </c>
      <c r="P43" s="15">
        <f t="shared" si="3"/>
        <v>54.38</v>
      </c>
      <c r="Q43" s="15">
        <f t="shared" si="4"/>
        <v>18.450000000000003</v>
      </c>
      <c r="R43" s="15">
        <f t="shared" si="5"/>
        <v>73.800000000000011</v>
      </c>
      <c r="S43" s="15">
        <f t="shared" si="6"/>
        <v>0.74</v>
      </c>
      <c r="T43" s="22">
        <f t="shared" si="7"/>
        <v>134.88999999999999</v>
      </c>
      <c r="U43" s="29">
        <f t="shared" si="8"/>
        <v>130</v>
      </c>
      <c r="W43" s="7">
        <f t="shared" si="9"/>
        <v>0.87</v>
      </c>
      <c r="X43" s="7">
        <f t="shared" si="10"/>
        <v>0.12</v>
      </c>
      <c r="Y43" s="7">
        <f t="shared" si="11"/>
        <v>0.01</v>
      </c>
    </row>
    <row r="44" spans="1:25" x14ac:dyDescent="0.25">
      <c r="A44" s="1" t="s">
        <v>343</v>
      </c>
      <c r="B44" s="1">
        <v>100</v>
      </c>
      <c r="C44" s="1">
        <v>53</v>
      </c>
      <c r="D44" s="1">
        <v>15.77</v>
      </c>
      <c r="E44" s="1">
        <v>2.08</v>
      </c>
      <c r="F44" s="1">
        <v>0.14000000000000001</v>
      </c>
      <c r="G44" s="1">
        <v>0</v>
      </c>
      <c r="H44" s="1">
        <v>2</v>
      </c>
      <c r="I44" s="1">
        <v>0</v>
      </c>
      <c r="J44" s="1">
        <v>0.05</v>
      </c>
      <c r="K44" s="1">
        <v>0</v>
      </c>
      <c r="L44" s="1">
        <v>2017</v>
      </c>
      <c r="M44" s="15">
        <f t="shared" si="0"/>
        <v>72.660000000000011</v>
      </c>
      <c r="N44" s="15">
        <f t="shared" si="1"/>
        <v>1.37</v>
      </c>
      <c r="O44" s="15">
        <f t="shared" si="2"/>
        <v>99.86</v>
      </c>
      <c r="P44" s="15">
        <f t="shared" si="3"/>
        <v>51.74</v>
      </c>
      <c r="Q44" s="15">
        <f t="shared" si="4"/>
        <v>17.850000000000001</v>
      </c>
      <c r="R44" s="15">
        <f t="shared" si="5"/>
        <v>71.400000000000006</v>
      </c>
      <c r="S44" s="15">
        <f t="shared" si="6"/>
        <v>0.71</v>
      </c>
      <c r="T44" s="22">
        <f t="shared" si="7"/>
        <v>140.65</v>
      </c>
      <c r="U44" s="29">
        <f t="shared" si="8"/>
        <v>140</v>
      </c>
      <c r="W44" s="7">
        <f t="shared" si="9"/>
        <v>0.88</v>
      </c>
      <c r="X44" s="7">
        <f t="shared" si="10"/>
        <v>0.12</v>
      </c>
      <c r="Y44" s="7">
        <f t="shared" si="11"/>
        <v>0.01</v>
      </c>
    </row>
    <row r="45" spans="1:25" x14ac:dyDescent="0.25">
      <c r="A45" s="1" t="s">
        <v>344</v>
      </c>
      <c r="B45" s="1">
        <v>100</v>
      </c>
      <c r="C45" s="1">
        <v>293</v>
      </c>
      <c r="D45" s="1">
        <v>44.16</v>
      </c>
      <c r="E45" s="1">
        <v>3.54</v>
      </c>
      <c r="F45" s="1">
        <v>11.3</v>
      </c>
      <c r="G45" s="1">
        <v>0.19</v>
      </c>
      <c r="H45" s="1">
        <v>258</v>
      </c>
      <c r="I45" s="1">
        <v>0</v>
      </c>
      <c r="J45" s="1">
        <v>2.52</v>
      </c>
      <c r="K45" s="1">
        <v>0</v>
      </c>
      <c r="L45" s="1">
        <v>2017</v>
      </c>
      <c r="M45" s="15">
        <f t="shared" si="0"/>
        <v>292.5</v>
      </c>
      <c r="N45" s="15">
        <f t="shared" si="1"/>
        <v>1</v>
      </c>
      <c r="O45" s="15">
        <f t="shared" si="2"/>
        <v>88.7</v>
      </c>
      <c r="P45" s="15">
        <f t="shared" si="3"/>
        <v>191.3</v>
      </c>
      <c r="Q45" s="15">
        <f t="shared" si="4"/>
        <v>47.699999999999996</v>
      </c>
      <c r="R45" s="15">
        <f t="shared" si="5"/>
        <v>190.79999999999998</v>
      </c>
      <c r="S45" s="15">
        <f t="shared" si="6"/>
        <v>1.91</v>
      </c>
      <c r="T45" s="22">
        <f t="shared" si="7"/>
        <v>46.44</v>
      </c>
      <c r="U45" s="29">
        <f t="shared" si="8"/>
        <v>45</v>
      </c>
      <c r="W45" s="7">
        <f t="shared" si="9"/>
        <v>0.75</v>
      </c>
      <c r="X45" s="7">
        <f t="shared" si="10"/>
        <v>0.06</v>
      </c>
      <c r="Y45" s="7">
        <f t="shared" si="11"/>
        <v>0.19</v>
      </c>
    </row>
    <row r="46" spans="1:25" x14ac:dyDescent="0.25">
      <c r="M46" s="15"/>
      <c r="N46" s="15"/>
      <c r="O46" s="15"/>
      <c r="P46" s="15"/>
      <c r="Q46" s="15"/>
      <c r="R46" s="15"/>
      <c r="S46" s="15"/>
      <c r="T46" s="22"/>
      <c r="U46" s="29"/>
      <c r="V46" s="7"/>
      <c r="W46" s="7"/>
      <c r="X46" s="7"/>
      <c r="Y46" s="7"/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9"/>
  <sheetViews>
    <sheetView workbookViewId="0">
      <selection activeCell="A26" sqref="A26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2614</v>
      </c>
      <c r="I1" s="3" t="s">
        <v>2615</v>
      </c>
      <c r="J1" s="2" t="s">
        <v>2616</v>
      </c>
      <c r="K1" s="2" t="s">
        <v>2617</v>
      </c>
      <c r="L1" s="2" t="s">
        <v>301</v>
      </c>
    </row>
    <row r="2" spans="1:12" x14ac:dyDescent="0.25">
      <c r="A2" s="1" t="s">
        <v>345</v>
      </c>
      <c r="B2" s="1">
        <v>100</v>
      </c>
      <c r="C2" s="1">
        <v>201</v>
      </c>
      <c r="D2" s="1">
        <v>47</v>
      </c>
      <c r="E2" s="1">
        <v>3</v>
      </c>
      <c r="F2" s="1">
        <v>0.1</v>
      </c>
      <c r="G2" s="1"/>
      <c r="H2" s="1">
        <v>12</v>
      </c>
      <c r="I2" s="1"/>
      <c r="J2" s="1"/>
      <c r="K2" s="1">
        <v>0</v>
      </c>
      <c r="L2" s="1">
        <v>2017</v>
      </c>
    </row>
    <row r="3" spans="1:12" x14ac:dyDescent="0.25">
      <c r="A3" s="26" t="s">
        <v>2647</v>
      </c>
      <c r="B3" s="1">
        <v>100</v>
      </c>
      <c r="C3" s="1">
        <v>368</v>
      </c>
      <c r="D3" s="1">
        <v>99.9</v>
      </c>
      <c r="E3" s="1">
        <v>0</v>
      </c>
      <c r="F3" s="1">
        <v>0</v>
      </c>
      <c r="G3" s="1">
        <v>99.9</v>
      </c>
      <c r="H3" s="1">
        <v>0</v>
      </c>
      <c r="I3" s="1">
        <v>0</v>
      </c>
      <c r="J3" s="1"/>
      <c r="K3" s="1">
        <v>0</v>
      </c>
      <c r="L3" s="1">
        <v>2017</v>
      </c>
    </row>
    <row r="4" spans="1:12" x14ac:dyDescent="0.25">
      <c r="A4" s="1" t="s">
        <v>346</v>
      </c>
      <c r="B4" s="1">
        <v>100</v>
      </c>
      <c r="C4" s="1">
        <v>387</v>
      </c>
      <c r="D4" s="1">
        <v>96.7</v>
      </c>
      <c r="E4" s="1">
        <v>0</v>
      </c>
      <c r="F4" s="1">
        <v>0</v>
      </c>
      <c r="G4" s="1"/>
      <c r="H4" s="1">
        <v>3</v>
      </c>
      <c r="I4" s="1">
        <v>0</v>
      </c>
      <c r="J4" s="1"/>
      <c r="K4" s="1">
        <v>0</v>
      </c>
      <c r="L4" s="1">
        <v>2017</v>
      </c>
    </row>
    <row r="5" spans="1:12" x14ac:dyDescent="0.25">
      <c r="A5" s="1" t="s">
        <v>347</v>
      </c>
      <c r="B5" s="1">
        <v>100</v>
      </c>
      <c r="C5" s="1">
        <v>294</v>
      </c>
      <c r="D5" s="1">
        <v>79.7</v>
      </c>
      <c r="E5" s="1">
        <v>0.2</v>
      </c>
      <c r="F5" s="1">
        <v>0</v>
      </c>
      <c r="G5" s="1">
        <v>72.599999999999994</v>
      </c>
      <c r="H5" s="1">
        <v>6</v>
      </c>
      <c r="I5" s="1">
        <v>0</v>
      </c>
      <c r="J5" s="1"/>
      <c r="K5" s="1">
        <v>0</v>
      </c>
      <c r="L5" s="1">
        <v>2017</v>
      </c>
    </row>
    <row r="6" spans="1:12" x14ac:dyDescent="0.25">
      <c r="A6" s="1" t="s">
        <v>348</v>
      </c>
      <c r="B6" s="1">
        <v>100</v>
      </c>
      <c r="C6" s="1">
        <v>317</v>
      </c>
      <c r="D6" s="1">
        <v>79</v>
      </c>
      <c r="E6" s="1">
        <v>0.4</v>
      </c>
      <c r="F6" s="1">
        <v>0</v>
      </c>
      <c r="G6" s="1"/>
      <c r="H6" s="1">
        <v>9</v>
      </c>
      <c r="I6" s="1"/>
      <c r="J6" s="1"/>
      <c r="K6" s="1">
        <v>0</v>
      </c>
      <c r="L6" s="1">
        <v>2017</v>
      </c>
    </row>
    <row r="7" spans="1:12" x14ac:dyDescent="0.25">
      <c r="A7" s="1" t="s">
        <v>349</v>
      </c>
      <c r="B7" s="1">
        <v>100</v>
      </c>
      <c r="C7" s="1">
        <v>341</v>
      </c>
      <c r="D7" s="1">
        <v>84.91</v>
      </c>
      <c r="E7" s="1">
        <v>0.45</v>
      </c>
      <c r="F7" s="1">
        <v>0.02</v>
      </c>
      <c r="G7" s="1">
        <v>67.36</v>
      </c>
      <c r="H7" s="1">
        <v>1</v>
      </c>
      <c r="I7" s="1">
        <v>0</v>
      </c>
      <c r="J7" s="1">
        <v>0.02</v>
      </c>
      <c r="K7" s="1">
        <v>0</v>
      </c>
      <c r="L7" s="1">
        <v>2017</v>
      </c>
    </row>
    <row r="8" spans="1:12" x14ac:dyDescent="0.25">
      <c r="A8" s="1" t="s">
        <v>350</v>
      </c>
      <c r="B8" s="1">
        <v>100</v>
      </c>
      <c r="C8" s="1">
        <v>343</v>
      </c>
      <c r="D8" s="1">
        <v>85.4</v>
      </c>
      <c r="E8" s="1">
        <v>0.3</v>
      </c>
      <c r="F8" s="1">
        <v>0</v>
      </c>
      <c r="G8" s="1"/>
      <c r="H8" s="1"/>
      <c r="I8" s="1"/>
      <c r="J8" s="1"/>
      <c r="K8" s="1">
        <v>0</v>
      </c>
      <c r="L8" s="1">
        <v>2017</v>
      </c>
    </row>
    <row r="9" spans="1:12" x14ac:dyDescent="0.25">
      <c r="A9" s="1" t="s">
        <v>351</v>
      </c>
      <c r="B9" s="1">
        <v>100</v>
      </c>
      <c r="C9" s="1">
        <v>346</v>
      </c>
      <c r="D9" s="1">
        <v>86.49</v>
      </c>
      <c r="E9" s="1">
        <v>0.12</v>
      </c>
      <c r="F9" s="1">
        <v>0</v>
      </c>
      <c r="G9" s="1">
        <v>74.680000000000007</v>
      </c>
      <c r="H9" s="1">
        <v>0</v>
      </c>
      <c r="I9" s="1">
        <v>0</v>
      </c>
      <c r="J9" s="1">
        <v>0</v>
      </c>
      <c r="K9" s="1">
        <v>0</v>
      </c>
      <c r="L9" s="1">
        <v>2017</v>
      </c>
    </row>
    <row r="10" spans="1:12" x14ac:dyDescent="0.25">
      <c r="A10" s="1" t="s">
        <v>352</v>
      </c>
      <c r="B10" s="1">
        <v>100</v>
      </c>
      <c r="C10" s="1">
        <v>345</v>
      </c>
      <c r="D10" s="1">
        <v>86.05</v>
      </c>
      <c r="E10" s="1">
        <v>0.26</v>
      </c>
      <c r="F10" s="1">
        <v>0.02</v>
      </c>
      <c r="G10" s="1">
        <v>75.959999999999994</v>
      </c>
      <c r="H10" s="1">
        <v>1</v>
      </c>
      <c r="I10" s="1">
        <v>0</v>
      </c>
      <c r="J10" s="1">
        <v>0.01</v>
      </c>
      <c r="K10" s="1">
        <v>0</v>
      </c>
      <c r="L10" s="1">
        <v>2017</v>
      </c>
    </row>
    <row r="11" spans="1:12" x14ac:dyDescent="0.25">
      <c r="A11" s="1" t="s">
        <v>353</v>
      </c>
      <c r="B11" s="1">
        <v>100</v>
      </c>
      <c r="C11" s="1">
        <v>340</v>
      </c>
      <c r="D11" s="1">
        <v>84.73</v>
      </c>
      <c r="E11" s="1">
        <v>0.38</v>
      </c>
      <c r="F11" s="1">
        <v>0.02</v>
      </c>
      <c r="G11" s="1">
        <v>67.180000000000007</v>
      </c>
      <c r="H11" s="1">
        <v>1</v>
      </c>
      <c r="I11" s="1">
        <v>0</v>
      </c>
      <c r="J11" s="1">
        <v>0.01</v>
      </c>
      <c r="K11" s="1">
        <v>0</v>
      </c>
      <c r="L11" s="1">
        <v>2017</v>
      </c>
    </row>
    <row r="12" spans="1:12" x14ac:dyDescent="0.25">
      <c r="A12" s="1" t="s">
        <v>354</v>
      </c>
      <c r="B12" s="1">
        <v>100</v>
      </c>
      <c r="C12" s="1">
        <v>265</v>
      </c>
      <c r="D12" s="1">
        <v>68.2</v>
      </c>
      <c r="E12" s="1">
        <v>0.2</v>
      </c>
      <c r="F12" s="1">
        <v>0</v>
      </c>
      <c r="G12" s="1"/>
      <c r="H12" s="1">
        <v>10</v>
      </c>
      <c r="I12" s="1">
        <v>0</v>
      </c>
      <c r="J12" s="1"/>
      <c r="K12" s="1">
        <v>0</v>
      </c>
      <c r="L12" s="1">
        <v>2017</v>
      </c>
    </row>
    <row r="13" spans="1:12" x14ac:dyDescent="0.25">
      <c r="A13" s="1" t="s">
        <v>355</v>
      </c>
      <c r="B13" s="1">
        <v>10</v>
      </c>
      <c r="C13" s="1">
        <v>27.2</v>
      </c>
      <c r="D13" s="1">
        <v>6.84</v>
      </c>
      <c r="E13" s="1">
        <v>0.25</v>
      </c>
      <c r="F13" s="1">
        <v>0</v>
      </c>
      <c r="G13" s="1">
        <v>0</v>
      </c>
      <c r="H13" s="1">
        <v>14</v>
      </c>
      <c r="I13" s="1">
        <v>0</v>
      </c>
      <c r="J13" s="1">
        <v>0</v>
      </c>
      <c r="K13" s="1">
        <v>0</v>
      </c>
      <c r="L13" s="1">
        <v>2006</v>
      </c>
    </row>
    <row r="14" spans="1:12" x14ac:dyDescent="0.25">
      <c r="A14" s="1" t="s">
        <v>356</v>
      </c>
      <c r="B14" s="1">
        <v>100</v>
      </c>
      <c r="C14" s="1">
        <v>143</v>
      </c>
      <c r="D14" s="1">
        <v>26.1</v>
      </c>
      <c r="E14" s="1">
        <v>10.4</v>
      </c>
      <c r="F14" s="1">
        <v>0.7</v>
      </c>
      <c r="G14" s="1"/>
      <c r="H14" s="1">
        <v>4</v>
      </c>
      <c r="I14" s="1"/>
      <c r="J14" s="1"/>
      <c r="K14" s="1">
        <v>0</v>
      </c>
      <c r="L14" s="1">
        <v>2017</v>
      </c>
    </row>
    <row r="15" spans="1:12" x14ac:dyDescent="0.25">
      <c r="A15" s="1" t="s">
        <v>357</v>
      </c>
      <c r="B15" s="1">
        <v>100</v>
      </c>
      <c r="C15" s="1">
        <v>332</v>
      </c>
      <c r="D15" s="1">
        <v>83.03</v>
      </c>
      <c r="E15" s="1">
        <v>0.02</v>
      </c>
      <c r="F15" s="1">
        <v>0</v>
      </c>
      <c r="G15" s="1">
        <v>22.06</v>
      </c>
      <c r="H15" s="1">
        <v>0</v>
      </c>
      <c r="I15" s="1">
        <v>0</v>
      </c>
      <c r="J15" s="1">
        <v>0</v>
      </c>
      <c r="K15" s="1">
        <v>0</v>
      </c>
      <c r="L15" s="1">
        <v>2017</v>
      </c>
    </row>
    <row r="16" spans="1:12" x14ac:dyDescent="0.25">
      <c r="A16" s="1" t="s">
        <v>358</v>
      </c>
      <c r="B16" s="1">
        <v>100</v>
      </c>
      <c r="C16" s="1">
        <v>391</v>
      </c>
      <c r="D16" s="1">
        <v>97.57</v>
      </c>
      <c r="E16" s="1">
        <v>0.31</v>
      </c>
      <c r="F16" s="1">
        <v>0.55000000000000004</v>
      </c>
      <c r="G16" s="1">
        <v>42.77</v>
      </c>
      <c r="H16" s="1">
        <v>44</v>
      </c>
      <c r="I16" s="1">
        <v>0</v>
      </c>
      <c r="J16" s="1">
        <v>0.24</v>
      </c>
      <c r="K16" s="1">
        <v>0</v>
      </c>
      <c r="L16" s="1">
        <v>2017</v>
      </c>
    </row>
    <row r="17" spans="1:12" x14ac:dyDescent="0.25">
      <c r="A17" s="1" t="s">
        <v>359</v>
      </c>
      <c r="B17" s="1">
        <v>100</v>
      </c>
      <c r="C17" s="1">
        <v>326</v>
      </c>
      <c r="D17" s="1">
        <v>79.3</v>
      </c>
      <c r="E17" s="1">
        <v>2.2000000000000002</v>
      </c>
      <c r="F17" s="1">
        <v>0</v>
      </c>
      <c r="G17" s="1">
        <v>61.2</v>
      </c>
      <c r="H17" s="1">
        <v>7</v>
      </c>
      <c r="I17" s="1">
        <v>0</v>
      </c>
      <c r="J17" s="1"/>
      <c r="K17" s="1">
        <v>0</v>
      </c>
      <c r="L17" s="1">
        <v>2017</v>
      </c>
    </row>
    <row r="18" spans="1:12" x14ac:dyDescent="0.25">
      <c r="A18" s="1" t="s">
        <v>360</v>
      </c>
      <c r="B18" s="1">
        <v>100</v>
      </c>
      <c r="C18" s="1">
        <v>394</v>
      </c>
      <c r="D18" s="1">
        <v>98.59</v>
      </c>
      <c r="E18" s="1">
        <v>0.02</v>
      </c>
      <c r="F18" s="1">
        <v>0.02</v>
      </c>
      <c r="G18" s="1">
        <v>41.67</v>
      </c>
      <c r="H18" s="1">
        <v>0</v>
      </c>
      <c r="I18" s="1">
        <v>0</v>
      </c>
      <c r="J18" s="1">
        <v>0</v>
      </c>
      <c r="K18" s="1">
        <v>0</v>
      </c>
      <c r="L18" s="1">
        <v>2017</v>
      </c>
    </row>
    <row r="19" spans="1:12" x14ac:dyDescent="0.25">
      <c r="A19" s="1" t="s">
        <v>361</v>
      </c>
      <c r="B19" s="1">
        <v>100</v>
      </c>
      <c r="C19" s="1">
        <v>363</v>
      </c>
      <c r="D19" s="1">
        <v>90.62</v>
      </c>
      <c r="E19" s="1">
        <v>0.22</v>
      </c>
      <c r="F19" s="1">
        <v>8.2200000000000006</v>
      </c>
      <c r="G19" s="1">
        <v>34.270000000000003</v>
      </c>
      <c r="H19" s="1">
        <v>125</v>
      </c>
      <c r="I19" s="1">
        <v>0</v>
      </c>
      <c r="J19" s="1">
        <v>6.75</v>
      </c>
      <c r="K19" s="1">
        <v>0</v>
      </c>
      <c r="L19" s="1">
        <v>2017</v>
      </c>
    </row>
    <row r="20" spans="1:12" x14ac:dyDescent="0.25">
      <c r="A20" s="1" t="s">
        <v>362</v>
      </c>
      <c r="B20" s="1">
        <v>10</v>
      </c>
      <c r="C20" s="1">
        <v>39.4</v>
      </c>
      <c r="D20" s="1">
        <v>9.8000000000000007</v>
      </c>
      <c r="E20" s="1">
        <v>0</v>
      </c>
      <c r="F20" s="1">
        <v>0.02</v>
      </c>
      <c r="G20" s="1">
        <v>0</v>
      </c>
      <c r="H20" s="1">
        <v>3.8</v>
      </c>
      <c r="I20" s="1">
        <v>0</v>
      </c>
      <c r="J20" s="1">
        <v>0</v>
      </c>
      <c r="K20" s="1">
        <v>0</v>
      </c>
      <c r="L20" s="1">
        <v>2011</v>
      </c>
    </row>
    <row r="21" spans="1:12" x14ac:dyDescent="0.25">
      <c r="A21" s="1" t="s">
        <v>363</v>
      </c>
      <c r="B21" s="1">
        <v>10</v>
      </c>
      <c r="C21" s="1">
        <v>37.4</v>
      </c>
      <c r="D21" s="1">
        <v>9.32</v>
      </c>
      <c r="E21" s="1">
        <v>0.02</v>
      </c>
      <c r="F21" s="1">
        <v>0</v>
      </c>
      <c r="G21" s="1">
        <v>0</v>
      </c>
      <c r="H21" s="1">
        <v>0.5</v>
      </c>
      <c r="I21" s="1">
        <v>0</v>
      </c>
      <c r="J21" s="1">
        <v>0</v>
      </c>
      <c r="K21" s="1">
        <v>0</v>
      </c>
      <c r="L21" s="1">
        <v>2001</v>
      </c>
    </row>
    <row r="22" spans="1:12" x14ac:dyDescent="0.25">
      <c r="A22" s="1" t="s">
        <v>364</v>
      </c>
      <c r="B22" s="1">
        <v>100</v>
      </c>
      <c r="C22" s="1">
        <v>366</v>
      </c>
      <c r="D22" s="1">
        <v>91.2</v>
      </c>
      <c r="E22" s="1">
        <v>0.23</v>
      </c>
      <c r="F22" s="1">
        <v>7.14</v>
      </c>
      <c r="G22" s="1">
        <v>37.08</v>
      </c>
      <c r="H22" s="1">
        <v>271</v>
      </c>
      <c r="I22" s="1">
        <v>0</v>
      </c>
      <c r="J22" s="1">
        <v>2.0099999999999998</v>
      </c>
      <c r="K22" s="1">
        <v>0</v>
      </c>
      <c r="L22" s="1">
        <v>2017</v>
      </c>
    </row>
    <row r="23" spans="1:12" x14ac:dyDescent="0.25">
      <c r="A23" s="1" t="s">
        <v>365</v>
      </c>
      <c r="B23" s="1">
        <v>10</v>
      </c>
      <c r="C23" s="1">
        <v>37</v>
      </c>
      <c r="D23" s="1">
        <v>7.96</v>
      </c>
      <c r="E23" s="1">
        <v>0.23</v>
      </c>
      <c r="F23" s="1">
        <v>0.47</v>
      </c>
      <c r="G23" s="1">
        <v>0</v>
      </c>
      <c r="H23" s="1">
        <v>0.6</v>
      </c>
      <c r="I23" s="1">
        <v>0</v>
      </c>
      <c r="J23" s="1">
        <v>0</v>
      </c>
      <c r="K23" s="1">
        <v>0</v>
      </c>
      <c r="L23" s="1">
        <v>2006</v>
      </c>
    </row>
    <row r="24" spans="1:12" x14ac:dyDescent="0.25">
      <c r="A24" s="1" t="s">
        <v>366</v>
      </c>
      <c r="B24" s="1">
        <v>10</v>
      </c>
      <c r="C24" s="1">
        <v>27.2</v>
      </c>
      <c r="D24" s="1">
        <v>6.6</v>
      </c>
      <c r="E24" s="1">
        <v>0.41</v>
      </c>
      <c r="F24" s="1">
        <v>0</v>
      </c>
      <c r="G24" s="1">
        <v>0</v>
      </c>
      <c r="H24" s="1">
        <v>9.6999999999999993</v>
      </c>
      <c r="I24" s="1">
        <v>0</v>
      </c>
      <c r="J24" s="1">
        <v>0</v>
      </c>
      <c r="K24" s="1">
        <v>0</v>
      </c>
      <c r="L24" s="1">
        <v>2011</v>
      </c>
    </row>
    <row r="25" spans="1:12" x14ac:dyDescent="0.25">
      <c r="A25" s="1" t="s">
        <v>367</v>
      </c>
      <c r="B25" s="1">
        <v>100</v>
      </c>
      <c r="C25" s="1">
        <v>59</v>
      </c>
      <c r="D25" s="1">
        <v>18.7</v>
      </c>
      <c r="E25" s="1">
        <v>1.8</v>
      </c>
      <c r="F25" s="1">
        <v>0</v>
      </c>
      <c r="G25" s="1"/>
      <c r="H25" s="1">
        <v>61</v>
      </c>
      <c r="I25" s="1"/>
      <c r="J25" s="1"/>
      <c r="K25" s="1">
        <v>0</v>
      </c>
      <c r="L25" s="1">
        <v>2017</v>
      </c>
    </row>
    <row r="26" spans="1:12" x14ac:dyDescent="0.25">
      <c r="A26" s="1" t="s">
        <v>368</v>
      </c>
      <c r="B26" s="1">
        <v>100</v>
      </c>
      <c r="C26" s="1">
        <v>387</v>
      </c>
      <c r="D26" s="1">
        <v>100</v>
      </c>
      <c r="E26" s="1">
        <v>0</v>
      </c>
      <c r="F26" s="1">
        <v>0</v>
      </c>
      <c r="G26" s="1">
        <v>100</v>
      </c>
      <c r="H26" s="1">
        <v>0</v>
      </c>
      <c r="I26" s="1">
        <v>0</v>
      </c>
      <c r="J26" s="1"/>
      <c r="K26" s="1">
        <v>0</v>
      </c>
      <c r="L26" s="1">
        <v>2017</v>
      </c>
    </row>
    <row r="27" spans="1:12" x14ac:dyDescent="0.25">
      <c r="A27" s="1" t="s">
        <v>369</v>
      </c>
      <c r="B27" s="1">
        <v>100</v>
      </c>
      <c r="C27" s="1">
        <v>400</v>
      </c>
      <c r="D27" s="1">
        <v>99.96</v>
      </c>
      <c r="E27" s="1">
        <v>0</v>
      </c>
      <c r="F27" s="1">
        <v>0.01</v>
      </c>
      <c r="G27" s="1">
        <v>93.45</v>
      </c>
      <c r="H27" s="1">
        <v>1</v>
      </c>
      <c r="I27" s="1">
        <v>0</v>
      </c>
      <c r="J27" s="1">
        <v>0.01</v>
      </c>
      <c r="K27" s="1">
        <v>0</v>
      </c>
      <c r="L27" s="1">
        <v>2017</v>
      </c>
    </row>
    <row r="28" spans="1:12" x14ac:dyDescent="0.25">
      <c r="A28" s="1" t="s">
        <v>370</v>
      </c>
      <c r="B28" s="1">
        <v>100</v>
      </c>
      <c r="C28" s="1">
        <v>387</v>
      </c>
      <c r="D28" s="1">
        <v>99.9</v>
      </c>
      <c r="E28" s="1">
        <v>0.1</v>
      </c>
      <c r="F28" s="1">
        <v>0</v>
      </c>
      <c r="G28" s="1">
        <v>100.1</v>
      </c>
      <c r="H28" s="1">
        <v>2</v>
      </c>
      <c r="I28" s="1">
        <v>0</v>
      </c>
      <c r="J28" s="1"/>
      <c r="K28" s="1">
        <v>0</v>
      </c>
      <c r="L28" s="1">
        <v>2017</v>
      </c>
    </row>
    <row r="29" spans="1:12" x14ac:dyDescent="0.25">
      <c r="A29" s="1" t="s">
        <v>371</v>
      </c>
      <c r="B29" s="1">
        <v>100</v>
      </c>
      <c r="C29" s="1">
        <v>389</v>
      </c>
      <c r="D29" s="1">
        <v>99.77</v>
      </c>
      <c r="E29" s="1">
        <v>0</v>
      </c>
      <c r="F29" s="1">
        <v>0</v>
      </c>
      <c r="G29" s="1">
        <v>97.81</v>
      </c>
      <c r="H29" s="1">
        <v>2</v>
      </c>
      <c r="I29" s="1">
        <v>0</v>
      </c>
      <c r="J29" s="1">
        <v>0</v>
      </c>
      <c r="K29" s="1">
        <v>0</v>
      </c>
      <c r="L29" s="1">
        <v>2017</v>
      </c>
    </row>
    <row r="30" spans="1:12" x14ac:dyDescent="0.25">
      <c r="A30" s="1" t="s">
        <v>372</v>
      </c>
      <c r="B30" s="1">
        <v>100</v>
      </c>
      <c r="C30" s="1">
        <v>399</v>
      </c>
      <c r="D30" s="1">
        <v>99.81</v>
      </c>
      <c r="E30" s="1">
        <v>0</v>
      </c>
      <c r="F30" s="1">
        <v>0.01</v>
      </c>
      <c r="G30" s="1">
        <v>80.16</v>
      </c>
      <c r="H30" s="1">
        <v>1</v>
      </c>
      <c r="I30" s="1">
        <v>0</v>
      </c>
      <c r="J30" s="1">
        <v>0.01</v>
      </c>
      <c r="K30" s="1">
        <v>0</v>
      </c>
      <c r="L30" s="1">
        <v>2017</v>
      </c>
    </row>
    <row r="31" spans="1:12" x14ac:dyDescent="0.25">
      <c r="A31" s="1" t="s">
        <v>373</v>
      </c>
      <c r="B31" s="1">
        <v>100</v>
      </c>
      <c r="C31" s="1">
        <v>392</v>
      </c>
      <c r="D31" s="1">
        <v>97.88</v>
      </c>
      <c r="E31" s="1">
        <v>0.12</v>
      </c>
      <c r="F31" s="1">
        <v>0.01</v>
      </c>
      <c r="G31" s="1">
        <v>90</v>
      </c>
      <c r="H31" s="1">
        <v>4</v>
      </c>
      <c r="I31" s="1">
        <v>0</v>
      </c>
      <c r="J31" s="1">
        <v>0.01</v>
      </c>
      <c r="K31" s="1">
        <v>0</v>
      </c>
      <c r="L31" s="1">
        <v>2017</v>
      </c>
    </row>
    <row r="32" spans="1:12" x14ac:dyDescent="0.25">
      <c r="A32" s="1" t="s">
        <v>374</v>
      </c>
      <c r="B32" s="1">
        <v>100</v>
      </c>
      <c r="C32" s="1">
        <v>260</v>
      </c>
      <c r="D32" s="1">
        <v>67.040000000000006</v>
      </c>
      <c r="E32" s="1">
        <v>0.04</v>
      </c>
      <c r="F32" s="1">
        <v>0.06</v>
      </c>
      <c r="G32" s="1">
        <v>60.46</v>
      </c>
      <c r="H32" s="1">
        <v>12</v>
      </c>
      <c r="I32" s="1">
        <v>0</v>
      </c>
      <c r="J32" s="1">
        <v>0.01</v>
      </c>
      <c r="K32" s="1">
        <v>0</v>
      </c>
      <c r="L32" s="1">
        <v>2017</v>
      </c>
    </row>
    <row r="33" spans="1:12" x14ac:dyDescent="0.25">
      <c r="A33" s="1" t="s">
        <v>375</v>
      </c>
      <c r="B33" s="1">
        <v>10</v>
      </c>
      <c r="C33" s="1">
        <v>25.9</v>
      </c>
      <c r="D33" s="1">
        <v>6.72</v>
      </c>
      <c r="E33" s="1">
        <v>0</v>
      </c>
      <c r="F33" s="1">
        <v>0.02</v>
      </c>
      <c r="G33" s="1">
        <v>0</v>
      </c>
      <c r="H33" s="1">
        <v>0.9</v>
      </c>
      <c r="I33" s="1">
        <v>0</v>
      </c>
      <c r="J33" s="1">
        <v>0</v>
      </c>
      <c r="K33" s="1">
        <v>0</v>
      </c>
      <c r="L33" s="1">
        <v>2011</v>
      </c>
    </row>
    <row r="34" spans="1:12" x14ac:dyDescent="0.25">
      <c r="A34" s="1" t="s">
        <v>376</v>
      </c>
      <c r="B34" s="1">
        <v>100</v>
      </c>
      <c r="C34" s="1">
        <v>277</v>
      </c>
      <c r="D34" s="1">
        <v>67.099999999999994</v>
      </c>
      <c r="E34" s="1">
        <v>2.1</v>
      </c>
      <c r="F34" s="1">
        <v>0.1</v>
      </c>
      <c r="G34" s="1"/>
      <c r="H34" s="1">
        <v>88</v>
      </c>
      <c r="I34" s="1"/>
      <c r="J34" s="1"/>
      <c r="K34" s="1">
        <v>0</v>
      </c>
      <c r="L34" s="1">
        <v>2017</v>
      </c>
    </row>
    <row r="35" spans="1:12" x14ac:dyDescent="0.25">
      <c r="A35" s="1" t="s">
        <v>377</v>
      </c>
      <c r="B35" s="1">
        <v>100</v>
      </c>
      <c r="C35" s="1">
        <v>307</v>
      </c>
      <c r="D35" s="1">
        <v>73.44</v>
      </c>
      <c r="E35" s="1">
        <v>3.37</v>
      </c>
      <c r="F35" s="1">
        <v>0.14000000000000001</v>
      </c>
      <c r="G35" s="1">
        <v>41.94</v>
      </c>
      <c r="H35" s="1">
        <v>2</v>
      </c>
      <c r="I35" s="1">
        <v>0</v>
      </c>
      <c r="J35" s="1">
        <v>0.05</v>
      </c>
      <c r="K35" s="1">
        <v>0</v>
      </c>
      <c r="L35" s="1">
        <v>2017</v>
      </c>
    </row>
    <row r="36" spans="1:12" x14ac:dyDescent="0.25">
      <c r="A36" s="1" t="s">
        <v>378</v>
      </c>
      <c r="B36" s="1">
        <v>100</v>
      </c>
      <c r="C36" s="1">
        <v>285</v>
      </c>
      <c r="D36" s="1">
        <v>69.7</v>
      </c>
      <c r="E36" s="1">
        <v>1.6</v>
      </c>
      <c r="F36" s="1">
        <v>0</v>
      </c>
      <c r="G36" s="1"/>
      <c r="H36" s="1">
        <v>6</v>
      </c>
      <c r="I36" s="1"/>
      <c r="J36" s="1"/>
      <c r="K36" s="1">
        <v>0</v>
      </c>
      <c r="L36" s="1">
        <v>2017</v>
      </c>
    </row>
    <row r="37" spans="1:12" x14ac:dyDescent="0.25">
      <c r="A37" s="1" t="s">
        <v>379</v>
      </c>
      <c r="B37" s="1">
        <v>100</v>
      </c>
      <c r="C37" s="1">
        <v>538</v>
      </c>
      <c r="D37" s="1">
        <v>45.4</v>
      </c>
      <c r="E37" s="1">
        <v>15</v>
      </c>
      <c r="F37" s="1">
        <v>32.9</v>
      </c>
      <c r="G37" s="1"/>
      <c r="H37" s="1">
        <v>81</v>
      </c>
      <c r="I37" s="1"/>
      <c r="J37" s="1"/>
      <c r="K37" s="1">
        <v>0</v>
      </c>
      <c r="L37" s="1">
        <v>2017</v>
      </c>
    </row>
    <row r="38" spans="1:12" x14ac:dyDescent="0.25">
      <c r="A38" s="1" t="s">
        <v>380</v>
      </c>
      <c r="B38" s="1">
        <v>30</v>
      </c>
      <c r="C38" s="1">
        <v>102.9</v>
      </c>
      <c r="D38" s="1">
        <v>26.34</v>
      </c>
      <c r="E38" s="1">
        <v>0.33</v>
      </c>
      <c r="F38" s="1">
        <v>0.15</v>
      </c>
      <c r="G38" s="1">
        <v>0</v>
      </c>
      <c r="H38" s="1">
        <v>25.8</v>
      </c>
      <c r="I38" s="1">
        <v>0</v>
      </c>
      <c r="J38" s="1">
        <v>0</v>
      </c>
      <c r="K38" s="1">
        <v>0</v>
      </c>
      <c r="L38" s="1">
        <v>2001</v>
      </c>
    </row>
    <row r="39" spans="1:12" x14ac:dyDescent="0.25">
      <c r="A39" s="1" t="s">
        <v>381</v>
      </c>
      <c r="B39" s="1">
        <v>10</v>
      </c>
      <c r="C39" s="1">
        <v>27.6</v>
      </c>
      <c r="D39" s="1">
        <v>7.5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2006</v>
      </c>
    </row>
    <row r="40" spans="1:12" x14ac:dyDescent="0.25">
      <c r="A40" s="1" t="s">
        <v>382</v>
      </c>
      <c r="B40" s="1">
        <v>100</v>
      </c>
      <c r="C40" s="1">
        <v>381</v>
      </c>
      <c r="D40" s="1">
        <v>90.5</v>
      </c>
      <c r="E40" s="1">
        <v>7.8</v>
      </c>
      <c r="F40" s="1">
        <v>0</v>
      </c>
      <c r="G40" s="1">
        <v>86.04</v>
      </c>
      <c r="H40" s="1">
        <v>466</v>
      </c>
      <c r="I40" s="1">
        <v>0</v>
      </c>
      <c r="J40" s="1">
        <v>0</v>
      </c>
      <c r="K40" s="1">
        <v>0</v>
      </c>
      <c r="L40" s="1">
        <v>2017</v>
      </c>
    </row>
    <row r="41" spans="1:12" x14ac:dyDescent="0.25">
      <c r="A41" s="1" t="s">
        <v>383</v>
      </c>
      <c r="B41" s="1">
        <v>100</v>
      </c>
      <c r="C41" s="1">
        <v>327</v>
      </c>
      <c r="D41" s="1">
        <v>81.599999999999994</v>
      </c>
      <c r="E41" s="1">
        <v>0</v>
      </c>
      <c r="F41" s="1">
        <v>0.1</v>
      </c>
      <c r="G41" s="1"/>
      <c r="H41" s="1">
        <v>1</v>
      </c>
      <c r="I41" s="1"/>
      <c r="J41" s="1"/>
      <c r="K41" s="1">
        <v>0</v>
      </c>
      <c r="L41" s="1">
        <v>2017</v>
      </c>
    </row>
    <row r="42" spans="1:12" x14ac:dyDescent="0.25">
      <c r="A42" s="1" t="s">
        <v>384</v>
      </c>
      <c r="B42" s="1">
        <v>100</v>
      </c>
      <c r="C42" s="1">
        <v>313</v>
      </c>
      <c r="D42" s="1">
        <v>77</v>
      </c>
      <c r="E42" s="1">
        <v>1.38</v>
      </c>
      <c r="F42" s="1">
        <v>0.35</v>
      </c>
      <c r="G42" s="1">
        <v>46.86</v>
      </c>
      <c r="H42" s="1">
        <v>3</v>
      </c>
      <c r="I42" s="1">
        <v>0</v>
      </c>
      <c r="J42" s="1">
        <v>0.14000000000000001</v>
      </c>
      <c r="K42" s="1">
        <v>0</v>
      </c>
      <c r="L42" s="1">
        <v>2017</v>
      </c>
    </row>
    <row r="43" spans="1:12" x14ac:dyDescent="0.25">
      <c r="A43" s="1" t="s">
        <v>385</v>
      </c>
      <c r="B43" s="1">
        <v>100</v>
      </c>
      <c r="C43" s="1">
        <v>350</v>
      </c>
      <c r="D43" s="1">
        <v>86</v>
      </c>
      <c r="E43" s="1">
        <v>1.7</v>
      </c>
      <c r="F43" s="1">
        <v>0.1</v>
      </c>
      <c r="G43" s="1"/>
      <c r="H43" s="1">
        <v>19</v>
      </c>
      <c r="I43" s="1"/>
      <c r="J43" s="1"/>
      <c r="K43" s="1">
        <v>0</v>
      </c>
      <c r="L43" s="1">
        <v>2017</v>
      </c>
    </row>
    <row r="44" spans="1:12" x14ac:dyDescent="0.25">
      <c r="A44" s="1" t="s">
        <v>386</v>
      </c>
      <c r="B44" s="1">
        <v>100</v>
      </c>
      <c r="C44" s="1">
        <v>257</v>
      </c>
      <c r="D44" s="1">
        <v>62.3</v>
      </c>
      <c r="E44" s="1">
        <v>2.1</v>
      </c>
      <c r="F44" s="1">
        <v>0</v>
      </c>
      <c r="G44" s="1"/>
      <c r="H44" s="1">
        <v>7</v>
      </c>
      <c r="I44" s="1"/>
      <c r="J44" s="1"/>
      <c r="K44" s="1">
        <v>0</v>
      </c>
      <c r="L44" s="1">
        <v>2017</v>
      </c>
    </row>
    <row r="45" spans="1:12" x14ac:dyDescent="0.25">
      <c r="A45" s="1" t="s">
        <v>387</v>
      </c>
      <c r="B45" s="1">
        <v>100</v>
      </c>
      <c r="C45" s="1">
        <v>325</v>
      </c>
      <c r="D45" s="1">
        <v>80.900000000000006</v>
      </c>
      <c r="E45" s="1">
        <v>0.3</v>
      </c>
      <c r="F45" s="1">
        <v>0</v>
      </c>
      <c r="G45" s="1"/>
      <c r="H45" s="1">
        <v>7</v>
      </c>
      <c r="I45" s="1"/>
      <c r="J45" s="1"/>
      <c r="K45" s="1">
        <v>0</v>
      </c>
      <c r="L45" s="1">
        <v>2017</v>
      </c>
    </row>
    <row r="46" spans="1:12" x14ac:dyDescent="0.25">
      <c r="A46" s="1" t="s">
        <v>388</v>
      </c>
      <c r="B46" s="1">
        <v>100</v>
      </c>
      <c r="C46" s="1">
        <v>354</v>
      </c>
      <c r="D46" s="1">
        <v>87.9</v>
      </c>
      <c r="E46" s="1">
        <v>0.53</v>
      </c>
      <c r="F46" s="1">
        <v>0.24</v>
      </c>
      <c r="G46" s="1">
        <v>49.91</v>
      </c>
      <c r="H46" s="1">
        <v>21</v>
      </c>
      <c r="I46" s="1">
        <v>0</v>
      </c>
      <c r="J46" s="1">
        <v>0.09</v>
      </c>
      <c r="K46" s="1">
        <v>0</v>
      </c>
      <c r="L46" s="1">
        <v>2017</v>
      </c>
    </row>
    <row r="47" spans="1:12" x14ac:dyDescent="0.25">
      <c r="A47" s="1" t="s">
        <v>389</v>
      </c>
      <c r="B47" s="1">
        <v>100</v>
      </c>
      <c r="C47" s="1">
        <v>311</v>
      </c>
      <c r="D47" s="1">
        <v>77.3</v>
      </c>
      <c r="E47" s="1">
        <v>0.4</v>
      </c>
      <c r="F47" s="1">
        <v>0.1</v>
      </c>
      <c r="G47" s="1"/>
      <c r="H47" s="1">
        <v>6</v>
      </c>
      <c r="I47" s="1"/>
      <c r="J47" s="1"/>
      <c r="K47" s="1">
        <v>0</v>
      </c>
      <c r="L47" s="1">
        <v>2017</v>
      </c>
    </row>
    <row r="48" spans="1:12" x14ac:dyDescent="0.25">
      <c r="A48" s="1" t="s">
        <v>390</v>
      </c>
      <c r="B48" s="1">
        <v>15</v>
      </c>
      <c r="C48" s="1">
        <v>81.45</v>
      </c>
      <c r="D48" s="1">
        <v>7.72</v>
      </c>
      <c r="E48" s="1">
        <v>0.6</v>
      </c>
      <c r="F48" s="1">
        <v>5.36</v>
      </c>
      <c r="G48" s="1">
        <v>0</v>
      </c>
      <c r="H48" s="1">
        <v>12.75</v>
      </c>
      <c r="I48" s="1">
        <v>0</v>
      </c>
      <c r="J48" s="1">
        <v>0</v>
      </c>
      <c r="K48" s="1">
        <v>0</v>
      </c>
      <c r="L48" s="1">
        <v>2011</v>
      </c>
    </row>
    <row r="49" spans="1:12" x14ac:dyDescent="0.25">
      <c r="A49" s="1" t="s">
        <v>391</v>
      </c>
      <c r="B49" s="1">
        <v>100</v>
      </c>
      <c r="C49" s="1">
        <v>598</v>
      </c>
      <c r="D49" s="1">
        <v>45.9</v>
      </c>
      <c r="E49" s="1">
        <v>7.79</v>
      </c>
      <c r="F49" s="1">
        <v>42.63</v>
      </c>
      <c r="G49" s="1">
        <v>23.99</v>
      </c>
      <c r="H49" s="1">
        <v>20</v>
      </c>
      <c r="I49" s="1">
        <v>3</v>
      </c>
      <c r="J49" s="1">
        <v>24.49</v>
      </c>
      <c r="K49" s="1">
        <v>0</v>
      </c>
      <c r="L49" s="1">
        <v>2017</v>
      </c>
    </row>
    <row r="50" spans="1:12" x14ac:dyDescent="0.25">
      <c r="A50" s="1" t="s">
        <v>392</v>
      </c>
      <c r="B50" s="1">
        <v>100</v>
      </c>
      <c r="C50" s="1">
        <v>519</v>
      </c>
      <c r="D50" s="1">
        <v>49.7</v>
      </c>
      <c r="E50" s="1">
        <v>13.1</v>
      </c>
      <c r="F50" s="1">
        <v>33.5</v>
      </c>
      <c r="G50" s="1">
        <v>37.590000000000003</v>
      </c>
      <c r="H50" s="1">
        <v>41</v>
      </c>
      <c r="I50" s="1">
        <v>9</v>
      </c>
      <c r="J50" s="1">
        <v>14.6</v>
      </c>
      <c r="K50" s="1">
        <v>0</v>
      </c>
      <c r="L50" s="1">
        <v>2017</v>
      </c>
    </row>
    <row r="51" spans="1:12" x14ac:dyDescent="0.25">
      <c r="A51" s="1" t="s">
        <v>393</v>
      </c>
      <c r="B51" s="1">
        <v>100</v>
      </c>
      <c r="C51" s="1">
        <v>572</v>
      </c>
      <c r="D51" s="1">
        <v>51.8</v>
      </c>
      <c r="E51" s="1">
        <v>8.1</v>
      </c>
      <c r="F51" s="1">
        <v>36.9</v>
      </c>
      <c r="G51" s="1"/>
      <c r="H51" s="1">
        <v>90</v>
      </c>
      <c r="I51" s="1"/>
      <c r="J51" s="1"/>
      <c r="K51" s="1">
        <v>0</v>
      </c>
      <c r="L51" s="1">
        <v>2017</v>
      </c>
    </row>
    <row r="52" spans="1:12" x14ac:dyDescent="0.25">
      <c r="A52" s="1" t="s">
        <v>394</v>
      </c>
      <c r="B52" s="1">
        <v>100</v>
      </c>
      <c r="C52" s="1">
        <v>511</v>
      </c>
      <c r="D52" s="1">
        <v>59.67</v>
      </c>
      <c r="E52" s="1">
        <v>7.64</v>
      </c>
      <c r="F52" s="1">
        <v>29.37</v>
      </c>
      <c r="G52" s="1">
        <v>51.06</v>
      </c>
      <c r="H52" s="1">
        <v>86</v>
      </c>
      <c r="I52" s="1">
        <v>23</v>
      </c>
      <c r="J52" s="1">
        <v>15.89</v>
      </c>
      <c r="K52" s="1">
        <v>0</v>
      </c>
      <c r="L52" s="1">
        <v>2017</v>
      </c>
    </row>
    <row r="53" spans="1:12" x14ac:dyDescent="0.25">
      <c r="A53" s="1" t="s">
        <v>395</v>
      </c>
      <c r="B53" s="1">
        <v>100</v>
      </c>
      <c r="C53" s="1">
        <v>526</v>
      </c>
      <c r="D53" s="1">
        <v>53.4</v>
      </c>
      <c r="E53" s="1">
        <v>9</v>
      </c>
      <c r="F53" s="1">
        <v>34.4</v>
      </c>
      <c r="G53" s="1">
        <v>43.9</v>
      </c>
      <c r="H53" s="1">
        <v>74</v>
      </c>
      <c r="I53" s="1">
        <v>19</v>
      </c>
      <c r="J53" s="1">
        <v>17.7</v>
      </c>
      <c r="K53" s="1">
        <v>0</v>
      </c>
      <c r="L53" s="1">
        <v>2017</v>
      </c>
    </row>
    <row r="54" spans="1:12" x14ac:dyDescent="0.25">
      <c r="A54" s="1" t="s">
        <v>396</v>
      </c>
      <c r="B54" s="1">
        <v>15</v>
      </c>
      <c r="C54" s="1">
        <v>74.099999999999994</v>
      </c>
      <c r="D54" s="1">
        <v>10.76</v>
      </c>
      <c r="E54" s="1">
        <v>0.64</v>
      </c>
      <c r="F54" s="1">
        <v>3.16</v>
      </c>
      <c r="G54" s="1">
        <v>0</v>
      </c>
      <c r="H54" s="1">
        <v>9.15</v>
      </c>
      <c r="I54" s="1">
        <v>0</v>
      </c>
      <c r="J54" s="1">
        <v>0</v>
      </c>
      <c r="K54" s="1">
        <v>0</v>
      </c>
      <c r="L54" s="1">
        <v>2011</v>
      </c>
    </row>
    <row r="55" spans="1:12" x14ac:dyDescent="0.25">
      <c r="A55" s="1" t="s">
        <v>397</v>
      </c>
      <c r="B55" s="1">
        <v>100</v>
      </c>
      <c r="C55" s="1">
        <v>507</v>
      </c>
      <c r="D55" s="1">
        <v>60.4</v>
      </c>
      <c r="E55" s="1">
        <v>3.9</v>
      </c>
      <c r="F55" s="1">
        <v>34.200000000000003</v>
      </c>
      <c r="G55" s="1">
        <v>51.48</v>
      </c>
      <c r="H55" s="1">
        <v>16</v>
      </c>
      <c r="I55" s="1">
        <v>0</v>
      </c>
      <c r="J55" s="1">
        <v>20.079999999999998</v>
      </c>
      <c r="K55" s="1">
        <v>0</v>
      </c>
      <c r="L55" s="1">
        <v>2017</v>
      </c>
    </row>
    <row r="56" spans="1:12" x14ac:dyDescent="0.25">
      <c r="A56" s="1" t="s">
        <v>398</v>
      </c>
      <c r="B56" s="1">
        <v>15</v>
      </c>
      <c r="C56" s="1">
        <v>75</v>
      </c>
      <c r="D56" s="1">
        <v>9.59</v>
      </c>
      <c r="E56" s="1">
        <v>1.34</v>
      </c>
      <c r="F56" s="1">
        <v>3.48</v>
      </c>
      <c r="G56" s="1">
        <v>0</v>
      </c>
      <c r="H56" s="1">
        <v>48.15</v>
      </c>
      <c r="I56" s="1">
        <v>0</v>
      </c>
      <c r="J56" s="1">
        <v>0</v>
      </c>
      <c r="K56" s="1">
        <v>0</v>
      </c>
      <c r="L56" s="1">
        <v>2011</v>
      </c>
    </row>
    <row r="57" spans="1:12" x14ac:dyDescent="0.25">
      <c r="A57" s="1" t="s">
        <v>399</v>
      </c>
      <c r="B57" s="1">
        <v>100</v>
      </c>
      <c r="C57" s="1">
        <v>539</v>
      </c>
      <c r="D57" s="1">
        <v>59.24</v>
      </c>
      <c r="E57" s="1">
        <v>5.87</v>
      </c>
      <c r="F57" s="1">
        <v>32.090000000000003</v>
      </c>
      <c r="G57" s="1">
        <v>59</v>
      </c>
      <c r="H57" s="1">
        <v>90</v>
      </c>
      <c r="I57" s="1">
        <v>21</v>
      </c>
      <c r="J57" s="1">
        <v>19.41</v>
      </c>
      <c r="K57" s="1">
        <v>0</v>
      </c>
      <c r="L57" s="1">
        <v>2017</v>
      </c>
    </row>
    <row r="58" spans="1:12" x14ac:dyDescent="0.25">
      <c r="A58" s="1" t="s">
        <v>400</v>
      </c>
      <c r="B58" s="1">
        <v>100</v>
      </c>
      <c r="C58" s="1">
        <v>423</v>
      </c>
      <c r="D58" s="1">
        <v>79.900000000000006</v>
      </c>
      <c r="E58" s="1">
        <v>1.8</v>
      </c>
      <c r="F58" s="1">
        <v>10.7</v>
      </c>
      <c r="G58" s="1"/>
      <c r="H58" s="1">
        <v>98</v>
      </c>
      <c r="I58" s="1"/>
      <c r="J58" s="1"/>
      <c r="K58" s="1">
        <v>0</v>
      </c>
      <c r="L58" s="1">
        <v>2017</v>
      </c>
    </row>
    <row r="59" spans="1:12" x14ac:dyDescent="0.25">
      <c r="A59" s="1" t="s">
        <v>401</v>
      </c>
      <c r="B59" s="1">
        <v>100</v>
      </c>
      <c r="C59" s="1">
        <v>335</v>
      </c>
      <c r="D59" s="1">
        <v>91</v>
      </c>
      <c r="E59" s="1">
        <v>0</v>
      </c>
      <c r="F59" s="1">
        <v>0</v>
      </c>
      <c r="G59" s="1">
        <v>88.3</v>
      </c>
      <c r="H59" s="1">
        <v>0</v>
      </c>
      <c r="I59" s="1">
        <v>0</v>
      </c>
      <c r="J59" s="1"/>
      <c r="K59" s="1">
        <v>0</v>
      </c>
      <c r="L59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7"/>
  <sheetViews>
    <sheetView topLeftCell="A16" workbookViewId="0">
      <selection activeCell="A26" sqref="A26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2614</v>
      </c>
      <c r="I1" s="3" t="s">
        <v>2615</v>
      </c>
      <c r="J1" s="2" t="s">
        <v>2616</v>
      </c>
      <c r="K1" s="2" t="s">
        <v>2617</v>
      </c>
      <c r="L1" s="2" t="s">
        <v>301</v>
      </c>
    </row>
    <row r="2" spans="1:12" x14ac:dyDescent="0.25">
      <c r="A2" s="1" t="s">
        <v>402</v>
      </c>
      <c r="B2" s="1">
        <v>100</v>
      </c>
      <c r="C2" s="1">
        <v>350</v>
      </c>
      <c r="D2" s="1">
        <v>64</v>
      </c>
      <c r="E2" s="1">
        <v>21</v>
      </c>
      <c r="F2" s="1">
        <v>1</v>
      </c>
      <c r="G2" s="1"/>
      <c r="H2" s="1">
        <v>2</v>
      </c>
      <c r="I2" s="1"/>
      <c r="J2" s="1"/>
      <c r="K2" s="1">
        <v>0</v>
      </c>
      <c r="L2" s="1">
        <v>2017</v>
      </c>
    </row>
    <row r="3" spans="1:12" x14ac:dyDescent="0.25">
      <c r="A3" s="1" t="s">
        <v>403</v>
      </c>
      <c r="B3" s="1">
        <v>100</v>
      </c>
      <c r="C3" s="1">
        <v>170</v>
      </c>
      <c r="D3" s="1">
        <v>32</v>
      </c>
      <c r="E3" s="1">
        <v>8</v>
      </c>
      <c r="F3" s="1">
        <v>1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2017</v>
      </c>
    </row>
    <row r="4" spans="1:12" x14ac:dyDescent="0.25">
      <c r="A4" s="1" t="s">
        <v>404</v>
      </c>
      <c r="B4" s="1">
        <v>100</v>
      </c>
      <c r="C4" s="1">
        <v>172</v>
      </c>
      <c r="D4" s="1">
        <v>32</v>
      </c>
      <c r="E4" s="1">
        <v>9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2017</v>
      </c>
    </row>
    <row r="5" spans="1:12" x14ac:dyDescent="0.25">
      <c r="A5" s="1" t="s">
        <v>405</v>
      </c>
      <c r="B5" s="1">
        <v>100</v>
      </c>
      <c r="C5" s="1">
        <v>347</v>
      </c>
      <c r="D5" s="1">
        <v>63.4</v>
      </c>
      <c r="E5" s="1">
        <v>20.7</v>
      </c>
      <c r="F5" s="1">
        <v>1.2</v>
      </c>
      <c r="G5" s="1"/>
      <c r="H5" s="1">
        <v>723</v>
      </c>
      <c r="I5" s="1"/>
      <c r="J5" s="1"/>
      <c r="K5" s="1">
        <v>0</v>
      </c>
      <c r="L5" s="1">
        <v>2017</v>
      </c>
    </row>
    <row r="6" spans="1:12" x14ac:dyDescent="0.25">
      <c r="A6" s="1" t="s">
        <v>406</v>
      </c>
      <c r="B6" s="1">
        <v>100</v>
      </c>
      <c r="C6" s="1">
        <v>36</v>
      </c>
      <c r="D6" s="1">
        <v>9</v>
      </c>
      <c r="E6" s="1">
        <v>0.1</v>
      </c>
      <c r="F6" s="1">
        <v>0</v>
      </c>
      <c r="G6" s="1"/>
      <c r="H6" s="1">
        <v>17</v>
      </c>
      <c r="I6" s="1"/>
      <c r="J6" s="1"/>
      <c r="K6" s="1">
        <v>0</v>
      </c>
      <c r="L6" s="1">
        <v>2017</v>
      </c>
    </row>
    <row r="7" spans="1:12" x14ac:dyDescent="0.25">
      <c r="A7" s="1" t="s">
        <v>407</v>
      </c>
      <c r="B7" s="1">
        <v>100</v>
      </c>
      <c r="C7" s="1">
        <v>352</v>
      </c>
      <c r="D7" s="1">
        <v>60</v>
      </c>
      <c r="E7" s="1">
        <v>25</v>
      </c>
      <c r="F7" s="1">
        <v>2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2017</v>
      </c>
    </row>
    <row r="8" spans="1:12" x14ac:dyDescent="0.25">
      <c r="A8" s="1" t="s">
        <v>408</v>
      </c>
      <c r="B8" s="1">
        <v>100</v>
      </c>
      <c r="C8" s="1">
        <v>158</v>
      </c>
      <c r="D8" s="1">
        <v>26.66</v>
      </c>
      <c r="E8" s="1">
        <v>11.29</v>
      </c>
      <c r="F8" s="1">
        <v>0.67</v>
      </c>
      <c r="G8" s="1">
        <v>0</v>
      </c>
      <c r="H8" s="1">
        <v>2</v>
      </c>
      <c r="I8" s="1">
        <v>0</v>
      </c>
      <c r="J8" s="1">
        <v>0.25</v>
      </c>
      <c r="K8" s="1">
        <v>0</v>
      </c>
      <c r="L8" s="1">
        <v>2017</v>
      </c>
    </row>
    <row r="9" spans="1:12" x14ac:dyDescent="0.25">
      <c r="A9" s="1" t="s">
        <v>409</v>
      </c>
      <c r="B9" s="1">
        <v>100</v>
      </c>
      <c r="C9" s="1">
        <v>430</v>
      </c>
      <c r="D9" s="1">
        <v>32.299999999999997</v>
      </c>
      <c r="E9" s="1">
        <v>37</v>
      </c>
      <c r="F9" s="1">
        <v>20.9</v>
      </c>
      <c r="G9" s="1"/>
      <c r="H9" s="1">
        <v>4</v>
      </c>
      <c r="I9" s="1"/>
      <c r="J9" s="1"/>
      <c r="K9" s="1">
        <v>0</v>
      </c>
      <c r="L9" s="1">
        <v>2017</v>
      </c>
    </row>
    <row r="10" spans="1:12" x14ac:dyDescent="0.25">
      <c r="A10" s="1" t="s">
        <v>410</v>
      </c>
      <c r="B10" s="1">
        <v>100</v>
      </c>
      <c r="C10" s="1">
        <v>536</v>
      </c>
      <c r="D10" s="1">
        <v>4.2</v>
      </c>
      <c r="E10" s="1">
        <v>50.5</v>
      </c>
      <c r="F10" s="1">
        <v>34.1</v>
      </c>
      <c r="G10" s="1">
        <v>0</v>
      </c>
      <c r="H10" s="1">
        <v>440</v>
      </c>
      <c r="I10" s="1">
        <v>0</v>
      </c>
      <c r="J10" s="1">
        <v>5.22</v>
      </c>
      <c r="K10" s="1">
        <v>0</v>
      </c>
      <c r="L10" s="1">
        <v>2017</v>
      </c>
    </row>
    <row r="11" spans="1:12" x14ac:dyDescent="0.25">
      <c r="A11" s="1" t="s">
        <v>411</v>
      </c>
      <c r="B11" s="1">
        <v>100</v>
      </c>
      <c r="C11" s="1">
        <v>97</v>
      </c>
      <c r="D11" s="1">
        <v>3.75</v>
      </c>
      <c r="E11" s="1">
        <v>9.6199999999999992</v>
      </c>
      <c r="F11" s="1">
        <v>4.63</v>
      </c>
      <c r="G11" s="1">
        <v>0</v>
      </c>
      <c r="H11" s="1">
        <v>1</v>
      </c>
      <c r="I11" s="1">
        <v>0</v>
      </c>
      <c r="J11" s="1">
        <v>0.7</v>
      </c>
      <c r="K11" s="1">
        <v>0</v>
      </c>
      <c r="L11" s="1">
        <v>2017</v>
      </c>
    </row>
    <row r="12" spans="1:12" x14ac:dyDescent="0.25">
      <c r="A12" s="1" t="s">
        <v>412</v>
      </c>
      <c r="B12" s="1">
        <v>100</v>
      </c>
      <c r="C12" s="1">
        <v>74</v>
      </c>
      <c r="D12" s="1">
        <v>11.7</v>
      </c>
      <c r="E12" s="1">
        <v>3.5</v>
      </c>
      <c r="F12" s="1">
        <v>1.5</v>
      </c>
      <c r="G12" s="1"/>
      <c r="H12" s="1">
        <v>5</v>
      </c>
      <c r="I12" s="1"/>
      <c r="J12" s="1"/>
      <c r="K12" s="1">
        <v>0</v>
      </c>
      <c r="L12" s="1">
        <v>2017</v>
      </c>
    </row>
    <row r="13" spans="1:12" x14ac:dyDescent="0.25">
      <c r="A13" s="1" t="s">
        <v>413</v>
      </c>
      <c r="B13" s="1">
        <v>100</v>
      </c>
      <c r="C13" s="1">
        <v>54</v>
      </c>
      <c r="D13" s="1">
        <v>0.7</v>
      </c>
      <c r="E13" s="1">
        <v>5.8</v>
      </c>
      <c r="F13" s="1">
        <v>3.1</v>
      </c>
      <c r="G13" s="1"/>
      <c r="H13" s="1">
        <v>6</v>
      </c>
      <c r="I13" s="1"/>
      <c r="J13" s="1"/>
      <c r="K13" s="1">
        <v>0</v>
      </c>
      <c r="L13" s="1">
        <v>2017</v>
      </c>
    </row>
    <row r="14" spans="1:12" x14ac:dyDescent="0.25">
      <c r="A14" s="1" t="s">
        <v>414</v>
      </c>
      <c r="B14" s="1">
        <v>100</v>
      </c>
      <c r="C14" s="1">
        <v>62</v>
      </c>
      <c r="D14" s="1">
        <v>4.7</v>
      </c>
      <c r="E14" s="1">
        <v>4.2</v>
      </c>
      <c r="F14" s="1">
        <v>2.8</v>
      </c>
      <c r="G14" s="1"/>
      <c r="H14" s="1">
        <v>5</v>
      </c>
      <c r="I14" s="1"/>
      <c r="J14" s="1"/>
      <c r="K14" s="1">
        <v>0</v>
      </c>
      <c r="L14" s="1">
        <v>2017</v>
      </c>
    </row>
    <row r="15" spans="1:12" x14ac:dyDescent="0.25">
      <c r="A15" s="1" t="s">
        <v>415</v>
      </c>
      <c r="B15" s="1">
        <v>100</v>
      </c>
      <c r="C15" s="1">
        <v>379</v>
      </c>
      <c r="D15" s="1">
        <v>3.9</v>
      </c>
      <c r="E15" s="1">
        <v>20.399999999999999</v>
      </c>
      <c r="F15" s="1">
        <v>31</v>
      </c>
      <c r="G15" s="1"/>
      <c r="H15" s="1">
        <v>17</v>
      </c>
      <c r="I15" s="1"/>
      <c r="J15" s="1"/>
      <c r="K15" s="1">
        <v>0</v>
      </c>
      <c r="L15" s="1">
        <v>2017</v>
      </c>
    </row>
    <row r="16" spans="1:12" x14ac:dyDescent="0.25">
      <c r="A16" s="1" t="s">
        <v>416</v>
      </c>
      <c r="B16" s="1">
        <v>100</v>
      </c>
      <c r="C16" s="1">
        <v>70</v>
      </c>
      <c r="D16" s="1">
        <v>4.7</v>
      </c>
      <c r="E16" s="1">
        <v>4.4000000000000004</v>
      </c>
      <c r="F16" s="1">
        <v>3.6</v>
      </c>
      <c r="G16" s="1"/>
      <c r="H16" s="1">
        <v>135</v>
      </c>
      <c r="I16" s="1"/>
      <c r="J16" s="1"/>
      <c r="K16" s="1">
        <v>0</v>
      </c>
      <c r="L16" s="1">
        <v>2017</v>
      </c>
    </row>
    <row r="17" spans="1:12" x14ac:dyDescent="0.25">
      <c r="A17" s="1" t="s">
        <v>417</v>
      </c>
      <c r="B17" s="1">
        <v>100</v>
      </c>
      <c r="C17" s="1">
        <v>413</v>
      </c>
      <c r="D17" s="1">
        <v>30.45</v>
      </c>
      <c r="E17" s="1">
        <v>38.68</v>
      </c>
      <c r="F17" s="1">
        <v>15.86</v>
      </c>
      <c r="G17" s="1">
        <v>7.02</v>
      </c>
      <c r="H17" s="1">
        <v>1</v>
      </c>
      <c r="I17" s="1">
        <v>0</v>
      </c>
      <c r="J17" s="1">
        <v>2.19</v>
      </c>
      <c r="K17" s="1">
        <v>0</v>
      </c>
      <c r="L17" s="1">
        <v>2017</v>
      </c>
    </row>
    <row r="18" spans="1:12" x14ac:dyDescent="0.25">
      <c r="A18" s="1" t="s">
        <v>418</v>
      </c>
      <c r="B18" s="1">
        <v>100</v>
      </c>
      <c r="C18" s="1">
        <v>399</v>
      </c>
      <c r="D18" s="1">
        <v>37.840000000000003</v>
      </c>
      <c r="E18" s="1">
        <v>34.6</v>
      </c>
      <c r="F18" s="1">
        <v>12.6</v>
      </c>
      <c r="G18" s="1">
        <v>10.23</v>
      </c>
      <c r="H18" s="1">
        <v>0</v>
      </c>
      <c r="I18" s="1">
        <v>0</v>
      </c>
      <c r="J18" s="1">
        <v>1.76</v>
      </c>
      <c r="K18" s="1">
        <v>0</v>
      </c>
      <c r="L18" s="1">
        <v>2017</v>
      </c>
    </row>
    <row r="19" spans="1:12" x14ac:dyDescent="0.25">
      <c r="A19" s="1" t="s">
        <v>419</v>
      </c>
      <c r="B19" s="1">
        <v>100</v>
      </c>
      <c r="C19" s="1">
        <v>452</v>
      </c>
      <c r="D19" s="1">
        <v>36.700000000000003</v>
      </c>
      <c r="E19" s="1">
        <v>37.4</v>
      </c>
      <c r="F19" s="1">
        <v>18.100000000000001</v>
      </c>
      <c r="G19" s="1"/>
      <c r="H19" s="1">
        <v>4</v>
      </c>
      <c r="I19" s="1"/>
      <c r="J19" s="1"/>
      <c r="K19" s="1">
        <v>0</v>
      </c>
      <c r="L19" s="1">
        <v>2017</v>
      </c>
    </row>
    <row r="20" spans="1:12" x14ac:dyDescent="0.25">
      <c r="A20" s="1" t="s">
        <v>420</v>
      </c>
      <c r="B20" s="1">
        <v>100</v>
      </c>
      <c r="C20" s="1">
        <v>407</v>
      </c>
      <c r="D20" s="1">
        <v>32.450000000000003</v>
      </c>
      <c r="E20" s="1">
        <v>36.1</v>
      </c>
      <c r="F20" s="1">
        <v>15.37</v>
      </c>
      <c r="G20" s="1">
        <v>6.96</v>
      </c>
      <c r="H20" s="1">
        <v>3</v>
      </c>
      <c r="I20" s="1">
        <v>0</v>
      </c>
      <c r="J20" s="1">
        <v>2.37</v>
      </c>
      <c r="K20" s="1">
        <v>0</v>
      </c>
      <c r="L20" s="1">
        <v>2017</v>
      </c>
    </row>
    <row r="21" spans="1:12" x14ac:dyDescent="0.25">
      <c r="A21" s="1" t="s">
        <v>421</v>
      </c>
      <c r="B21" s="1">
        <v>100</v>
      </c>
      <c r="C21" s="1">
        <v>445</v>
      </c>
      <c r="D21" s="1">
        <v>33.57</v>
      </c>
      <c r="E21" s="1">
        <v>40.47</v>
      </c>
      <c r="F21" s="1">
        <v>17.21</v>
      </c>
      <c r="G21" s="1">
        <v>7.21</v>
      </c>
      <c r="H21" s="1">
        <v>3</v>
      </c>
      <c r="I21" s="1">
        <v>0</v>
      </c>
      <c r="J21" s="1">
        <v>2.42</v>
      </c>
      <c r="K21" s="1">
        <v>0</v>
      </c>
      <c r="L21" s="1">
        <v>2017</v>
      </c>
    </row>
    <row r="22" spans="1:12" x14ac:dyDescent="0.25">
      <c r="A22" s="1" t="s">
        <v>422</v>
      </c>
      <c r="B22" s="1">
        <v>100</v>
      </c>
      <c r="C22" s="1">
        <v>409</v>
      </c>
      <c r="D22" s="1">
        <v>32.99</v>
      </c>
      <c r="E22" s="1">
        <v>36.21</v>
      </c>
      <c r="F22" s="1">
        <v>14.71</v>
      </c>
      <c r="G22" s="1">
        <v>6.84</v>
      </c>
      <c r="H22" s="1">
        <v>2</v>
      </c>
      <c r="I22" s="1">
        <v>0</v>
      </c>
      <c r="J22" s="1">
        <v>2.0699999999999998</v>
      </c>
      <c r="K22" s="1">
        <v>0</v>
      </c>
      <c r="L22" s="1">
        <v>2017</v>
      </c>
    </row>
    <row r="23" spans="1:12" x14ac:dyDescent="0.25">
      <c r="A23" s="1" t="s">
        <v>423</v>
      </c>
      <c r="B23" s="1">
        <v>100</v>
      </c>
      <c r="C23" s="1">
        <v>201</v>
      </c>
      <c r="D23" s="1">
        <v>12.02</v>
      </c>
      <c r="E23" s="1">
        <v>17.82</v>
      </c>
      <c r="F23" s="1">
        <v>9.5</v>
      </c>
      <c r="G23" s="1">
        <v>2.57</v>
      </c>
      <c r="H23" s="1">
        <v>4</v>
      </c>
      <c r="I23" s="1">
        <v>0</v>
      </c>
      <c r="J23" s="1">
        <v>1.33</v>
      </c>
      <c r="K23" s="1">
        <v>0</v>
      </c>
      <c r="L23" s="1">
        <v>2017</v>
      </c>
    </row>
    <row r="24" spans="1:12" x14ac:dyDescent="0.25">
      <c r="A24" s="1" t="s">
        <v>424</v>
      </c>
      <c r="B24" s="1">
        <v>100</v>
      </c>
      <c r="C24" s="1">
        <v>349</v>
      </c>
      <c r="D24" s="1">
        <v>64.23</v>
      </c>
      <c r="E24" s="1">
        <v>18.88</v>
      </c>
      <c r="F24" s="1">
        <v>1.82</v>
      </c>
      <c r="G24" s="1">
        <v>0</v>
      </c>
      <c r="H24" s="1">
        <v>5</v>
      </c>
      <c r="I24" s="1">
        <v>0</v>
      </c>
      <c r="J24" s="1">
        <v>0.62</v>
      </c>
      <c r="K24" s="1">
        <v>0</v>
      </c>
      <c r="L24" s="1">
        <v>2017</v>
      </c>
    </row>
    <row r="25" spans="1:12" x14ac:dyDescent="0.25">
      <c r="A25" s="1" t="s">
        <v>425</v>
      </c>
      <c r="B25" s="1">
        <v>100</v>
      </c>
      <c r="C25" s="1">
        <v>147</v>
      </c>
      <c r="D25" s="1">
        <v>26.4</v>
      </c>
      <c r="E25" s="1">
        <v>8.1199999999999992</v>
      </c>
      <c r="F25" s="1">
        <v>1.03</v>
      </c>
      <c r="G25" s="1">
        <v>0</v>
      </c>
      <c r="H25" s="1">
        <v>3</v>
      </c>
      <c r="I25" s="1">
        <v>0</v>
      </c>
      <c r="J25" s="1">
        <v>0.35</v>
      </c>
      <c r="K25" s="1">
        <v>0</v>
      </c>
      <c r="L25" s="1">
        <v>2017</v>
      </c>
    </row>
    <row r="26" spans="1:12" x14ac:dyDescent="0.25">
      <c r="A26" s="1" t="s">
        <v>426</v>
      </c>
      <c r="B26" s="1">
        <v>100</v>
      </c>
      <c r="C26" s="1">
        <v>162</v>
      </c>
      <c r="D26" s="1">
        <v>28.4</v>
      </c>
      <c r="E26" s="1">
        <v>11.2</v>
      </c>
      <c r="F26" s="1">
        <v>0.3</v>
      </c>
      <c r="G26" s="1"/>
      <c r="H26" s="1"/>
      <c r="I26" s="1"/>
      <c r="J26" s="1"/>
      <c r="K26" s="1">
        <v>0</v>
      </c>
      <c r="L26" s="1">
        <v>2017</v>
      </c>
    </row>
    <row r="27" spans="1:12" x14ac:dyDescent="0.25">
      <c r="A27" s="1" t="s">
        <v>427</v>
      </c>
      <c r="B27" s="1">
        <v>100</v>
      </c>
      <c r="C27" s="1">
        <v>70</v>
      </c>
      <c r="D27" s="1">
        <v>4.7</v>
      </c>
      <c r="E27" s="1">
        <v>4.4000000000000004</v>
      </c>
      <c r="F27" s="1">
        <v>3.6</v>
      </c>
      <c r="G27" s="1"/>
      <c r="H27" s="1">
        <v>135</v>
      </c>
      <c r="I27" s="1"/>
      <c r="J27" s="1"/>
      <c r="K27" s="1">
        <v>0</v>
      </c>
      <c r="L27" s="1">
        <v>2017</v>
      </c>
    </row>
    <row r="28" spans="1:12" x14ac:dyDescent="0.25">
      <c r="A28" s="1" t="s">
        <v>428</v>
      </c>
      <c r="B28" s="1">
        <v>100</v>
      </c>
      <c r="C28" s="1">
        <v>351</v>
      </c>
      <c r="D28" s="1">
        <v>60.8</v>
      </c>
      <c r="E28" s="1">
        <v>21.9</v>
      </c>
      <c r="F28" s="1">
        <v>1.8</v>
      </c>
      <c r="G28" s="1">
        <v>1.2</v>
      </c>
      <c r="H28" s="1">
        <v>0</v>
      </c>
      <c r="I28" s="1">
        <v>0</v>
      </c>
      <c r="J28" s="1">
        <v>0.42</v>
      </c>
      <c r="K28" s="1">
        <v>0</v>
      </c>
      <c r="L28" s="1">
        <v>2017</v>
      </c>
    </row>
    <row r="29" spans="1:12" x14ac:dyDescent="0.25">
      <c r="A29" s="1" t="s">
        <v>429</v>
      </c>
      <c r="B29" s="1">
        <v>100</v>
      </c>
      <c r="C29" s="1">
        <v>152</v>
      </c>
      <c r="D29" s="1">
        <v>26</v>
      </c>
      <c r="E29" s="1">
        <v>9.6</v>
      </c>
      <c r="F29" s="1">
        <v>0.9</v>
      </c>
      <c r="G29" s="1">
        <v>0.5</v>
      </c>
      <c r="H29" s="1">
        <v>0</v>
      </c>
      <c r="I29" s="1">
        <v>0</v>
      </c>
      <c r="J29" s="1">
        <v>-0.21</v>
      </c>
      <c r="K29" s="1">
        <v>0</v>
      </c>
      <c r="L29" s="1">
        <v>2017</v>
      </c>
    </row>
    <row r="30" spans="1:12" x14ac:dyDescent="0.25">
      <c r="A30" s="1" t="s">
        <v>430</v>
      </c>
      <c r="B30" s="1">
        <v>20</v>
      </c>
      <c r="C30" s="1">
        <v>67.8</v>
      </c>
      <c r="D30" s="1">
        <v>12.68</v>
      </c>
      <c r="E30" s="1">
        <v>4.3</v>
      </c>
      <c r="F30" s="1">
        <v>0.14000000000000001</v>
      </c>
      <c r="G30" s="1">
        <v>0</v>
      </c>
      <c r="H30" s="1">
        <v>3.6</v>
      </c>
      <c r="I30" s="1">
        <v>0</v>
      </c>
      <c r="J30" s="1">
        <v>0</v>
      </c>
      <c r="K30" s="1">
        <v>0</v>
      </c>
      <c r="L30" s="1">
        <v>2011</v>
      </c>
    </row>
    <row r="31" spans="1:12" x14ac:dyDescent="0.25">
      <c r="A31" s="1" t="s">
        <v>431</v>
      </c>
      <c r="B31" s="1">
        <v>100</v>
      </c>
      <c r="C31" s="1">
        <v>410</v>
      </c>
      <c r="D31" s="1">
        <v>30.6</v>
      </c>
      <c r="E31" s="1">
        <v>35</v>
      </c>
      <c r="F31" s="1">
        <v>17.2</v>
      </c>
      <c r="G31" s="1"/>
      <c r="H31" s="1">
        <v>4</v>
      </c>
      <c r="I31" s="1"/>
      <c r="J31" s="1"/>
      <c r="K31" s="1">
        <v>0</v>
      </c>
      <c r="L31" s="1">
        <v>2017</v>
      </c>
    </row>
    <row r="32" spans="1:12" x14ac:dyDescent="0.25">
      <c r="A32" s="1" t="s">
        <v>432</v>
      </c>
      <c r="B32" s="1">
        <v>100</v>
      </c>
      <c r="C32" s="1">
        <v>363</v>
      </c>
      <c r="D32" s="1">
        <v>67.099999999999994</v>
      </c>
      <c r="E32" s="1">
        <v>20.7</v>
      </c>
      <c r="F32" s="1">
        <v>1.3</v>
      </c>
      <c r="G32" s="1"/>
      <c r="H32" s="1">
        <v>5</v>
      </c>
      <c r="I32" s="1"/>
      <c r="J32" s="1"/>
      <c r="K32" s="1">
        <v>0</v>
      </c>
      <c r="L32" s="1">
        <v>2017</v>
      </c>
    </row>
    <row r="33" spans="1:12" x14ac:dyDescent="0.25">
      <c r="A33" s="1" t="s">
        <v>433</v>
      </c>
      <c r="B33" s="1">
        <v>100</v>
      </c>
      <c r="C33" s="1">
        <v>122</v>
      </c>
      <c r="D33" s="1">
        <v>20.78</v>
      </c>
      <c r="E33" s="1">
        <v>7.27</v>
      </c>
      <c r="F33" s="1">
        <v>1.1000000000000001</v>
      </c>
      <c r="G33" s="1">
        <v>0</v>
      </c>
      <c r="H33" s="1">
        <v>2</v>
      </c>
      <c r="I33" s="1">
        <v>0</v>
      </c>
      <c r="J33" s="1">
        <v>0.22</v>
      </c>
      <c r="K33" s="1">
        <v>0</v>
      </c>
      <c r="L33" s="1">
        <v>2017</v>
      </c>
    </row>
    <row r="34" spans="1:12" x14ac:dyDescent="0.25">
      <c r="A34" s="1" t="s">
        <v>434</v>
      </c>
      <c r="B34" s="1">
        <v>100</v>
      </c>
      <c r="C34" s="1">
        <v>114</v>
      </c>
      <c r="D34" s="1">
        <v>19.510000000000002</v>
      </c>
      <c r="E34" s="1">
        <v>7.92</v>
      </c>
      <c r="F34" s="1">
        <v>0.44</v>
      </c>
      <c r="G34" s="1">
        <v>0</v>
      </c>
      <c r="H34" s="1">
        <v>0</v>
      </c>
      <c r="I34" s="1">
        <v>0</v>
      </c>
      <c r="J34" s="1">
        <v>0.16</v>
      </c>
      <c r="K34" s="1">
        <v>0</v>
      </c>
      <c r="L34" s="1">
        <v>2017</v>
      </c>
    </row>
    <row r="35" spans="1:12" x14ac:dyDescent="0.25">
      <c r="A35" s="1" t="s">
        <v>435</v>
      </c>
      <c r="B35" s="1">
        <v>100</v>
      </c>
      <c r="C35" s="1">
        <v>344</v>
      </c>
      <c r="D35" s="1">
        <v>57.4</v>
      </c>
      <c r="E35" s="1">
        <v>26.3</v>
      </c>
      <c r="F35" s="1">
        <v>1</v>
      </c>
      <c r="G35" s="1"/>
      <c r="H35" s="1">
        <v>5</v>
      </c>
      <c r="I35" s="1"/>
      <c r="J35" s="1"/>
      <c r="K35" s="1">
        <v>0</v>
      </c>
      <c r="L35" s="1">
        <v>2017</v>
      </c>
    </row>
    <row r="36" spans="1:12" x14ac:dyDescent="0.25">
      <c r="A36" s="1" t="s">
        <v>436</v>
      </c>
      <c r="B36" s="1">
        <v>100</v>
      </c>
      <c r="C36" s="1">
        <v>125</v>
      </c>
      <c r="D36" s="1">
        <v>21.5</v>
      </c>
      <c r="E36" s="1">
        <v>9</v>
      </c>
      <c r="F36" s="1">
        <v>0.3</v>
      </c>
      <c r="G36" s="1"/>
      <c r="H36" s="1">
        <v>3</v>
      </c>
      <c r="I36" s="1"/>
      <c r="J36" s="1"/>
      <c r="K36" s="1">
        <v>0</v>
      </c>
      <c r="L36" s="1">
        <v>2017</v>
      </c>
    </row>
    <row r="37" spans="1:12" x14ac:dyDescent="0.25">
      <c r="A37" s="1" t="s">
        <v>437</v>
      </c>
      <c r="B37" s="1">
        <v>3</v>
      </c>
      <c r="C37" s="1">
        <v>10.44</v>
      </c>
      <c r="D37" s="1">
        <v>1.68</v>
      </c>
      <c r="E37" s="1">
        <v>0.78</v>
      </c>
      <c r="F37" s="1">
        <v>0.06</v>
      </c>
      <c r="G37" s="1">
        <v>0</v>
      </c>
      <c r="H37" s="1">
        <v>0.03</v>
      </c>
      <c r="I37" s="1">
        <v>0</v>
      </c>
      <c r="J37" s="1">
        <v>0</v>
      </c>
      <c r="K37" s="1">
        <v>0</v>
      </c>
      <c r="L37" s="1">
        <v>2011</v>
      </c>
    </row>
    <row r="38" spans="1:12" x14ac:dyDescent="0.25">
      <c r="A38" s="1" t="s">
        <v>438</v>
      </c>
      <c r="B38" s="1">
        <v>100</v>
      </c>
      <c r="C38" s="1">
        <v>110</v>
      </c>
      <c r="D38" s="1">
        <v>19.649999999999999</v>
      </c>
      <c r="E38" s="1">
        <v>7.6</v>
      </c>
      <c r="F38" s="1">
        <v>0.4</v>
      </c>
      <c r="G38" s="1">
        <v>1.82</v>
      </c>
      <c r="H38" s="1">
        <v>5</v>
      </c>
      <c r="I38" s="1">
        <v>0</v>
      </c>
      <c r="J38" s="1">
        <v>7.0000000000000007E-2</v>
      </c>
      <c r="K38" s="1">
        <v>0</v>
      </c>
      <c r="L38" s="1">
        <v>2017</v>
      </c>
    </row>
    <row r="39" spans="1:12" x14ac:dyDescent="0.25">
      <c r="A39" s="1" t="s">
        <v>439</v>
      </c>
      <c r="B39" s="1">
        <v>100</v>
      </c>
      <c r="C39" s="1">
        <v>341</v>
      </c>
      <c r="D39" s="1">
        <v>58.29</v>
      </c>
      <c r="E39" s="1">
        <v>26.12</v>
      </c>
      <c r="F39" s="1">
        <v>1.53</v>
      </c>
      <c r="G39" s="1">
        <v>5.7</v>
      </c>
      <c r="H39" s="1">
        <v>13</v>
      </c>
      <c r="I39" s="1">
        <v>0</v>
      </c>
      <c r="J39" s="1">
        <v>0.25</v>
      </c>
      <c r="K39" s="1">
        <v>0</v>
      </c>
      <c r="L39" s="1">
        <v>2017</v>
      </c>
    </row>
    <row r="40" spans="1:12" x14ac:dyDescent="0.25">
      <c r="A40" s="1" t="s">
        <v>440</v>
      </c>
      <c r="B40" s="1">
        <v>100</v>
      </c>
      <c r="C40" s="1">
        <v>403</v>
      </c>
      <c r="D40" s="1">
        <v>30.59</v>
      </c>
      <c r="E40" s="1">
        <v>37.32</v>
      </c>
      <c r="F40" s="1">
        <v>14.61</v>
      </c>
      <c r="G40" s="1">
        <v>6.03</v>
      </c>
      <c r="H40" s="1">
        <v>2</v>
      </c>
      <c r="I40" s="1">
        <v>0</v>
      </c>
      <c r="J40" s="1">
        <v>2.15</v>
      </c>
      <c r="K40" s="1">
        <v>0</v>
      </c>
      <c r="L40" s="1">
        <v>2017</v>
      </c>
    </row>
    <row r="41" spans="1:12" x14ac:dyDescent="0.25">
      <c r="A41" s="1" t="s">
        <v>441</v>
      </c>
      <c r="B41" s="1">
        <v>100</v>
      </c>
      <c r="C41" s="1">
        <v>271</v>
      </c>
      <c r="D41" s="1">
        <v>39.1</v>
      </c>
      <c r="E41" s="1">
        <v>19.3</v>
      </c>
      <c r="F41" s="1">
        <v>4.2</v>
      </c>
      <c r="G41" s="1"/>
      <c r="H41" s="1">
        <v>1067</v>
      </c>
      <c r="I41" s="1"/>
      <c r="J41" s="1"/>
      <c r="K41" s="1">
        <v>0</v>
      </c>
      <c r="L41" s="1">
        <v>2017</v>
      </c>
    </row>
    <row r="42" spans="1:12" x14ac:dyDescent="0.25">
      <c r="A42" s="1" t="s">
        <v>442</v>
      </c>
      <c r="B42" s="1">
        <v>100</v>
      </c>
      <c r="C42" s="1">
        <v>155</v>
      </c>
      <c r="D42" s="1">
        <v>27.1</v>
      </c>
      <c r="E42" s="1">
        <v>9.8000000000000007</v>
      </c>
      <c r="F42" s="1">
        <v>0.6</v>
      </c>
      <c r="G42" s="1">
        <v>0</v>
      </c>
      <c r="H42" s="1">
        <v>3</v>
      </c>
      <c r="I42" s="1">
        <v>0</v>
      </c>
      <c r="J42" s="1">
        <v>-7.0000000000000007E-2</v>
      </c>
      <c r="K42" s="1">
        <v>0</v>
      </c>
      <c r="L42" s="1">
        <v>2017</v>
      </c>
    </row>
    <row r="43" spans="1:12" x14ac:dyDescent="0.25">
      <c r="A43" s="1" t="s">
        <v>443</v>
      </c>
      <c r="B43" s="1">
        <v>100</v>
      </c>
      <c r="C43" s="1">
        <v>347</v>
      </c>
      <c r="D43" s="1">
        <v>64.400000000000006</v>
      </c>
      <c r="E43" s="1">
        <v>21.6</v>
      </c>
      <c r="F43" s="1">
        <v>0.3</v>
      </c>
      <c r="G43" s="1"/>
      <c r="H43" s="1">
        <v>20</v>
      </c>
      <c r="I43" s="1"/>
      <c r="J43" s="1"/>
      <c r="K43" s="1">
        <v>0</v>
      </c>
      <c r="L43" s="1">
        <v>2017</v>
      </c>
    </row>
    <row r="44" spans="1:12" x14ac:dyDescent="0.25">
      <c r="A44" s="1" t="s">
        <v>444</v>
      </c>
      <c r="B44" s="1">
        <v>100</v>
      </c>
      <c r="C44" s="1">
        <v>143</v>
      </c>
      <c r="D44" s="1">
        <v>26.4</v>
      </c>
      <c r="E44" s="1">
        <v>9.1999999999999993</v>
      </c>
      <c r="F44" s="1">
        <v>0.1</v>
      </c>
      <c r="G44" s="1"/>
      <c r="H44" s="1">
        <v>3</v>
      </c>
      <c r="I44" s="1"/>
      <c r="J44" s="1"/>
      <c r="K44" s="1">
        <v>0</v>
      </c>
      <c r="L44" s="1">
        <v>2017</v>
      </c>
    </row>
    <row r="45" spans="1:12" x14ac:dyDescent="0.25">
      <c r="A45" s="1" t="s">
        <v>445</v>
      </c>
      <c r="B45" s="1">
        <v>100</v>
      </c>
      <c r="C45" s="1">
        <v>352</v>
      </c>
      <c r="D45" s="1">
        <v>68.400000000000006</v>
      </c>
      <c r="E45" s="1">
        <v>19.3</v>
      </c>
      <c r="F45" s="1">
        <v>0.1</v>
      </c>
      <c r="G45" s="1"/>
      <c r="H45" s="1">
        <v>1</v>
      </c>
      <c r="I45" s="1"/>
      <c r="J45" s="1"/>
      <c r="K45" s="1">
        <v>0</v>
      </c>
      <c r="L45" s="1">
        <v>2017</v>
      </c>
    </row>
    <row r="46" spans="1:12" x14ac:dyDescent="0.25">
      <c r="A46" s="1" t="s">
        <v>446</v>
      </c>
      <c r="B46" s="1">
        <v>100</v>
      </c>
      <c r="C46" s="1">
        <v>198</v>
      </c>
      <c r="D46" s="1">
        <v>37.700000000000003</v>
      </c>
      <c r="E46" s="1">
        <v>11.3</v>
      </c>
      <c r="F46" s="1">
        <v>0.2</v>
      </c>
      <c r="G46" s="1"/>
      <c r="H46" s="1">
        <v>0</v>
      </c>
      <c r="I46" s="1"/>
      <c r="J46" s="1"/>
      <c r="K46" s="1">
        <v>0</v>
      </c>
      <c r="L46" s="1">
        <v>2017</v>
      </c>
    </row>
    <row r="47" spans="1:12" x14ac:dyDescent="0.25">
      <c r="A47" s="1" t="s">
        <v>447</v>
      </c>
      <c r="B47" s="1">
        <v>100</v>
      </c>
      <c r="C47" s="1">
        <v>350</v>
      </c>
      <c r="D47" s="1">
        <v>63.3</v>
      </c>
      <c r="E47" s="1">
        <v>21.9</v>
      </c>
      <c r="F47" s="1">
        <v>1</v>
      </c>
      <c r="G47" s="1"/>
      <c r="H47" s="1">
        <v>1</v>
      </c>
      <c r="I47" s="1"/>
      <c r="J47" s="1"/>
      <c r="K47" s="1">
        <v>0</v>
      </c>
      <c r="L4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72"/>
  <sheetViews>
    <sheetView topLeftCell="A40" workbookViewId="0">
      <selection activeCell="Y15" sqref="Y15"/>
    </sheetView>
  </sheetViews>
  <sheetFormatPr defaultRowHeight="15" x14ac:dyDescent="0.25"/>
  <cols>
    <col min="1" max="1" width="27.42578125" customWidth="1"/>
  </cols>
  <sheetData>
    <row r="1" spans="1:25" x14ac:dyDescent="0.25">
      <c r="M1" s="25" t="s">
        <v>2633</v>
      </c>
      <c r="N1" s="25"/>
      <c r="O1" s="25" t="s">
        <v>2645</v>
      </c>
      <c r="P1" s="25"/>
      <c r="Q1" s="25" t="s">
        <v>2635</v>
      </c>
      <c r="R1" s="25"/>
      <c r="S1" s="16"/>
      <c r="T1" s="15" t="s">
        <v>2640</v>
      </c>
      <c r="U1" s="7"/>
      <c r="V1" s="7"/>
      <c r="W1" s="7" t="s">
        <v>2642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15" t="s">
        <v>2628</v>
      </c>
      <c r="N2" s="12" t="s">
        <v>2630</v>
      </c>
      <c r="O2" s="15" t="s">
        <v>2631</v>
      </c>
      <c r="P2" s="15" t="s">
        <v>2632</v>
      </c>
      <c r="Q2" s="15" t="s">
        <v>2636</v>
      </c>
      <c r="R2" s="15" t="s">
        <v>2637</v>
      </c>
      <c r="S2" s="15" t="s">
        <v>2638</v>
      </c>
      <c r="T2" s="15" t="s">
        <v>2639</v>
      </c>
      <c r="U2" s="7" t="s">
        <v>2641</v>
      </c>
      <c r="V2" s="7"/>
      <c r="W2" s="7" t="s">
        <v>2621</v>
      </c>
      <c r="X2" s="7" t="s">
        <v>2622</v>
      </c>
      <c r="Y2" s="7" t="s">
        <v>293</v>
      </c>
    </row>
    <row r="3" spans="1:25" x14ac:dyDescent="0.25">
      <c r="A3" s="1" t="s">
        <v>448</v>
      </c>
      <c r="B3" s="1">
        <v>100</v>
      </c>
      <c r="C3" s="1">
        <v>659</v>
      </c>
      <c r="D3" s="1">
        <v>13</v>
      </c>
      <c r="E3" s="1">
        <v>20</v>
      </c>
      <c r="F3" s="1">
        <v>59</v>
      </c>
      <c r="G3" s="1"/>
      <c r="H3" s="1"/>
      <c r="I3" s="1"/>
      <c r="J3" s="1"/>
      <c r="K3" s="1">
        <v>0</v>
      </c>
      <c r="L3" s="1">
        <v>2017</v>
      </c>
      <c r="M3">
        <f>4*D3+4*E3+9*F3</f>
        <v>663</v>
      </c>
      <c r="N3">
        <f>ROUND(M3/C3,2)</f>
        <v>1.01</v>
      </c>
      <c r="O3">
        <f>B3-D3-E3</f>
        <v>67</v>
      </c>
      <c r="P3">
        <f>O3*9</f>
        <v>603</v>
      </c>
      <c r="Q3">
        <f>F3</f>
        <v>59</v>
      </c>
      <c r="R3">
        <f>Q3*9</f>
        <v>531</v>
      </c>
      <c r="S3">
        <f>ROUND(R3/45,2)</f>
        <v>11.8</v>
      </c>
      <c r="T3" s="27">
        <f>Q3/S3</f>
        <v>5</v>
      </c>
      <c r="U3">
        <f>IF(T3&lt;=20,ROUND(T3,1),IF(AND(T3&gt;20,T3&lt;=50),INT((T3+2)/5)*5,ROUND(T3,-1)))</f>
        <v>5</v>
      </c>
      <c r="W3">
        <f>ROUND(D3/($D3+$E3+$F3),2)</f>
        <v>0.14000000000000001</v>
      </c>
      <c r="X3">
        <f t="shared" ref="X3:Y3" si="0">ROUND(E3/($D3+$E3+$F3),2)</f>
        <v>0.22</v>
      </c>
      <c r="Y3">
        <f t="shared" si="0"/>
        <v>0.64</v>
      </c>
    </row>
    <row r="4" spans="1:25" x14ac:dyDescent="0.25">
      <c r="A4" s="1" t="s">
        <v>449</v>
      </c>
      <c r="B4" s="1">
        <v>100</v>
      </c>
      <c r="C4" s="1">
        <v>684</v>
      </c>
      <c r="D4" s="1">
        <v>14</v>
      </c>
      <c r="E4" s="1">
        <v>14</v>
      </c>
      <c r="F4" s="1">
        <v>69</v>
      </c>
      <c r="G4" s="1">
        <v>4</v>
      </c>
      <c r="H4" s="1">
        <v>35</v>
      </c>
      <c r="I4" s="1">
        <v>0</v>
      </c>
      <c r="J4" s="1">
        <v>6</v>
      </c>
      <c r="K4" s="1">
        <v>0</v>
      </c>
      <c r="L4" s="1">
        <v>2017</v>
      </c>
      <c r="M4">
        <f t="shared" ref="M4:M67" si="1">4*D4+4*E4+9*F4</f>
        <v>733</v>
      </c>
      <c r="N4">
        <f t="shared" ref="N4:N67" si="2">ROUND(M4/C4,2)</f>
        <v>1.07</v>
      </c>
      <c r="O4">
        <f t="shared" ref="O4:O67" si="3">B4-D4-E4</f>
        <v>72</v>
      </c>
      <c r="P4">
        <f t="shared" ref="P4:P67" si="4">O4*9</f>
        <v>648</v>
      </c>
      <c r="Q4">
        <f t="shared" ref="Q4:Q67" si="5">F4</f>
        <v>69</v>
      </c>
      <c r="R4">
        <f t="shared" ref="R4:R67" si="6">Q4*9</f>
        <v>621</v>
      </c>
      <c r="S4">
        <f t="shared" ref="S4:S67" si="7">ROUND(R4/45,2)</f>
        <v>13.8</v>
      </c>
      <c r="T4" s="27">
        <f t="shared" ref="T4:T67" si="8">Q4/S4</f>
        <v>5</v>
      </c>
      <c r="U4">
        <f t="shared" ref="U4:U67" si="9">IF(T4&lt;=20,ROUND(T4,1),IF(AND(T4&gt;20,T4&lt;=50),INT((T4+2)/5)*5,ROUND(T4,-1)))</f>
        <v>5</v>
      </c>
      <c r="W4">
        <f t="shared" ref="W4:W67" si="10">ROUND(D4/($D4+$E4+$F4),2)</f>
        <v>0.14000000000000001</v>
      </c>
      <c r="X4">
        <f t="shared" ref="X4:X67" si="11">ROUND(E4/($D4+$E4+$F4),2)</f>
        <v>0.14000000000000001</v>
      </c>
      <c r="Y4">
        <f t="shared" ref="Y4:Y67" si="12">ROUND(F4/($D4+$E4+$F4),2)</f>
        <v>0.71</v>
      </c>
    </row>
    <row r="5" spans="1:25" x14ac:dyDescent="0.25">
      <c r="A5" s="1" t="s">
        <v>450</v>
      </c>
      <c r="B5" s="1">
        <v>100</v>
      </c>
      <c r="C5" s="1">
        <v>304</v>
      </c>
      <c r="D5" s="1">
        <v>84</v>
      </c>
      <c r="E5" s="1">
        <v>1</v>
      </c>
      <c r="F5" s="1">
        <v>1</v>
      </c>
      <c r="G5" s="1"/>
      <c r="H5" s="1">
        <v>2</v>
      </c>
      <c r="I5" s="1"/>
      <c r="J5" s="1"/>
      <c r="K5" s="1">
        <v>0</v>
      </c>
      <c r="L5" s="1">
        <v>2017</v>
      </c>
      <c r="M5">
        <f t="shared" si="1"/>
        <v>349</v>
      </c>
      <c r="N5">
        <f t="shared" si="2"/>
        <v>1.1499999999999999</v>
      </c>
      <c r="O5">
        <f t="shared" si="3"/>
        <v>15</v>
      </c>
      <c r="P5">
        <f t="shared" si="4"/>
        <v>135</v>
      </c>
      <c r="Q5">
        <f t="shared" si="5"/>
        <v>1</v>
      </c>
      <c r="R5">
        <f t="shared" si="6"/>
        <v>9</v>
      </c>
      <c r="S5">
        <f t="shared" si="7"/>
        <v>0.2</v>
      </c>
      <c r="T5" s="27">
        <f t="shared" si="8"/>
        <v>5</v>
      </c>
      <c r="U5">
        <f t="shared" si="9"/>
        <v>5</v>
      </c>
      <c r="W5">
        <f t="shared" si="10"/>
        <v>0.98</v>
      </c>
      <c r="X5">
        <f t="shared" si="11"/>
        <v>0.01</v>
      </c>
      <c r="Y5">
        <f t="shared" si="12"/>
        <v>0.01</v>
      </c>
    </row>
    <row r="6" spans="1:25" x14ac:dyDescent="0.25">
      <c r="A6" s="1" t="s">
        <v>451</v>
      </c>
      <c r="B6" s="1">
        <v>100</v>
      </c>
      <c r="C6" s="1">
        <v>38</v>
      </c>
      <c r="D6" s="1">
        <v>10.199999999999999</v>
      </c>
      <c r="E6" s="1">
        <v>0.2</v>
      </c>
      <c r="F6" s="1">
        <v>0.2</v>
      </c>
      <c r="G6" s="1"/>
      <c r="H6" s="1">
        <v>55</v>
      </c>
      <c r="I6" s="1"/>
      <c r="J6" s="1"/>
      <c r="K6" s="1">
        <v>0</v>
      </c>
      <c r="L6" s="1">
        <v>2017</v>
      </c>
      <c r="M6">
        <f t="shared" si="1"/>
        <v>43.399999999999991</v>
      </c>
      <c r="N6">
        <f t="shared" si="2"/>
        <v>1.1399999999999999</v>
      </c>
      <c r="O6">
        <f t="shared" si="3"/>
        <v>89.6</v>
      </c>
      <c r="P6">
        <f t="shared" si="4"/>
        <v>806.4</v>
      </c>
      <c r="Q6">
        <f t="shared" si="5"/>
        <v>0.2</v>
      </c>
      <c r="R6">
        <f t="shared" si="6"/>
        <v>1.8</v>
      </c>
      <c r="S6">
        <f t="shared" si="7"/>
        <v>0.04</v>
      </c>
      <c r="T6" s="27">
        <f t="shared" si="8"/>
        <v>5</v>
      </c>
      <c r="U6">
        <f t="shared" si="9"/>
        <v>5</v>
      </c>
      <c r="W6">
        <f t="shared" si="10"/>
        <v>0.96</v>
      </c>
      <c r="X6">
        <f t="shared" si="11"/>
        <v>0.02</v>
      </c>
      <c r="Y6">
        <f t="shared" si="12"/>
        <v>0.02</v>
      </c>
    </row>
    <row r="7" spans="1:25" x14ac:dyDescent="0.25">
      <c r="A7" s="1" t="s">
        <v>452</v>
      </c>
      <c r="B7" s="1">
        <v>100</v>
      </c>
      <c r="C7" s="1">
        <v>205</v>
      </c>
      <c r="D7" s="1">
        <v>47</v>
      </c>
      <c r="E7" s="1">
        <v>4</v>
      </c>
      <c r="F7" s="1">
        <v>3</v>
      </c>
      <c r="G7" s="1"/>
      <c r="H7" s="1"/>
      <c r="I7" s="1"/>
      <c r="J7" s="1"/>
      <c r="K7" s="1">
        <v>0</v>
      </c>
      <c r="L7" s="1">
        <v>2017</v>
      </c>
      <c r="M7">
        <f t="shared" si="1"/>
        <v>231</v>
      </c>
      <c r="N7">
        <f t="shared" si="2"/>
        <v>1.1299999999999999</v>
      </c>
      <c r="O7">
        <f t="shared" si="3"/>
        <v>49</v>
      </c>
      <c r="P7">
        <f t="shared" si="4"/>
        <v>441</v>
      </c>
      <c r="Q7">
        <f t="shared" si="5"/>
        <v>3</v>
      </c>
      <c r="R7">
        <f t="shared" si="6"/>
        <v>27</v>
      </c>
      <c r="S7">
        <f t="shared" si="7"/>
        <v>0.6</v>
      </c>
      <c r="T7" s="27">
        <f t="shared" si="8"/>
        <v>5</v>
      </c>
      <c r="U7">
        <f t="shared" si="9"/>
        <v>5</v>
      </c>
      <c r="W7">
        <f t="shared" si="10"/>
        <v>0.87</v>
      </c>
      <c r="X7">
        <f t="shared" si="11"/>
        <v>7.0000000000000007E-2</v>
      </c>
      <c r="Y7">
        <f t="shared" si="12"/>
        <v>0.06</v>
      </c>
    </row>
    <row r="8" spans="1:25" x14ac:dyDescent="0.25">
      <c r="A8" s="1" t="s">
        <v>453</v>
      </c>
      <c r="B8" s="1">
        <v>100</v>
      </c>
      <c r="C8" s="1">
        <v>526</v>
      </c>
      <c r="D8" s="1">
        <v>29.26</v>
      </c>
      <c r="E8" s="1">
        <v>22.68</v>
      </c>
      <c r="F8" s="1">
        <v>39.74</v>
      </c>
      <c r="G8" s="1">
        <v>1.46</v>
      </c>
      <c r="H8" s="1">
        <v>1</v>
      </c>
      <c r="I8" s="1">
        <v>0</v>
      </c>
      <c r="J8" s="1">
        <v>2.94</v>
      </c>
      <c r="K8" s="1">
        <v>0</v>
      </c>
      <c r="L8" s="1">
        <v>2017</v>
      </c>
      <c r="M8">
        <f t="shared" si="1"/>
        <v>565.42000000000007</v>
      </c>
      <c r="N8">
        <f t="shared" si="2"/>
        <v>1.07</v>
      </c>
      <c r="O8">
        <f t="shared" si="3"/>
        <v>48.059999999999995</v>
      </c>
      <c r="P8">
        <f t="shared" si="4"/>
        <v>432.53999999999996</v>
      </c>
      <c r="Q8">
        <f t="shared" si="5"/>
        <v>39.74</v>
      </c>
      <c r="R8">
        <f t="shared" si="6"/>
        <v>357.66</v>
      </c>
      <c r="S8">
        <f t="shared" si="7"/>
        <v>7.95</v>
      </c>
      <c r="T8" s="27">
        <f t="shared" si="8"/>
        <v>4.9987421383647801</v>
      </c>
      <c r="U8">
        <f t="shared" si="9"/>
        <v>5</v>
      </c>
      <c r="W8">
        <f t="shared" si="10"/>
        <v>0.32</v>
      </c>
      <c r="X8">
        <f t="shared" si="11"/>
        <v>0.25</v>
      </c>
      <c r="Y8">
        <f t="shared" si="12"/>
        <v>0.43</v>
      </c>
    </row>
    <row r="9" spans="1:25" x14ac:dyDescent="0.25">
      <c r="A9" s="1" t="s">
        <v>454</v>
      </c>
      <c r="B9" s="1">
        <v>2</v>
      </c>
      <c r="C9" s="1">
        <v>10.8</v>
      </c>
      <c r="D9" s="1">
        <v>0.75</v>
      </c>
      <c r="E9" s="1">
        <v>0.32</v>
      </c>
      <c r="F9" s="1">
        <v>0.79</v>
      </c>
      <c r="G9" s="1">
        <v>0</v>
      </c>
      <c r="H9" s="1">
        <v>0.1</v>
      </c>
      <c r="I9" s="1">
        <v>0</v>
      </c>
      <c r="J9" s="1">
        <v>0</v>
      </c>
      <c r="K9" s="1">
        <v>0</v>
      </c>
      <c r="L9" s="1">
        <v>2011</v>
      </c>
      <c r="M9">
        <f t="shared" si="1"/>
        <v>11.39</v>
      </c>
      <c r="N9">
        <f t="shared" si="2"/>
        <v>1.05</v>
      </c>
      <c r="O9">
        <f t="shared" si="3"/>
        <v>0.92999999999999994</v>
      </c>
      <c r="P9">
        <f t="shared" si="4"/>
        <v>8.3699999999999992</v>
      </c>
      <c r="Q9">
        <f t="shared" si="5"/>
        <v>0.79</v>
      </c>
      <c r="R9">
        <f t="shared" si="6"/>
        <v>7.11</v>
      </c>
      <c r="S9">
        <f t="shared" si="7"/>
        <v>0.16</v>
      </c>
      <c r="T9" s="27">
        <f t="shared" si="8"/>
        <v>4.9375</v>
      </c>
      <c r="U9">
        <f t="shared" si="9"/>
        <v>4.9000000000000004</v>
      </c>
      <c r="W9">
        <f t="shared" si="10"/>
        <v>0.4</v>
      </c>
      <c r="X9">
        <f t="shared" si="11"/>
        <v>0.17</v>
      </c>
      <c r="Y9">
        <f t="shared" si="12"/>
        <v>0.42</v>
      </c>
    </row>
    <row r="10" spans="1:25" x14ac:dyDescent="0.25">
      <c r="A10" s="1" t="s">
        <v>455</v>
      </c>
      <c r="B10" s="1">
        <v>10</v>
      </c>
      <c r="C10" s="1">
        <v>54</v>
      </c>
      <c r="D10" s="1">
        <v>3.77</v>
      </c>
      <c r="E10" s="1">
        <v>1.6</v>
      </c>
      <c r="F10" s="1">
        <v>3.95</v>
      </c>
      <c r="G10" s="1">
        <v>0</v>
      </c>
      <c r="H10" s="1">
        <v>0.5</v>
      </c>
      <c r="I10" s="1">
        <v>0</v>
      </c>
      <c r="J10" s="1">
        <v>0</v>
      </c>
      <c r="K10" s="1">
        <v>0</v>
      </c>
      <c r="L10" s="1">
        <v>2006</v>
      </c>
      <c r="M10">
        <f t="shared" si="1"/>
        <v>57.03</v>
      </c>
      <c r="N10">
        <f t="shared" si="2"/>
        <v>1.06</v>
      </c>
      <c r="O10">
        <f t="shared" si="3"/>
        <v>4.6300000000000008</v>
      </c>
      <c r="P10">
        <f t="shared" si="4"/>
        <v>41.670000000000009</v>
      </c>
      <c r="Q10">
        <f t="shared" si="5"/>
        <v>3.95</v>
      </c>
      <c r="R10">
        <f t="shared" si="6"/>
        <v>35.550000000000004</v>
      </c>
      <c r="S10">
        <f t="shared" si="7"/>
        <v>0.79</v>
      </c>
      <c r="T10" s="27">
        <f t="shared" si="8"/>
        <v>5</v>
      </c>
      <c r="U10">
        <f t="shared" si="9"/>
        <v>5</v>
      </c>
      <c r="W10">
        <f t="shared" si="10"/>
        <v>0.4</v>
      </c>
      <c r="X10">
        <f t="shared" si="11"/>
        <v>0.17</v>
      </c>
      <c r="Y10">
        <f t="shared" si="12"/>
        <v>0.42</v>
      </c>
    </row>
    <row r="11" spans="1:25" x14ac:dyDescent="0.25">
      <c r="A11" s="1" t="s">
        <v>456</v>
      </c>
      <c r="B11" s="1">
        <v>100</v>
      </c>
      <c r="C11" s="1">
        <v>562</v>
      </c>
      <c r="D11" s="1">
        <v>24.62</v>
      </c>
      <c r="E11" s="1">
        <v>28.43</v>
      </c>
      <c r="F11" s="1">
        <v>43.11</v>
      </c>
      <c r="G11" s="1">
        <v>6.26</v>
      </c>
      <c r="H11" s="1">
        <v>4</v>
      </c>
      <c r="I11" s="1">
        <v>0</v>
      </c>
      <c r="J11" s="1">
        <v>8.34</v>
      </c>
      <c r="K11" s="1">
        <v>0</v>
      </c>
      <c r="L11" s="1">
        <v>2017</v>
      </c>
      <c r="M11">
        <f t="shared" si="1"/>
        <v>600.19000000000005</v>
      </c>
      <c r="N11">
        <f t="shared" si="2"/>
        <v>1.07</v>
      </c>
      <c r="O11">
        <f t="shared" si="3"/>
        <v>46.949999999999996</v>
      </c>
      <c r="P11">
        <f t="shared" si="4"/>
        <v>422.54999999999995</v>
      </c>
      <c r="Q11">
        <f t="shared" si="5"/>
        <v>43.11</v>
      </c>
      <c r="R11">
        <f t="shared" si="6"/>
        <v>387.99</v>
      </c>
      <c r="S11">
        <f t="shared" si="7"/>
        <v>8.6199999999999992</v>
      </c>
      <c r="T11" s="27">
        <f t="shared" si="8"/>
        <v>5.0011600928074254</v>
      </c>
      <c r="U11">
        <f t="shared" si="9"/>
        <v>5</v>
      </c>
      <c r="W11">
        <f t="shared" si="10"/>
        <v>0.26</v>
      </c>
      <c r="X11">
        <f t="shared" si="11"/>
        <v>0.3</v>
      </c>
      <c r="Y11">
        <f t="shared" si="12"/>
        <v>0.45</v>
      </c>
    </row>
    <row r="12" spans="1:25" x14ac:dyDescent="0.25">
      <c r="A12" s="1" t="s">
        <v>457</v>
      </c>
      <c r="B12" s="1">
        <v>100</v>
      </c>
      <c r="C12" s="1">
        <v>593</v>
      </c>
      <c r="D12" s="1">
        <v>27.5</v>
      </c>
      <c r="E12" s="1">
        <v>18.600000000000001</v>
      </c>
      <c r="F12" s="1">
        <v>50.4</v>
      </c>
      <c r="G12" s="1"/>
      <c r="H12" s="1">
        <v>210</v>
      </c>
      <c r="I12" s="1"/>
      <c r="J12" s="1"/>
      <c r="K12" s="1">
        <v>0</v>
      </c>
      <c r="L12" s="1">
        <v>2017</v>
      </c>
      <c r="M12">
        <f t="shared" si="1"/>
        <v>638</v>
      </c>
      <c r="N12">
        <f t="shared" si="2"/>
        <v>1.08</v>
      </c>
      <c r="O12">
        <f t="shared" si="3"/>
        <v>53.9</v>
      </c>
      <c r="P12">
        <f t="shared" si="4"/>
        <v>485.09999999999997</v>
      </c>
      <c r="Q12">
        <f t="shared" si="5"/>
        <v>50.4</v>
      </c>
      <c r="R12">
        <f t="shared" si="6"/>
        <v>453.59999999999997</v>
      </c>
      <c r="S12">
        <f t="shared" si="7"/>
        <v>10.08</v>
      </c>
      <c r="T12" s="27">
        <f t="shared" si="8"/>
        <v>5</v>
      </c>
      <c r="U12">
        <f t="shared" si="9"/>
        <v>5</v>
      </c>
      <c r="W12">
        <f t="shared" si="10"/>
        <v>0.28000000000000003</v>
      </c>
      <c r="X12">
        <f t="shared" si="11"/>
        <v>0.19</v>
      </c>
      <c r="Y12">
        <f t="shared" si="12"/>
        <v>0.52</v>
      </c>
    </row>
    <row r="13" spans="1:25" x14ac:dyDescent="0.25">
      <c r="A13" s="1" t="s">
        <v>458</v>
      </c>
      <c r="B13" s="1">
        <v>10</v>
      </c>
      <c r="C13" s="1">
        <v>60.8</v>
      </c>
      <c r="D13" s="1">
        <v>2.7</v>
      </c>
      <c r="E13" s="1">
        <v>2.42</v>
      </c>
      <c r="F13" s="1">
        <v>4.4800000000000004</v>
      </c>
      <c r="G13" s="1">
        <v>0</v>
      </c>
      <c r="H13" s="1">
        <v>0.4</v>
      </c>
      <c r="I13" s="1">
        <v>0</v>
      </c>
      <c r="J13" s="1">
        <v>0</v>
      </c>
      <c r="K13" s="1">
        <v>0</v>
      </c>
      <c r="L13" s="1">
        <v>2011</v>
      </c>
      <c r="M13">
        <f t="shared" si="1"/>
        <v>60.800000000000011</v>
      </c>
      <c r="N13">
        <f t="shared" si="2"/>
        <v>1</v>
      </c>
      <c r="O13">
        <f t="shared" si="3"/>
        <v>4.88</v>
      </c>
      <c r="P13">
        <f t="shared" si="4"/>
        <v>43.92</v>
      </c>
      <c r="Q13">
        <f t="shared" si="5"/>
        <v>4.4800000000000004</v>
      </c>
      <c r="R13">
        <f t="shared" si="6"/>
        <v>40.320000000000007</v>
      </c>
      <c r="S13">
        <f t="shared" si="7"/>
        <v>0.9</v>
      </c>
      <c r="T13" s="27">
        <f t="shared" si="8"/>
        <v>4.9777777777777779</v>
      </c>
      <c r="U13">
        <f t="shared" si="9"/>
        <v>5</v>
      </c>
      <c r="W13">
        <f t="shared" si="10"/>
        <v>0.28000000000000003</v>
      </c>
      <c r="X13">
        <f t="shared" si="11"/>
        <v>0.25</v>
      </c>
      <c r="Y13">
        <f t="shared" si="12"/>
        <v>0.47</v>
      </c>
    </row>
    <row r="14" spans="1:25" x14ac:dyDescent="0.25">
      <c r="A14" s="1" t="s">
        <v>459</v>
      </c>
      <c r="B14" s="1">
        <v>100</v>
      </c>
      <c r="C14" s="1">
        <v>570</v>
      </c>
      <c r="D14" s="1">
        <v>26.5</v>
      </c>
      <c r="E14" s="1">
        <v>19.3</v>
      </c>
      <c r="F14" s="1">
        <v>47.7</v>
      </c>
      <c r="G14" s="1"/>
      <c r="H14" s="1">
        <v>6</v>
      </c>
      <c r="I14" s="1"/>
      <c r="J14" s="1"/>
      <c r="K14" s="1">
        <v>0</v>
      </c>
      <c r="L14" s="1">
        <v>2017</v>
      </c>
      <c r="M14">
        <f t="shared" si="1"/>
        <v>612.5</v>
      </c>
      <c r="N14">
        <f t="shared" si="2"/>
        <v>1.07</v>
      </c>
      <c r="O14">
        <f t="shared" si="3"/>
        <v>54.2</v>
      </c>
      <c r="P14">
        <f t="shared" si="4"/>
        <v>487.8</v>
      </c>
      <c r="Q14">
        <f t="shared" si="5"/>
        <v>47.7</v>
      </c>
      <c r="R14">
        <f t="shared" si="6"/>
        <v>429.3</v>
      </c>
      <c r="S14">
        <f t="shared" si="7"/>
        <v>9.5399999999999991</v>
      </c>
      <c r="T14" s="27">
        <f t="shared" si="8"/>
        <v>5.0000000000000009</v>
      </c>
      <c r="U14">
        <f t="shared" si="9"/>
        <v>5</v>
      </c>
      <c r="W14">
        <f t="shared" si="10"/>
        <v>0.28000000000000003</v>
      </c>
      <c r="X14">
        <f t="shared" si="11"/>
        <v>0.21</v>
      </c>
      <c r="Y14">
        <f t="shared" si="12"/>
        <v>0.51</v>
      </c>
    </row>
    <row r="15" spans="1:25" x14ac:dyDescent="0.25">
      <c r="A15" s="1" t="s">
        <v>460</v>
      </c>
      <c r="B15" s="1">
        <v>100</v>
      </c>
      <c r="C15" s="1">
        <v>577</v>
      </c>
      <c r="D15" s="1">
        <v>17.100000000000001</v>
      </c>
      <c r="E15" s="1">
        <v>26.1</v>
      </c>
      <c r="F15" s="1">
        <v>49.1</v>
      </c>
      <c r="G15" s="1"/>
      <c r="H15" s="1">
        <v>16</v>
      </c>
      <c r="I15" s="1"/>
      <c r="J15" s="1"/>
      <c r="K15" s="1">
        <v>0</v>
      </c>
      <c r="L15" s="1">
        <v>2017</v>
      </c>
      <c r="M15">
        <f t="shared" si="1"/>
        <v>614.70000000000005</v>
      </c>
      <c r="N15">
        <f t="shared" si="2"/>
        <v>1.07</v>
      </c>
      <c r="O15">
        <f t="shared" si="3"/>
        <v>56.800000000000004</v>
      </c>
      <c r="P15">
        <f t="shared" si="4"/>
        <v>511.20000000000005</v>
      </c>
      <c r="Q15">
        <f t="shared" si="5"/>
        <v>49.1</v>
      </c>
      <c r="R15">
        <f t="shared" si="6"/>
        <v>441.90000000000003</v>
      </c>
      <c r="S15">
        <f t="shared" si="7"/>
        <v>9.82</v>
      </c>
      <c r="T15" s="27">
        <f t="shared" si="8"/>
        <v>5</v>
      </c>
      <c r="U15">
        <f t="shared" si="9"/>
        <v>5</v>
      </c>
      <c r="W15">
        <f t="shared" si="10"/>
        <v>0.19</v>
      </c>
      <c r="X15">
        <f t="shared" si="11"/>
        <v>0.28000000000000003</v>
      </c>
      <c r="Y15">
        <f t="shared" si="12"/>
        <v>0.53</v>
      </c>
    </row>
    <row r="16" spans="1:25" x14ac:dyDescent="0.25">
      <c r="A16" s="1" t="s">
        <v>461</v>
      </c>
      <c r="B16" s="1">
        <v>100</v>
      </c>
      <c r="C16" s="1">
        <v>525</v>
      </c>
      <c r="D16" s="1">
        <v>18.36</v>
      </c>
      <c r="E16" s="1">
        <v>25.74</v>
      </c>
      <c r="F16" s="1">
        <v>42.57</v>
      </c>
      <c r="G16" s="1">
        <v>4.4000000000000004</v>
      </c>
      <c r="H16" s="1">
        <v>5</v>
      </c>
      <c r="I16" s="1">
        <v>0</v>
      </c>
      <c r="J16" s="1">
        <v>8.0399999999999991</v>
      </c>
      <c r="K16" s="1">
        <v>0</v>
      </c>
      <c r="L16" s="1">
        <v>2017</v>
      </c>
      <c r="M16">
        <f t="shared" si="1"/>
        <v>559.53</v>
      </c>
      <c r="N16">
        <f t="shared" si="2"/>
        <v>1.07</v>
      </c>
      <c r="O16">
        <f t="shared" si="3"/>
        <v>55.900000000000006</v>
      </c>
      <c r="P16">
        <f t="shared" si="4"/>
        <v>503.1</v>
      </c>
      <c r="Q16">
        <f t="shared" si="5"/>
        <v>42.57</v>
      </c>
      <c r="R16">
        <f t="shared" si="6"/>
        <v>383.13</v>
      </c>
      <c r="S16">
        <f t="shared" si="7"/>
        <v>8.51</v>
      </c>
      <c r="T16" s="27">
        <f t="shared" si="8"/>
        <v>5.0023501762632199</v>
      </c>
      <c r="U16">
        <f t="shared" si="9"/>
        <v>5</v>
      </c>
      <c r="W16">
        <f t="shared" si="10"/>
        <v>0.21</v>
      </c>
      <c r="X16">
        <f t="shared" si="11"/>
        <v>0.3</v>
      </c>
      <c r="Y16">
        <f t="shared" si="12"/>
        <v>0.49</v>
      </c>
    </row>
    <row r="17" spans="1:25" x14ac:dyDescent="0.25">
      <c r="A17" s="1" t="s">
        <v>462</v>
      </c>
      <c r="B17" s="1">
        <v>100</v>
      </c>
      <c r="C17" s="1">
        <v>572</v>
      </c>
      <c r="D17" s="1">
        <v>19.91</v>
      </c>
      <c r="E17" s="1">
        <v>28.5</v>
      </c>
      <c r="F17" s="1">
        <v>46.24</v>
      </c>
      <c r="G17" s="1">
        <v>5.18</v>
      </c>
      <c r="H17" s="1">
        <v>4</v>
      </c>
      <c r="I17" s="1">
        <v>0</v>
      </c>
      <c r="J17" s="1">
        <v>8.5399999999999991</v>
      </c>
      <c r="K17" s="1">
        <v>0</v>
      </c>
      <c r="L17" s="1">
        <v>2017</v>
      </c>
      <c r="M17">
        <f t="shared" si="1"/>
        <v>609.79999999999995</v>
      </c>
      <c r="N17">
        <f t="shared" si="2"/>
        <v>1.07</v>
      </c>
      <c r="O17">
        <f t="shared" si="3"/>
        <v>51.59</v>
      </c>
      <c r="P17">
        <f t="shared" si="4"/>
        <v>464.31000000000006</v>
      </c>
      <c r="Q17">
        <f t="shared" si="5"/>
        <v>46.24</v>
      </c>
      <c r="R17">
        <f t="shared" si="6"/>
        <v>416.16</v>
      </c>
      <c r="S17">
        <f t="shared" si="7"/>
        <v>9.25</v>
      </c>
      <c r="T17" s="27">
        <f t="shared" si="8"/>
        <v>4.9989189189189194</v>
      </c>
      <c r="U17">
        <f t="shared" si="9"/>
        <v>5</v>
      </c>
      <c r="W17">
        <f t="shared" si="10"/>
        <v>0.21</v>
      </c>
      <c r="X17">
        <f t="shared" si="11"/>
        <v>0.3</v>
      </c>
      <c r="Y17">
        <f t="shared" si="12"/>
        <v>0.49</v>
      </c>
    </row>
    <row r="18" spans="1:25" x14ac:dyDescent="0.25">
      <c r="A18" s="1" t="s">
        <v>463</v>
      </c>
      <c r="B18" s="1">
        <v>100</v>
      </c>
      <c r="C18" s="1">
        <v>318</v>
      </c>
      <c r="D18" s="1">
        <v>21.26</v>
      </c>
      <c r="E18" s="1">
        <v>13.5</v>
      </c>
      <c r="F18" s="1">
        <v>22.01</v>
      </c>
      <c r="G18" s="1">
        <v>2.4700000000000002</v>
      </c>
      <c r="H18" s="1">
        <v>751</v>
      </c>
      <c r="I18" s="1">
        <v>0</v>
      </c>
      <c r="J18" s="1">
        <v>3.06</v>
      </c>
      <c r="K18" s="1">
        <v>0</v>
      </c>
      <c r="L18" s="1">
        <v>2017</v>
      </c>
      <c r="M18">
        <f t="shared" si="1"/>
        <v>337.13</v>
      </c>
      <c r="N18">
        <f t="shared" si="2"/>
        <v>1.06</v>
      </c>
      <c r="O18">
        <f t="shared" si="3"/>
        <v>65.239999999999995</v>
      </c>
      <c r="P18">
        <f t="shared" si="4"/>
        <v>587.16</v>
      </c>
      <c r="Q18">
        <f t="shared" si="5"/>
        <v>22.01</v>
      </c>
      <c r="R18">
        <f t="shared" si="6"/>
        <v>198.09</v>
      </c>
      <c r="S18">
        <f t="shared" si="7"/>
        <v>4.4000000000000004</v>
      </c>
      <c r="T18" s="27">
        <f t="shared" si="8"/>
        <v>5.002272727272727</v>
      </c>
      <c r="U18">
        <f t="shared" si="9"/>
        <v>5</v>
      </c>
      <c r="W18">
        <f t="shared" si="10"/>
        <v>0.37</v>
      </c>
      <c r="X18">
        <f t="shared" si="11"/>
        <v>0.24</v>
      </c>
      <c r="Y18">
        <f t="shared" si="12"/>
        <v>0.39</v>
      </c>
    </row>
    <row r="19" spans="1:25" x14ac:dyDescent="0.25">
      <c r="A19" s="1" t="s">
        <v>464</v>
      </c>
      <c r="B19" s="1">
        <v>100</v>
      </c>
      <c r="C19" s="1">
        <v>563</v>
      </c>
      <c r="D19" s="1">
        <v>24.2</v>
      </c>
      <c r="E19" s="1">
        <v>22.4</v>
      </c>
      <c r="F19" s="1">
        <v>46.3</v>
      </c>
      <c r="G19" s="1"/>
      <c r="H19" s="1">
        <v>3</v>
      </c>
      <c r="I19" s="1"/>
      <c r="J19" s="1"/>
      <c r="K19" s="1">
        <v>0</v>
      </c>
      <c r="L19" s="1">
        <v>2017</v>
      </c>
      <c r="M19">
        <f t="shared" si="1"/>
        <v>603.09999999999991</v>
      </c>
      <c r="N19">
        <f t="shared" si="2"/>
        <v>1.07</v>
      </c>
      <c r="O19">
        <f t="shared" si="3"/>
        <v>53.4</v>
      </c>
      <c r="P19">
        <f t="shared" si="4"/>
        <v>480.59999999999997</v>
      </c>
      <c r="Q19">
        <f t="shared" si="5"/>
        <v>46.3</v>
      </c>
      <c r="R19">
        <f t="shared" si="6"/>
        <v>416.7</v>
      </c>
      <c r="S19">
        <f t="shared" si="7"/>
        <v>9.26</v>
      </c>
      <c r="T19" s="27">
        <f t="shared" si="8"/>
        <v>5</v>
      </c>
      <c r="U19">
        <f t="shared" si="9"/>
        <v>5</v>
      </c>
      <c r="W19">
        <f t="shared" si="10"/>
        <v>0.26</v>
      </c>
      <c r="X19">
        <f t="shared" si="11"/>
        <v>0.24</v>
      </c>
      <c r="Y19">
        <f t="shared" si="12"/>
        <v>0.5</v>
      </c>
    </row>
    <row r="20" spans="1:25" x14ac:dyDescent="0.25">
      <c r="A20" s="1" t="s">
        <v>465</v>
      </c>
      <c r="B20" s="1">
        <v>100</v>
      </c>
      <c r="C20" s="1">
        <v>544</v>
      </c>
      <c r="D20" s="1">
        <v>29.1</v>
      </c>
      <c r="E20" s="1">
        <v>20.3</v>
      </c>
      <c r="F20" s="1">
        <v>43</v>
      </c>
      <c r="G20" s="1"/>
      <c r="H20" s="1">
        <v>2</v>
      </c>
      <c r="I20" s="1"/>
      <c r="J20" s="1"/>
      <c r="K20" s="1">
        <v>0</v>
      </c>
      <c r="L20" s="1">
        <v>2017</v>
      </c>
      <c r="M20">
        <f t="shared" si="1"/>
        <v>584.6</v>
      </c>
      <c r="N20">
        <f t="shared" si="2"/>
        <v>1.07</v>
      </c>
      <c r="O20">
        <f t="shared" si="3"/>
        <v>50.600000000000009</v>
      </c>
      <c r="P20">
        <f t="shared" si="4"/>
        <v>455.40000000000009</v>
      </c>
      <c r="Q20">
        <f t="shared" si="5"/>
        <v>43</v>
      </c>
      <c r="R20">
        <f t="shared" si="6"/>
        <v>387</v>
      </c>
      <c r="S20">
        <f t="shared" si="7"/>
        <v>8.6</v>
      </c>
      <c r="T20" s="27">
        <f t="shared" si="8"/>
        <v>5</v>
      </c>
      <c r="U20">
        <f t="shared" si="9"/>
        <v>5</v>
      </c>
      <c r="W20">
        <f t="shared" si="10"/>
        <v>0.31</v>
      </c>
      <c r="X20">
        <f t="shared" si="11"/>
        <v>0.22</v>
      </c>
      <c r="Y20">
        <f t="shared" si="12"/>
        <v>0.47</v>
      </c>
    </row>
    <row r="21" spans="1:25" x14ac:dyDescent="0.25">
      <c r="A21" s="1" t="s">
        <v>466</v>
      </c>
      <c r="B21" s="1">
        <v>100</v>
      </c>
      <c r="C21" s="1">
        <v>540</v>
      </c>
      <c r="D21" s="1">
        <v>31.8</v>
      </c>
      <c r="E21" s="1">
        <v>13.6</v>
      </c>
      <c r="F21" s="1">
        <v>44.7</v>
      </c>
      <c r="G21" s="1"/>
      <c r="H21" s="1"/>
      <c r="I21" s="1"/>
      <c r="J21" s="1"/>
      <c r="K21" s="1">
        <v>0</v>
      </c>
      <c r="L21" s="1">
        <v>2017</v>
      </c>
      <c r="M21">
        <f t="shared" si="1"/>
        <v>583.9</v>
      </c>
      <c r="N21">
        <f t="shared" si="2"/>
        <v>1.08</v>
      </c>
      <c r="O21">
        <f t="shared" si="3"/>
        <v>54.6</v>
      </c>
      <c r="P21">
        <f t="shared" si="4"/>
        <v>491.40000000000003</v>
      </c>
      <c r="Q21">
        <f t="shared" si="5"/>
        <v>44.7</v>
      </c>
      <c r="R21">
        <f t="shared" si="6"/>
        <v>402.3</v>
      </c>
      <c r="S21">
        <f t="shared" si="7"/>
        <v>8.94</v>
      </c>
      <c r="T21" s="27">
        <f t="shared" si="8"/>
        <v>5.0000000000000009</v>
      </c>
      <c r="U21">
        <f t="shared" si="9"/>
        <v>5</v>
      </c>
      <c r="W21">
        <f t="shared" si="10"/>
        <v>0.35</v>
      </c>
      <c r="X21">
        <f t="shared" si="11"/>
        <v>0.15</v>
      </c>
      <c r="Y21">
        <f t="shared" si="12"/>
        <v>0.5</v>
      </c>
    </row>
    <row r="22" spans="1:25" x14ac:dyDescent="0.25">
      <c r="A22" s="1" t="s">
        <v>467</v>
      </c>
      <c r="B22" s="1">
        <v>100</v>
      </c>
      <c r="C22" s="1">
        <v>100</v>
      </c>
      <c r="D22" s="1">
        <v>25.5</v>
      </c>
      <c r="E22" s="1">
        <v>1.3</v>
      </c>
      <c r="F22" s="1">
        <v>0.8</v>
      </c>
      <c r="G22" s="1"/>
      <c r="H22" s="1"/>
      <c r="I22" s="1"/>
      <c r="J22" s="1"/>
      <c r="K22" s="1">
        <v>0</v>
      </c>
      <c r="L22" s="1">
        <v>2017</v>
      </c>
      <c r="M22">
        <f t="shared" si="1"/>
        <v>114.4</v>
      </c>
      <c r="N22">
        <f t="shared" si="2"/>
        <v>1.1399999999999999</v>
      </c>
      <c r="O22">
        <f t="shared" si="3"/>
        <v>73.2</v>
      </c>
      <c r="P22">
        <f t="shared" si="4"/>
        <v>658.80000000000007</v>
      </c>
      <c r="Q22">
        <f t="shared" si="5"/>
        <v>0.8</v>
      </c>
      <c r="R22">
        <f t="shared" si="6"/>
        <v>7.2</v>
      </c>
      <c r="S22">
        <f t="shared" si="7"/>
        <v>0.16</v>
      </c>
      <c r="T22" s="27">
        <f t="shared" si="8"/>
        <v>5</v>
      </c>
      <c r="U22">
        <f t="shared" si="9"/>
        <v>5</v>
      </c>
      <c r="W22">
        <f t="shared" si="10"/>
        <v>0.92</v>
      </c>
      <c r="X22">
        <f t="shared" si="11"/>
        <v>0.05</v>
      </c>
      <c r="Y22">
        <f t="shared" si="12"/>
        <v>0.03</v>
      </c>
    </row>
    <row r="23" spans="1:25" x14ac:dyDescent="0.25">
      <c r="A23" s="1" t="s">
        <v>468</v>
      </c>
      <c r="B23" s="1">
        <v>100</v>
      </c>
      <c r="C23" s="1">
        <v>190</v>
      </c>
      <c r="D23" s="1">
        <v>40.6</v>
      </c>
      <c r="E23" s="1">
        <v>5.8</v>
      </c>
      <c r="F23" s="1">
        <v>0.5</v>
      </c>
      <c r="G23" s="1">
        <v>1.6</v>
      </c>
      <c r="H23" s="1">
        <v>5</v>
      </c>
      <c r="I23" s="1">
        <v>0</v>
      </c>
      <c r="J23" s="1">
        <v>0.06</v>
      </c>
      <c r="K23" s="1">
        <v>0</v>
      </c>
      <c r="L23" s="1">
        <v>2017</v>
      </c>
      <c r="M23">
        <f t="shared" si="1"/>
        <v>190.1</v>
      </c>
      <c r="N23">
        <f t="shared" si="2"/>
        <v>1</v>
      </c>
      <c r="O23">
        <f t="shared" si="3"/>
        <v>53.6</v>
      </c>
      <c r="P23">
        <f t="shared" si="4"/>
        <v>482.40000000000003</v>
      </c>
      <c r="Q23">
        <f t="shared" si="5"/>
        <v>0.5</v>
      </c>
      <c r="R23">
        <f t="shared" si="6"/>
        <v>4.5</v>
      </c>
      <c r="S23">
        <f t="shared" si="7"/>
        <v>0.1</v>
      </c>
      <c r="T23" s="27">
        <f t="shared" si="8"/>
        <v>5</v>
      </c>
      <c r="U23">
        <f t="shared" si="9"/>
        <v>5</v>
      </c>
      <c r="W23">
        <f t="shared" si="10"/>
        <v>0.87</v>
      </c>
      <c r="X23">
        <f t="shared" si="11"/>
        <v>0.12</v>
      </c>
      <c r="Y23">
        <f t="shared" si="12"/>
        <v>0.01</v>
      </c>
    </row>
    <row r="24" spans="1:25" x14ac:dyDescent="0.25">
      <c r="A24" s="1" t="s">
        <v>469</v>
      </c>
      <c r="B24" s="1">
        <v>100</v>
      </c>
      <c r="C24" s="1">
        <v>720</v>
      </c>
      <c r="D24" s="1">
        <v>12.2</v>
      </c>
      <c r="E24" s="1">
        <v>8.3000000000000007</v>
      </c>
      <c r="F24" s="1">
        <v>76.7</v>
      </c>
      <c r="G24" s="1">
        <v>3.8</v>
      </c>
      <c r="H24" s="1">
        <v>190</v>
      </c>
      <c r="I24" s="1">
        <v>0</v>
      </c>
      <c r="J24" s="1">
        <v>12.46</v>
      </c>
      <c r="K24" s="1">
        <v>0</v>
      </c>
      <c r="L24" s="1">
        <v>2017</v>
      </c>
      <c r="M24">
        <f t="shared" si="1"/>
        <v>772.30000000000007</v>
      </c>
      <c r="N24">
        <f t="shared" si="2"/>
        <v>1.07</v>
      </c>
      <c r="O24">
        <f t="shared" si="3"/>
        <v>79.5</v>
      </c>
      <c r="P24">
        <f t="shared" si="4"/>
        <v>715.5</v>
      </c>
      <c r="Q24">
        <f t="shared" si="5"/>
        <v>76.7</v>
      </c>
      <c r="R24">
        <f t="shared" si="6"/>
        <v>690.30000000000007</v>
      </c>
      <c r="S24">
        <f t="shared" si="7"/>
        <v>15.34</v>
      </c>
      <c r="T24" s="27">
        <f t="shared" si="8"/>
        <v>5</v>
      </c>
      <c r="U24">
        <f t="shared" si="9"/>
        <v>5</v>
      </c>
      <c r="W24">
        <f t="shared" si="10"/>
        <v>0.13</v>
      </c>
      <c r="X24">
        <f t="shared" si="11"/>
        <v>0.09</v>
      </c>
      <c r="Y24">
        <f t="shared" si="12"/>
        <v>0.79</v>
      </c>
    </row>
    <row r="25" spans="1:25" x14ac:dyDescent="0.25">
      <c r="A25" s="1" t="s">
        <v>470</v>
      </c>
      <c r="B25" s="1">
        <v>100</v>
      </c>
      <c r="C25" s="1">
        <v>253</v>
      </c>
      <c r="D25" s="1">
        <v>54</v>
      </c>
      <c r="E25" s="1">
        <v>6.3</v>
      </c>
      <c r="F25" s="1">
        <v>4.8</v>
      </c>
      <c r="G25" s="1"/>
      <c r="H25" s="1">
        <v>3</v>
      </c>
      <c r="I25" s="1"/>
      <c r="J25" s="1"/>
      <c r="K25" s="1">
        <v>0</v>
      </c>
      <c r="L25" s="1">
        <v>2017</v>
      </c>
      <c r="M25">
        <f t="shared" si="1"/>
        <v>284.39999999999998</v>
      </c>
      <c r="N25">
        <f t="shared" si="2"/>
        <v>1.1200000000000001</v>
      </c>
      <c r="O25">
        <f t="shared" si="3"/>
        <v>39.700000000000003</v>
      </c>
      <c r="P25">
        <f t="shared" si="4"/>
        <v>357.3</v>
      </c>
      <c r="Q25">
        <f t="shared" si="5"/>
        <v>4.8</v>
      </c>
      <c r="R25">
        <f t="shared" si="6"/>
        <v>43.199999999999996</v>
      </c>
      <c r="S25">
        <f t="shared" si="7"/>
        <v>0.96</v>
      </c>
      <c r="T25" s="27">
        <f t="shared" si="8"/>
        <v>5</v>
      </c>
      <c r="U25">
        <f t="shared" si="9"/>
        <v>5</v>
      </c>
      <c r="W25">
        <f t="shared" si="10"/>
        <v>0.83</v>
      </c>
      <c r="X25">
        <f t="shared" si="11"/>
        <v>0.1</v>
      </c>
      <c r="Y25">
        <f t="shared" si="12"/>
        <v>7.0000000000000007E-2</v>
      </c>
    </row>
    <row r="26" spans="1:25" x14ac:dyDescent="0.25">
      <c r="A26" s="1" t="s">
        <v>471</v>
      </c>
      <c r="B26" s="1">
        <v>100</v>
      </c>
      <c r="C26" s="1">
        <v>225</v>
      </c>
      <c r="D26" s="1">
        <v>55.2</v>
      </c>
      <c r="E26" s="1">
        <v>1.1000000000000001</v>
      </c>
      <c r="F26" s="1">
        <v>0</v>
      </c>
      <c r="G26" s="1"/>
      <c r="H26" s="1">
        <v>27</v>
      </c>
      <c r="I26" s="1"/>
      <c r="J26" s="1"/>
      <c r="K26" s="1">
        <v>0</v>
      </c>
      <c r="L26" s="1">
        <v>2017</v>
      </c>
      <c r="M26">
        <f t="shared" si="1"/>
        <v>225.20000000000002</v>
      </c>
      <c r="N26">
        <f t="shared" si="2"/>
        <v>1</v>
      </c>
      <c r="O26">
        <f t="shared" si="3"/>
        <v>43.699999999999996</v>
      </c>
      <c r="P26">
        <f t="shared" si="4"/>
        <v>393.29999999999995</v>
      </c>
      <c r="Q26">
        <f t="shared" si="5"/>
        <v>0</v>
      </c>
      <c r="R26">
        <f t="shared" si="6"/>
        <v>0</v>
      </c>
      <c r="S26">
        <f t="shared" si="7"/>
        <v>0</v>
      </c>
      <c r="T26" s="27" t="e">
        <f t="shared" si="8"/>
        <v>#DIV/0!</v>
      </c>
      <c r="U26" t="e">
        <f t="shared" si="9"/>
        <v>#DIV/0!</v>
      </c>
      <c r="W26">
        <f t="shared" si="10"/>
        <v>0.98</v>
      </c>
      <c r="X26">
        <f t="shared" si="11"/>
        <v>0.02</v>
      </c>
      <c r="Y26">
        <f t="shared" si="12"/>
        <v>0</v>
      </c>
    </row>
    <row r="27" spans="1:25" x14ac:dyDescent="0.25">
      <c r="A27" s="1" t="s">
        <v>472</v>
      </c>
      <c r="B27" s="1">
        <v>100</v>
      </c>
      <c r="C27" s="1">
        <v>166</v>
      </c>
      <c r="D27" s="1">
        <v>37.200000000000003</v>
      </c>
      <c r="E27" s="1">
        <v>3.2</v>
      </c>
      <c r="F27" s="1">
        <v>0.4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2011</v>
      </c>
      <c r="M27">
        <f t="shared" si="1"/>
        <v>165.20000000000002</v>
      </c>
      <c r="N27">
        <f t="shared" si="2"/>
        <v>1</v>
      </c>
      <c r="O27">
        <f t="shared" si="3"/>
        <v>59.599999999999994</v>
      </c>
      <c r="P27">
        <f t="shared" si="4"/>
        <v>536.4</v>
      </c>
      <c r="Q27">
        <f t="shared" si="5"/>
        <v>0.4</v>
      </c>
      <c r="R27">
        <f t="shared" si="6"/>
        <v>3.6</v>
      </c>
      <c r="S27">
        <f t="shared" si="7"/>
        <v>0.08</v>
      </c>
      <c r="T27" s="27">
        <f t="shared" si="8"/>
        <v>5</v>
      </c>
      <c r="U27">
        <f t="shared" si="9"/>
        <v>5</v>
      </c>
      <c r="W27">
        <f t="shared" si="10"/>
        <v>0.91</v>
      </c>
      <c r="X27">
        <f t="shared" si="11"/>
        <v>0.08</v>
      </c>
      <c r="Y27">
        <f t="shared" si="12"/>
        <v>0.01</v>
      </c>
    </row>
    <row r="28" spans="1:25" x14ac:dyDescent="0.25">
      <c r="A28" s="1" t="s">
        <v>473</v>
      </c>
      <c r="B28" s="1">
        <v>100</v>
      </c>
      <c r="C28" s="1">
        <v>334</v>
      </c>
      <c r="D28" s="1">
        <v>78.599999999999994</v>
      </c>
      <c r="E28" s="1">
        <v>6.7</v>
      </c>
      <c r="F28" s="1">
        <v>4.0999999999999996</v>
      </c>
      <c r="G28" s="1"/>
      <c r="H28" s="1">
        <v>7</v>
      </c>
      <c r="I28" s="1"/>
      <c r="J28" s="1"/>
      <c r="K28" s="1">
        <v>0</v>
      </c>
      <c r="L28" s="1">
        <v>2017</v>
      </c>
      <c r="M28">
        <f t="shared" si="1"/>
        <v>378.09999999999997</v>
      </c>
      <c r="N28">
        <f t="shared" si="2"/>
        <v>1.1299999999999999</v>
      </c>
      <c r="O28">
        <f t="shared" si="3"/>
        <v>14.700000000000006</v>
      </c>
      <c r="P28">
        <f t="shared" si="4"/>
        <v>132.30000000000007</v>
      </c>
      <c r="Q28">
        <f t="shared" si="5"/>
        <v>4.0999999999999996</v>
      </c>
      <c r="R28">
        <f t="shared" si="6"/>
        <v>36.9</v>
      </c>
      <c r="S28">
        <f t="shared" si="7"/>
        <v>0.82</v>
      </c>
      <c r="T28" s="27">
        <f t="shared" si="8"/>
        <v>5</v>
      </c>
      <c r="U28">
        <f t="shared" si="9"/>
        <v>5</v>
      </c>
      <c r="W28">
        <f t="shared" si="10"/>
        <v>0.88</v>
      </c>
      <c r="X28">
        <f t="shared" si="11"/>
        <v>7.0000000000000007E-2</v>
      </c>
      <c r="Y28">
        <f t="shared" si="12"/>
        <v>0.05</v>
      </c>
    </row>
    <row r="29" spans="1:25" x14ac:dyDescent="0.25">
      <c r="A29" s="1" t="s">
        <v>474</v>
      </c>
      <c r="B29" s="1">
        <v>100</v>
      </c>
      <c r="C29" s="1">
        <v>136</v>
      </c>
      <c r="D29" s="1">
        <v>33.950000000000003</v>
      </c>
      <c r="E29" s="1">
        <v>3.45</v>
      </c>
      <c r="F29" s="1">
        <v>0.51</v>
      </c>
      <c r="G29" s="1">
        <v>6.06</v>
      </c>
      <c r="H29" s="1">
        <v>0</v>
      </c>
      <c r="I29" s="1">
        <v>0</v>
      </c>
      <c r="J29" s="1">
        <v>0.12</v>
      </c>
      <c r="K29" s="1">
        <v>0</v>
      </c>
      <c r="L29" s="1">
        <v>2017</v>
      </c>
      <c r="M29">
        <f t="shared" si="1"/>
        <v>154.19000000000003</v>
      </c>
      <c r="N29">
        <f t="shared" si="2"/>
        <v>1.1299999999999999</v>
      </c>
      <c r="O29">
        <f t="shared" si="3"/>
        <v>62.599999999999994</v>
      </c>
      <c r="P29">
        <f t="shared" si="4"/>
        <v>563.4</v>
      </c>
      <c r="Q29">
        <f t="shared" si="5"/>
        <v>0.51</v>
      </c>
      <c r="R29">
        <f t="shared" si="6"/>
        <v>4.59</v>
      </c>
      <c r="S29">
        <f t="shared" si="7"/>
        <v>0.1</v>
      </c>
      <c r="T29" s="27">
        <f t="shared" si="8"/>
        <v>5.0999999999999996</v>
      </c>
      <c r="U29">
        <f t="shared" si="9"/>
        <v>5.0999999999999996</v>
      </c>
      <c r="W29">
        <f t="shared" si="10"/>
        <v>0.9</v>
      </c>
      <c r="X29">
        <f t="shared" si="11"/>
        <v>0.09</v>
      </c>
      <c r="Y29">
        <f t="shared" si="12"/>
        <v>0.01</v>
      </c>
    </row>
    <row r="30" spans="1:25" x14ac:dyDescent="0.25">
      <c r="A30" s="1" t="s">
        <v>475</v>
      </c>
      <c r="B30" s="1">
        <v>100</v>
      </c>
      <c r="C30" s="1">
        <v>133</v>
      </c>
      <c r="D30" s="1">
        <v>33.39</v>
      </c>
      <c r="E30" s="1">
        <v>3.28</v>
      </c>
      <c r="F30" s="1">
        <v>0.5</v>
      </c>
      <c r="G30" s="1">
        <v>4.95</v>
      </c>
      <c r="H30" s="1">
        <v>1</v>
      </c>
      <c r="I30" s="1">
        <v>0</v>
      </c>
      <c r="J30" s="1">
        <v>0.13</v>
      </c>
      <c r="K30" s="1">
        <v>0</v>
      </c>
      <c r="L30" s="1">
        <v>2017</v>
      </c>
      <c r="M30">
        <f t="shared" si="1"/>
        <v>151.18</v>
      </c>
      <c r="N30">
        <f t="shared" si="2"/>
        <v>1.1399999999999999</v>
      </c>
      <c r="O30">
        <f t="shared" si="3"/>
        <v>63.33</v>
      </c>
      <c r="P30">
        <f t="shared" si="4"/>
        <v>569.97</v>
      </c>
      <c r="Q30">
        <f t="shared" si="5"/>
        <v>0.5</v>
      </c>
      <c r="R30">
        <f t="shared" si="6"/>
        <v>4.5</v>
      </c>
      <c r="S30">
        <f t="shared" si="7"/>
        <v>0.1</v>
      </c>
      <c r="T30" s="27">
        <f t="shared" si="8"/>
        <v>5</v>
      </c>
      <c r="U30">
        <f t="shared" si="9"/>
        <v>5</v>
      </c>
      <c r="W30">
        <f t="shared" si="10"/>
        <v>0.9</v>
      </c>
      <c r="X30">
        <f t="shared" si="11"/>
        <v>0.09</v>
      </c>
      <c r="Y30">
        <f t="shared" si="12"/>
        <v>0.01</v>
      </c>
    </row>
    <row r="31" spans="1:25" x14ac:dyDescent="0.25">
      <c r="A31" s="1" t="s">
        <v>476</v>
      </c>
      <c r="B31" s="1">
        <v>100</v>
      </c>
      <c r="C31" s="1">
        <v>162</v>
      </c>
      <c r="D31" s="1">
        <v>42.2</v>
      </c>
      <c r="E31" s="1">
        <v>3.5</v>
      </c>
      <c r="F31" s="1">
        <v>0.1</v>
      </c>
      <c r="G31" s="1"/>
      <c r="H31" s="1">
        <v>1</v>
      </c>
      <c r="I31" s="1"/>
      <c r="J31" s="1"/>
      <c r="K31" s="1">
        <v>0</v>
      </c>
      <c r="L31" s="1">
        <v>2017</v>
      </c>
      <c r="M31">
        <f t="shared" si="1"/>
        <v>183.70000000000002</v>
      </c>
      <c r="N31">
        <f t="shared" si="2"/>
        <v>1.1299999999999999</v>
      </c>
      <c r="O31">
        <f t="shared" si="3"/>
        <v>54.3</v>
      </c>
      <c r="P31">
        <f t="shared" si="4"/>
        <v>488.7</v>
      </c>
      <c r="Q31">
        <f t="shared" si="5"/>
        <v>0.1</v>
      </c>
      <c r="R31">
        <f t="shared" si="6"/>
        <v>0.9</v>
      </c>
      <c r="S31">
        <f t="shared" si="7"/>
        <v>0.02</v>
      </c>
      <c r="T31" s="27">
        <f t="shared" si="8"/>
        <v>5</v>
      </c>
      <c r="U31">
        <f t="shared" si="9"/>
        <v>5</v>
      </c>
      <c r="W31">
        <f t="shared" si="10"/>
        <v>0.92</v>
      </c>
      <c r="X31">
        <f t="shared" si="11"/>
        <v>0.08</v>
      </c>
      <c r="Y31">
        <f t="shared" si="12"/>
        <v>0</v>
      </c>
    </row>
    <row r="32" spans="1:25" x14ac:dyDescent="0.25">
      <c r="A32" s="1" t="s">
        <v>477</v>
      </c>
      <c r="B32" s="1">
        <v>100</v>
      </c>
      <c r="C32" s="1">
        <v>54</v>
      </c>
      <c r="D32" s="1">
        <v>12.3</v>
      </c>
      <c r="E32" s="1">
        <v>0.7</v>
      </c>
      <c r="F32" s="1">
        <v>0.2</v>
      </c>
      <c r="G32" s="1">
        <v>0</v>
      </c>
      <c r="H32" s="1"/>
      <c r="I32" s="1">
        <v>0</v>
      </c>
      <c r="J32" s="1">
        <v>0</v>
      </c>
      <c r="K32" s="1">
        <v>0</v>
      </c>
      <c r="L32" s="1">
        <v>2006</v>
      </c>
      <c r="M32">
        <f t="shared" si="1"/>
        <v>53.8</v>
      </c>
      <c r="N32">
        <f t="shared" si="2"/>
        <v>1</v>
      </c>
      <c r="O32">
        <f t="shared" si="3"/>
        <v>87</v>
      </c>
      <c r="P32">
        <f t="shared" si="4"/>
        <v>783</v>
      </c>
      <c r="Q32">
        <f t="shared" si="5"/>
        <v>0.2</v>
      </c>
      <c r="R32">
        <f t="shared" si="6"/>
        <v>1.8</v>
      </c>
      <c r="S32">
        <f t="shared" si="7"/>
        <v>0.04</v>
      </c>
      <c r="T32" s="27">
        <f t="shared" si="8"/>
        <v>5</v>
      </c>
      <c r="U32">
        <f t="shared" si="9"/>
        <v>5</v>
      </c>
      <c r="W32">
        <f t="shared" si="10"/>
        <v>0.93</v>
      </c>
      <c r="X32">
        <f t="shared" si="11"/>
        <v>0.05</v>
      </c>
      <c r="Y32">
        <f t="shared" si="12"/>
        <v>0.02</v>
      </c>
    </row>
    <row r="33" spans="1:25" x14ac:dyDescent="0.25">
      <c r="A33" s="1" t="s">
        <v>478</v>
      </c>
      <c r="B33" s="1">
        <v>100</v>
      </c>
      <c r="C33" s="1">
        <v>324</v>
      </c>
      <c r="D33" s="1">
        <v>68.5</v>
      </c>
      <c r="E33" s="1">
        <v>18.5</v>
      </c>
      <c r="F33" s="1">
        <v>1.3</v>
      </c>
      <c r="G33" s="1"/>
      <c r="H33" s="1"/>
      <c r="I33" s="1"/>
      <c r="J33" s="1"/>
      <c r="K33" s="1">
        <v>0</v>
      </c>
      <c r="L33" s="1">
        <v>2017</v>
      </c>
      <c r="M33">
        <f t="shared" si="1"/>
        <v>359.7</v>
      </c>
      <c r="N33">
        <f t="shared" si="2"/>
        <v>1.1100000000000001</v>
      </c>
      <c r="O33">
        <f t="shared" si="3"/>
        <v>13</v>
      </c>
      <c r="P33">
        <f t="shared" si="4"/>
        <v>117</v>
      </c>
      <c r="Q33">
        <f t="shared" si="5"/>
        <v>1.3</v>
      </c>
      <c r="R33">
        <f t="shared" si="6"/>
        <v>11.700000000000001</v>
      </c>
      <c r="S33">
        <f t="shared" si="7"/>
        <v>0.26</v>
      </c>
      <c r="T33" s="27">
        <f t="shared" si="8"/>
        <v>5</v>
      </c>
      <c r="U33">
        <f t="shared" si="9"/>
        <v>5</v>
      </c>
      <c r="W33">
        <f t="shared" si="10"/>
        <v>0.78</v>
      </c>
      <c r="X33">
        <f t="shared" si="11"/>
        <v>0.21</v>
      </c>
      <c r="Y33">
        <f t="shared" si="12"/>
        <v>0.01</v>
      </c>
    </row>
    <row r="34" spans="1:25" x14ac:dyDescent="0.25">
      <c r="A34" s="1" t="s">
        <v>479</v>
      </c>
      <c r="B34" s="1">
        <v>100</v>
      </c>
      <c r="C34" s="1">
        <v>659</v>
      </c>
      <c r="D34" s="1">
        <v>11.74</v>
      </c>
      <c r="E34" s="1">
        <v>14.32</v>
      </c>
      <c r="F34" s="1">
        <v>67.099999999999994</v>
      </c>
      <c r="G34" s="1">
        <v>2.33</v>
      </c>
      <c r="H34" s="1">
        <v>3</v>
      </c>
      <c r="I34" s="1">
        <v>0</v>
      </c>
      <c r="J34" s="1">
        <v>16.13</v>
      </c>
      <c r="K34" s="1">
        <v>0</v>
      </c>
      <c r="L34" s="1">
        <v>2017</v>
      </c>
      <c r="M34">
        <f t="shared" si="1"/>
        <v>708.14</v>
      </c>
      <c r="N34">
        <f t="shared" si="2"/>
        <v>1.07</v>
      </c>
      <c r="O34">
        <f t="shared" si="3"/>
        <v>73.94</v>
      </c>
      <c r="P34">
        <f t="shared" si="4"/>
        <v>665.46</v>
      </c>
      <c r="Q34">
        <f t="shared" si="5"/>
        <v>67.099999999999994</v>
      </c>
      <c r="R34">
        <f t="shared" si="6"/>
        <v>603.9</v>
      </c>
      <c r="S34">
        <f t="shared" si="7"/>
        <v>13.42</v>
      </c>
      <c r="T34" s="27">
        <f t="shared" si="8"/>
        <v>5</v>
      </c>
      <c r="U34">
        <f t="shared" si="9"/>
        <v>5</v>
      </c>
      <c r="W34">
        <f t="shared" si="10"/>
        <v>0.13</v>
      </c>
      <c r="X34">
        <f t="shared" si="11"/>
        <v>0.15</v>
      </c>
      <c r="Y34">
        <f t="shared" si="12"/>
        <v>0.72</v>
      </c>
    </row>
    <row r="35" spans="1:25" x14ac:dyDescent="0.25">
      <c r="A35" s="1" t="s">
        <v>480</v>
      </c>
      <c r="B35" s="1">
        <v>100</v>
      </c>
      <c r="C35" s="1">
        <v>669</v>
      </c>
      <c r="D35" s="1">
        <v>9.6</v>
      </c>
      <c r="E35" s="1">
        <v>14.9</v>
      </c>
      <c r="F35" s="1">
        <v>69.099999999999994</v>
      </c>
      <c r="G35" s="1">
        <v>2.2999999999999998</v>
      </c>
      <c r="H35" s="1">
        <v>78</v>
      </c>
      <c r="I35" s="1">
        <v>0</v>
      </c>
      <c r="J35" s="1">
        <v>15.81</v>
      </c>
      <c r="K35" s="1">
        <v>0</v>
      </c>
      <c r="L35" s="1">
        <v>2017</v>
      </c>
      <c r="M35">
        <f t="shared" si="1"/>
        <v>719.9</v>
      </c>
      <c r="N35">
        <f t="shared" si="2"/>
        <v>1.08</v>
      </c>
      <c r="O35">
        <f t="shared" si="3"/>
        <v>75.5</v>
      </c>
      <c r="P35">
        <f t="shared" si="4"/>
        <v>679.5</v>
      </c>
      <c r="Q35">
        <f t="shared" si="5"/>
        <v>69.099999999999994</v>
      </c>
      <c r="R35">
        <f t="shared" si="6"/>
        <v>621.9</v>
      </c>
      <c r="S35">
        <f t="shared" si="7"/>
        <v>13.82</v>
      </c>
      <c r="T35" s="27">
        <f t="shared" si="8"/>
        <v>4.9999999999999991</v>
      </c>
      <c r="U35">
        <f t="shared" si="9"/>
        <v>5</v>
      </c>
      <c r="W35">
        <f t="shared" si="10"/>
        <v>0.1</v>
      </c>
      <c r="X35">
        <f t="shared" si="11"/>
        <v>0.16</v>
      </c>
      <c r="Y35">
        <f t="shared" si="12"/>
        <v>0.74</v>
      </c>
    </row>
    <row r="36" spans="1:25" x14ac:dyDescent="0.25">
      <c r="A36" s="1" t="s">
        <v>481</v>
      </c>
      <c r="B36" s="1">
        <v>100</v>
      </c>
      <c r="C36" s="1">
        <v>463</v>
      </c>
      <c r="D36" s="1">
        <v>31.3</v>
      </c>
      <c r="E36" s="1">
        <v>29.5</v>
      </c>
      <c r="F36" s="1">
        <v>27.9</v>
      </c>
      <c r="G36" s="1">
        <v>2.2000000000000002</v>
      </c>
      <c r="H36" s="1">
        <v>2</v>
      </c>
      <c r="I36" s="1">
        <v>0</v>
      </c>
      <c r="J36" s="1">
        <v>2.91</v>
      </c>
      <c r="K36" s="1">
        <v>0</v>
      </c>
      <c r="L36" s="1">
        <v>2017</v>
      </c>
      <c r="M36">
        <f t="shared" si="1"/>
        <v>494.29999999999995</v>
      </c>
      <c r="N36">
        <f t="shared" si="2"/>
        <v>1.07</v>
      </c>
      <c r="O36">
        <f t="shared" si="3"/>
        <v>39.200000000000003</v>
      </c>
      <c r="P36">
        <f t="shared" si="4"/>
        <v>352.8</v>
      </c>
      <c r="Q36">
        <f t="shared" si="5"/>
        <v>27.9</v>
      </c>
      <c r="R36">
        <f t="shared" si="6"/>
        <v>251.1</v>
      </c>
      <c r="S36">
        <f t="shared" si="7"/>
        <v>5.58</v>
      </c>
      <c r="T36" s="27">
        <f t="shared" si="8"/>
        <v>5</v>
      </c>
      <c r="U36">
        <f t="shared" si="9"/>
        <v>5</v>
      </c>
      <c r="W36">
        <f t="shared" si="10"/>
        <v>0.35</v>
      </c>
      <c r="X36">
        <f t="shared" si="11"/>
        <v>0.33</v>
      </c>
      <c r="Y36">
        <f t="shared" si="12"/>
        <v>0.31</v>
      </c>
    </row>
    <row r="37" spans="1:25" x14ac:dyDescent="0.25">
      <c r="A37" s="1" t="s">
        <v>482</v>
      </c>
      <c r="B37" s="1">
        <v>100</v>
      </c>
      <c r="C37" s="1">
        <v>546</v>
      </c>
      <c r="D37" s="1">
        <v>13.4</v>
      </c>
      <c r="E37" s="1">
        <v>29.6</v>
      </c>
      <c r="F37" s="1">
        <v>46.4</v>
      </c>
      <c r="G37" s="1"/>
      <c r="H37" s="1">
        <v>580</v>
      </c>
      <c r="I37" s="1">
        <v>0</v>
      </c>
      <c r="J37" s="1">
        <v>6.24</v>
      </c>
      <c r="K37" s="1">
        <v>0</v>
      </c>
      <c r="L37" s="1">
        <v>2017</v>
      </c>
      <c r="M37">
        <f t="shared" si="1"/>
        <v>589.59999999999991</v>
      </c>
      <c r="N37">
        <f t="shared" si="2"/>
        <v>1.08</v>
      </c>
      <c r="O37">
        <f t="shared" si="3"/>
        <v>56.999999999999993</v>
      </c>
      <c r="P37">
        <f t="shared" si="4"/>
        <v>512.99999999999989</v>
      </c>
      <c r="Q37">
        <f t="shared" si="5"/>
        <v>46.4</v>
      </c>
      <c r="R37">
        <f t="shared" si="6"/>
        <v>417.59999999999997</v>
      </c>
      <c r="S37">
        <f t="shared" si="7"/>
        <v>9.2799999999999994</v>
      </c>
      <c r="T37" s="27">
        <f t="shared" si="8"/>
        <v>5</v>
      </c>
      <c r="U37">
        <f t="shared" si="9"/>
        <v>5</v>
      </c>
      <c r="W37">
        <f t="shared" si="10"/>
        <v>0.15</v>
      </c>
      <c r="X37">
        <f t="shared" si="11"/>
        <v>0.33</v>
      </c>
      <c r="Y37">
        <f t="shared" si="12"/>
        <v>0.52</v>
      </c>
    </row>
    <row r="38" spans="1:25" x14ac:dyDescent="0.25">
      <c r="A38" s="1" t="s">
        <v>483</v>
      </c>
      <c r="B38" s="1">
        <v>100</v>
      </c>
      <c r="C38" s="1">
        <v>434</v>
      </c>
      <c r="D38" s="1">
        <v>47.2</v>
      </c>
      <c r="E38" s="1">
        <v>19.3</v>
      </c>
      <c r="F38" s="1">
        <v>22.9</v>
      </c>
      <c r="G38" s="1"/>
      <c r="H38" s="1"/>
      <c r="I38" s="1"/>
      <c r="J38" s="1"/>
      <c r="K38" s="1">
        <v>0</v>
      </c>
      <c r="L38" s="1">
        <v>2017</v>
      </c>
      <c r="M38">
        <f t="shared" si="1"/>
        <v>472.1</v>
      </c>
      <c r="N38">
        <f t="shared" si="2"/>
        <v>1.0900000000000001</v>
      </c>
      <c r="O38">
        <f t="shared" si="3"/>
        <v>33.5</v>
      </c>
      <c r="P38">
        <f t="shared" si="4"/>
        <v>301.5</v>
      </c>
      <c r="Q38">
        <f t="shared" si="5"/>
        <v>22.9</v>
      </c>
      <c r="R38">
        <f t="shared" si="6"/>
        <v>206.1</v>
      </c>
      <c r="S38">
        <f t="shared" si="7"/>
        <v>4.58</v>
      </c>
      <c r="T38" s="27">
        <f t="shared" si="8"/>
        <v>5</v>
      </c>
      <c r="U38">
        <f t="shared" si="9"/>
        <v>5</v>
      </c>
      <c r="W38">
        <f t="shared" si="10"/>
        <v>0.53</v>
      </c>
      <c r="X38">
        <f t="shared" si="11"/>
        <v>0.22</v>
      </c>
      <c r="Y38">
        <f t="shared" si="12"/>
        <v>0.26</v>
      </c>
    </row>
    <row r="39" spans="1:25" x14ac:dyDescent="0.25">
      <c r="A39" s="1" t="s">
        <v>484</v>
      </c>
      <c r="B39" s="1">
        <v>100</v>
      </c>
      <c r="C39" s="1">
        <v>571</v>
      </c>
      <c r="D39" s="1">
        <v>21.82</v>
      </c>
      <c r="E39" s="1">
        <v>25.74</v>
      </c>
      <c r="F39" s="1">
        <v>46.61</v>
      </c>
      <c r="G39" s="1">
        <v>5.82</v>
      </c>
      <c r="H39" s="1">
        <v>549</v>
      </c>
      <c r="I39" s="1">
        <v>0</v>
      </c>
      <c r="J39" s="1">
        <v>3.96</v>
      </c>
      <c r="K39" s="1">
        <v>0</v>
      </c>
      <c r="L39" s="1">
        <v>2017</v>
      </c>
      <c r="M39">
        <f t="shared" si="1"/>
        <v>609.73</v>
      </c>
      <c r="N39">
        <f t="shared" si="2"/>
        <v>1.07</v>
      </c>
      <c r="O39">
        <f t="shared" si="3"/>
        <v>52.440000000000012</v>
      </c>
      <c r="P39">
        <f t="shared" si="4"/>
        <v>471.96000000000009</v>
      </c>
      <c r="Q39">
        <f t="shared" si="5"/>
        <v>46.61</v>
      </c>
      <c r="R39">
        <f t="shared" si="6"/>
        <v>419.49</v>
      </c>
      <c r="S39">
        <f t="shared" si="7"/>
        <v>9.32</v>
      </c>
      <c r="T39" s="27">
        <f t="shared" si="8"/>
        <v>5.0010729613733904</v>
      </c>
      <c r="U39">
        <f t="shared" si="9"/>
        <v>5</v>
      </c>
      <c r="W39">
        <f t="shared" si="10"/>
        <v>0.23</v>
      </c>
      <c r="X39">
        <f t="shared" si="11"/>
        <v>0.27</v>
      </c>
      <c r="Y39">
        <f t="shared" si="12"/>
        <v>0.49</v>
      </c>
    </row>
    <row r="40" spans="1:25" x14ac:dyDescent="0.25">
      <c r="A40" s="1" t="s">
        <v>485</v>
      </c>
      <c r="B40" s="1">
        <v>100</v>
      </c>
      <c r="C40" s="1">
        <v>583</v>
      </c>
      <c r="D40" s="1">
        <v>20.09</v>
      </c>
      <c r="E40" s="1">
        <v>23.44</v>
      </c>
      <c r="F40" s="1">
        <v>49.96</v>
      </c>
      <c r="G40" s="1">
        <v>6.82</v>
      </c>
      <c r="H40" s="1">
        <v>6</v>
      </c>
      <c r="I40" s="1">
        <v>0</v>
      </c>
      <c r="J40" s="1">
        <v>3.82</v>
      </c>
      <c r="K40" s="1">
        <v>0</v>
      </c>
      <c r="L40" s="1">
        <v>2017</v>
      </c>
      <c r="M40">
        <f t="shared" si="1"/>
        <v>623.76</v>
      </c>
      <c r="N40">
        <f t="shared" si="2"/>
        <v>1.07</v>
      </c>
      <c r="O40">
        <f t="shared" si="3"/>
        <v>56.47</v>
      </c>
      <c r="P40">
        <f t="shared" si="4"/>
        <v>508.23</v>
      </c>
      <c r="Q40">
        <f t="shared" si="5"/>
        <v>49.96</v>
      </c>
      <c r="R40">
        <f t="shared" si="6"/>
        <v>449.64</v>
      </c>
      <c r="S40">
        <f t="shared" si="7"/>
        <v>9.99</v>
      </c>
      <c r="T40" s="27">
        <f t="shared" si="8"/>
        <v>5.0010010010010006</v>
      </c>
      <c r="U40">
        <f t="shared" si="9"/>
        <v>5</v>
      </c>
      <c r="W40">
        <f t="shared" si="10"/>
        <v>0.21</v>
      </c>
      <c r="X40">
        <f t="shared" si="11"/>
        <v>0.25</v>
      </c>
      <c r="Y40">
        <f t="shared" si="12"/>
        <v>0.53</v>
      </c>
    </row>
    <row r="41" spans="1:25" x14ac:dyDescent="0.25">
      <c r="A41" s="1" t="s">
        <v>486</v>
      </c>
      <c r="B41" s="1">
        <v>10</v>
      </c>
      <c r="C41" s="1">
        <v>33.299999999999997</v>
      </c>
      <c r="D41" s="1">
        <v>6.26</v>
      </c>
      <c r="E41" s="1">
        <v>1.91</v>
      </c>
      <c r="F41" s="1">
        <v>0.14000000000000001</v>
      </c>
      <c r="G41" s="1">
        <v>0</v>
      </c>
      <c r="H41" s="1">
        <v>0.6</v>
      </c>
      <c r="I41" s="1">
        <v>0</v>
      </c>
      <c r="J41" s="1">
        <v>0</v>
      </c>
      <c r="K41" s="1">
        <v>0</v>
      </c>
      <c r="L41" s="1">
        <v>2011</v>
      </c>
      <c r="M41">
        <f t="shared" si="1"/>
        <v>33.94</v>
      </c>
      <c r="N41">
        <f t="shared" si="2"/>
        <v>1.02</v>
      </c>
      <c r="O41">
        <f t="shared" si="3"/>
        <v>1.8300000000000003</v>
      </c>
      <c r="P41">
        <f t="shared" si="4"/>
        <v>16.470000000000002</v>
      </c>
      <c r="Q41">
        <f t="shared" si="5"/>
        <v>0.14000000000000001</v>
      </c>
      <c r="R41">
        <f t="shared" si="6"/>
        <v>1.2600000000000002</v>
      </c>
      <c r="S41">
        <f t="shared" si="7"/>
        <v>0.03</v>
      </c>
      <c r="T41" s="27">
        <f t="shared" si="8"/>
        <v>4.666666666666667</v>
      </c>
      <c r="U41">
        <f t="shared" si="9"/>
        <v>4.7</v>
      </c>
      <c r="W41">
        <f t="shared" si="10"/>
        <v>0.75</v>
      </c>
      <c r="X41">
        <f t="shared" si="11"/>
        <v>0.23</v>
      </c>
      <c r="Y41">
        <f t="shared" si="12"/>
        <v>0.02</v>
      </c>
    </row>
    <row r="42" spans="1:25" x14ac:dyDescent="0.25">
      <c r="A42" s="1" t="s">
        <v>487</v>
      </c>
      <c r="B42" s="1">
        <v>100</v>
      </c>
      <c r="C42" s="1">
        <v>85</v>
      </c>
      <c r="D42" s="1">
        <v>14.9</v>
      </c>
      <c r="E42" s="1">
        <v>5.9</v>
      </c>
      <c r="F42" s="1">
        <v>0.5</v>
      </c>
      <c r="G42" s="1"/>
      <c r="H42" s="1">
        <v>2</v>
      </c>
      <c r="I42" s="1">
        <v>0</v>
      </c>
      <c r="J42" s="1">
        <v>0.1</v>
      </c>
      <c r="K42" s="1">
        <v>0</v>
      </c>
      <c r="L42" s="1">
        <v>2017</v>
      </c>
      <c r="M42">
        <f t="shared" si="1"/>
        <v>87.7</v>
      </c>
      <c r="N42">
        <f t="shared" si="2"/>
        <v>1.03</v>
      </c>
      <c r="O42">
        <f t="shared" si="3"/>
        <v>79.199999999999989</v>
      </c>
      <c r="P42">
        <f t="shared" si="4"/>
        <v>712.8</v>
      </c>
      <c r="Q42">
        <f t="shared" si="5"/>
        <v>0.5</v>
      </c>
      <c r="R42">
        <f t="shared" si="6"/>
        <v>4.5</v>
      </c>
      <c r="S42">
        <f t="shared" si="7"/>
        <v>0.1</v>
      </c>
      <c r="T42" s="27">
        <f t="shared" si="8"/>
        <v>5</v>
      </c>
      <c r="U42">
        <f t="shared" si="9"/>
        <v>5</v>
      </c>
      <c r="W42">
        <f t="shared" si="10"/>
        <v>0.7</v>
      </c>
      <c r="X42">
        <f t="shared" si="11"/>
        <v>0.28000000000000003</v>
      </c>
      <c r="Y42">
        <f t="shared" si="12"/>
        <v>0.02</v>
      </c>
    </row>
    <row r="43" spans="1:25" x14ac:dyDescent="0.25">
      <c r="A43" s="1" t="s">
        <v>488</v>
      </c>
      <c r="B43" s="1">
        <v>100</v>
      </c>
      <c r="C43" s="1">
        <v>166</v>
      </c>
      <c r="D43" s="1">
        <v>38.25</v>
      </c>
      <c r="E43" s="1">
        <v>4.3099999999999996</v>
      </c>
      <c r="F43" s="1">
        <v>1.86</v>
      </c>
      <c r="G43" s="1">
        <v>1.91</v>
      </c>
      <c r="H43" s="1">
        <v>1</v>
      </c>
      <c r="I43" s="1">
        <v>0</v>
      </c>
      <c r="J43" s="1">
        <v>0.19</v>
      </c>
      <c r="K43" s="1">
        <v>0</v>
      </c>
      <c r="L43" s="1">
        <v>2017</v>
      </c>
      <c r="M43">
        <f t="shared" si="1"/>
        <v>186.98000000000002</v>
      </c>
      <c r="N43">
        <f t="shared" si="2"/>
        <v>1.1299999999999999</v>
      </c>
      <c r="O43">
        <f t="shared" si="3"/>
        <v>57.44</v>
      </c>
      <c r="P43">
        <f t="shared" si="4"/>
        <v>516.96</v>
      </c>
      <c r="Q43">
        <f t="shared" si="5"/>
        <v>1.86</v>
      </c>
      <c r="R43">
        <f t="shared" si="6"/>
        <v>16.740000000000002</v>
      </c>
      <c r="S43">
        <f t="shared" si="7"/>
        <v>0.37</v>
      </c>
      <c r="T43" s="27">
        <f t="shared" si="8"/>
        <v>5.0270270270270272</v>
      </c>
      <c r="U43">
        <f t="shared" si="9"/>
        <v>5</v>
      </c>
      <c r="W43">
        <f t="shared" si="10"/>
        <v>0.86</v>
      </c>
      <c r="X43">
        <f t="shared" si="11"/>
        <v>0.1</v>
      </c>
      <c r="Y43">
        <f t="shared" si="12"/>
        <v>0.04</v>
      </c>
    </row>
    <row r="44" spans="1:25" x14ac:dyDescent="0.25">
      <c r="A44" s="1" t="s">
        <v>489</v>
      </c>
      <c r="B44" s="1">
        <v>100</v>
      </c>
      <c r="C44" s="1">
        <v>180</v>
      </c>
      <c r="D44" s="1">
        <v>42.78</v>
      </c>
      <c r="E44" s="1">
        <v>4.6900000000000004</v>
      </c>
      <c r="F44" s="1">
        <v>1.53</v>
      </c>
      <c r="G44" s="1">
        <v>2.95</v>
      </c>
      <c r="H44" s="1">
        <v>1</v>
      </c>
      <c r="I44" s="1">
        <v>0</v>
      </c>
      <c r="J44" s="1">
        <v>0.15</v>
      </c>
      <c r="K44" s="1">
        <v>0</v>
      </c>
      <c r="L44" s="1">
        <v>2017</v>
      </c>
      <c r="M44">
        <f t="shared" si="1"/>
        <v>203.65</v>
      </c>
      <c r="N44">
        <f t="shared" si="2"/>
        <v>1.1299999999999999</v>
      </c>
      <c r="O44">
        <f t="shared" si="3"/>
        <v>52.53</v>
      </c>
      <c r="P44">
        <f t="shared" si="4"/>
        <v>472.77</v>
      </c>
      <c r="Q44">
        <f t="shared" si="5"/>
        <v>1.53</v>
      </c>
      <c r="R44">
        <f t="shared" si="6"/>
        <v>13.77</v>
      </c>
      <c r="S44">
        <f t="shared" si="7"/>
        <v>0.31</v>
      </c>
      <c r="T44" s="27">
        <f t="shared" si="8"/>
        <v>4.935483870967742</v>
      </c>
      <c r="U44">
        <f t="shared" si="9"/>
        <v>4.9000000000000004</v>
      </c>
      <c r="W44">
        <f t="shared" si="10"/>
        <v>0.87</v>
      </c>
      <c r="X44">
        <f t="shared" si="11"/>
        <v>0.1</v>
      </c>
      <c r="Y44">
        <f t="shared" si="12"/>
        <v>0.03</v>
      </c>
    </row>
    <row r="45" spans="1:25" x14ac:dyDescent="0.25">
      <c r="A45" s="1" t="s">
        <v>490</v>
      </c>
      <c r="B45" s="1">
        <v>10</v>
      </c>
      <c r="C45" s="1">
        <v>43.4</v>
      </c>
      <c r="D45" s="1">
        <v>6.34</v>
      </c>
      <c r="E45" s="1">
        <v>1.47</v>
      </c>
      <c r="F45" s="1">
        <v>1.35</v>
      </c>
      <c r="G45" s="1">
        <v>0</v>
      </c>
      <c r="H45" s="1"/>
      <c r="I45" s="1">
        <v>0</v>
      </c>
      <c r="J45" s="1">
        <v>0</v>
      </c>
      <c r="K45" s="1">
        <v>0</v>
      </c>
      <c r="L45" s="1">
        <v>2011</v>
      </c>
      <c r="M45">
        <f t="shared" si="1"/>
        <v>43.39</v>
      </c>
      <c r="N45">
        <f t="shared" si="2"/>
        <v>1</v>
      </c>
      <c r="O45">
        <f t="shared" si="3"/>
        <v>2.1900000000000004</v>
      </c>
      <c r="P45">
        <f t="shared" si="4"/>
        <v>19.710000000000004</v>
      </c>
      <c r="Q45">
        <f t="shared" si="5"/>
        <v>1.35</v>
      </c>
      <c r="R45">
        <f t="shared" si="6"/>
        <v>12.15</v>
      </c>
      <c r="S45">
        <f t="shared" si="7"/>
        <v>0.27</v>
      </c>
      <c r="T45" s="27">
        <f t="shared" si="8"/>
        <v>5</v>
      </c>
      <c r="U45">
        <f t="shared" si="9"/>
        <v>5</v>
      </c>
      <c r="W45">
        <f t="shared" si="10"/>
        <v>0.69</v>
      </c>
      <c r="X45">
        <f t="shared" si="11"/>
        <v>0.16</v>
      </c>
      <c r="Y45">
        <f t="shared" si="12"/>
        <v>0.15</v>
      </c>
    </row>
    <row r="46" spans="1:25" x14ac:dyDescent="0.25">
      <c r="A46" s="1" t="s">
        <v>491</v>
      </c>
      <c r="B46" s="1">
        <v>100</v>
      </c>
      <c r="C46" s="1">
        <v>80</v>
      </c>
      <c r="D46" s="1">
        <v>4</v>
      </c>
      <c r="E46" s="1">
        <v>7.5</v>
      </c>
      <c r="F46" s="1">
        <v>4.3</v>
      </c>
      <c r="G46" s="1"/>
      <c r="H46" s="1">
        <v>34</v>
      </c>
      <c r="I46" s="1"/>
      <c r="J46" s="1"/>
      <c r="K46" s="1">
        <v>0</v>
      </c>
      <c r="L46" s="1">
        <v>2017</v>
      </c>
      <c r="M46">
        <f t="shared" si="1"/>
        <v>84.699999999999989</v>
      </c>
      <c r="N46">
        <f t="shared" si="2"/>
        <v>1.06</v>
      </c>
      <c r="O46">
        <f t="shared" si="3"/>
        <v>88.5</v>
      </c>
      <c r="P46">
        <f t="shared" si="4"/>
        <v>796.5</v>
      </c>
      <c r="Q46">
        <f t="shared" si="5"/>
        <v>4.3</v>
      </c>
      <c r="R46">
        <f t="shared" si="6"/>
        <v>38.699999999999996</v>
      </c>
      <c r="S46">
        <f t="shared" si="7"/>
        <v>0.86</v>
      </c>
      <c r="T46" s="27">
        <f t="shared" si="8"/>
        <v>5</v>
      </c>
      <c r="U46">
        <f t="shared" si="9"/>
        <v>5</v>
      </c>
      <c r="W46">
        <f t="shared" si="10"/>
        <v>0.25</v>
      </c>
      <c r="X46">
        <f t="shared" si="11"/>
        <v>0.47</v>
      </c>
      <c r="Y46">
        <f t="shared" si="12"/>
        <v>0.27</v>
      </c>
    </row>
    <row r="47" spans="1:25" x14ac:dyDescent="0.25">
      <c r="A47" s="1" t="s">
        <v>492</v>
      </c>
      <c r="B47" s="1">
        <v>100</v>
      </c>
      <c r="C47" s="1">
        <v>639</v>
      </c>
      <c r="D47" s="1">
        <v>17.600000000000001</v>
      </c>
      <c r="E47" s="1">
        <v>15.4</v>
      </c>
      <c r="F47" s="1">
        <v>61.5</v>
      </c>
      <c r="G47" s="1"/>
      <c r="H47" s="1">
        <v>11</v>
      </c>
      <c r="I47" s="1"/>
      <c r="J47" s="1"/>
      <c r="K47" s="1">
        <v>0</v>
      </c>
      <c r="L47" s="1">
        <v>2017</v>
      </c>
      <c r="M47">
        <f t="shared" si="1"/>
        <v>685.5</v>
      </c>
      <c r="N47">
        <f t="shared" si="2"/>
        <v>1.07</v>
      </c>
      <c r="O47">
        <f t="shared" si="3"/>
        <v>67</v>
      </c>
      <c r="P47">
        <f t="shared" si="4"/>
        <v>603</v>
      </c>
      <c r="Q47">
        <f t="shared" si="5"/>
        <v>61.5</v>
      </c>
      <c r="R47">
        <f t="shared" si="6"/>
        <v>553.5</v>
      </c>
      <c r="S47">
        <f t="shared" si="7"/>
        <v>12.3</v>
      </c>
      <c r="T47" s="27">
        <f t="shared" si="8"/>
        <v>5</v>
      </c>
      <c r="U47">
        <f t="shared" si="9"/>
        <v>5</v>
      </c>
      <c r="W47">
        <f t="shared" si="10"/>
        <v>0.19</v>
      </c>
      <c r="X47">
        <f t="shared" si="11"/>
        <v>0.16</v>
      </c>
      <c r="Y47">
        <f t="shared" si="12"/>
        <v>0.65</v>
      </c>
    </row>
    <row r="48" spans="1:25" x14ac:dyDescent="0.25">
      <c r="A48" s="1" t="s">
        <v>493</v>
      </c>
      <c r="B48" s="1">
        <v>100</v>
      </c>
      <c r="C48" s="1">
        <v>716</v>
      </c>
      <c r="D48" s="1">
        <v>4.7</v>
      </c>
      <c r="E48" s="1">
        <v>17.600000000000001</v>
      </c>
      <c r="F48" s="1">
        <v>75</v>
      </c>
      <c r="G48" s="1"/>
      <c r="H48" s="1">
        <v>11</v>
      </c>
      <c r="I48" s="1"/>
      <c r="J48" s="1"/>
      <c r="K48" s="1">
        <v>0</v>
      </c>
      <c r="L48" s="1">
        <v>2017</v>
      </c>
      <c r="M48">
        <f t="shared" si="1"/>
        <v>764.2</v>
      </c>
      <c r="N48">
        <f t="shared" si="2"/>
        <v>1.07</v>
      </c>
      <c r="O48">
        <f t="shared" si="3"/>
        <v>77.699999999999989</v>
      </c>
      <c r="P48">
        <f t="shared" si="4"/>
        <v>699.3</v>
      </c>
      <c r="Q48">
        <f t="shared" si="5"/>
        <v>75</v>
      </c>
      <c r="R48">
        <f t="shared" si="6"/>
        <v>675</v>
      </c>
      <c r="S48">
        <f t="shared" si="7"/>
        <v>15</v>
      </c>
      <c r="T48" s="27">
        <f t="shared" si="8"/>
        <v>5</v>
      </c>
      <c r="U48">
        <f t="shared" si="9"/>
        <v>5</v>
      </c>
      <c r="W48">
        <f t="shared" si="10"/>
        <v>0.05</v>
      </c>
      <c r="X48">
        <f t="shared" si="11"/>
        <v>0.18</v>
      </c>
      <c r="Y48">
        <f t="shared" si="12"/>
        <v>0.77</v>
      </c>
    </row>
    <row r="49" spans="1:25" x14ac:dyDescent="0.25">
      <c r="A49" s="1" t="s">
        <v>494</v>
      </c>
      <c r="B49" s="1">
        <v>100</v>
      </c>
      <c r="C49" s="1">
        <v>546</v>
      </c>
      <c r="D49" s="1">
        <v>26.45</v>
      </c>
      <c r="E49" s="1">
        <v>20.85</v>
      </c>
      <c r="F49" s="1">
        <v>44.12</v>
      </c>
      <c r="G49" s="1">
        <v>0</v>
      </c>
      <c r="H49" s="1">
        <v>0</v>
      </c>
      <c r="I49" s="1">
        <v>0</v>
      </c>
      <c r="J49" s="1">
        <v>6.06</v>
      </c>
      <c r="K49" s="1">
        <v>0</v>
      </c>
      <c r="L49" s="1">
        <v>2017</v>
      </c>
      <c r="M49">
        <f t="shared" si="1"/>
        <v>586.28</v>
      </c>
      <c r="N49">
        <f t="shared" si="2"/>
        <v>1.07</v>
      </c>
      <c r="O49">
        <f t="shared" si="3"/>
        <v>52.699999999999996</v>
      </c>
      <c r="P49">
        <f t="shared" si="4"/>
        <v>474.29999999999995</v>
      </c>
      <c r="Q49">
        <f t="shared" si="5"/>
        <v>44.12</v>
      </c>
      <c r="R49">
        <f t="shared" si="6"/>
        <v>397.08</v>
      </c>
      <c r="S49">
        <f t="shared" si="7"/>
        <v>8.82</v>
      </c>
      <c r="T49" s="27">
        <f t="shared" si="8"/>
        <v>5.0022675736961446</v>
      </c>
      <c r="U49">
        <f t="shared" si="9"/>
        <v>5</v>
      </c>
      <c r="W49">
        <f t="shared" si="10"/>
        <v>0.28999999999999998</v>
      </c>
      <c r="X49">
        <f t="shared" si="11"/>
        <v>0.23</v>
      </c>
      <c r="Y49">
        <f t="shared" si="12"/>
        <v>0.48</v>
      </c>
    </row>
    <row r="50" spans="1:25" x14ac:dyDescent="0.25">
      <c r="A50" s="1" t="s">
        <v>495</v>
      </c>
      <c r="B50" s="1">
        <v>100</v>
      </c>
      <c r="C50" s="1">
        <v>536</v>
      </c>
      <c r="D50" s="1">
        <v>27.42</v>
      </c>
      <c r="E50" s="1">
        <v>21.28</v>
      </c>
      <c r="F50" s="1">
        <v>42.3</v>
      </c>
      <c r="G50" s="1">
        <v>0</v>
      </c>
      <c r="H50" s="1">
        <v>1</v>
      </c>
      <c r="I50" s="1">
        <v>0</v>
      </c>
      <c r="J50" s="1">
        <v>6.27</v>
      </c>
      <c r="K50" s="1">
        <v>0</v>
      </c>
      <c r="L50" s="1">
        <v>2017</v>
      </c>
      <c r="M50">
        <f t="shared" si="1"/>
        <v>575.5</v>
      </c>
      <c r="N50">
        <f t="shared" si="2"/>
        <v>1.07</v>
      </c>
      <c r="O50">
        <f t="shared" si="3"/>
        <v>51.3</v>
      </c>
      <c r="P50">
        <f t="shared" si="4"/>
        <v>461.7</v>
      </c>
      <c r="Q50">
        <f t="shared" si="5"/>
        <v>42.3</v>
      </c>
      <c r="R50">
        <f t="shared" si="6"/>
        <v>380.7</v>
      </c>
      <c r="S50">
        <f t="shared" si="7"/>
        <v>8.4600000000000009</v>
      </c>
      <c r="T50" s="27">
        <f t="shared" si="8"/>
        <v>4.9999999999999991</v>
      </c>
      <c r="U50">
        <f t="shared" si="9"/>
        <v>5</v>
      </c>
      <c r="W50">
        <f t="shared" si="10"/>
        <v>0.3</v>
      </c>
      <c r="X50">
        <f t="shared" si="11"/>
        <v>0.23</v>
      </c>
      <c r="Y50">
        <f t="shared" si="12"/>
        <v>0.46</v>
      </c>
    </row>
    <row r="51" spans="1:25" x14ac:dyDescent="0.25">
      <c r="A51" s="1" t="s">
        <v>496</v>
      </c>
      <c r="B51" s="1">
        <v>100</v>
      </c>
      <c r="C51" s="1">
        <v>558</v>
      </c>
      <c r="D51" s="1">
        <v>21.77</v>
      </c>
      <c r="E51" s="1">
        <v>25.41</v>
      </c>
      <c r="F51" s="1">
        <v>45.31</v>
      </c>
      <c r="G51" s="1">
        <v>0</v>
      </c>
      <c r="H51" s="1">
        <v>4</v>
      </c>
      <c r="I51" s="1">
        <v>0</v>
      </c>
      <c r="J51" s="1">
        <v>6.68</v>
      </c>
      <c r="K51" s="1">
        <v>0</v>
      </c>
      <c r="L51" s="1">
        <v>2017</v>
      </c>
      <c r="M51">
        <f t="shared" si="1"/>
        <v>596.51</v>
      </c>
      <c r="N51">
        <f t="shared" si="2"/>
        <v>1.07</v>
      </c>
      <c r="O51">
        <f t="shared" si="3"/>
        <v>52.820000000000007</v>
      </c>
      <c r="P51">
        <f t="shared" si="4"/>
        <v>475.38000000000005</v>
      </c>
      <c r="Q51">
        <f t="shared" si="5"/>
        <v>45.31</v>
      </c>
      <c r="R51">
        <f t="shared" si="6"/>
        <v>407.79</v>
      </c>
      <c r="S51">
        <f t="shared" si="7"/>
        <v>9.06</v>
      </c>
      <c r="T51" s="27">
        <f t="shared" si="8"/>
        <v>5.0011037527593816</v>
      </c>
      <c r="U51">
        <f t="shared" si="9"/>
        <v>5</v>
      </c>
      <c r="W51">
        <f t="shared" si="10"/>
        <v>0.24</v>
      </c>
      <c r="X51">
        <f t="shared" si="11"/>
        <v>0.27</v>
      </c>
      <c r="Y51">
        <f t="shared" si="12"/>
        <v>0.49</v>
      </c>
    </row>
    <row r="52" spans="1:25" x14ac:dyDescent="0.25">
      <c r="A52" s="1" t="s">
        <v>497</v>
      </c>
      <c r="B52" s="1">
        <v>100</v>
      </c>
      <c r="C52" s="1">
        <v>559</v>
      </c>
      <c r="D52" s="1">
        <v>21.83</v>
      </c>
      <c r="E52" s="1">
        <v>25.96</v>
      </c>
      <c r="F52" s="1">
        <v>45.11</v>
      </c>
      <c r="G52" s="1">
        <v>0</v>
      </c>
      <c r="H52" s="1">
        <v>2</v>
      </c>
      <c r="I52" s="1">
        <v>0</v>
      </c>
      <c r="J52" s="1">
        <v>7.1</v>
      </c>
      <c r="K52" s="1">
        <v>0</v>
      </c>
      <c r="L52" s="1">
        <v>2017</v>
      </c>
      <c r="M52">
        <f t="shared" si="1"/>
        <v>597.15</v>
      </c>
      <c r="N52">
        <f t="shared" si="2"/>
        <v>1.07</v>
      </c>
      <c r="O52">
        <f t="shared" si="3"/>
        <v>52.21</v>
      </c>
      <c r="P52">
        <f t="shared" si="4"/>
        <v>469.89</v>
      </c>
      <c r="Q52">
        <f t="shared" si="5"/>
        <v>45.11</v>
      </c>
      <c r="R52">
        <f t="shared" si="6"/>
        <v>405.99</v>
      </c>
      <c r="S52">
        <f t="shared" si="7"/>
        <v>9.02</v>
      </c>
      <c r="T52" s="27">
        <f t="shared" si="8"/>
        <v>5.0011086474501107</v>
      </c>
      <c r="U52">
        <f t="shared" si="9"/>
        <v>5</v>
      </c>
      <c r="W52">
        <f t="shared" si="10"/>
        <v>0.23</v>
      </c>
      <c r="X52">
        <f t="shared" si="11"/>
        <v>0.28000000000000003</v>
      </c>
      <c r="Y52">
        <f t="shared" si="12"/>
        <v>0.49</v>
      </c>
    </row>
    <row r="53" spans="1:25" x14ac:dyDescent="0.25">
      <c r="A53" s="1" t="s">
        <v>498</v>
      </c>
      <c r="B53" s="1">
        <v>100</v>
      </c>
      <c r="C53" s="1">
        <v>576</v>
      </c>
      <c r="D53" s="1">
        <v>26.7</v>
      </c>
      <c r="E53" s="1">
        <v>19.8</v>
      </c>
      <c r="F53" s="1">
        <v>47.6</v>
      </c>
      <c r="G53" s="1">
        <v>-5.3</v>
      </c>
      <c r="H53" s="1">
        <v>220</v>
      </c>
      <c r="I53" s="1">
        <v>0</v>
      </c>
      <c r="J53" s="1">
        <v>9.9700000000000006</v>
      </c>
      <c r="K53" s="1">
        <v>0</v>
      </c>
      <c r="L53" s="1">
        <v>2017</v>
      </c>
      <c r="M53">
        <f t="shared" si="1"/>
        <v>614.40000000000009</v>
      </c>
      <c r="N53">
        <f t="shared" si="2"/>
        <v>1.07</v>
      </c>
      <c r="O53">
        <f t="shared" si="3"/>
        <v>53.5</v>
      </c>
      <c r="P53">
        <f t="shared" si="4"/>
        <v>481.5</v>
      </c>
      <c r="Q53">
        <f t="shared" si="5"/>
        <v>47.6</v>
      </c>
      <c r="R53">
        <f t="shared" si="6"/>
        <v>428.40000000000003</v>
      </c>
      <c r="S53">
        <f t="shared" si="7"/>
        <v>9.52</v>
      </c>
      <c r="T53" s="27">
        <f t="shared" si="8"/>
        <v>5</v>
      </c>
      <c r="U53">
        <f t="shared" si="9"/>
        <v>5</v>
      </c>
      <c r="W53">
        <f t="shared" si="10"/>
        <v>0.28000000000000003</v>
      </c>
      <c r="X53">
        <f t="shared" si="11"/>
        <v>0.21</v>
      </c>
      <c r="Y53">
        <f t="shared" si="12"/>
        <v>0.51</v>
      </c>
    </row>
    <row r="54" spans="1:25" x14ac:dyDescent="0.25">
      <c r="A54" s="1" t="s">
        <v>499</v>
      </c>
      <c r="B54" s="1">
        <v>10</v>
      </c>
      <c r="C54" s="1">
        <v>66.8</v>
      </c>
      <c r="D54" s="1">
        <v>2.37</v>
      </c>
      <c r="E54" s="1">
        <v>0.61</v>
      </c>
      <c r="F54" s="1">
        <v>6.58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2011</v>
      </c>
      <c r="M54">
        <f t="shared" si="1"/>
        <v>71.14</v>
      </c>
      <c r="N54">
        <f t="shared" si="2"/>
        <v>1.06</v>
      </c>
      <c r="O54">
        <f t="shared" si="3"/>
        <v>7.02</v>
      </c>
      <c r="P54">
        <f t="shared" si="4"/>
        <v>63.179999999999993</v>
      </c>
      <c r="Q54">
        <f t="shared" si="5"/>
        <v>6.58</v>
      </c>
      <c r="R54">
        <f t="shared" si="6"/>
        <v>59.22</v>
      </c>
      <c r="S54">
        <f t="shared" si="7"/>
        <v>1.32</v>
      </c>
      <c r="T54" s="27">
        <f t="shared" si="8"/>
        <v>4.9848484848484844</v>
      </c>
      <c r="U54">
        <f t="shared" si="9"/>
        <v>5</v>
      </c>
      <c r="W54">
        <f t="shared" si="10"/>
        <v>0.25</v>
      </c>
      <c r="X54">
        <f t="shared" si="11"/>
        <v>0.06</v>
      </c>
      <c r="Y54">
        <f t="shared" si="12"/>
        <v>0.69</v>
      </c>
    </row>
    <row r="55" spans="1:25" x14ac:dyDescent="0.25">
      <c r="A55" s="1" t="s">
        <v>500</v>
      </c>
      <c r="B55" s="1">
        <v>100</v>
      </c>
      <c r="C55" s="1">
        <v>230</v>
      </c>
      <c r="D55" s="1">
        <v>5.54</v>
      </c>
      <c r="E55" s="1">
        <v>2.29</v>
      </c>
      <c r="F55" s="1">
        <v>23.84</v>
      </c>
      <c r="G55" s="1">
        <v>3.34</v>
      </c>
      <c r="H55" s="1">
        <v>15</v>
      </c>
      <c r="I55" s="1">
        <v>0</v>
      </c>
      <c r="J55" s="1">
        <v>21.14</v>
      </c>
      <c r="K55" s="1">
        <v>0</v>
      </c>
      <c r="L55" s="1">
        <v>2017</v>
      </c>
      <c r="M55">
        <f t="shared" si="1"/>
        <v>245.88</v>
      </c>
      <c r="N55">
        <f t="shared" si="2"/>
        <v>1.07</v>
      </c>
      <c r="O55">
        <f t="shared" si="3"/>
        <v>92.169999999999987</v>
      </c>
      <c r="P55">
        <f t="shared" si="4"/>
        <v>829.52999999999986</v>
      </c>
      <c r="Q55">
        <f t="shared" si="5"/>
        <v>23.84</v>
      </c>
      <c r="R55">
        <f t="shared" si="6"/>
        <v>214.56</v>
      </c>
      <c r="S55">
        <f t="shared" si="7"/>
        <v>4.7699999999999996</v>
      </c>
      <c r="T55" s="27">
        <f t="shared" si="8"/>
        <v>4.9979035639412999</v>
      </c>
      <c r="U55">
        <f t="shared" si="9"/>
        <v>5</v>
      </c>
      <c r="W55">
        <f t="shared" si="10"/>
        <v>0.17</v>
      </c>
      <c r="X55">
        <f t="shared" si="11"/>
        <v>7.0000000000000007E-2</v>
      </c>
      <c r="Y55">
        <f t="shared" si="12"/>
        <v>0.75</v>
      </c>
    </row>
    <row r="56" spans="1:25" x14ac:dyDescent="0.25">
      <c r="A56" s="1" t="s">
        <v>501</v>
      </c>
      <c r="B56" s="1">
        <v>100</v>
      </c>
      <c r="C56" s="1">
        <v>355</v>
      </c>
      <c r="D56" s="1">
        <v>15.2</v>
      </c>
      <c r="E56" s="1">
        <v>3.3</v>
      </c>
      <c r="F56" s="1">
        <v>33.5</v>
      </c>
      <c r="G56" s="1">
        <v>0</v>
      </c>
      <c r="H56" s="1">
        <v>20</v>
      </c>
      <c r="I56" s="1">
        <v>0</v>
      </c>
      <c r="J56" s="1">
        <v>0</v>
      </c>
      <c r="K56" s="1">
        <v>0</v>
      </c>
      <c r="L56" s="1">
        <v>2011</v>
      </c>
      <c r="M56">
        <f t="shared" si="1"/>
        <v>375.5</v>
      </c>
      <c r="N56">
        <f t="shared" si="2"/>
        <v>1.06</v>
      </c>
      <c r="O56">
        <f t="shared" si="3"/>
        <v>81.5</v>
      </c>
      <c r="P56">
        <f t="shared" si="4"/>
        <v>733.5</v>
      </c>
      <c r="Q56">
        <f t="shared" si="5"/>
        <v>33.5</v>
      </c>
      <c r="R56">
        <f t="shared" si="6"/>
        <v>301.5</v>
      </c>
      <c r="S56">
        <f t="shared" si="7"/>
        <v>6.7</v>
      </c>
      <c r="T56" s="27">
        <f t="shared" si="8"/>
        <v>5</v>
      </c>
      <c r="U56">
        <f t="shared" si="9"/>
        <v>5</v>
      </c>
      <c r="W56">
        <f t="shared" si="10"/>
        <v>0.28999999999999998</v>
      </c>
      <c r="X56">
        <f t="shared" si="11"/>
        <v>0.06</v>
      </c>
      <c r="Y56">
        <f t="shared" si="12"/>
        <v>0.64</v>
      </c>
    </row>
    <row r="57" spans="1:25" x14ac:dyDescent="0.25">
      <c r="A57" s="1" t="s">
        <v>502</v>
      </c>
      <c r="B57" s="1">
        <v>100</v>
      </c>
      <c r="C57" s="1">
        <v>660</v>
      </c>
      <c r="D57" s="1">
        <v>23.65</v>
      </c>
      <c r="E57" s="1">
        <v>6.88</v>
      </c>
      <c r="F57" s="1">
        <v>64.53</v>
      </c>
      <c r="G57" s="1">
        <v>7.35</v>
      </c>
      <c r="H57" s="1">
        <v>37</v>
      </c>
      <c r="I57" s="1">
        <v>0</v>
      </c>
      <c r="J57" s="1">
        <v>57.22</v>
      </c>
      <c r="K57" s="1">
        <v>0</v>
      </c>
      <c r="L57" s="1">
        <v>2017</v>
      </c>
      <c r="M57">
        <f t="shared" si="1"/>
        <v>702.89</v>
      </c>
      <c r="N57">
        <f t="shared" si="2"/>
        <v>1.06</v>
      </c>
      <c r="O57">
        <f t="shared" si="3"/>
        <v>69.47</v>
      </c>
      <c r="P57">
        <f t="shared" si="4"/>
        <v>625.23</v>
      </c>
      <c r="Q57">
        <f t="shared" si="5"/>
        <v>64.53</v>
      </c>
      <c r="R57">
        <f t="shared" si="6"/>
        <v>580.77</v>
      </c>
      <c r="S57">
        <f t="shared" si="7"/>
        <v>12.91</v>
      </c>
      <c r="T57" s="27">
        <f t="shared" si="8"/>
        <v>4.9984508133230054</v>
      </c>
      <c r="U57">
        <f t="shared" si="9"/>
        <v>5</v>
      </c>
      <c r="W57">
        <f t="shared" si="10"/>
        <v>0.25</v>
      </c>
      <c r="X57">
        <f t="shared" si="11"/>
        <v>7.0000000000000007E-2</v>
      </c>
      <c r="Y57">
        <f t="shared" si="12"/>
        <v>0.68</v>
      </c>
    </row>
    <row r="58" spans="1:25" x14ac:dyDescent="0.25">
      <c r="A58" s="1" t="s">
        <v>503</v>
      </c>
      <c r="B58" s="1">
        <v>100</v>
      </c>
      <c r="C58" s="1">
        <v>592</v>
      </c>
      <c r="D58" s="1">
        <v>44.4</v>
      </c>
      <c r="E58" s="1">
        <v>5.3</v>
      </c>
      <c r="F58" s="1">
        <v>47</v>
      </c>
      <c r="G58" s="1"/>
      <c r="H58" s="1">
        <v>37</v>
      </c>
      <c r="I58" s="1">
        <v>0</v>
      </c>
      <c r="J58" s="1">
        <v>41.68</v>
      </c>
      <c r="K58" s="1">
        <v>0</v>
      </c>
      <c r="L58" s="1">
        <v>2017</v>
      </c>
      <c r="M58">
        <f t="shared" si="1"/>
        <v>621.79999999999995</v>
      </c>
      <c r="N58">
        <f t="shared" si="2"/>
        <v>1.05</v>
      </c>
      <c r="O58">
        <f t="shared" si="3"/>
        <v>50.300000000000004</v>
      </c>
      <c r="P58">
        <f t="shared" si="4"/>
        <v>452.70000000000005</v>
      </c>
      <c r="Q58">
        <f t="shared" si="5"/>
        <v>47</v>
      </c>
      <c r="R58">
        <f t="shared" si="6"/>
        <v>423</v>
      </c>
      <c r="S58">
        <f t="shared" si="7"/>
        <v>9.4</v>
      </c>
      <c r="T58" s="27">
        <f t="shared" si="8"/>
        <v>5</v>
      </c>
      <c r="U58">
        <f t="shared" si="9"/>
        <v>5</v>
      </c>
      <c r="W58">
        <f t="shared" si="10"/>
        <v>0.46</v>
      </c>
      <c r="X58">
        <f t="shared" si="11"/>
        <v>0.05</v>
      </c>
      <c r="Y58">
        <f t="shared" si="12"/>
        <v>0.49</v>
      </c>
    </row>
    <row r="59" spans="1:25" x14ac:dyDescent="0.25">
      <c r="A59" s="1" t="s">
        <v>504</v>
      </c>
      <c r="B59" s="1">
        <v>100</v>
      </c>
      <c r="C59" s="1">
        <v>19</v>
      </c>
      <c r="D59" s="1">
        <v>3.71</v>
      </c>
      <c r="E59" s="1">
        <v>0.72</v>
      </c>
      <c r="F59" s="1">
        <v>0.2</v>
      </c>
      <c r="G59" s="1">
        <v>2.61</v>
      </c>
      <c r="H59" s="1">
        <v>105</v>
      </c>
      <c r="I59" s="1">
        <v>0</v>
      </c>
      <c r="J59" s="1">
        <v>0.18</v>
      </c>
      <c r="K59" s="1">
        <v>0</v>
      </c>
      <c r="L59" s="1">
        <v>2017</v>
      </c>
      <c r="M59">
        <f t="shared" si="1"/>
        <v>19.52</v>
      </c>
      <c r="N59">
        <f t="shared" si="2"/>
        <v>1.03</v>
      </c>
      <c r="O59">
        <f t="shared" si="3"/>
        <v>95.570000000000007</v>
      </c>
      <c r="P59">
        <f t="shared" si="4"/>
        <v>860.13000000000011</v>
      </c>
      <c r="Q59">
        <f t="shared" si="5"/>
        <v>0.2</v>
      </c>
      <c r="R59">
        <f t="shared" si="6"/>
        <v>1.8</v>
      </c>
      <c r="S59">
        <f t="shared" si="7"/>
        <v>0.04</v>
      </c>
      <c r="T59" s="27">
        <f t="shared" si="8"/>
        <v>5</v>
      </c>
      <c r="U59">
        <f t="shared" si="9"/>
        <v>5</v>
      </c>
      <c r="W59">
        <f t="shared" si="10"/>
        <v>0.8</v>
      </c>
      <c r="X59">
        <f t="shared" si="11"/>
        <v>0.16</v>
      </c>
      <c r="Y59">
        <f t="shared" si="12"/>
        <v>0.04</v>
      </c>
    </row>
    <row r="60" spans="1:25" x14ac:dyDescent="0.25">
      <c r="A60" s="1" t="s">
        <v>505</v>
      </c>
      <c r="B60" s="1">
        <v>100</v>
      </c>
      <c r="C60" s="1">
        <v>582</v>
      </c>
      <c r="D60" s="1">
        <v>21.2</v>
      </c>
      <c r="E60" s="1">
        <v>24.2</v>
      </c>
      <c r="F60" s="1">
        <v>49</v>
      </c>
      <c r="G60" s="1"/>
      <c r="H60" s="1">
        <v>390</v>
      </c>
      <c r="I60" s="1"/>
      <c r="J60" s="1"/>
      <c r="K60" s="1">
        <v>0</v>
      </c>
      <c r="L60" s="1">
        <v>2017</v>
      </c>
      <c r="M60">
        <f t="shared" si="1"/>
        <v>622.6</v>
      </c>
      <c r="N60">
        <f t="shared" si="2"/>
        <v>1.07</v>
      </c>
      <c r="O60">
        <f t="shared" si="3"/>
        <v>54.599999999999994</v>
      </c>
      <c r="P60">
        <f t="shared" si="4"/>
        <v>491.4</v>
      </c>
      <c r="Q60">
        <f t="shared" si="5"/>
        <v>49</v>
      </c>
      <c r="R60">
        <f t="shared" si="6"/>
        <v>441</v>
      </c>
      <c r="S60">
        <f t="shared" si="7"/>
        <v>9.8000000000000007</v>
      </c>
      <c r="T60" s="27">
        <f t="shared" si="8"/>
        <v>5</v>
      </c>
      <c r="U60">
        <f t="shared" si="9"/>
        <v>5</v>
      </c>
      <c r="W60">
        <f t="shared" si="10"/>
        <v>0.22</v>
      </c>
      <c r="X60">
        <f t="shared" si="11"/>
        <v>0.26</v>
      </c>
      <c r="Y60">
        <f t="shared" si="12"/>
        <v>0.52</v>
      </c>
    </row>
    <row r="61" spans="1:25" x14ac:dyDescent="0.25">
      <c r="A61" s="1" t="s">
        <v>506</v>
      </c>
      <c r="B61" s="1">
        <v>100</v>
      </c>
      <c r="C61" s="1">
        <v>560</v>
      </c>
      <c r="D61" s="1">
        <v>27.17</v>
      </c>
      <c r="E61" s="1">
        <v>20.16</v>
      </c>
      <c r="F61" s="1">
        <v>45.32</v>
      </c>
      <c r="G61" s="1">
        <v>7.66</v>
      </c>
      <c r="H61" s="1">
        <v>1</v>
      </c>
      <c r="I61" s="1">
        <v>0</v>
      </c>
      <c r="J61" s="1">
        <v>5.91</v>
      </c>
      <c r="K61" s="1">
        <v>0</v>
      </c>
      <c r="L61" s="1">
        <v>2017</v>
      </c>
      <c r="M61">
        <f t="shared" si="1"/>
        <v>597.20000000000005</v>
      </c>
      <c r="N61">
        <f t="shared" si="2"/>
        <v>1.07</v>
      </c>
      <c r="O61">
        <f t="shared" si="3"/>
        <v>52.67</v>
      </c>
      <c r="P61">
        <f t="shared" si="4"/>
        <v>474.03000000000003</v>
      </c>
      <c r="Q61">
        <f t="shared" si="5"/>
        <v>45.32</v>
      </c>
      <c r="R61">
        <f t="shared" si="6"/>
        <v>407.88</v>
      </c>
      <c r="S61">
        <f t="shared" si="7"/>
        <v>9.06</v>
      </c>
      <c r="T61" s="27">
        <f t="shared" si="8"/>
        <v>5.0022075055187631</v>
      </c>
      <c r="U61">
        <f t="shared" si="9"/>
        <v>5</v>
      </c>
      <c r="W61">
        <f t="shared" si="10"/>
        <v>0.28999999999999998</v>
      </c>
      <c r="X61">
        <f t="shared" si="11"/>
        <v>0.22</v>
      </c>
      <c r="Y61">
        <f t="shared" si="12"/>
        <v>0.49</v>
      </c>
    </row>
    <row r="62" spans="1:25" x14ac:dyDescent="0.25">
      <c r="A62" s="1" t="s">
        <v>507</v>
      </c>
      <c r="B62" s="1">
        <v>10</v>
      </c>
      <c r="C62" s="1">
        <v>58.3</v>
      </c>
      <c r="D62" s="1">
        <v>1.69</v>
      </c>
      <c r="E62" s="1">
        <v>1.92</v>
      </c>
      <c r="F62" s="1">
        <v>5.34</v>
      </c>
      <c r="G62" s="1">
        <v>0</v>
      </c>
      <c r="H62" s="1">
        <v>16.8</v>
      </c>
      <c r="I62" s="1">
        <v>0</v>
      </c>
      <c r="J62" s="1">
        <v>0</v>
      </c>
      <c r="K62" s="1">
        <v>0</v>
      </c>
      <c r="L62" s="1">
        <v>2006</v>
      </c>
      <c r="M62">
        <f t="shared" si="1"/>
        <v>62.5</v>
      </c>
      <c r="N62">
        <f t="shared" si="2"/>
        <v>1.07</v>
      </c>
      <c r="O62">
        <f t="shared" si="3"/>
        <v>6.3900000000000006</v>
      </c>
      <c r="P62">
        <f t="shared" si="4"/>
        <v>57.510000000000005</v>
      </c>
      <c r="Q62">
        <f t="shared" si="5"/>
        <v>5.34</v>
      </c>
      <c r="R62">
        <f t="shared" si="6"/>
        <v>48.06</v>
      </c>
      <c r="S62">
        <f t="shared" si="7"/>
        <v>1.07</v>
      </c>
      <c r="T62" s="27">
        <f t="shared" si="8"/>
        <v>4.9906542056074761</v>
      </c>
      <c r="U62">
        <f t="shared" si="9"/>
        <v>5</v>
      </c>
      <c r="W62">
        <f t="shared" si="10"/>
        <v>0.19</v>
      </c>
      <c r="X62">
        <f t="shared" si="11"/>
        <v>0.21</v>
      </c>
      <c r="Y62">
        <f t="shared" si="12"/>
        <v>0.6</v>
      </c>
    </row>
    <row r="63" spans="1:25" x14ac:dyDescent="0.25">
      <c r="A63" s="1" t="s">
        <v>508</v>
      </c>
      <c r="B63" s="1">
        <v>100</v>
      </c>
      <c r="C63" s="1">
        <v>710</v>
      </c>
      <c r="D63" s="1">
        <v>13.55</v>
      </c>
      <c r="E63" s="1">
        <v>9.5</v>
      </c>
      <c r="F63" s="1">
        <v>74.27</v>
      </c>
      <c r="G63" s="1">
        <v>4.0599999999999996</v>
      </c>
      <c r="H63" s="1">
        <v>383</v>
      </c>
      <c r="I63" s="1">
        <v>0</v>
      </c>
      <c r="J63" s="1">
        <v>6.28</v>
      </c>
      <c r="K63" s="1">
        <v>0</v>
      </c>
      <c r="L63" s="1">
        <v>2017</v>
      </c>
      <c r="M63">
        <f t="shared" si="1"/>
        <v>760.63</v>
      </c>
      <c r="N63">
        <f t="shared" si="2"/>
        <v>1.07</v>
      </c>
      <c r="O63">
        <f t="shared" si="3"/>
        <v>76.95</v>
      </c>
      <c r="P63">
        <f t="shared" si="4"/>
        <v>692.55000000000007</v>
      </c>
      <c r="Q63">
        <f t="shared" si="5"/>
        <v>74.27</v>
      </c>
      <c r="R63">
        <f t="shared" si="6"/>
        <v>668.43</v>
      </c>
      <c r="S63">
        <f t="shared" si="7"/>
        <v>14.85</v>
      </c>
      <c r="T63" s="27">
        <f t="shared" si="8"/>
        <v>5.0013468013468012</v>
      </c>
      <c r="U63">
        <f t="shared" si="9"/>
        <v>5</v>
      </c>
      <c r="W63">
        <f t="shared" si="10"/>
        <v>0.14000000000000001</v>
      </c>
      <c r="X63">
        <f t="shared" si="11"/>
        <v>0.1</v>
      </c>
      <c r="Y63">
        <f t="shared" si="12"/>
        <v>0.76</v>
      </c>
    </row>
    <row r="64" spans="1:25" x14ac:dyDescent="0.25">
      <c r="A64" s="1" t="s">
        <v>509</v>
      </c>
      <c r="B64" s="1">
        <v>100</v>
      </c>
      <c r="C64" s="1">
        <v>691</v>
      </c>
      <c r="D64" s="1">
        <v>13.86</v>
      </c>
      <c r="E64" s="1">
        <v>9.17</v>
      </c>
      <c r="F64" s="1">
        <v>71.97</v>
      </c>
      <c r="G64" s="1">
        <v>3.97</v>
      </c>
      <c r="H64" s="1">
        <v>0</v>
      </c>
      <c r="I64" s="1">
        <v>0</v>
      </c>
      <c r="J64" s="1">
        <v>6.18</v>
      </c>
      <c r="K64" s="1">
        <v>0</v>
      </c>
      <c r="L64" s="1">
        <v>2017</v>
      </c>
      <c r="M64">
        <f t="shared" si="1"/>
        <v>739.85</v>
      </c>
      <c r="N64">
        <f t="shared" si="2"/>
        <v>1.07</v>
      </c>
      <c r="O64">
        <f t="shared" si="3"/>
        <v>76.97</v>
      </c>
      <c r="P64">
        <f t="shared" si="4"/>
        <v>692.73</v>
      </c>
      <c r="Q64">
        <f t="shared" si="5"/>
        <v>71.97</v>
      </c>
      <c r="R64">
        <f t="shared" si="6"/>
        <v>647.73</v>
      </c>
      <c r="S64">
        <f t="shared" si="7"/>
        <v>14.39</v>
      </c>
      <c r="T64" s="27">
        <f t="shared" si="8"/>
        <v>5.001389854065323</v>
      </c>
      <c r="U64">
        <f t="shared" si="9"/>
        <v>5</v>
      </c>
      <c r="W64">
        <f t="shared" si="10"/>
        <v>0.15</v>
      </c>
      <c r="X64">
        <f t="shared" si="11"/>
        <v>0.1</v>
      </c>
      <c r="Y64">
        <f t="shared" si="12"/>
        <v>0.76</v>
      </c>
    </row>
    <row r="65" spans="1:25" x14ac:dyDescent="0.25">
      <c r="A65" s="1" t="s">
        <v>510</v>
      </c>
      <c r="B65" s="1">
        <v>100</v>
      </c>
      <c r="C65" s="1">
        <v>601</v>
      </c>
      <c r="D65" s="1">
        <v>18.100000000000001</v>
      </c>
      <c r="E65" s="1">
        <v>19.5</v>
      </c>
      <c r="F65" s="1">
        <v>54.8</v>
      </c>
      <c r="G65" s="1"/>
      <c r="H65" s="1">
        <v>72</v>
      </c>
      <c r="I65" s="1"/>
      <c r="J65" s="1"/>
      <c r="K65" s="1">
        <v>0</v>
      </c>
      <c r="L65" s="1">
        <v>2017</v>
      </c>
      <c r="M65">
        <f t="shared" si="1"/>
        <v>643.6</v>
      </c>
      <c r="N65">
        <f t="shared" si="2"/>
        <v>1.07</v>
      </c>
      <c r="O65">
        <f t="shared" si="3"/>
        <v>62.400000000000006</v>
      </c>
      <c r="P65">
        <f t="shared" si="4"/>
        <v>561.6</v>
      </c>
      <c r="Q65">
        <f t="shared" si="5"/>
        <v>54.8</v>
      </c>
      <c r="R65">
        <f t="shared" si="6"/>
        <v>493.2</v>
      </c>
      <c r="S65">
        <f t="shared" si="7"/>
        <v>10.96</v>
      </c>
      <c r="T65" s="27">
        <f t="shared" si="8"/>
        <v>4.9999999999999991</v>
      </c>
      <c r="U65">
        <f t="shared" si="9"/>
        <v>5</v>
      </c>
      <c r="W65">
        <f t="shared" si="10"/>
        <v>0.2</v>
      </c>
      <c r="X65">
        <f t="shared" si="11"/>
        <v>0.21</v>
      </c>
      <c r="Y65">
        <f t="shared" si="12"/>
        <v>0.59</v>
      </c>
    </row>
    <row r="66" spans="1:25" x14ac:dyDescent="0.25">
      <c r="A66" s="1" t="s">
        <v>511</v>
      </c>
      <c r="B66" s="1">
        <v>100</v>
      </c>
      <c r="C66" s="1">
        <v>612</v>
      </c>
      <c r="D66" s="1">
        <v>14.7</v>
      </c>
      <c r="E66" s="1">
        <v>22.33</v>
      </c>
      <c r="F66" s="1">
        <v>56.12</v>
      </c>
      <c r="G66" s="1">
        <v>4.04</v>
      </c>
      <c r="H66" s="1">
        <v>2</v>
      </c>
      <c r="I66" s="1">
        <v>0</v>
      </c>
      <c r="J66" s="1">
        <v>6.01</v>
      </c>
      <c r="K66" s="1">
        <v>0</v>
      </c>
      <c r="L66" s="1">
        <v>2017</v>
      </c>
      <c r="M66">
        <f t="shared" si="1"/>
        <v>653.20000000000005</v>
      </c>
      <c r="N66">
        <f t="shared" si="2"/>
        <v>1.07</v>
      </c>
      <c r="O66">
        <f t="shared" si="3"/>
        <v>62.97</v>
      </c>
      <c r="P66">
        <f t="shared" si="4"/>
        <v>566.73</v>
      </c>
      <c r="Q66">
        <f t="shared" si="5"/>
        <v>56.12</v>
      </c>
      <c r="R66">
        <f t="shared" si="6"/>
        <v>505.08</v>
      </c>
      <c r="S66">
        <f t="shared" si="7"/>
        <v>11.22</v>
      </c>
      <c r="T66" s="27">
        <f t="shared" si="8"/>
        <v>5.0017825311942952</v>
      </c>
      <c r="U66">
        <f t="shared" si="9"/>
        <v>5</v>
      </c>
      <c r="W66">
        <f t="shared" si="10"/>
        <v>0.16</v>
      </c>
      <c r="X66">
        <f t="shared" si="11"/>
        <v>0.24</v>
      </c>
      <c r="Y66">
        <f t="shared" si="12"/>
        <v>0.6</v>
      </c>
    </row>
    <row r="67" spans="1:25" x14ac:dyDescent="0.25">
      <c r="A67" s="1" t="s">
        <v>512</v>
      </c>
      <c r="B67" s="1">
        <v>100</v>
      </c>
      <c r="C67" s="1">
        <v>611</v>
      </c>
      <c r="D67" s="1">
        <v>17.2</v>
      </c>
      <c r="E67" s="1">
        <v>20.100000000000001</v>
      </c>
      <c r="F67" s="1">
        <v>56.3</v>
      </c>
      <c r="G67" s="1">
        <v>1.4</v>
      </c>
      <c r="H67" s="1">
        <v>250</v>
      </c>
      <c r="I67" s="1">
        <v>0</v>
      </c>
      <c r="J67" s="1">
        <v>5.68</v>
      </c>
      <c r="K67" s="1">
        <v>0</v>
      </c>
      <c r="L67" s="1">
        <v>2017</v>
      </c>
      <c r="M67">
        <f t="shared" si="1"/>
        <v>655.9</v>
      </c>
      <c r="N67">
        <f t="shared" si="2"/>
        <v>1.07</v>
      </c>
      <c r="O67">
        <f t="shared" si="3"/>
        <v>62.699999999999996</v>
      </c>
      <c r="P67">
        <f t="shared" si="4"/>
        <v>564.29999999999995</v>
      </c>
      <c r="Q67">
        <f t="shared" si="5"/>
        <v>56.3</v>
      </c>
      <c r="R67">
        <f t="shared" si="6"/>
        <v>506.7</v>
      </c>
      <c r="S67">
        <f t="shared" si="7"/>
        <v>11.26</v>
      </c>
      <c r="T67" s="27">
        <f t="shared" si="8"/>
        <v>5</v>
      </c>
      <c r="U67">
        <f t="shared" si="9"/>
        <v>5</v>
      </c>
      <c r="W67">
        <f t="shared" si="10"/>
        <v>0.18</v>
      </c>
      <c r="X67">
        <f t="shared" si="11"/>
        <v>0.21</v>
      </c>
      <c r="Y67">
        <f t="shared" si="12"/>
        <v>0.6</v>
      </c>
    </row>
    <row r="68" spans="1:25" x14ac:dyDescent="0.25">
      <c r="A68" s="1" t="s">
        <v>513</v>
      </c>
      <c r="B68" s="1">
        <v>10</v>
      </c>
      <c r="C68" s="1">
        <v>61.9</v>
      </c>
      <c r="D68" s="1">
        <v>1.4</v>
      </c>
      <c r="E68" s="1">
        <v>1.93</v>
      </c>
      <c r="F68" s="1">
        <v>5.77</v>
      </c>
      <c r="G68" s="1">
        <v>0</v>
      </c>
      <c r="H68" s="1">
        <v>1.9</v>
      </c>
      <c r="I68" s="1">
        <v>0</v>
      </c>
      <c r="J68" s="1">
        <v>0</v>
      </c>
      <c r="K68" s="1">
        <v>0</v>
      </c>
      <c r="L68" s="1">
        <v>2006</v>
      </c>
      <c r="M68">
        <f t="shared" ref="M68:M72" si="13">4*D68+4*E68+9*F68</f>
        <v>65.25</v>
      </c>
      <c r="N68">
        <f t="shared" ref="N68:N72" si="14">ROUND(M68/C68,2)</f>
        <v>1.05</v>
      </c>
      <c r="O68">
        <f t="shared" ref="O68:O72" si="15">B68-D68-E68</f>
        <v>6.67</v>
      </c>
      <c r="P68">
        <f t="shared" ref="P68:P72" si="16">O68*9</f>
        <v>60.03</v>
      </c>
      <c r="Q68">
        <f t="shared" ref="Q68:Q72" si="17">F68</f>
        <v>5.77</v>
      </c>
      <c r="R68">
        <f t="shared" ref="R68:R72" si="18">Q68*9</f>
        <v>51.929999999999993</v>
      </c>
      <c r="S68">
        <f t="shared" ref="S68:S72" si="19">ROUND(R68/45,2)</f>
        <v>1.1499999999999999</v>
      </c>
      <c r="T68" s="27">
        <f t="shared" ref="T68:T72" si="20">Q68/S68</f>
        <v>5.017391304347826</v>
      </c>
      <c r="U68">
        <f t="shared" ref="U68:U72" si="21">IF(T68&lt;=20,ROUND(T68,1),IF(AND(T68&gt;20,T68&lt;=50),INT((T68+2)/5)*5,ROUND(T68,-1)))</f>
        <v>5</v>
      </c>
      <c r="W68">
        <f t="shared" ref="W68:W72" si="22">ROUND(D68/($D68+$E68+$F68),2)</f>
        <v>0.15</v>
      </c>
      <c r="X68">
        <f t="shared" ref="X68:X72" si="23">ROUND(E68/($D68+$E68+$F68),2)</f>
        <v>0.21</v>
      </c>
      <c r="Y68">
        <f t="shared" ref="Y68:Y72" si="24">ROUND(F68/($D68+$E68+$F68),2)</f>
        <v>0.63</v>
      </c>
    </row>
    <row r="69" spans="1:25" x14ac:dyDescent="0.25">
      <c r="A69" s="1" t="s">
        <v>514</v>
      </c>
      <c r="B69" s="1">
        <v>100</v>
      </c>
      <c r="C69" s="1">
        <v>693</v>
      </c>
      <c r="D69" s="1">
        <v>7.92</v>
      </c>
      <c r="E69" s="1">
        <v>15.47</v>
      </c>
      <c r="F69" s="1">
        <v>71.989999999999995</v>
      </c>
      <c r="G69" s="1">
        <v>0</v>
      </c>
      <c r="H69" s="1">
        <v>3</v>
      </c>
      <c r="I69" s="1">
        <v>0</v>
      </c>
      <c r="J69" s="1">
        <v>5.87</v>
      </c>
      <c r="K69" s="1">
        <v>0</v>
      </c>
      <c r="L69" s="1">
        <v>2017</v>
      </c>
      <c r="M69">
        <f t="shared" si="13"/>
        <v>741.47</v>
      </c>
      <c r="N69">
        <f t="shared" si="14"/>
        <v>1.07</v>
      </c>
      <c r="O69">
        <f t="shared" si="15"/>
        <v>76.61</v>
      </c>
      <c r="P69">
        <f t="shared" si="16"/>
        <v>689.49</v>
      </c>
      <c r="Q69">
        <f t="shared" si="17"/>
        <v>71.989999999999995</v>
      </c>
      <c r="R69">
        <f t="shared" si="18"/>
        <v>647.91</v>
      </c>
      <c r="S69">
        <f t="shared" si="19"/>
        <v>14.4</v>
      </c>
      <c r="T69" s="27">
        <f t="shared" si="20"/>
        <v>4.999305555555555</v>
      </c>
      <c r="U69">
        <f t="shared" si="21"/>
        <v>5</v>
      </c>
      <c r="W69">
        <f t="shared" si="22"/>
        <v>0.08</v>
      </c>
      <c r="X69">
        <f t="shared" si="23"/>
        <v>0.16</v>
      </c>
      <c r="Y69">
        <f t="shared" si="24"/>
        <v>0.75</v>
      </c>
    </row>
    <row r="70" spans="1:25" x14ac:dyDescent="0.25">
      <c r="A70" s="1" t="s">
        <v>515</v>
      </c>
      <c r="B70" s="1">
        <v>100</v>
      </c>
      <c r="C70" s="1">
        <v>674</v>
      </c>
      <c r="D70" s="1">
        <v>10.5</v>
      </c>
      <c r="E70" s="1">
        <v>16</v>
      </c>
      <c r="F70" s="1">
        <v>68.400000000000006</v>
      </c>
      <c r="G70" s="1"/>
      <c r="H70" s="1">
        <v>47</v>
      </c>
      <c r="I70" s="1"/>
      <c r="J70" s="1"/>
      <c r="K70" s="1">
        <v>0</v>
      </c>
      <c r="L70" s="1">
        <v>2017</v>
      </c>
      <c r="M70">
        <f t="shared" si="13"/>
        <v>721.6</v>
      </c>
      <c r="N70">
        <f t="shared" si="14"/>
        <v>1.07</v>
      </c>
      <c r="O70">
        <f t="shared" si="15"/>
        <v>73.5</v>
      </c>
      <c r="P70">
        <f t="shared" si="16"/>
        <v>661.5</v>
      </c>
      <c r="Q70">
        <f t="shared" si="17"/>
        <v>68.400000000000006</v>
      </c>
      <c r="R70">
        <f t="shared" si="18"/>
        <v>615.6</v>
      </c>
      <c r="S70">
        <f t="shared" si="19"/>
        <v>13.68</v>
      </c>
      <c r="T70" s="27">
        <f t="shared" si="20"/>
        <v>5.0000000000000009</v>
      </c>
      <c r="U70">
        <f t="shared" si="21"/>
        <v>5</v>
      </c>
      <c r="W70">
        <f t="shared" si="22"/>
        <v>0.11</v>
      </c>
      <c r="X70">
        <f t="shared" si="23"/>
        <v>0.17</v>
      </c>
      <c r="Y70">
        <f t="shared" si="24"/>
        <v>0.72</v>
      </c>
    </row>
    <row r="71" spans="1:25" x14ac:dyDescent="0.25">
      <c r="A71" s="1" t="s">
        <v>516</v>
      </c>
      <c r="B71" s="1">
        <v>100</v>
      </c>
      <c r="C71" s="1">
        <v>574</v>
      </c>
      <c r="D71" s="1">
        <v>12</v>
      </c>
      <c r="E71" s="1">
        <v>26.5</v>
      </c>
      <c r="F71" s="1">
        <v>51.8</v>
      </c>
      <c r="G71" s="1">
        <v>1.3</v>
      </c>
      <c r="H71" s="1">
        <v>47</v>
      </c>
      <c r="I71" s="1">
        <v>0</v>
      </c>
      <c r="J71" s="1">
        <v>-9.01</v>
      </c>
      <c r="K71" s="1">
        <v>0</v>
      </c>
      <c r="L71" s="1">
        <v>2017</v>
      </c>
      <c r="M71">
        <f t="shared" si="13"/>
        <v>620.20000000000005</v>
      </c>
      <c r="N71">
        <f t="shared" si="14"/>
        <v>1.08</v>
      </c>
      <c r="O71">
        <f t="shared" si="15"/>
        <v>61.5</v>
      </c>
      <c r="P71">
        <f t="shared" si="16"/>
        <v>553.5</v>
      </c>
      <c r="Q71">
        <f t="shared" si="17"/>
        <v>51.8</v>
      </c>
      <c r="R71">
        <f t="shared" si="18"/>
        <v>466.2</v>
      </c>
      <c r="S71">
        <f t="shared" si="19"/>
        <v>10.36</v>
      </c>
      <c r="T71" s="27">
        <f t="shared" si="20"/>
        <v>5</v>
      </c>
      <c r="U71">
        <f t="shared" si="21"/>
        <v>5</v>
      </c>
      <c r="W71">
        <f t="shared" si="22"/>
        <v>0.13</v>
      </c>
      <c r="X71">
        <f t="shared" si="23"/>
        <v>0.28999999999999998</v>
      </c>
      <c r="Y71">
        <f t="shared" si="24"/>
        <v>0.56999999999999995</v>
      </c>
    </row>
    <row r="72" spans="1:25" x14ac:dyDescent="0.25">
      <c r="A72" s="1" t="s">
        <v>517</v>
      </c>
      <c r="B72" s="1">
        <v>100</v>
      </c>
      <c r="C72" s="1">
        <v>566</v>
      </c>
      <c r="D72" s="1">
        <v>5.34</v>
      </c>
      <c r="E72" s="1">
        <v>35.35</v>
      </c>
      <c r="F72" s="1">
        <v>48.18</v>
      </c>
      <c r="G72" s="1">
        <v>0</v>
      </c>
      <c r="H72" s="1">
        <v>6</v>
      </c>
      <c r="I72" s="1">
        <v>0</v>
      </c>
      <c r="J72" s="1">
        <v>8.18</v>
      </c>
      <c r="K72" s="1">
        <v>0</v>
      </c>
      <c r="L72" s="1">
        <v>2017</v>
      </c>
      <c r="M72">
        <f t="shared" si="13"/>
        <v>596.38</v>
      </c>
      <c r="N72">
        <f t="shared" si="14"/>
        <v>1.05</v>
      </c>
      <c r="O72">
        <f t="shared" si="15"/>
        <v>59.309999999999995</v>
      </c>
      <c r="P72">
        <f t="shared" si="16"/>
        <v>533.79</v>
      </c>
      <c r="Q72">
        <f t="shared" si="17"/>
        <v>48.18</v>
      </c>
      <c r="R72">
        <f t="shared" si="18"/>
        <v>433.62</v>
      </c>
      <c r="S72">
        <f t="shared" si="19"/>
        <v>9.64</v>
      </c>
      <c r="T72" s="27">
        <f t="shared" si="20"/>
        <v>4.9979253112033195</v>
      </c>
      <c r="U72">
        <f t="shared" si="21"/>
        <v>5</v>
      </c>
      <c r="W72">
        <f t="shared" si="22"/>
        <v>0.06</v>
      </c>
      <c r="X72">
        <f t="shared" si="23"/>
        <v>0.4</v>
      </c>
      <c r="Y72">
        <f t="shared" si="24"/>
        <v>0.54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417"/>
  <sheetViews>
    <sheetView tabSelected="1" topLeftCell="A334" workbookViewId="0">
      <selection activeCell="C177" sqref="C177"/>
    </sheetView>
  </sheetViews>
  <sheetFormatPr defaultRowHeight="15" x14ac:dyDescent="0.25"/>
  <cols>
    <col min="1" max="1" width="27.42578125" customWidth="1"/>
  </cols>
  <sheetData>
    <row r="1" spans="1:25" x14ac:dyDescent="0.25">
      <c r="M1" s="25" t="s">
        <v>2633</v>
      </c>
      <c r="N1" s="25"/>
      <c r="O1" s="25" t="s">
        <v>2634</v>
      </c>
      <c r="P1" s="25"/>
      <c r="Q1" s="25" t="s">
        <v>2635</v>
      </c>
      <c r="R1" s="25"/>
      <c r="S1" s="16"/>
      <c r="T1" s="15" t="s">
        <v>2640</v>
      </c>
      <c r="U1" s="7"/>
      <c r="V1" s="7"/>
      <c r="W1" s="7" t="s">
        <v>2642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15" t="s">
        <v>2628</v>
      </c>
      <c r="N2" s="12" t="s">
        <v>2630</v>
      </c>
      <c r="O2" s="15" t="s">
        <v>2631</v>
      </c>
      <c r="P2" s="15" t="s">
        <v>2632</v>
      </c>
      <c r="Q2" s="15" t="s">
        <v>2636</v>
      </c>
      <c r="R2" s="15" t="s">
        <v>2637</v>
      </c>
      <c r="S2" s="15" t="s">
        <v>2638</v>
      </c>
      <c r="T2" s="15" t="s">
        <v>2639</v>
      </c>
      <c r="U2" s="7" t="s">
        <v>2641</v>
      </c>
      <c r="V2" s="7"/>
      <c r="W2" s="7" t="s">
        <v>2621</v>
      </c>
      <c r="X2" s="7" t="s">
        <v>2622</v>
      </c>
      <c r="Y2" s="7" t="s">
        <v>293</v>
      </c>
    </row>
    <row r="3" spans="1:25" x14ac:dyDescent="0.25">
      <c r="A3" s="1" t="s">
        <v>518</v>
      </c>
      <c r="B3" s="1">
        <v>100</v>
      </c>
      <c r="C3" s="1">
        <v>55</v>
      </c>
      <c r="D3" s="1">
        <v>11.99</v>
      </c>
      <c r="E3" s="1">
        <v>5.25</v>
      </c>
      <c r="F3" s="1">
        <v>0.85</v>
      </c>
      <c r="G3" s="1">
        <v>2.0699999999999998</v>
      </c>
      <c r="H3" s="1">
        <v>1</v>
      </c>
      <c r="I3" s="1">
        <v>0</v>
      </c>
      <c r="J3" s="1">
        <v>0.14000000000000001</v>
      </c>
      <c r="K3" s="1">
        <v>0</v>
      </c>
      <c r="L3" s="1">
        <v>2017</v>
      </c>
      <c r="M3">
        <f>4*D3+4*E3+9*F3</f>
        <v>76.610000000000014</v>
      </c>
      <c r="N3">
        <f>ROUND(M3/C3,2)</f>
        <v>1.39</v>
      </c>
      <c r="O3">
        <f>B3-F3</f>
        <v>99.15</v>
      </c>
      <c r="P3">
        <f>O3*9</f>
        <v>892.35</v>
      </c>
      <c r="Q3">
        <f>D3+E3</f>
        <v>17.240000000000002</v>
      </c>
      <c r="R3">
        <f>Q3*4</f>
        <v>68.960000000000008</v>
      </c>
      <c r="S3">
        <f>ROUND(R3/20,2)</f>
        <v>3.45</v>
      </c>
      <c r="T3">
        <f>ROUND(Q3/S3,2)</f>
        <v>5</v>
      </c>
      <c r="U3">
        <f>IF(T3&lt;=20,ROUND(T3,1),IF(AND(T3&gt;20,T3&lt;=50),INT((T3+2)/5)*5,ROUND(T3,-1)))</f>
        <v>5</v>
      </c>
      <c r="W3">
        <f>ROUND(D3/($D3+$E3+$F3),2)</f>
        <v>0.66</v>
      </c>
      <c r="X3">
        <f t="shared" ref="X3:Y3" si="0">ROUND(E3/($D3+$E3+$F3),2)</f>
        <v>0.28999999999999998</v>
      </c>
      <c r="Y3">
        <f t="shared" si="0"/>
        <v>0.05</v>
      </c>
    </row>
    <row r="4" spans="1:25" x14ac:dyDescent="0.25">
      <c r="A4" s="1" t="s">
        <v>519</v>
      </c>
      <c r="B4" s="1">
        <v>100</v>
      </c>
      <c r="C4" s="1">
        <v>65</v>
      </c>
      <c r="D4" s="1">
        <v>15.87</v>
      </c>
      <c r="E4" s="1">
        <v>5.67</v>
      </c>
      <c r="F4" s="1">
        <v>0.7</v>
      </c>
      <c r="G4" s="1">
        <v>4.5599999999999996</v>
      </c>
      <c r="H4" s="1">
        <v>1</v>
      </c>
      <c r="I4" s="1">
        <v>0</v>
      </c>
      <c r="J4" s="1">
        <v>0.18</v>
      </c>
      <c r="K4" s="1">
        <v>0</v>
      </c>
      <c r="L4" s="1">
        <v>2017</v>
      </c>
      <c r="M4">
        <f t="shared" ref="M4:M67" si="1">4*D4+4*E4+9*F4</f>
        <v>92.46</v>
      </c>
      <c r="N4">
        <f t="shared" ref="N4:N67" si="2">ROUND(M4/C4,2)</f>
        <v>1.42</v>
      </c>
      <c r="O4">
        <f t="shared" ref="O4:O67" si="3">B4-F4</f>
        <v>99.3</v>
      </c>
      <c r="P4">
        <f t="shared" ref="P4:P67" si="4">O4*9</f>
        <v>893.69999999999993</v>
      </c>
      <c r="Q4">
        <f t="shared" ref="Q4:Q67" si="5">D4+E4</f>
        <v>21.54</v>
      </c>
      <c r="R4">
        <f t="shared" ref="R4:R67" si="6">Q4*4</f>
        <v>86.16</v>
      </c>
      <c r="S4">
        <f t="shared" ref="S4:S67" si="7">ROUND(R4/20,2)</f>
        <v>4.3099999999999996</v>
      </c>
      <c r="T4">
        <f t="shared" ref="T4:T67" si="8">ROUND(Q4/S4,2)</f>
        <v>5</v>
      </c>
      <c r="U4">
        <f t="shared" ref="U4:U67" si="9">IF(T4&lt;=20,ROUND(T4,1),IF(AND(T4&gt;20,T4&lt;=50),INT((T4+2)/5)*5,ROUND(T4,-1)))</f>
        <v>5</v>
      </c>
      <c r="W4">
        <f t="shared" ref="W4:W67" si="10">ROUND(D4/($D4+$E4+$F4),2)</f>
        <v>0.71</v>
      </c>
      <c r="X4">
        <f t="shared" ref="X4:X67" si="11">ROUND(E4/($D4+$E4+$F4),2)</f>
        <v>0.25</v>
      </c>
      <c r="Y4">
        <f t="shared" ref="Y4:Y67" si="12">ROUND(F4/($D4+$E4+$F4),2)</f>
        <v>0.03</v>
      </c>
    </row>
    <row r="5" spans="1:25" x14ac:dyDescent="0.25">
      <c r="A5" s="1" t="s">
        <v>520</v>
      </c>
      <c r="B5" s="1">
        <v>100</v>
      </c>
      <c r="C5" s="1">
        <v>46</v>
      </c>
      <c r="D5" s="1">
        <v>9.4600000000000009</v>
      </c>
      <c r="E5" s="1">
        <v>5.33</v>
      </c>
      <c r="F5" s="1">
        <v>0.41</v>
      </c>
      <c r="G5" s="1">
        <v>0</v>
      </c>
      <c r="H5" s="1">
        <v>5</v>
      </c>
      <c r="I5" s="1">
        <v>0</v>
      </c>
      <c r="J5" s="1">
        <v>0.1</v>
      </c>
      <c r="K5" s="1">
        <v>0</v>
      </c>
      <c r="L5" s="1">
        <v>2017</v>
      </c>
      <c r="M5">
        <f t="shared" si="1"/>
        <v>62.85</v>
      </c>
      <c r="N5">
        <f t="shared" si="2"/>
        <v>1.37</v>
      </c>
      <c r="O5">
        <f t="shared" si="3"/>
        <v>99.59</v>
      </c>
      <c r="P5">
        <f t="shared" si="4"/>
        <v>896.31000000000006</v>
      </c>
      <c r="Q5">
        <f t="shared" si="5"/>
        <v>14.790000000000001</v>
      </c>
      <c r="R5">
        <f t="shared" si="6"/>
        <v>59.160000000000004</v>
      </c>
      <c r="S5">
        <f t="shared" si="7"/>
        <v>2.96</v>
      </c>
      <c r="T5">
        <f t="shared" si="8"/>
        <v>5</v>
      </c>
      <c r="U5">
        <f t="shared" si="9"/>
        <v>5</v>
      </c>
      <c r="W5">
        <f t="shared" si="10"/>
        <v>0.62</v>
      </c>
      <c r="X5">
        <f t="shared" si="11"/>
        <v>0.35</v>
      </c>
      <c r="Y5">
        <f t="shared" si="12"/>
        <v>0.03</v>
      </c>
    </row>
    <row r="6" spans="1:25" x14ac:dyDescent="0.25">
      <c r="A6" s="1" t="s">
        <v>521</v>
      </c>
      <c r="B6" s="1">
        <v>100</v>
      </c>
      <c r="C6" s="1">
        <v>23</v>
      </c>
      <c r="D6" s="1">
        <v>5.2</v>
      </c>
      <c r="E6" s="1">
        <v>1.4</v>
      </c>
      <c r="F6" s="1">
        <v>0.1</v>
      </c>
      <c r="G6" s="1"/>
      <c r="H6" s="1">
        <v>880</v>
      </c>
      <c r="I6" s="1">
        <v>0</v>
      </c>
      <c r="J6" s="1">
        <v>-0.03</v>
      </c>
      <c r="K6" s="1">
        <v>0</v>
      </c>
      <c r="L6" s="1">
        <v>2017</v>
      </c>
      <c r="M6">
        <f t="shared" si="1"/>
        <v>27.299999999999997</v>
      </c>
      <c r="N6">
        <f t="shared" si="2"/>
        <v>1.19</v>
      </c>
      <c r="O6">
        <f t="shared" si="3"/>
        <v>99.9</v>
      </c>
      <c r="P6">
        <f t="shared" si="4"/>
        <v>899.1</v>
      </c>
      <c r="Q6">
        <f t="shared" si="5"/>
        <v>6.6</v>
      </c>
      <c r="R6">
        <f t="shared" si="6"/>
        <v>26.4</v>
      </c>
      <c r="S6">
        <f t="shared" si="7"/>
        <v>1.32</v>
      </c>
      <c r="T6">
        <f t="shared" si="8"/>
        <v>5</v>
      </c>
      <c r="U6">
        <f t="shared" si="9"/>
        <v>5</v>
      </c>
      <c r="W6">
        <f t="shared" si="10"/>
        <v>0.78</v>
      </c>
      <c r="X6">
        <f t="shared" si="11"/>
        <v>0.21</v>
      </c>
      <c r="Y6">
        <f t="shared" si="12"/>
        <v>0.01</v>
      </c>
    </row>
    <row r="7" spans="1:25" x14ac:dyDescent="0.25">
      <c r="A7" s="1" t="s">
        <v>522</v>
      </c>
      <c r="B7" s="1">
        <v>100</v>
      </c>
      <c r="C7" s="1">
        <v>15</v>
      </c>
      <c r="D7" s="1">
        <v>4.4000000000000004</v>
      </c>
      <c r="E7" s="1">
        <v>1</v>
      </c>
      <c r="F7" s="1">
        <v>0.1</v>
      </c>
      <c r="G7" s="1">
        <v>1.94</v>
      </c>
      <c r="H7" s="1">
        <v>1</v>
      </c>
      <c r="I7" s="1">
        <v>0</v>
      </c>
      <c r="J7" s="1">
        <v>0.03</v>
      </c>
      <c r="K7" s="1">
        <v>0</v>
      </c>
      <c r="L7" s="1">
        <v>2017</v>
      </c>
      <c r="M7">
        <f t="shared" si="1"/>
        <v>22.5</v>
      </c>
      <c r="N7">
        <f t="shared" si="2"/>
        <v>1.5</v>
      </c>
      <c r="O7">
        <f t="shared" si="3"/>
        <v>99.9</v>
      </c>
      <c r="P7">
        <f t="shared" si="4"/>
        <v>899.1</v>
      </c>
      <c r="Q7">
        <f t="shared" si="5"/>
        <v>5.4</v>
      </c>
      <c r="R7">
        <f t="shared" si="6"/>
        <v>21.6</v>
      </c>
      <c r="S7">
        <f t="shared" si="7"/>
        <v>1.08</v>
      </c>
      <c r="T7">
        <f t="shared" si="8"/>
        <v>5</v>
      </c>
      <c r="U7">
        <f t="shared" si="9"/>
        <v>5</v>
      </c>
      <c r="W7">
        <f t="shared" si="10"/>
        <v>0.8</v>
      </c>
      <c r="X7">
        <f t="shared" si="11"/>
        <v>0.18</v>
      </c>
      <c r="Y7">
        <f t="shared" si="12"/>
        <v>0.02</v>
      </c>
    </row>
    <row r="8" spans="1:25" x14ac:dyDescent="0.25">
      <c r="A8" s="1" t="s">
        <v>523</v>
      </c>
      <c r="B8" s="1">
        <v>100</v>
      </c>
      <c r="C8" s="1">
        <v>232</v>
      </c>
      <c r="D8" s="1">
        <v>65.59</v>
      </c>
      <c r="E8" s="1">
        <v>14.53</v>
      </c>
      <c r="F8" s="1">
        <v>2.4</v>
      </c>
      <c r="G8" s="1">
        <v>18.13</v>
      </c>
      <c r="H8" s="1">
        <v>13</v>
      </c>
      <c r="I8" s="1">
        <v>0</v>
      </c>
      <c r="J8" s="1">
        <v>0.98</v>
      </c>
      <c r="K8" s="1">
        <v>0</v>
      </c>
      <c r="L8" s="1">
        <v>2017</v>
      </c>
      <c r="M8">
        <f t="shared" si="1"/>
        <v>342.08000000000004</v>
      </c>
      <c r="N8">
        <f t="shared" si="2"/>
        <v>1.47</v>
      </c>
      <c r="O8">
        <f t="shared" si="3"/>
        <v>97.6</v>
      </c>
      <c r="P8">
        <f t="shared" si="4"/>
        <v>878.4</v>
      </c>
      <c r="Q8">
        <f t="shared" si="5"/>
        <v>80.12</v>
      </c>
      <c r="R8">
        <f t="shared" si="6"/>
        <v>320.48</v>
      </c>
      <c r="S8">
        <f t="shared" si="7"/>
        <v>16.02</v>
      </c>
      <c r="T8">
        <f t="shared" si="8"/>
        <v>5</v>
      </c>
      <c r="U8">
        <f t="shared" si="9"/>
        <v>5</v>
      </c>
      <c r="W8">
        <f t="shared" si="10"/>
        <v>0.79</v>
      </c>
      <c r="X8">
        <f t="shared" si="11"/>
        <v>0.18</v>
      </c>
      <c r="Y8">
        <f t="shared" si="12"/>
        <v>0.03</v>
      </c>
    </row>
    <row r="9" spans="1:25" x14ac:dyDescent="0.25">
      <c r="A9" s="1" t="s">
        <v>524</v>
      </c>
      <c r="B9" s="1">
        <v>100</v>
      </c>
      <c r="C9" s="1">
        <v>15</v>
      </c>
      <c r="D9" s="1">
        <v>4.3600000000000003</v>
      </c>
      <c r="E9" s="1">
        <v>1.1299999999999999</v>
      </c>
      <c r="F9" s="1">
        <v>0.03</v>
      </c>
      <c r="G9" s="1">
        <v>2.3199999999999998</v>
      </c>
      <c r="H9" s="1">
        <v>0</v>
      </c>
      <c r="I9" s="1">
        <v>0</v>
      </c>
      <c r="J9" s="1">
        <v>0.03</v>
      </c>
      <c r="K9" s="1">
        <v>0</v>
      </c>
      <c r="L9" s="1">
        <v>2017</v>
      </c>
      <c r="M9">
        <f t="shared" si="1"/>
        <v>22.23</v>
      </c>
      <c r="N9">
        <f t="shared" si="2"/>
        <v>1.48</v>
      </c>
      <c r="O9">
        <f t="shared" si="3"/>
        <v>99.97</v>
      </c>
      <c r="P9">
        <f t="shared" si="4"/>
        <v>899.73</v>
      </c>
      <c r="Q9">
        <f t="shared" si="5"/>
        <v>5.49</v>
      </c>
      <c r="R9">
        <f t="shared" si="6"/>
        <v>21.96</v>
      </c>
      <c r="S9">
        <f t="shared" si="7"/>
        <v>1.1000000000000001</v>
      </c>
      <c r="T9">
        <f t="shared" si="8"/>
        <v>4.99</v>
      </c>
      <c r="U9">
        <f t="shared" si="9"/>
        <v>5</v>
      </c>
      <c r="W9">
        <f t="shared" si="10"/>
        <v>0.79</v>
      </c>
      <c r="X9">
        <f t="shared" si="11"/>
        <v>0.2</v>
      </c>
      <c r="Y9">
        <f t="shared" si="12"/>
        <v>0.01</v>
      </c>
    </row>
    <row r="10" spans="1:25" x14ac:dyDescent="0.25">
      <c r="A10" s="1" t="s">
        <v>525</v>
      </c>
      <c r="B10" s="1">
        <v>100</v>
      </c>
      <c r="C10" s="1">
        <v>32</v>
      </c>
      <c r="D10" s="1">
        <v>7.3</v>
      </c>
      <c r="E10" s="1">
        <v>3.5</v>
      </c>
      <c r="F10" s="1">
        <v>0.2</v>
      </c>
      <c r="G10" s="1"/>
      <c r="H10" s="1">
        <v>33</v>
      </c>
      <c r="I10" s="1"/>
      <c r="J10" s="1"/>
      <c r="K10" s="1">
        <v>0</v>
      </c>
      <c r="L10" s="1">
        <v>2017</v>
      </c>
      <c r="M10">
        <f t="shared" si="1"/>
        <v>45</v>
      </c>
      <c r="N10">
        <f t="shared" si="2"/>
        <v>1.41</v>
      </c>
      <c r="O10">
        <f t="shared" si="3"/>
        <v>99.8</v>
      </c>
      <c r="P10">
        <f t="shared" si="4"/>
        <v>898.19999999999993</v>
      </c>
      <c r="Q10">
        <f t="shared" si="5"/>
        <v>10.8</v>
      </c>
      <c r="R10">
        <f t="shared" si="6"/>
        <v>43.2</v>
      </c>
      <c r="S10">
        <f t="shared" si="7"/>
        <v>2.16</v>
      </c>
      <c r="T10">
        <f t="shared" si="8"/>
        <v>5</v>
      </c>
      <c r="U10">
        <f t="shared" si="9"/>
        <v>5</v>
      </c>
      <c r="W10">
        <f t="shared" si="10"/>
        <v>0.66</v>
      </c>
      <c r="X10">
        <f t="shared" si="11"/>
        <v>0.32</v>
      </c>
      <c r="Y10">
        <f t="shared" si="12"/>
        <v>0.02</v>
      </c>
    </row>
    <row r="11" spans="1:25" x14ac:dyDescent="0.25">
      <c r="A11" s="1" t="s">
        <v>526</v>
      </c>
      <c r="B11" s="1">
        <v>100</v>
      </c>
      <c r="C11" s="1">
        <v>202</v>
      </c>
      <c r="D11" s="1">
        <v>43.8</v>
      </c>
      <c r="E11" s="1">
        <v>25.8</v>
      </c>
      <c r="F11" s="1">
        <v>0.4</v>
      </c>
      <c r="G11" s="1"/>
      <c r="H11" s="1"/>
      <c r="I11" s="1"/>
      <c r="J11" s="1"/>
      <c r="K11" s="1">
        <v>0</v>
      </c>
      <c r="L11" s="1">
        <v>2017</v>
      </c>
      <c r="M11">
        <f t="shared" si="1"/>
        <v>282</v>
      </c>
      <c r="N11">
        <f t="shared" si="2"/>
        <v>1.4</v>
      </c>
      <c r="O11">
        <f t="shared" si="3"/>
        <v>99.6</v>
      </c>
      <c r="P11">
        <f t="shared" si="4"/>
        <v>896.4</v>
      </c>
      <c r="Q11">
        <f t="shared" si="5"/>
        <v>69.599999999999994</v>
      </c>
      <c r="R11">
        <f t="shared" si="6"/>
        <v>278.39999999999998</v>
      </c>
      <c r="S11">
        <f t="shared" si="7"/>
        <v>13.92</v>
      </c>
      <c r="T11">
        <f t="shared" si="8"/>
        <v>5</v>
      </c>
      <c r="U11">
        <f t="shared" si="9"/>
        <v>5</v>
      </c>
      <c r="W11">
        <f t="shared" si="10"/>
        <v>0.63</v>
      </c>
      <c r="X11">
        <f t="shared" si="11"/>
        <v>0.37</v>
      </c>
      <c r="Y11">
        <f t="shared" si="12"/>
        <v>0.01</v>
      </c>
    </row>
    <row r="12" spans="1:25" x14ac:dyDescent="0.25">
      <c r="A12" s="1" t="s">
        <v>527</v>
      </c>
      <c r="B12" s="1">
        <v>100</v>
      </c>
      <c r="C12" s="1">
        <v>234</v>
      </c>
      <c r="D12" s="1">
        <v>63.2</v>
      </c>
      <c r="E12" s="1">
        <v>17.7</v>
      </c>
      <c r="F12" s="1">
        <v>2</v>
      </c>
      <c r="G12" s="1"/>
      <c r="H12" s="1"/>
      <c r="I12" s="1"/>
      <c r="J12" s="1"/>
      <c r="K12" s="1">
        <v>0</v>
      </c>
      <c r="L12" s="1">
        <v>2017</v>
      </c>
      <c r="M12">
        <f t="shared" si="1"/>
        <v>341.6</v>
      </c>
      <c r="N12">
        <f t="shared" si="2"/>
        <v>1.46</v>
      </c>
      <c r="O12">
        <f t="shared" si="3"/>
        <v>98</v>
      </c>
      <c r="P12">
        <f t="shared" si="4"/>
        <v>882</v>
      </c>
      <c r="Q12">
        <f t="shared" si="5"/>
        <v>80.900000000000006</v>
      </c>
      <c r="R12">
        <f t="shared" si="6"/>
        <v>323.60000000000002</v>
      </c>
      <c r="S12">
        <f t="shared" si="7"/>
        <v>16.18</v>
      </c>
      <c r="T12">
        <f t="shared" si="8"/>
        <v>5</v>
      </c>
      <c r="U12">
        <f t="shared" si="9"/>
        <v>5</v>
      </c>
      <c r="W12">
        <f t="shared" si="10"/>
        <v>0.76</v>
      </c>
      <c r="X12">
        <f t="shared" si="11"/>
        <v>0.21</v>
      </c>
      <c r="Y12">
        <f t="shared" si="12"/>
        <v>0.02</v>
      </c>
    </row>
    <row r="13" spans="1:25" x14ac:dyDescent="0.25">
      <c r="A13" s="1" t="s">
        <v>528</v>
      </c>
      <c r="B13" s="1">
        <v>100</v>
      </c>
      <c r="C13" s="1">
        <v>36</v>
      </c>
      <c r="D13" s="1">
        <v>7.95</v>
      </c>
      <c r="E13" s="1">
        <v>3.94</v>
      </c>
      <c r="F13" s="1">
        <v>0.32</v>
      </c>
      <c r="G13" s="1">
        <v>0</v>
      </c>
      <c r="H13" s="1">
        <v>3</v>
      </c>
      <c r="I13" s="1">
        <v>0</v>
      </c>
      <c r="J13" s="1">
        <v>0.09</v>
      </c>
      <c r="K13" s="1">
        <v>0</v>
      </c>
      <c r="L13" s="1">
        <v>2017</v>
      </c>
      <c r="M13">
        <f t="shared" si="1"/>
        <v>50.440000000000005</v>
      </c>
      <c r="N13">
        <f t="shared" si="2"/>
        <v>1.4</v>
      </c>
      <c r="O13">
        <f t="shared" si="3"/>
        <v>99.68</v>
      </c>
      <c r="P13">
        <f t="shared" si="4"/>
        <v>897.12000000000012</v>
      </c>
      <c r="Q13">
        <f t="shared" si="5"/>
        <v>11.89</v>
      </c>
      <c r="R13">
        <f t="shared" si="6"/>
        <v>47.56</v>
      </c>
      <c r="S13">
        <f t="shared" si="7"/>
        <v>2.38</v>
      </c>
      <c r="T13">
        <f t="shared" si="8"/>
        <v>5</v>
      </c>
      <c r="U13">
        <f t="shared" si="9"/>
        <v>5</v>
      </c>
      <c r="W13">
        <f t="shared" si="10"/>
        <v>0.65</v>
      </c>
      <c r="X13">
        <f t="shared" si="11"/>
        <v>0.32</v>
      </c>
      <c r="Y13">
        <f t="shared" si="12"/>
        <v>0.03</v>
      </c>
    </row>
    <row r="14" spans="1:25" x14ac:dyDescent="0.25">
      <c r="A14" s="1" t="s">
        <v>529</v>
      </c>
      <c r="B14" s="1">
        <v>70</v>
      </c>
      <c r="C14" s="1">
        <v>33.6</v>
      </c>
      <c r="D14" s="1">
        <v>7.7</v>
      </c>
      <c r="E14" s="1">
        <v>2.38</v>
      </c>
      <c r="F14" s="1">
        <v>7.0000000000000007E-2</v>
      </c>
      <c r="G14" s="1">
        <v>0</v>
      </c>
      <c r="H14" s="1">
        <v>421.4</v>
      </c>
      <c r="I14" s="1">
        <v>0</v>
      </c>
      <c r="J14" s="1">
        <v>0</v>
      </c>
      <c r="K14" s="1">
        <v>0</v>
      </c>
      <c r="L14" s="1">
        <v>2011</v>
      </c>
      <c r="M14">
        <f t="shared" si="1"/>
        <v>40.950000000000003</v>
      </c>
      <c r="N14">
        <f t="shared" si="2"/>
        <v>1.22</v>
      </c>
      <c r="O14">
        <f t="shared" si="3"/>
        <v>69.930000000000007</v>
      </c>
      <c r="P14">
        <f t="shared" si="4"/>
        <v>629.37000000000012</v>
      </c>
      <c r="Q14">
        <f t="shared" si="5"/>
        <v>10.08</v>
      </c>
      <c r="R14">
        <f t="shared" si="6"/>
        <v>40.32</v>
      </c>
      <c r="S14">
        <f t="shared" si="7"/>
        <v>2.02</v>
      </c>
      <c r="T14">
        <f t="shared" si="8"/>
        <v>4.99</v>
      </c>
      <c r="U14">
        <f t="shared" si="9"/>
        <v>5</v>
      </c>
      <c r="W14">
        <f t="shared" si="10"/>
        <v>0.76</v>
      </c>
      <c r="X14">
        <f t="shared" si="11"/>
        <v>0.23</v>
      </c>
      <c r="Y14">
        <f t="shared" si="12"/>
        <v>0.01</v>
      </c>
    </row>
    <row r="15" spans="1:25" x14ac:dyDescent="0.25">
      <c r="A15" s="1" t="s">
        <v>530</v>
      </c>
      <c r="B15" s="1">
        <v>100</v>
      </c>
      <c r="C15" s="1">
        <v>45</v>
      </c>
      <c r="D15" s="1">
        <v>7.34</v>
      </c>
      <c r="E15" s="1">
        <v>3.92</v>
      </c>
      <c r="F15" s="1">
        <v>0.44</v>
      </c>
      <c r="G15" s="1">
        <v>0</v>
      </c>
      <c r="H15" s="1">
        <v>0</v>
      </c>
      <c r="I15" s="1">
        <v>0</v>
      </c>
      <c r="J15" s="1">
        <v>0.13</v>
      </c>
      <c r="K15" s="1">
        <v>0</v>
      </c>
      <c r="L15" s="1">
        <v>2017</v>
      </c>
      <c r="M15">
        <f t="shared" si="1"/>
        <v>49</v>
      </c>
      <c r="N15">
        <f t="shared" si="2"/>
        <v>1.0900000000000001</v>
      </c>
      <c r="O15">
        <f t="shared" si="3"/>
        <v>99.56</v>
      </c>
      <c r="P15">
        <f t="shared" si="4"/>
        <v>896.04</v>
      </c>
      <c r="Q15">
        <f t="shared" si="5"/>
        <v>11.26</v>
      </c>
      <c r="R15">
        <f t="shared" si="6"/>
        <v>45.04</v>
      </c>
      <c r="S15">
        <f t="shared" si="7"/>
        <v>2.25</v>
      </c>
      <c r="T15">
        <f t="shared" si="8"/>
        <v>5</v>
      </c>
      <c r="U15">
        <f t="shared" si="9"/>
        <v>5</v>
      </c>
      <c r="W15">
        <f t="shared" si="10"/>
        <v>0.63</v>
      </c>
      <c r="X15">
        <f t="shared" si="11"/>
        <v>0.34</v>
      </c>
      <c r="Y15">
        <f t="shared" si="12"/>
        <v>0.04</v>
      </c>
    </row>
    <row r="16" spans="1:25" x14ac:dyDescent="0.25">
      <c r="A16" s="1" t="s">
        <v>531</v>
      </c>
      <c r="B16" s="1">
        <v>100</v>
      </c>
      <c r="C16" s="1">
        <v>291</v>
      </c>
      <c r="D16" s="1">
        <v>75.53</v>
      </c>
      <c r="E16" s="1">
        <v>6.07</v>
      </c>
      <c r="F16" s="1">
        <v>0.47</v>
      </c>
      <c r="G16" s="1">
        <v>17.11</v>
      </c>
      <c r="H16" s="1">
        <v>12</v>
      </c>
      <c r="I16" s="1">
        <v>0</v>
      </c>
      <c r="J16" s="1">
        <v>0.43</v>
      </c>
      <c r="K16" s="1">
        <v>0</v>
      </c>
      <c r="L16" s="1">
        <v>2017</v>
      </c>
      <c r="M16">
        <f t="shared" si="1"/>
        <v>330.63</v>
      </c>
      <c r="N16">
        <f t="shared" si="2"/>
        <v>1.1399999999999999</v>
      </c>
      <c r="O16">
        <f t="shared" si="3"/>
        <v>99.53</v>
      </c>
      <c r="P16">
        <f t="shared" si="4"/>
        <v>895.77</v>
      </c>
      <c r="Q16">
        <f t="shared" si="5"/>
        <v>81.599999999999994</v>
      </c>
      <c r="R16">
        <f t="shared" si="6"/>
        <v>326.39999999999998</v>
      </c>
      <c r="S16">
        <f t="shared" si="7"/>
        <v>16.32</v>
      </c>
      <c r="T16">
        <f t="shared" si="8"/>
        <v>5</v>
      </c>
      <c r="U16">
        <f t="shared" si="9"/>
        <v>5</v>
      </c>
      <c r="W16">
        <f t="shared" si="10"/>
        <v>0.92</v>
      </c>
      <c r="X16">
        <f t="shared" si="11"/>
        <v>7.0000000000000007E-2</v>
      </c>
      <c r="Y16">
        <f t="shared" si="12"/>
        <v>0.01</v>
      </c>
    </row>
    <row r="17" spans="1:25" x14ac:dyDescent="0.25">
      <c r="A17" s="1" t="s">
        <v>532</v>
      </c>
      <c r="B17" s="1">
        <v>100</v>
      </c>
      <c r="C17" s="1">
        <v>12</v>
      </c>
      <c r="D17" s="1">
        <v>2.88</v>
      </c>
      <c r="E17" s="1">
        <v>0.45</v>
      </c>
      <c r="F17" s="1">
        <v>0.05</v>
      </c>
      <c r="G17" s="1">
        <v>0</v>
      </c>
      <c r="H17" s="1">
        <v>1</v>
      </c>
      <c r="I17" s="1">
        <v>0</v>
      </c>
      <c r="J17" s="1">
        <v>0.02</v>
      </c>
      <c r="K17" s="1">
        <v>0</v>
      </c>
      <c r="L17" s="1">
        <v>2017</v>
      </c>
      <c r="M17">
        <f t="shared" si="1"/>
        <v>13.77</v>
      </c>
      <c r="N17">
        <f t="shared" si="2"/>
        <v>1.1499999999999999</v>
      </c>
      <c r="O17">
        <f t="shared" si="3"/>
        <v>99.95</v>
      </c>
      <c r="P17">
        <f t="shared" si="4"/>
        <v>899.55000000000007</v>
      </c>
      <c r="Q17">
        <f t="shared" si="5"/>
        <v>3.33</v>
      </c>
      <c r="R17">
        <f t="shared" si="6"/>
        <v>13.32</v>
      </c>
      <c r="S17">
        <f t="shared" si="7"/>
        <v>0.67</v>
      </c>
      <c r="T17">
        <f t="shared" si="8"/>
        <v>4.97</v>
      </c>
      <c r="U17">
        <f t="shared" si="9"/>
        <v>5</v>
      </c>
      <c r="W17">
        <f t="shared" si="10"/>
        <v>0.85</v>
      </c>
      <c r="X17">
        <f t="shared" si="11"/>
        <v>0.13</v>
      </c>
      <c r="Y17">
        <f t="shared" si="12"/>
        <v>0.01</v>
      </c>
    </row>
    <row r="18" spans="1:25" x14ac:dyDescent="0.25">
      <c r="A18" s="1" t="s">
        <v>533</v>
      </c>
      <c r="B18" s="1">
        <v>100</v>
      </c>
      <c r="C18" s="1">
        <v>16</v>
      </c>
      <c r="D18" s="1">
        <v>3.63</v>
      </c>
      <c r="E18" s="1">
        <v>0.76</v>
      </c>
      <c r="F18" s="1">
        <v>0.02</v>
      </c>
      <c r="G18" s="1">
        <v>0</v>
      </c>
      <c r="H18" s="1">
        <v>1</v>
      </c>
      <c r="I18" s="1">
        <v>0</v>
      </c>
      <c r="J18" s="1">
        <v>0.02</v>
      </c>
      <c r="K18" s="1">
        <v>0</v>
      </c>
      <c r="L18" s="1">
        <v>2017</v>
      </c>
      <c r="M18">
        <f t="shared" si="1"/>
        <v>17.739999999999998</v>
      </c>
      <c r="N18">
        <f t="shared" si="2"/>
        <v>1.1100000000000001</v>
      </c>
      <c r="O18">
        <f t="shared" si="3"/>
        <v>99.98</v>
      </c>
      <c r="P18">
        <f t="shared" si="4"/>
        <v>899.82</v>
      </c>
      <c r="Q18">
        <f t="shared" si="5"/>
        <v>4.3899999999999997</v>
      </c>
      <c r="R18">
        <f t="shared" si="6"/>
        <v>17.559999999999999</v>
      </c>
      <c r="S18">
        <f t="shared" si="7"/>
        <v>0.88</v>
      </c>
      <c r="T18">
        <f t="shared" si="8"/>
        <v>4.99</v>
      </c>
      <c r="U18">
        <f t="shared" si="9"/>
        <v>5</v>
      </c>
      <c r="W18">
        <f t="shared" si="10"/>
        <v>0.82</v>
      </c>
      <c r="X18">
        <f t="shared" si="11"/>
        <v>0.17</v>
      </c>
      <c r="Y18">
        <f t="shared" si="12"/>
        <v>0</v>
      </c>
    </row>
    <row r="19" spans="1:25" x14ac:dyDescent="0.25">
      <c r="A19" s="1" t="s">
        <v>534</v>
      </c>
      <c r="B19" s="1">
        <v>100</v>
      </c>
      <c r="C19" s="1">
        <v>24</v>
      </c>
      <c r="D19" s="1">
        <v>5.8</v>
      </c>
      <c r="E19" s="1">
        <v>1.6</v>
      </c>
      <c r="F19" s="1">
        <v>0.5</v>
      </c>
      <c r="G19" s="1"/>
      <c r="H19" s="1">
        <v>34</v>
      </c>
      <c r="I19" s="1"/>
      <c r="J19" s="1"/>
      <c r="K19" s="1">
        <v>0</v>
      </c>
      <c r="L19" s="1">
        <v>2017</v>
      </c>
      <c r="M19">
        <f t="shared" si="1"/>
        <v>34.1</v>
      </c>
      <c r="N19">
        <f t="shared" si="2"/>
        <v>1.42</v>
      </c>
      <c r="O19">
        <f t="shared" si="3"/>
        <v>99.5</v>
      </c>
      <c r="P19">
        <f t="shared" si="4"/>
        <v>895.5</v>
      </c>
      <c r="Q19">
        <f t="shared" si="5"/>
        <v>7.4</v>
      </c>
      <c r="R19">
        <f t="shared" si="6"/>
        <v>29.6</v>
      </c>
      <c r="S19">
        <f t="shared" si="7"/>
        <v>1.48</v>
      </c>
      <c r="T19">
        <f t="shared" si="8"/>
        <v>5</v>
      </c>
      <c r="U19">
        <f t="shared" si="9"/>
        <v>5</v>
      </c>
      <c r="W19">
        <f t="shared" si="10"/>
        <v>0.73</v>
      </c>
      <c r="X19">
        <f t="shared" si="11"/>
        <v>0.2</v>
      </c>
      <c r="Y19">
        <f t="shared" si="12"/>
        <v>0.06</v>
      </c>
    </row>
    <row r="20" spans="1:25" x14ac:dyDescent="0.25">
      <c r="A20" s="1" t="s">
        <v>535</v>
      </c>
      <c r="B20" s="1">
        <v>100</v>
      </c>
      <c r="C20" s="1">
        <v>230</v>
      </c>
      <c r="D20" s="1">
        <v>76.400000000000006</v>
      </c>
      <c r="E20" s="1">
        <v>5.6</v>
      </c>
      <c r="F20" s="1">
        <v>2.8</v>
      </c>
      <c r="G20" s="1"/>
      <c r="H20" s="1"/>
      <c r="I20" s="1"/>
      <c r="J20" s="1"/>
      <c r="K20" s="1">
        <v>0</v>
      </c>
      <c r="L20" s="1">
        <v>2017</v>
      </c>
      <c r="M20">
        <f t="shared" si="1"/>
        <v>353.2</v>
      </c>
      <c r="N20">
        <f t="shared" si="2"/>
        <v>1.54</v>
      </c>
      <c r="O20">
        <f t="shared" si="3"/>
        <v>97.2</v>
      </c>
      <c r="P20">
        <f t="shared" si="4"/>
        <v>874.80000000000007</v>
      </c>
      <c r="Q20">
        <f t="shared" si="5"/>
        <v>82</v>
      </c>
      <c r="R20">
        <f t="shared" si="6"/>
        <v>328</v>
      </c>
      <c r="S20">
        <f t="shared" si="7"/>
        <v>16.399999999999999</v>
      </c>
      <c r="T20">
        <f t="shared" si="8"/>
        <v>5</v>
      </c>
      <c r="U20">
        <f t="shared" si="9"/>
        <v>5</v>
      </c>
      <c r="W20">
        <f t="shared" si="10"/>
        <v>0.9</v>
      </c>
      <c r="X20">
        <f t="shared" si="11"/>
        <v>7.0000000000000007E-2</v>
      </c>
      <c r="Y20">
        <f t="shared" si="12"/>
        <v>0.03</v>
      </c>
    </row>
    <row r="21" spans="1:25" x14ac:dyDescent="0.25">
      <c r="A21" s="1" t="s">
        <v>536</v>
      </c>
      <c r="B21" s="1">
        <v>100</v>
      </c>
      <c r="C21" s="1">
        <v>25</v>
      </c>
      <c r="D21" s="1">
        <v>6.84</v>
      </c>
      <c r="E21" s="1">
        <v>1.68</v>
      </c>
      <c r="F21" s="1">
        <v>0.26</v>
      </c>
      <c r="G21" s="1">
        <v>0</v>
      </c>
      <c r="H21" s="1">
        <v>4</v>
      </c>
      <c r="I21" s="1">
        <v>0</v>
      </c>
      <c r="J21" s="1">
        <v>0.1</v>
      </c>
      <c r="K21" s="1">
        <v>0</v>
      </c>
      <c r="L21" s="1">
        <v>2017</v>
      </c>
      <c r="M21">
        <f t="shared" si="1"/>
        <v>36.42</v>
      </c>
      <c r="N21">
        <f t="shared" si="2"/>
        <v>1.46</v>
      </c>
      <c r="O21">
        <f t="shared" si="3"/>
        <v>99.74</v>
      </c>
      <c r="P21">
        <f t="shared" si="4"/>
        <v>897.66</v>
      </c>
      <c r="Q21">
        <f t="shared" si="5"/>
        <v>8.52</v>
      </c>
      <c r="R21">
        <f t="shared" si="6"/>
        <v>34.08</v>
      </c>
      <c r="S21">
        <f t="shared" si="7"/>
        <v>1.7</v>
      </c>
      <c r="T21">
        <f t="shared" si="8"/>
        <v>5.01</v>
      </c>
      <c r="U21">
        <f t="shared" si="9"/>
        <v>5</v>
      </c>
      <c r="W21">
        <f t="shared" si="10"/>
        <v>0.78</v>
      </c>
      <c r="X21">
        <f t="shared" si="11"/>
        <v>0.19</v>
      </c>
      <c r="Y21">
        <f t="shared" si="12"/>
        <v>0.03</v>
      </c>
    </row>
    <row r="22" spans="1:25" x14ac:dyDescent="0.25">
      <c r="A22" s="1" t="s">
        <v>537</v>
      </c>
      <c r="B22" s="1">
        <v>100</v>
      </c>
      <c r="C22" s="1">
        <v>240</v>
      </c>
      <c r="D22" s="1">
        <v>64</v>
      </c>
      <c r="E22" s="1">
        <v>17.3</v>
      </c>
      <c r="F22" s="1">
        <v>1.3</v>
      </c>
      <c r="G22" s="1">
        <v>0</v>
      </c>
      <c r="H22" s="1">
        <v>30</v>
      </c>
      <c r="I22" s="1">
        <v>0</v>
      </c>
      <c r="J22" s="1">
        <v>0</v>
      </c>
      <c r="K22" s="1">
        <v>0</v>
      </c>
      <c r="L22" s="1">
        <v>2006</v>
      </c>
      <c r="M22">
        <f t="shared" si="1"/>
        <v>336.9</v>
      </c>
      <c r="N22">
        <f t="shared" si="2"/>
        <v>1.4</v>
      </c>
      <c r="O22">
        <f t="shared" si="3"/>
        <v>98.7</v>
      </c>
      <c r="P22">
        <f t="shared" si="4"/>
        <v>888.30000000000007</v>
      </c>
      <c r="Q22">
        <f t="shared" si="5"/>
        <v>81.3</v>
      </c>
      <c r="R22">
        <f t="shared" si="6"/>
        <v>325.2</v>
      </c>
      <c r="S22">
        <f t="shared" si="7"/>
        <v>16.260000000000002</v>
      </c>
      <c r="T22">
        <f t="shared" si="8"/>
        <v>5</v>
      </c>
      <c r="U22">
        <f t="shared" si="9"/>
        <v>5</v>
      </c>
      <c r="W22">
        <f t="shared" si="10"/>
        <v>0.77</v>
      </c>
      <c r="X22">
        <f t="shared" si="11"/>
        <v>0.21</v>
      </c>
      <c r="Y22">
        <f t="shared" si="12"/>
        <v>0.02</v>
      </c>
    </row>
    <row r="23" spans="1:25" x14ac:dyDescent="0.25">
      <c r="A23" s="1" t="s">
        <v>538</v>
      </c>
      <c r="B23" s="1">
        <v>100</v>
      </c>
      <c r="C23" s="1">
        <v>20</v>
      </c>
      <c r="D23" s="1">
        <v>5.43</v>
      </c>
      <c r="E23" s="1">
        <v>1.58</v>
      </c>
      <c r="F23" s="1">
        <v>0.16</v>
      </c>
      <c r="G23" s="1">
        <v>0</v>
      </c>
      <c r="H23" s="1">
        <v>2</v>
      </c>
      <c r="I23" s="1">
        <v>0</v>
      </c>
      <c r="J23" s="1">
        <v>0.04</v>
      </c>
      <c r="K23" s="1">
        <v>0</v>
      </c>
      <c r="L23" s="1">
        <v>2017</v>
      </c>
      <c r="M23">
        <f t="shared" si="1"/>
        <v>29.48</v>
      </c>
      <c r="N23">
        <f t="shared" si="2"/>
        <v>1.47</v>
      </c>
      <c r="O23">
        <f t="shared" si="3"/>
        <v>99.84</v>
      </c>
      <c r="P23">
        <f t="shared" si="4"/>
        <v>898.56000000000006</v>
      </c>
      <c r="Q23">
        <f t="shared" si="5"/>
        <v>7.01</v>
      </c>
      <c r="R23">
        <f t="shared" si="6"/>
        <v>28.04</v>
      </c>
      <c r="S23">
        <f t="shared" si="7"/>
        <v>1.4</v>
      </c>
      <c r="T23">
        <f t="shared" si="8"/>
        <v>5.01</v>
      </c>
      <c r="U23">
        <f t="shared" si="9"/>
        <v>5</v>
      </c>
      <c r="W23">
        <f t="shared" si="10"/>
        <v>0.76</v>
      </c>
      <c r="X23">
        <f t="shared" si="11"/>
        <v>0.22</v>
      </c>
      <c r="Y23">
        <f t="shared" si="12"/>
        <v>0.02</v>
      </c>
    </row>
    <row r="24" spans="1:25" x14ac:dyDescent="0.25">
      <c r="A24" s="1" t="s">
        <v>539</v>
      </c>
      <c r="B24" s="1">
        <v>100</v>
      </c>
      <c r="C24" s="1">
        <v>23</v>
      </c>
      <c r="D24" s="1">
        <v>6.2</v>
      </c>
      <c r="E24" s="1">
        <v>2.1</v>
      </c>
      <c r="F24" s="1">
        <v>0.1</v>
      </c>
      <c r="G24" s="1"/>
      <c r="H24" s="1">
        <v>6</v>
      </c>
      <c r="I24" s="1"/>
      <c r="J24" s="1"/>
      <c r="K24" s="1">
        <v>0</v>
      </c>
      <c r="L24" s="1">
        <v>2017</v>
      </c>
      <c r="M24">
        <f t="shared" si="1"/>
        <v>34.1</v>
      </c>
      <c r="N24">
        <f t="shared" si="2"/>
        <v>1.48</v>
      </c>
      <c r="O24">
        <f t="shared" si="3"/>
        <v>99.9</v>
      </c>
      <c r="P24">
        <f t="shared" si="4"/>
        <v>899.1</v>
      </c>
      <c r="Q24">
        <f t="shared" si="5"/>
        <v>8.3000000000000007</v>
      </c>
      <c r="R24">
        <f t="shared" si="6"/>
        <v>33.200000000000003</v>
      </c>
      <c r="S24">
        <f t="shared" si="7"/>
        <v>1.66</v>
      </c>
      <c r="T24">
        <f t="shared" si="8"/>
        <v>5</v>
      </c>
      <c r="U24">
        <f t="shared" si="9"/>
        <v>5</v>
      </c>
      <c r="W24">
        <f t="shared" si="10"/>
        <v>0.74</v>
      </c>
      <c r="X24">
        <f t="shared" si="11"/>
        <v>0.25</v>
      </c>
      <c r="Y24">
        <f t="shared" si="12"/>
        <v>0.01</v>
      </c>
    </row>
    <row r="25" spans="1:25" x14ac:dyDescent="0.25">
      <c r="A25" s="1" t="s">
        <v>540</v>
      </c>
      <c r="B25" s="1">
        <v>100</v>
      </c>
      <c r="C25" s="1">
        <v>20</v>
      </c>
      <c r="D25" s="1">
        <v>3.55</v>
      </c>
      <c r="E25" s="1">
        <v>2.74</v>
      </c>
      <c r="F25" s="1">
        <v>0.24</v>
      </c>
      <c r="G25" s="1">
        <v>0.43</v>
      </c>
      <c r="H25" s="1">
        <v>2</v>
      </c>
      <c r="I25" s="1">
        <v>0</v>
      </c>
      <c r="J25" s="1">
        <v>0.12</v>
      </c>
      <c r="K25" s="1">
        <v>0</v>
      </c>
      <c r="L25" s="1">
        <v>2017</v>
      </c>
      <c r="M25">
        <f t="shared" si="1"/>
        <v>27.32</v>
      </c>
      <c r="N25">
        <f t="shared" si="2"/>
        <v>1.37</v>
      </c>
      <c r="O25">
        <f t="shared" si="3"/>
        <v>99.76</v>
      </c>
      <c r="P25">
        <f t="shared" si="4"/>
        <v>897.84</v>
      </c>
      <c r="Q25">
        <f t="shared" si="5"/>
        <v>6.29</v>
      </c>
      <c r="R25">
        <f t="shared" si="6"/>
        <v>25.16</v>
      </c>
      <c r="S25">
        <f t="shared" si="7"/>
        <v>1.26</v>
      </c>
      <c r="T25">
        <f t="shared" si="8"/>
        <v>4.99</v>
      </c>
      <c r="U25">
        <f t="shared" si="9"/>
        <v>5</v>
      </c>
      <c r="W25">
        <f t="shared" si="10"/>
        <v>0.54</v>
      </c>
      <c r="X25">
        <f t="shared" si="11"/>
        <v>0.42</v>
      </c>
      <c r="Y25">
        <f t="shared" si="12"/>
        <v>0.04</v>
      </c>
    </row>
    <row r="26" spans="1:25" x14ac:dyDescent="0.25">
      <c r="A26" s="1" t="s">
        <v>541</v>
      </c>
      <c r="B26" s="1">
        <v>100</v>
      </c>
      <c r="C26" s="1">
        <v>229</v>
      </c>
      <c r="D26" s="1">
        <v>54.2</v>
      </c>
      <c r="E26" s="1">
        <v>25.8</v>
      </c>
      <c r="F26" s="1">
        <v>0.6</v>
      </c>
      <c r="G26" s="1"/>
      <c r="H26" s="1">
        <v>15</v>
      </c>
      <c r="I26" s="1"/>
      <c r="J26" s="1"/>
      <c r="K26" s="1">
        <v>0</v>
      </c>
      <c r="L26" s="1">
        <v>2017</v>
      </c>
      <c r="M26">
        <f t="shared" si="1"/>
        <v>325.39999999999998</v>
      </c>
      <c r="N26">
        <f t="shared" si="2"/>
        <v>1.42</v>
      </c>
      <c r="O26">
        <f t="shared" si="3"/>
        <v>99.4</v>
      </c>
      <c r="P26">
        <f t="shared" si="4"/>
        <v>894.6</v>
      </c>
      <c r="Q26">
        <f t="shared" si="5"/>
        <v>80</v>
      </c>
      <c r="R26">
        <f t="shared" si="6"/>
        <v>320</v>
      </c>
      <c r="S26">
        <f t="shared" si="7"/>
        <v>16</v>
      </c>
      <c r="T26">
        <f t="shared" si="8"/>
        <v>5</v>
      </c>
      <c r="U26">
        <f t="shared" si="9"/>
        <v>5</v>
      </c>
      <c r="W26">
        <f t="shared" si="10"/>
        <v>0.67</v>
      </c>
      <c r="X26">
        <f t="shared" si="11"/>
        <v>0.32</v>
      </c>
      <c r="Y26">
        <f t="shared" si="12"/>
        <v>0.01</v>
      </c>
    </row>
    <row r="27" spans="1:25" x14ac:dyDescent="0.25">
      <c r="A27" s="1" t="s">
        <v>542</v>
      </c>
      <c r="B27" s="1">
        <v>100</v>
      </c>
      <c r="C27" s="1">
        <v>21</v>
      </c>
      <c r="D27" s="1">
        <v>3.8</v>
      </c>
      <c r="E27" s="1">
        <v>2.9</v>
      </c>
      <c r="F27" s="1">
        <v>0.17</v>
      </c>
      <c r="G27" s="1">
        <v>0.2</v>
      </c>
      <c r="H27" s="1">
        <v>0</v>
      </c>
      <c r="I27" s="1">
        <v>0</v>
      </c>
      <c r="J27" s="1">
        <v>0.1</v>
      </c>
      <c r="K27" s="1">
        <v>0</v>
      </c>
      <c r="L27" s="1">
        <v>2017</v>
      </c>
      <c r="M27">
        <f t="shared" si="1"/>
        <v>28.33</v>
      </c>
      <c r="N27">
        <f t="shared" si="2"/>
        <v>1.35</v>
      </c>
      <c r="O27">
        <f t="shared" si="3"/>
        <v>99.83</v>
      </c>
      <c r="P27">
        <f t="shared" si="4"/>
        <v>898.47</v>
      </c>
      <c r="Q27">
        <f t="shared" si="5"/>
        <v>6.6999999999999993</v>
      </c>
      <c r="R27">
        <f t="shared" si="6"/>
        <v>26.799999999999997</v>
      </c>
      <c r="S27">
        <f t="shared" si="7"/>
        <v>1.34</v>
      </c>
      <c r="T27">
        <f t="shared" si="8"/>
        <v>5</v>
      </c>
      <c r="U27">
        <f t="shared" si="9"/>
        <v>5</v>
      </c>
      <c r="W27">
        <f t="shared" si="10"/>
        <v>0.55000000000000004</v>
      </c>
      <c r="X27">
        <f t="shared" si="11"/>
        <v>0.42</v>
      </c>
      <c r="Y27">
        <f t="shared" si="12"/>
        <v>0.02</v>
      </c>
    </row>
    <row r="28" spans="1:25" x14ac:dyDescent="0.25">
      <c r="A28" s="1" t="s">
        <v>543</v>
      </c>
      <c r="B28" s="1">
        <v>100</v>
      </c>
      <c r="C28" s="1">
        <v>32</v>
      </c>
      <c r="D28" s="1">
        <v>5.6</v>
      </c>
      <c r="E28" s="1">
        <v>4.5999999999999996</v>
      </c>
      <c r="F28" s="1">
        <v>0.2</v>
      </c>
      <c r="G28" s="1"/>
      <c r="H28" s="1">
        <v>5</v>
      </c>
      <c r="I28" s="1"/>
      <c r="J28" s="1"/>
      <c r="K28" s="1">
        <v>0</v>
      </c>
      <c r="L28" s="1">
        <v>2017</v>
      </c>
      <c r="M28">
        <f t="shared" si="1"/>
        <v>42.599999999999994</v>
      </c>
      <c r="N28">
        <f t="shared" si="2"/>
        <v>1.33</v>
      </c>
      <c r="O28">
        <f t="shared" si="3"/>
        <v>99.8</v>
      </c>
      <c r="P28">
        <f t="shared" si="4"/>
        <v>898.19999999999993</v>
      </c>
      <c r="Q28">
        <f t="shared" si="5"/>
        <v>10.199999999999999</v>
      </c>
      <c r="R28">
        <f t="shared" si="6"/>
        <v>40.799999999999997</v>
      </c>
      <c r="S28">
        <f t="shared" si="7"/>
        <v>2.04</v>
      </c>
      <c r="T28">
        <f t="shared" si="8"/>
        <v>5</v>
      </c>
      <c r="U28">
        <f t="shared" si="9"/>
        <v>5</v>
      </c>
      <c r="W28">
        <f t="shared" si="10"/>
        <v>0.54</v>
      </c>
      <c r="X28">
        <f t="shared" si="11"/>
        <v>0.44</v>
      </c>
      <c r="Y28">
        <f t="shared" si="12"/>
        <v>0.02</v>
      </c>
    </row>
    <row r="29" spans="1:25" x14ac:dyDescent="0.25">
      <c r="A29" s="1" t="s">
        <v>544</v>
      </c>
      <c r="B29" s="1">
        <v>100</v>
      </c>
      <c r="C29" s="1">
        <v>47</v>
      </c>
      <c r="D29" s="1">
        <v>8.9</v>
      </c>
      <c r="E29" s="1">
        <v>5.16</v>
      </c>
      <c r="F29" s="1">
        <v>0.85</v>
      </c>
      <c r="G29" s="1">
        <v>0</v>
      </c>
      <c r="H29" s="1">
        <v>2</v>
      </c>
      <c r="I29" s="1">
        <v>0</v>
      </c>
      <c r="J29" s="1">
        <v>0.18</v>
      </c>
      <c r="K29" s="1">
        <v>0</v>
      </c>
      <c r="L29" s="1">
        <v>2017</v>
      </c>
      <c r="M29">
        <f t="shared" si="1"/>
        <v>63.89</v>
      </c>
      <c r="N29">
        <f t="shared" si="2"/>
        <v>1.36</v>
      </c>
      <c r="O29">
        <f t="shared" si="3"/>
        <v>99.15</v>
      </c>
      <c r="P29">
        <f t="shared" si="4"/>
        <v>892.35</v>
      </c>
      <c r="Q29">
        <f t="shared" si="5"/>
        <v>14.06</v>
      </c>
      <c r="R29">
        <f t="shared" si="6"/>
        <v>56.24</v>
      </c>
      <c r="S29">
        <f t="shared" si="7"/>
        <v>2.81</v>
      </c>
      <c r="T29">
        <f t="shared" si="8"/>
        <v>5</v>
      </c>
      <c r="U29">
        <f t="shared" si="9"/>
        <v>5</v>
      </c>
      <c r="W29">
        <f t="shared" si="10"/>
        <v>0.6</v>
      </c>
      <c r="X29">
        <f t="shared" si="11"/>
        <v>0.35</v>
      </c>
      <c r="Y29">
        <f t="shared" si="12"/>
        <v>0.06</v>
      </c>
    </row>
    <row r="30" spans="1:25" x14ac:dyDescent="0.25">
      <c r="A30" s="1" t="s">
        <v>545</v>
      </c>
      <c r="B30" s="1">
        <v>100</v>
      </c>
      <c r="C30" s="1">
        <v>91</v>
      </c>
      <c r="D30" s="1">
        <v>31.49</v>
      </c>
      <c r="E30" s="1">
        <v>2.39</v>
      </c>
      <c r="F30" s="1">
        <v>0.63</v>
      </c>
      <c r="G30" s="1">
        <v>11.51</v>
      </c>
      <c r="H30" s="1">
        <v>2026</v>
      </c>
      <c r="I30" s="1">
        <v>0</v>
      </c>
      <c r="J30" s="1">
        <v>0.11</v>
      </c>
      <c r="K30" s="1">
        <v>0</v>
      </c>
      <c r="L30" s="1">
        <v>2017</v>
      </c>
      <c r="M30">
        <f t="shared" si="1"/>
        <v>141.18999999999997</v>
      </c>
      <c r="N30">
        <f t="shared" si="2"/>
        <v>1.55</v>
      </c>
      <c r="O30">
        <f t="shared" si="3"/>
        <v>99.37</v>
      </c>
      <c r="P30">
        <f t="shared" si="4"/>
        <v>894.33</v>
      </c>
      <c r="Q30">
        <f t="shared" si="5"/>
        <v>33.879999999999995</v>
      </c>
      <c r="R30">
        <f t="shared" si="6"/>
        <v>135.51999999999998</v>
      </c>
      <c r="S30">
        <f t="shared" si="7"/>
        <v>6.78</v>
      </c>
      <c r="T30">
        <f t="shared" si="8"/>
        <v>5</v>
      </c>
      <c r="U30">
        <f t="shared" si="9"/>
        <v>5</v>
      </c>
      <c r="W30">
        <f t="shared" si="10"/>
        <v>0.91</v>
      </c>
      <c r="X30">
        <f t="shared" si="11"/>
        <v>7.0000000000000007E-2</v>
      </c>
      <c r="Y30">
        <f t="shared" si="12"/>
        <v>0.02</v>
      </c>
    </row>
    <row r="31" spans="1:25" x14ac:dyDescent="0.25">
      <c r="A31" s="1" t="s">
        <v>546</v>
      </c>
      <c r="B31" s="1">
        <v>100</v>
      </c>
      <c r="C31" s="1">
        <v>27</v>
      </c>
      <c r="D31" s="1">
        <v>7.78</v>
      </c>
      <c r="E31" s="1">
        <v>1.83</v>
      </c>
      <c r="F31" s="1">
        <v>0.13</v>
      </c>
      <c r="G31" s="1">
        <v>1.98</v>
      </c>
      <c r="H31" s="1">
        <v>2</v>
      </c>
      <c r="I31" s="1">
        <v>0</v>
      </c>
      <c r="J31" s="1">
        <v>0.04</v>
      </c>
      <c r="K31" s="1">
        <v>0</v>
      </c>
      <c r="L31" s="1">
        <v>2017</v>
      </c>
      <c r="M31">
        <f t="shared" si="1"/>
        <v>39.61</v>
      </c>
      <c r="N31">
        <f t="shared" si="2"/>
        <v>1.47</v>
      </c>
      <c r="O31">
        <f t="shared" si="3"/>
        <v>99.87</v>
      </c>
      <c r="P31">
        <f t="shared" si="4"/>
        <v>898.83</v>
      </c>
      <c r="Q31">
        <f t="shared" si="5"/>
        <v>9.61</v>
      </c>
      <c r="R31">
        <f t="shared" si="6"/>
        <v>38.44</v>
      </c>
      <c r="S31">
        <f t="shared" si="7"/>
        <v>1.92</v>
      </c>
      <c r="T31">
        <f t="shared" si="8"/>
        <v>5.01</v>
      </c>
      <c r="U31">
        <f t="shared" si="9"/>
        <v>5</v>
      </c>
      <c r="W31">
        <f t="shared" si="10"/>
        <v>0.8</v>
      </c>
      <c r="X31">
        <f t="shared" si="11"/>
        <v>0.19</v>
      </c>
      <c r="Y31">
        <f t="shared" si="12"/>
        <v>0.01</v>
      </c>
    </row>
    <row r="32" spans="1:25" x14ac:dyDescent="0.25">
      <c r="A32" s="1" t="s">
        <v>547</v>
      </c>
      <c r="B32" s="1">
        <v>100</v>
      </c>
      <c r="C32" s="1">
        <v>263</v>
      </c>
      <c r="D32" s="1">
        <v>57.47</v>
      </c>
      <c r="E32" s="1">
        <v>13.88</v>
      </c>
      <c r="F32" s="1">
        <v>8.7100000000000009</v>
      </c>
      <c r="G32" s="1"/>
      <c r="H32" s="1">
        <v>4</v>
      </c>
      <c r="I32" s="1">
        <v>0</v>
      </c>
      <c r="J32" s="1">
        <v>1.73</v>
      </c>
      <c r="K32" s="1">
        <v>0</v>
      </c>
      <c r="L32" s="1">
        <v>2017</v>
      </c>
      <c r="M32">
        <f t="shared" si="1"/>
        <v>363.78999999999996</v>
      </c>
      <c r="N32">
        <f t="shared" si="2"/>
        <v>1.38</v>
      </c>
      <c r="O32">
        <f t="shared" si="3"/>
        <v>91.289999999999992</v>
      </c>
      <c r="P32">
        <f t="shared" si="4"/>
        <v>821.6099999999999</v>
      </c>
      <c r="Q32">
        <f t="shared" si="5"/>
        <v>71.349999999999994</v>
      </c>
      <c r="R32">
        <f t="shared" si="6"/>
        <v>285.39999999999998</v>
      </c>
      <c r="S32">
        <f t="shared" si="7"/>
        <v>14.27</v>
      </c>
      <c r="T32">
        <f t="shared" si="8"/>
        <v>5</v>
      </c>
      <c r="U32">
        <f t="shared" si="9"/>
        <v>5</v>
      </c>
      <c r="W32">
        <f t="shared" si="10"/>
        <v>0.72</v>
      </c>
      <c r="X32">
        <f t="shared" si="11"/>
        <v>0.17</v>
      </c>
      <c r="Y32">
        <f t="shared" si="12"/>
        <v>0.11</v>
      </c>
    </row>
    <row r="33" spans="1:25" x14ac:dyDescent="0.25">
      <c r="A33" s="1" t="s">
        <v>548</v>
      </c>
      <c r="B33" s="1">
        <v>100</v>
      </c>
      <c r="C33" s="1">
        <v>71</v>
      </c>
      <c r="D33" s="1">
        <v>15.34</v>
      </c>
      <c r="E33" s="1">
        <v>3.12</v>
      </c>
      <c r="F33" s="1">
        <v>2.73</v>
      </c>
      <c r="G33" s="1">
        <v>5.48</v>
      </c>
      <c r="H33" s="1">
        <v>1</v>
      </c>
      <c r="I33" s="1">
        <v>0</v>
      </c>
      <c r="J33" s="1">
        <v>0.49</v>
      </c>
      <c r="K33" s="1">
        <v>0</v>
      </c>
      <c r="L33" s="1">
        <v>2017</v>
      </c>
      <c r="M33">
        <f t="shared" si="1"/>
        <v>98.41</v>
      </c>
      <c r="N33">
        <f t="shared" si="2"/>
        <v>1.39</v>
      </c>
      <c r="O33">
        <f t="shared" si="3"/>
        <v>97.27</v>
      </c>
      <c r="P33">
        <f t="shared" si="4"/>
        <v>875.43</v>
      </c>
      <c r="Q33">
        <f t="shared" si="5"/>
        <v>18.46</v>
      </c>
      <c r="R33">
        <f t="shared" si="6"/>
        <v>73.84</v>
      </c>
      <c r="S33">
        <f t="shared" si="7"/>
        <v>3.69</v>
      </c>
      <c r="T33">
        <f t="shared" si="8"/>
        <v>5</v>
      </c>
      <c r="U33">
        <f t="shared" si="9"/>
        <v>5</v>
      </c>
      <c r="W33">
        <f t="shared" si="10"/>
        <v>0.72</v>
      </c>
      <c r="X33">
        <f t="shared" si="11"/>
        <v>0.15</v>
      </c>
      <c r="Y33">
        <f t="shared" si="12"/>
        <v>0.13</v>
      </c>
    </row>
    <row r="34" spans="1:25" x14ac:dyDescent="0.25">
      <c r="A34" s="1" t="s">
        <v>549</v>
      </c>
      <c r="B34" s="1">
        <v>100</v>
      </c>
      <c r="C34" s="1">
        <v>19</v>
      </c>
      <c r="D34" s="1">
        <v>3.8</v>
      </c>
      <c r="E34" s="1">
        <v>2.6</v>
      </c>
      <c r="F34" s="1">
        <v>0.1</v>
      </c>
      <c r="G34" s="1"/>
      <c r="H34" s="1"/>
      <c r="I34" s="1"/>
      <c r="J34" s="1"/>
      <c r="K34" s="1">
        <v>0</v>
      </c>
      <c r="L34" s="1">
        <v>2017</v>
      </c>
      <c r="M34">
        <f t="shared" si="1"/>
        <v>26.5</v>
      </c>
      <c r="N34">
        <f t="shared" si="2"/>
        <v>1.39</v>
      </c>
      <c r="O34">
        <f t="shared" si="3"/>
        <v>99.9</v>
      </c>
      <c r="P34">
        <f t="shared" si="4"/>
        <v>899.1</v>
      </c>
      <c r="Q34">
        <f t="shared" si="5"/>
        <v>6.4</v>
      </c>
      <c r="R34">
        <f t="shared" si="6"/>
        <v>25.6</v>
      </c>
      <c r="S34">
        <f t="shared" si="7"/>
        <v>1.28</v>
      </c>
      <c r="T34">
        <f t="shared" si="8"/>
        <v>5</v>
      </c>
      <c r="U34">
        <f t="shared" si="9"/>
        <v>5</v>
      </c>
      <c r="W34">
        <f t="shared" si="10"/>
        <v>0.57999999999999996</v>
      </c>
      <c r="X34">
        <f t="shared" si="11"/>
        <v>0.4</v>
      </c>
      <c r="Y34">
        <f t="shared" si="12"/>
        <v>0.02</v>
      </c>
    </row>
    <row r="35" spans="1:25" x14ac:dyDescent="0.25">
      <c r="A35" s="1" t="s">
        <v>550</v>
      </c>
      <c r="B35" s="1">
        <v>100</v>
      </c>
      <c r="C35" s="1">
        <v>18</v>
      </c>
      <c r="D35" s="1">
        <v>5.51</v>
      </c>
      <c r="E35" s="1">
        <v>0.99</v>
      </c>
      <c r="F35" s="1">
        <v>0.12</v>
      </c>
      <c r="G35" s="1">
        <v>0.76</v>
      </c>
      <c r="H35" s="1">
        <v>1</v>
      </c>
      <c r="I35" s="1">
        <v>0</v>
      </c>
      <c r="J35" s="1">
        <v>0.03</v>
      </c>
      <c r="K35" s="1">
        <v>0</v>
      </c>
      <c r="L35" s="1">
        <v>2017</v>
      </c>
      <c r="M35">
        <f t="shared" si="1"/>
        <v>27.08</v>
      </c>
      <c r="N35">
        <f t="shared" si="2"/>
        <v>1.5</v>
      </c>
      <c r="O35">
        <f t="shared" si="3"/>
        <v>99.88</v>
      </c>
      <c r="P35">
        <f t="shared" si="4"/>
        <v>898.92</v>
      </c>
      <c r="Q35">
        <f t="shared" si="5"/>
        <v>6.5</v>
      </c>
      <c r="R35">
        <f t="shared" si="6"/>
        <v>26</v>
      </c>
      <c r="S35">
        <f t="shared" si="7"/>
        <v>1.3</v>
      </c>
      <c r="T35">
        <f t="shared" si="8"/>
        <v>5</v>
      </c>
      <c r="U35">
        <f t="shared" si="9"/>
        <v>5</v>
      </c>
      <c r="W35">
        <f t="shared" si="10"/>
        <v>0.83</v>
      </c>
      <c r="X35">
        <f t="shared" si="11"/>
        <v>0.15</v>
      </c>
      <c r="Y35">
        <f t="shared" si="12"/>
        <v>0.02</v>
      </c>
    </row>
    <row r="36" spans="1:25" x14ac:dyDescent="0.25">
      <c r="A36" s="1" t="s">
        <v>551</v>
      </c>
      <c r="B36" s="1">
        <v>100</v>
      </c>
      <c r="C36" s="1">
        <v>263</v>
      </c>
      <c r="D36" s="1">
        <v>37.799999999999997</v>
      </c>
      <c r="E36" s="1">
        <v>35.43</v>
      </c>
      <c r="F36" s="1">
        <v>5.3</v>
      </c>
      <c r="G36" s="1">
        <v>0</v>
      </c>
      <c r="H36" s="1">
        <v>25</v>
      </c>
      <c r="I36" s="1">
        <v>0</v>
      </c>
      <c r="J36" s="1">
        <v>1.1200000000000001</v>
      </c>
      <c r="K36" s="1">
        <v>0</v>
      </c>
      <c r="L36" s="1">
        <v>2017</v>
      </c>
      <c r="M36">
        <f t="shared" si="1"/>
        <v>340.61999999999995</v>
      </c>
      <c r="N36">
        <f t="shared" si="2"/>
        <v>1.3</v>
      </c>
      <c r="O36">
        <f t="shared" si="3"/>
        <v>94.7</v>
      </c>
      <c r="P36">
        <f t="shared" si="4"/>
        <v>852.30000000000007</v>
      </c>
      <c r="Q36">
        <f t="shared" si="5"/>
        <v>73.22999999999999</v>
      </c>
      <c r="R36">
        <f t="shared" si="6"/>
        <v>292.91999999999996</v>
      </c>
      <c r="S36">
        <f t="shared" si="7"/>
        <v>14.65</v>
      </c>
      <c r="T36">
        <f t="shared" si="8"/>
        <v>5</v>
      </c>
      <c r="U36">
        <f t="shared" si="9"/>
        <v>5</v>
      </c>
      <c r="W36">
        <f t="shared" si="10"/>
        <v>0.48</v>
      </c>
      <c r="X36">
        <f t="shared" si="11"/>
        <v>0.45</v>
      </c>
      <c r="Y36">
        <f t="shared" si="12"/>
        <v>7.0000000000000007E-2</v>
      </c>
    </row>
    <row r="37" spans="1:25" x14ac:dyDescent="0.25">
      <c r="A37" s="1" t="s">
        <v>552</v>
      </c>
      <c r="B37" s="1">
        <v>100</v>
      </c>
      <c r="C37" s="1">
        <v>41</v>
      </c>
      <c r="D37" s="1">
        <v>8.49</v>
      </c>
      <c r="E37" s="1">
        <v>5.07</v>
      </c>
      <c r="F37" s="1">
        <v>0.32</v>
      </c>
      <c r="G37" s="1">
        <v>0</v>
      </c>
      <c r="H37" s="1">
        <v>4</v>
      </c>
      <c r="I37" s="1">
        <v>0</v>
      </c>
      <c r="J37" s="1">
        <v>0.14000000000000001</v>
      </c>
      <c r="K37" s="1">
        <v>0</v>
      </c>
      <c r="L37" s="1">
        <v>2017</v>
      </c>
      <c r="M37">
        <f t="shared" si="1"/>
        <v>57.120000000000005</v>
      </c>
      <c r="N37">
        <f t="shared" si="2"/>
        <v>1.39</v>
      </c>
      <c r="O37">
        <f t="shared" si="3"/>
        <v>99.68</v>
      </c>
      <c r="P37">
        <f t="shared" si="4"/>
        <v>897.12000000000012</v>
      </c>
      <c r="Q37">
        <f t="shared" si="5"/>
        <v>13.56</v>
      </c>
      <c r="R37">
        <f t="shared" si="6"/>
        <v>54.24</v>
      </c>
      <c r="S37">
        <f t="shared" si="7"/>
        <v>2.71</v>
      </c>
      <c r="T37">
        <f t="shared" si="8"/>
        <v>5</v>
      </c>
      <c r="U37">
        <f t="shared" si="9"/>
        <v>5</v>
      </c>
      <c r="W37">
        <f t="shared" si="10"/>
        <v>0.61</v>
      </c>
      <c r="X37">
        <f t="shared" si="11"/>
        <v>0.37</v>
      </c>
      <c r="Y37">
        <f t="shared" si="12"/>
        <v>0.02</v>
      </c>
    </row>
    <row r="38" spans="1:25" x14ac:dyDescent="0.25">
      <c r="A38" s="1" t="s">
        <v>553</v>
      </c>
      <c r="B38" s="1">
        <v>100</v>
      </c>
      <c r="C38" s="1">
        <v>25</v>
      </c>
      <c r="D38" s="1">
        <v>7.01</v>
      </c>
      <c r="E38" s="1">
        <v>1.53</v>
      </c>
      <c r="F38" s="1">
        <v>0.3</v>
      </c>
      <c r="G38" s="1">
        <v>0.34</v>
      </c>
      <c r="H38" s="1">
        <v>1</v>
      </c>
      <c r="I38" s="1">
        <v>0</v>
      </c>
      <c r="J38" s="1">
        <v>0.06</v>
      </c>
      <c r="K38" s="1">
        <v>0</v>
      </c>
      <c r="L38" s="1">
        <v>2017</v>
      </c>
      <c r="M38">
        <f t="shared" si="1"/>
        <v>36.86</v>
      </c>
      <c r="N38">
        <f t="shared" si="2"/>
        <v>1.47</v>
      </c>
      <c r="O38">
        <f t="shared" si="3"/>
        <v>99.7</v>
      </c>
      <c r="P38">
        <f t="shared" si="4"/>
        <v>897.30000000000007</v>
      </c>
      <c r="Q38">
        <f t="shared" si="5"/>
        <v>8.5399999999999991</v>
      </c>
      <c r="R38">
        <f t="shared" si="6"/>
        <v>34.159999999999997</v>
      </c>
      <c r="S38">
        <f t="shared" si="7"/>
        <v>1.71</v>
      </c>
      <c r="T38">
        <f t="shared" si="8"/>
        <v>4.99</v>
      </c>
      <c r="U38">
        <f t="shared" si="9"/>
        <v>5</v>
      </c>
      <c r="W38">
        <f t="shared" si="10"/>
        <v>0.79</v>
      </c>
      <c r="X38">
        <f t="shared" si="11"/>
        <v>0.17</v>
      </c>
      <c r="Y38">
        <f t="shared" si="12"/>
        <v>0.03</v>
      </c>
    </row>
    <row r="39" spans="1:25" x14ac:dyDescent="0.25">
      <c r="A39" s="1" t="s">
        <v>554</v>
      </c>
      <c r="B39" s="1">
        <v>100</v>
      </c>
      <c r="C39" s="1">
        <v>21</v>
      </c>
      <c r="D39" s="1">
        <v>6</v>
      </c>
      <c r="E39" s="1">
        <v>1.2</v>
      </c>
      <c r="F39" s="1">
        <v>0.2</v>
      </c>
      <c r="G39" s="1"/>
      <c r="H39" s="1">
        <v>0</v>
      </c>
      <c r="I39" s="1"/>
      <c r="J39" s="1"/>
      <c r="K39" s="1">
        <v>0</v>
      </c>
      <c r="L39" s="1">
        <v>2017</v>
      </c>
      <c r="M39">
        <f t="shared" si="1"/>
        <v>30.6</v>
      </c>
      <c r="N39">
        <f t="shared" si="2"/>
        <v>1.46</v>
      </c>
      <c r="O39">
        <f t="shared" si="3"/>
        <v>99.8</v>
      </c>
      <c r="P39">
        <f t="shared" si="4"/>
        <v>898.19999999999993</v>
      </c>
      <c r="Q39">
        <f t="shared" si="5"/>
        <v>7.2</v>
      </c>
      <c r="R39">
        <f t="shared" si="6"/>
        <v>28.8</v>
      </c>
      <c r="S39">
        <f t="shared" si="7"/>
        <v>1.44</v>
      </c>
      <c r="T39">
        <f t="shared" si="8"/>
        <v>5</v>
      </c>
      <c r="U39">
        <f t="shared" si="9"/>
        <v>5</v>
      </c>
      <c r="W39">
        <f t="shared" si="10"/>
        <v>0.81</v>
      </c>
      <c r="X39">
        <f t="shared" si="11"/>
        <v>0.16</v>
      </c>
      <c r="Y39">
        <f t="shared" si="12"/>
        <v>0.03</v>
      </c>
    </row>
    <row r="40" spans="1:25" x14ac:dyDescent="0.25">
      <c r="A40" s="1" t="s">
        <v>555</v>
      </c>
      <c r="B40" s="1">
        <v>100</v>
      </c>
      <c r="C40" s="1">
        <v>81</v>
      </c>
      <c r="D40" s="1">
        <v>23.7</v>
      </c>
      <c r="E40" s="1">
        <v>2.9</v>
      </c>
      <c r="F40" s="1">
        <v>0.5</v>
      </c>
      <c r="G40" s="1"/>
      <c r="H40" s="1">
        <v>1</v>
      </c>
      <c r="I40" s="1"/>
      <c r="J40" s="1"/>
      <c r="K40" s="1">
        <v>0</v>
      </c>
      <c r="L40" s="1">
        <v>2017</v>
      </c>
      <c r="M40">
        <f t="shared" si="1"/>
        <v>110.89999999999999</v>
      </c>
      <c r="N40">
        <f t="shared" si="2"/>
        <v>1.37</v>
      </c>
      <c r="O40">
        <f t="shared" si="3"/>
        <v>99.5</v>
      </c>
      <c r="P40">
        <f t="shared" si="4"/>
        <v>895.5</v>
      </c>
      <c r="Q40">
        <f t="shared" si="5"/>
        <v>26.599999999999998</v>
      </c>
      <c r="R40">
        <f t="shared" si="6"/>
        <v>106.39999999999999</v>
      </c>
      <c r="S40">
        <f t="shared" si="7"/>
        <v>5.32</v>
      </c>
      <c r="T40">
        <f t="shared" si="8"/>
        <v>5</v>
      </c>
      <c r="U40">
        <f t="shared" si="9"/>
        <v>5</v>
      </c>
      <c r="W40">
        <f t="shared" si="10"/>
        <v>0.87</v>
      </c>
      <c r="X40">
        <f t="shared" si="11"/>
        <v>0.11</v>
      </c>
      <c r="Y40">
        <f t="shared" si="12"/>
        <v>0.02</v>
      </c>
    </row>
    <row r="41" spans="1:25" x14ac:dyDescent="0.25">
      <c r="A41" s="1" t="s">
        <v>556</v>
      </c>
      <c r="B41" s="1">
        <v>100</v>
      </c>
      <c r="C41" s="1">
        <v>33</v>
      </c>
      <c r="D41" s="1">
        <v>6.3</v>
      </c>
      <c r="E41" s="1">
        <v>3.7</v>
      </c>
      <c r="F41" s="1">
        <v>0.5</v>
      </c>
      <c r="G41" s="1"/>
      <c r="H41" s="1"/>
      <c r="I41" s="1"/>
      <c r="J41" s="1"/>
      <c r="K41" s="1">
        <v>0</v>
      </c>
      <c r="L41" s="1">
        <v>2017</v>
      </c>
      <c r="M41">
        <f t="shared" si="1"/>
        <v>44.5</v>
      </c>
      <c r="N41">
        <f t="shared" si="2"/>
        <v>1.35</v>
      </c>
      <c r="O41">
        <f t="shared" si="3"/>
        <v>99.5</v>
      </c>
      <c r="P41">
        <f t="shared" si="4"/>
        <v>895.5</v>
      </c>
      <c r="Q41">
        <f t="shared" si="5"/>
        <v>10</v>
      </c>
      <c r="R41">
        <f t="shared" si="6"/>
        <v>40</v>
      </c>
      <c r="S41">
        <f t="shared" si="7"/>
        <v>2</v>
      </c>
      <c r="T41">
        <f t="shared" si="8"/>
        <v>5</v>
      </c>
      <c r="U41">
        <f t="shared" si="9"/>
        <v>5</v>
      </c>
      <c r="W41">
        <f t="shared" si="10"/>
        <v>0.6</v>
      </c>
      <c r="X41">
        <f t="shared" si="11"/>
        <v>0.35</v>
      </c>
      <c r="Y41">
        <f t="shared" si="12"/>
        <v>0.05</v>
      </c>
    </row>
    <row r="42" spans="1:25" x14ac:dyDescent="0.25">
      <c r="A42" s="1" t="s">
        <v>557</v>
      </c>
      <c r="B42" s="1">
        <v>100</v>
      </c>
      <c r="C42" s="1">
        <v>19</v>
      </c>
      <c r="D42" s="1">
        <v>5.6</v>
      </c>
      <c r="E42" s="1">
        <v>0.9</v>
      </c>
      <c r="F42" s="1">
        <v>0.2</v>
      </c>
      <c r="G42" s="1"/>
      <c r="H42" s="1"/>
      <c r="I42" s="1"/>
      <c r="J42" s="1"/>
      <c r="K42" s="1">
        <v>0</v>
      </c>
      <c r="L42" s="1">
        <v>2017</v>
      </c>
      <c r="M42">
        <f t="shared" si="1"/>
        <v>27.8</v>
      </c>
      <c r="N42">
        <f t="shared" si="2"/>
        <v>1.46</v>
      </c>
      <c r="O42">
        <f t="shared" si="3"/>
        <v>99.8</v>
      </c>
      <c r="P42">
        <f t="shared" si="4"/>
        <v>898.19999999999993</v>
      </c>
      <c r="Q42">
        <f t="shared" si="5"/>
        <v>6.5</v>
      </c>
      <c r="R42">
        <f t="shared" si="6"/>
        <v>26</v>
      </c>
      <c r="S42">
        <f t="shared" si="7"/>
        <v>1.3</v>
      </c>
      <c r="T42">
        <f t="shared" si="8"/>
        <v>5</v>
      </c>
      <c r="U42">
        <f t="shared" si="9"/>
        <v>5</v>
      </c>
      <c r="W42">
        <f t="shared" si="10"/>
        <v>0.84</v>
      </c>
      <c r="X42">
        <f t="shared" si="11"/>
        <v>0.13</v>
      </c>
      <c r="Y42">
        <f t="shared" si="12"/>
        <v>0.03</v>
      </c>
    </row>
    <row r="43" spans="1:25" x14ac:dyDescent="0.25">
      <c r="A43" s="1" t="s">
        <v>558</v>
      </c>
      <c r="B43" s="1">
        <v>100</v>
      </c>
      <c r="C43" s="1">
        <v>29</v>
      </c>
      <c r="D43" s="1">
        <v>7.4</v>
      </c>
      <c r="E43" s="1">
        <v>1.8</v>
      </c>
      <c r="F43" s="1">
        <v>0.5</v>
      </c>
      <c r="G43" s="1"/>
      <c r="H43" s="1">
        <v>2</v>
      </c>
      <c r="I43" s="1"/>
      <c r="J43" s="1"/>
      <c r="K43" s="1">
        <v>0</v>
      </c>
      <c r="L43" s="1">
        <v>2017</v>
      </c>
      <c r="M43">
        <f t="shared" si="1"/>
        <v>41.300000000000004</v>
      </c>
      <c r="N43">
        <f t="shared" si="2"/>
        <v>1.42</v>
      </c>
      <c r="O43">
        <f t="shared" si="3"/>
        <v>99.5</v>
      </c>
      <c r="P43">
        <f t="shared" si="4"/>
        <v>895.5</v>
      </c>
      <c r="Q43">
        <f t="shared" si="5"/>
        <v>9.2000000000000011</v>
      </c>
      <c r="R43">
        <f t="shared" si="6"/>
        <v>36.800000000000004</v>
      </c>
      <c r="S43">
        <f t="shared" si="7"/>
        <v>1.84</v>
      </c>
      <c r="T43">
        <f t="shared" si="8"/>
        <v>5</v>
      </c>
      <c r="U43">
        <f t="shared" si="9"/>
        <v>5</v>
      </c>
      <c r="W43">
        <f t="shared" si="10"/>
        <v>0.76</v>
      </c>
      <c r="X43">
        <f t="shared" si="11"/>
        <v>0.19</v>
      </c>
      <c r="Y43">
        <f t="shared" si="12"/>
        <v>0.05</v>
      </c>
    </row>
    <row r="44" spans="1:25" x14ac:dyDescent="0.25">
      <c r="A44" s="1" t="s">
        <v>559</v>
      </c>
      <c r="B44" s="1">
        <v>100</v>
      </c>
      <c r="C44" s="1">
        <v>34</v>
      </c>
      <c r="D44" s="1">
        <v>9.4</v>
      </c>
      <c r="E44" s="1">
        <v>1.8</v>
      </c>
      <c r="F44" s="1">
        <v>0.5</v>
      </c>
      <c r="G44" s="1"/>
      <c r="H44" s="1">
        <v>2</v>
      </c>
      <c r="I44" s="1"/>
      <c r="J44" s="1"/>
      <c r="K44" s="1">
        <v>0</v>
      </c>
      <c r="L44" s="1">
        <v>2017</v>
      </c>
      <c r="M44">
        <f t="shared" si="1"/>
        <v>49.300000000000004</v>
      </c>
      <c r="N44">
        <f t="shared" si="2"/>
        <v>1.45</v>
      </c>
      <c r="O44">
        <f t="shared" si="3"/>
        <v>99.5</v>
      </c>
      <c r="P44">
        <f t="shared" si="4"/>
        <v>895.5</v>
      </c>
      <c r="Q44">
        <f t="shared" si="5"/>
        <v>11.200000000000001</v>
      </c>
      <c r="R44">
        <f t="shared" si="6"/>
        <v>44.800000000000004</v>
      </c>
      <c r="S44">
        <f t="shared" si="7"/>
        <v>2.2400000000000002</v>
      </c>
      <c r="T44">
        <f t="shared" si="8"/>
        <v>5</v>
      </c>
      <c r="U44">
        <f t="shared" si="9"/>
        <v>5</v>
      </c>
      <c r="W44">
        <f t="shared" si="10"/>
        <v>0.8</v>
      </c>
      <c r="X44">
        <f t="shared" si="11"/>
        <v>0.15</v>
      </c>
      <c r="Y44">
        <f t="shared" si="12"/>
        <v>0.04</v>
      </c>
    </row>
    <row r="45" spans="1:25" x14ac:dyDescent="0.25">
      <c r="A45" s="1" t="s">
        <v>560</v>
      </c>
      <c r="B45" s="1">
        <v>100</v>
      </c>
      <c r="C45" s="1">
        <v>32</v>
      </c>
      <c r="D45" s="1">
        <v>6.09</v>
      </c>
      <c r="E45" s="1">
        <v>3.28</v>
      </c>
      <c r="F45" s="1">
        <v>0.64</v>
      </c>
      <c r="G45" s="1">
        <v>0.3</v>
      </c>
      <c r="H45" s="1">
        <v>1</v>
      </c>
      <c r="I45" s="1">
        <v>0</v>
      </c>
      <c r="J45" s="1">
        <v>0.11</v>
      </c>
      <c r="K45" s="1">
        <v>0</v>
      </c>
      <c r="L45" s="1">
        <v>2017</v>
      </c>
      <c r="M45">
        <f t="shared" si="1"/>
        <v>43.239999999999995</v>
      </c>
      <c r="N45">
        <f t="shared" si="2"/>
        <v>1.35</v>
      </c>
      <c r="O45">
        <f t="shared" si="3"/>
        <v>99.36</v>
      </c>
      <c r="P45">
        <f t="shared" si="4"/>
        <v>894.24</v>
      </c>
      <c r="Q45">
        <f t="shared" si="5"/>
        <v>9.3699999999999992</v>
      </c>
      <c r="R45">
        <f t="shared" si="6"/>
        <v>37.479999999999997</v>
      </c>
      <c r="S45">
        <f t="shared" si="7"/>
        <v>1.87</v>
      </c>
      <c r="T45">
        <f t="shared" si="8"/>
        <v>5.01</v>
      </c>
      <c r="U45">
        <f t="shared" si="9"/>
        <v>5</v>
      </c>
      <c r="W45">
        <f t="shared" si="10"/>
        <v>0.61</v>
      </c>
      <c r="X45">
        <f t="shared" si="11"/>
        <v>0.33</v>
      </c>
      <c r="Y45">
        <f t="shared" si="12"/>
        <v>0.06</v>
      </c>
    </row>
    <row r="46" spans="1:25" x14ac:dyDescent="0.25">
      <c r="A46" s="1" t="s">
        <v>561</v>
      </c>
      <c r="B46" s="1">
        <v>100</v>
      </c>
      <c r="C46" s="1">
        <v>237</v>
      </c>
      <c r="D46" s="1">
        <v>69.2</v>
      </c>
      <c r="E46" s="1">
        <v>8</v>
      </c>
      <c r="F46" s="1">
        <v>4.7</v>
      </c>
      <c r="G46" s="1"/>
      <c r="H46" s="1"/>
      <c r="I46" s="1"/>
      <c r="J46" s="1"/>
      <c r="K46" s="1">
        <v>0</v>
      </c>
      <c r="L46" s="1">
        <v>2017</v>
      </c>
      <c r="M46">
        <f t="shared" si="1"/>
        <v>351.1</v>
      </c>
      <c r="N46">
        <f t="shared" si="2"/>
        <v>1.48</v>
      </c>
      <c r="O46">
        <f t="shared" si="3"/>
        <v>95.3</v>
      </c>
      <c r="P46">
        <f t="shared" si="4"/>
        <v>857.69999999999993</v>
      </c>
      <c r="Q46">
        <f t="shared" si="5"/>
        <v>77.2</v>
      </c>
      <c r="R46">
        <f t="shared" si="6"/>
        <v>308.8</v>
      </c>
      <c r="S46">
        <f t="shared" si="7"/>
        <v>15.44</v>
      </c>
      <c r="T46">
        <f t="shared" si="8"/>
        <v>5</v>
      </c>
      <c r="U46">
        <f t="shared" si="9"/>
        <v>5</v>
      </c>
      <c r="W46">
        <f t="shared" si="10"/>
        <v>0.84</v>
      </c>
      <c r="X46">
        <f t="shared" si="11"/>
        <v>0.1</v>
      </c>
      <c r="Y46">
        <f t="shared" si="12"/>
        <v>0.06</v>
      </c>
    </row>
    <row r="47" spans="1:25" x14ac:dyDescent="0.25">
      <c r="A47" s="1" t="s">
        <v>562</v>
      </c>
      <c r="B47" s="1">
        <v>100</v>
      </c>
      <c r="C47" s="1">
        <v>29</v>
      </c>
      <c r="D47" s="1">
        <v>5.77</v>
      </c>
      <c r="E47" s="1">
        <v>3.04</v>
      </c>
      <c r="F47" s="1">
        <v>0.49</v>
      </c>
      <c r="G47" s="1">
        <v>1.1000000000000001</v>
      </c>
      <c r="H47" s="1">
        <v>2</v>
      </c>
      <c r="I47" s="1">
        <v>0</v>
      </c>
      <c r="J47" s="1">
        <v>0.09</v>
      </c>
      <c r="K47" s="1">
        <v>0</v>
      </c>
      <c r="L47" s="1">
        <v>2017</v>
      </c>
      <c r="M47">
        <f t="shared" si="1"/>
        <v>39.649999999999991</v>
      </c>
      <c r="N47">
        <f t="shared" si="2"/>
        <v>1.37</v>
      </c>
      <c r="O47">
        <f t="shared" si="3"/>
        <v>99.51</v>
      </c>
      <c r="P47">
        <f t="shared" si="4"/>
        <v>895.59</v>
      </c>
      <c r="Q47">
        <f t="shared" si="5"/>
        <v>8.8099999999999987</v>
      </c>
      <c r="R47">
        <f t="shared" si="6"/>
        <v>35.239999999999995</v>
      </c>
      <c r="S47">
        <f t="shared" si="7"/>
        <v>1.76</v>
      </c>
      <c r="T47">
        <f t="shared" si="8"/>
        <v>5.01</v>
      </c>
      <c r="U47">
        <f t="shared" si="9"/>
        <v>5</v>
      </c>
      <c r="W47">
        <f t="shared" si="10"/>
        <v>0.62</v>
      </c>
      <c r="X47">
        <f t="shared" si="11"/>
        <v>0.33</v>
      </c>
      <c r="Y47">
        <f t="shared" si="12"/>
        <v>0.05</v>
      </c>
    </row>
    <row r="48" spans="1:25" x14ac:dyDescent="0.25">
      <c r="A48" s="1" t="s">
        <v>563</v>
      </c>
      <c r="B48" s="1">
        <v>100</v>
      </c>
      <c r="C48" s="1">
        <v>21</v>
      </c>
      <c r="D48" s="1">
        <v>4.0999999999999996</v>
      </c>
      <c r="E48" s="1">
        <v>2.2000000000000002</v>
      </c>
      <c r="F48" s="1">
        <v>0.1</v>
      </c>
      <c r="G48" s="1">
        <v>0.5</v>
      </c>
      <c r="H48" s="1">
        <v>16</v>
      </c>
      <c r="I48" s="1">
        <v>0</v>
      </c>
      <c r="J48" s="1"/>
      <c r="K48" s="1">
        <v>0</v>
      </c>
      <c r="L48" s="1">
        <v>2017</v>
      </c>
      <c r="M48">
        <f t="shared" si="1"/>
        <v>26.099999999999998</v>
      </c>
      <c r="N48">
        <f t="shared" si="2"/>
        <v>1.24</v>
      </c>
      <c r="O48">
        <f t="shared" si="3"/>
        <v>99.9</v>
      </c>
      <c r="P48">
        <f t="shared" si="4"/>
        <v>899.1</v>
      </c>
      <c r="Q48">
        <f t="shared" si="5"/>
        <v>6.3</v>
      </c>
      <c r="R48">
        <f t="shared" si="6"/>
        <v>25.2</v>
      </c>
      <c r="S48">
        <f t="shared" si="7"/>
        <v>1.26</v>
      </c>
      <c r="T48">
        <f t="shared" si="8"/>
        <v>5</v>
      </c>
      <c r="U48">
        <f t="shared" si="9"/>
        <v>5</v>
      </c>
      <c r="W48">
        <f t="shared" si="10"/>
        <v>0.64</v>
      </c>
      <c r="X48">
        <f t="shared" si="11"/>
        <v>0.34</v>
      </c>
      <c r="Y48">
        <f t="shared" si="12"/>
        <v>0.02</v>
      </c>
    </row>
    <row r="49" spans="1:25" x14ac:dyDescent="0.25">
      <c r="A49" s="1" t="s">
        <v>564</v>
      </c>
      <c r="B49" s="1">
        <v>100</v>
      </c>
      <c r="C49" s="1">
        <v>17</v>
      </c>
      <c r="D49" s="1">
        <v>3.1</v>
      </c>
      <c r="E49" s="1">
        <v>2.2000000000000002</v>
      </c>
      <c r="F49" s="1">
        <v>0.1</v>
      </c>
      <c r="G49" s="1">
        <v>0.5</v>
      </c>
      <c r="H49" s="1">
        <v>26</v>
      </c>
      <c r="I49" s="1">
        <v>0</v>
      </c>
      <c r="J49" s="1"/>
      <c r="K49" s="1">
        <v>0</v>
      </c>
      <c r="L49" s="1">
        <v>2017</v>
      </c>
      <c r="M49">
        <f t="shared" si="1"/>
        <v>22.1</v>
      </c>
      <c r="N49">
        <f t="shared" si="2"/>
        <v>1.3</v>
      </c>
      <c r="O49">
        <f t="shared" si="3"/>
        <v>99.9</v>
      </c>
      <c r="P49">
        <f t="shared" si="4"/>
        <v>899.1</v>
      </c>
      <c r="Q49">
        <f t="shared" si="5"/>
        <v>5.3000000000000007</v>
      </c>
      <c r="R49">
        <f t="shared" si="6"/>
        <v>21.200000000000003</v>
      </c>
      <c r="S49">
        <f t="shared" si="7"/>
        <v>1.06</v>
      </c>
      <c r="T49">
        <f t="shared" si="8"/>
        <v>5</v>
      </c>
      <c r="U49">
        <f t="shared" si="9"/>
        <v>5</v>
      </c>
      <c r="W49">
        <f t="shared" si="10"/>
        <v>0.56999999999999995</v>
      </c>
      <c r="X49">
        <f t="shared" si="11"/>
        <v>0.41</v>
      </c>
      <c r="Y49">
        <f t="shared" si="12"/>
        <v>0.02</v>
      </c>
    </row>
    <row r="50" spans="1:25" x14ac:dyDescent="0.25">
      <c r="A50" s="1" t="s">
        <v>565</v>
      </c>
      <c r="B50" s="1">
        <v>100</v>
      </c>
      <c r="C50" s="1">
        <v>231</v>
      </c>
      <c r="D50" s="1">
        <v>63.3</v>
      </c>
      <c r="E50" s="1">
        <v>18.25</v>
      </c>
      <c r="F50" s="1">
        <v>1.4</v>
      </c>
      <c r="G50" s="1">
        <v>12.57</v>
      </c>
      <c r="H50" s="1">
        <v>4</v>
      </c>
      <c r="I50" s="1">
        <v>0</v>
      </c>
      <c r="J50" s="1">
        <v>0.39</v>
      </c>
      <c r="K50" s="1">
        <v>0</v>
      </c>
      <c r="L50" s="1">
        <v>2017</v>
      </c>
      <c r="M50">
        <f t="shared" si="1"/>
        <v>338.8</v>
      </c>
      <c r="N50">
        <f t="shared" si="2"/>
        <v>1.47</v>
      </c>
      <c r="O50">
        <f t="shared" si="3"/>
        <v>98.6</v>
      </c>
      <c r="P50">
        <f t="shared" si="4"/>
        <v>887.4</v>
      </c>
      <c r="Q50">
        <f t="shared" si="5"/>
        <v>81.55</v>
      </c>
      <c r="R50">
        <f t="shared" si="6"/>
        <v>326.2</v>
      </c>
      <c r="S50">
        <f t="shared" si="7"/>
        <v>16.309999999999999</v>
      </c>
      <c r="T50">
        <f t="shared" si="8"/>
        <v>5</v>
      </c>
      <c r="U50">
        <f t="shared" si="9"/>
        <v>5</v>
      </c>
      <c r="W50">
        <f t="shared" si="10"/>
        <v>0.76</v>
      </c>
      <c r="X50">
        <f t="shared" si="11"/>
        <v>0.22</v>
      </c>
      <c r="Y50">
        <f t="shared" si="12"/>
        <v>0.02</v>
      </c>
    </row>
    <row r="51" spans="1:25" x14ac:dyDescent="0.25">
      <c r="A51" s="1" t="s">
        <v>566</v>
      </c>
      <c r="B51" s="1">
        <v>100</v>
      </c>
      <c r="C51" s="1">
        <v>23</v>
      </c>
      <c r="D51" s="1">
        <v>5.7</v>
      </c>
      <c r="E51" s="1">
        <v>1</v>
      </c>
      <c r="F51" s="1">
        <v>0</v>
      </c>
      <c r="G51" s="1"/>
      <c r="H51" s="1">
        <v>1</v>
      </c>
      <c r="I51" s="1">
        <v>0</v>
      </c>
      <c r="J51" s="1"/>
      <c r="K51" s="1">
        <v>0</v>
      </c>
      <c r="L51" s="1">
        <v>2017</v>
      </c>
      <c r="M51">
        <f t="shared" si="1"/>
        <v>26.8</v>
      </c>
      <c r="N51">
        <f t="shared" si="2"/>
        <v>1.17</v>
      </c>
      <c r="O51">
        <f t="shared" si="3"/>
        <v>100</v>
      </c>
      <c r="P51">
        <f t="shared" si="4"/>
        <v>900</v>
      </c>
      <c r="Q51">
        <f t="shared" si="5"/>
        <v>6.7</v>
      </c>
      <c r="R51">
        <f t="shared" si="6"/>
        <v>26.8</v>
      </c>
      <c r="S51">
        <f t="shared" si="7"/>
        <v>1.34</v>
      </c>
      <c r="T51">
        <f t="shared" si="8"/>
        <v>5</v>
      </c>
      <c r="U51">
        <f t="shared" si="9"/>
        <v>5</v>
      </c>
      <c r="W51">
        <f t="shared" si="10"/>
        <v>0.85</v>
      </c>
      <c r="X51">
        <f t="shared" si="11"/>
        <v>0.15</v>
      </c>
      <c r="Y51">
        <f t="shared" si="12"/>
        <v>0</v>
      </c>
    </row>
    <row r="52" spans="1:25" x14ac:dyDescent="0.25">
      <c r="A52" s="1" t="s">
        <v>567</v>
      </c>
      <c r="B52" s="1">
        <v>100</v>
      </c>
      <c r="C52" s="1">
        <v>292</v>
      </c>
      <c r="D52" s="1">
        <v>73.5</v>
      </c>
      <c r="E52" s="1">
        <v>11.6</v>
      </c>
      <c r="F52" s="1">
        <v>0.2</v>
      </c>
      <c r="G52" s="1"/>
      <c r="H52" s="1">
        <v>14</v>
      </c>
      <c r="I52" s="1">
        <v>0</v>
      </c>
      <c r="J52" s="1"/>
      <c r="K52" s="1">
        <v>0</v>
      </c>
      <c r="L52" s="1">
        <v>2017</v>
      </c>
      <c r="M52">
        <f t="shared" si="1"/>
        <v>342.2</v>
      </c>
      <c r="N52">
        <f t="shared" si="2"/>
        <v>1.17</v>
      </c>
      <c r="O52">
        <f t="shared" si="3"/>
        <v>99.8</v>
      </c>
      <c r="P52">
        <f t="shared" si="4"/>
        <v>898.19999999999993</v>
      </c>
      <c r="Q52">
        <f t="shared" si="5"/>
        <v>85.1</v>
      </c>
      <c r="R52">
        <f t="shared" si="6"/>
        <v>340.4</v>
      </c>
      <c r="S52">
        <f t="shared" si="7"/>
        <v>17.02</v>
      </c>
      <c r="T52">
        <f t="shared" si="8"/>
        <v>5</v>
      </c>
      <c r="U52">
        <f t="shared" si="9"/>
        <v>5</v>
      </c>
      <c r="W52">
        <f t="shared" si="10"/>
        <v>0.86</v>
      </c>
      <c r="X52">
        <f t="shared" si="11"/>
        <v>0.14000000000000001</v>
      </c>
      <c r="Y52">
        <f t="shared" si="12"/>
        <v>0</v>
      </c>
    </row>
    <row r="53" spans="1:25" x14ac:dyDescent="0.25">
      <c r="A53" s="1" t="s">
        <v>568</v>
      </c>
      <c r="B53" s="1">
        <v>100</v>
      </c>
      <c r="C53" s="1">
        <v>27</v>
      </c>
      <c r="D53" s="1">
        <v>6.5</v>
      </c>
      <c r="E53" s="1">
        <v>1.4</v>
      </c>
      <c r="F53" s="1">
        <v>0</v>
      </c>
      <c r="G53" s="1"/>
      <c r="H53" s="1">
        <v>2</v>
      </c>
      <c r="I53" s="1">
        <v>0</v>
      </c>
      <c r="J53" s="1"/>
      <c r="K53" s="1">
        <v>0</v>
      </c>
      <c r="L53" s="1">
        <v>2017</v>
      </c>
      <c r="M53">
        <f t="shared" si="1"/>
        <v>31.6</v>
      </c>
      <c r="N53">
        <f t="shared" si="2"/>
        <v>1.17</v>
      </c>
      <c r="O53">
        <f t="shared" si="3"/>
        <v>100</v>
      </c>
      <c r="P53">
        <f t="shared" si="4"/>
        <v>900</v>
      </c>
      <c r="Q53">
        <f t="shared" si="5"/>
        <v>7.9</v>
      </c>
      <c r="R53">
        <f t="shared" si="6"/>
        <v>31.6</v>
      </c>
      <c r="S53">
        <f t="shared" si="7"/>
        <v>1.58</v>
      </c>
      <c r="T53">
        <f t="shared" si="8"/>
        <v>5</v>
      </c>
      <c r="U53">
        <f t="shared" si="9"/>
        <v>5</v>
      </c>
      <c r="W53">
        <f t="shared" si="10"/>
        <v>0.82</v>
      </c>
      <c r="X53">
        <f t="shared" si="11"/>
        <v>0.18</v>
      </c>
      <c r="Y53">
        <f t="shared" si="12"/>
        <v>0</v>
      </c>
    </row>
    <row r="54" spans="1:25" x14ac:dyDescent="0.25">
      <c r="A54" s="1" t="s">
        <v>569</v>
      </c>
      <c r="B54" s="1">
        <v>100</v>
      </c>
      <c r="C54" s="1">
        <v>18</v>
      </c>
      <c r="D54" s="1">
        <v>3.95</v>
      </c>
      <c r="E54" s="1">
        <v>1.79</v>
      </c>
      <c r="F54" s="1">
        <v>0.2</v>
      </c>
      <c r="G54" s="1">
        <v>0</v>
      </c>
      <c r="H54" s="1">
        <v>138</v>
      </c>
      <c r="I54" s="1">
        <v>0</v>
      </c>
      <c r="J54" s="1">
        <v>0.04</v>
      </c>
      <c r="K54" s="1">
        <v>0</v>
      </c>
      <c r="L54" s="1">
        <v>2017</v>
      </c>
      <c r="M54">
        <f t="shared" si="1"/>
        <v>24.76</v>
      </c>
      <c r="N54">
        <f t="shared" si="2"/>
        <v>1.38</v>
      </c>
      <c r="O54">
        <f t="shared" si="3"/>
        <v>99.8</v>
      </c>
      <c r="P54">
        <f t="shared" si="4"/>
        <v>898.19999999999993</v>
      </c>
      <c r="Q54">
        <f t="shared" si="5"/>
        <v>5.74</v>
      </c>
      <c r="R54">
        <f t="shared" si="6"/>
        <v>22.96</v>
      </c>
      <c r="S54">
        <f t="shared" si="7"/>
        <v>1.1499999999999999</v>
      </c>
      <c r="T54">
        <f t="shared" si="8"/>
        <v>4.99</v>
      </c>
      <c r="U54">
        <f t="shared" si="9"/>
        <v>5</v>
      </c>
      <c r="W54">
        <f t="shared" si="10"/>
        <v>0.66</v>
      </c>
      <c r="X54">
        <f t="shared" si="11"/>
        <v>0.3</v>
      </c>
      <c r="Y54">
        <f t="shared" si="12"/>
        <v>0.03</v>
      </c>
    </row>
    <row r="55" spans="1:25" x14ac:dyDescent="0.25">
      <c r="A55" s="1" t="s">
        <v>570</v>
      </c>
      <c r="B55" s="1">
        <v>100</v>
      </c>
      <c r="C55" s="1">
        <v>16</v>
      </c>
      <c r="D55" s="1">
        <v>3.28</v>
      </c>
      <c r="E55" s="1">
        <v>1.78</v>
      </c>
      <c r="F55" s="1">
        <v>0.2</v>
      </c>
      <c r="G55" s="1">
        <v>0</v>
      </c>
      <c r="H55" s="1">
        <v>173</v>
      </c>
      <c r="I55" s="1">
        <v>0</v>
      </c>
      <c r="J55" s="1">
        <v>0.05</v>
      </c>
      <c r="K55" s="1">
        <v>0</v>
      </c>
      <c r="L55" s="1">
        <v>2017</v>
      </c>
      <c r="M55">
        <f t="shared" si="1"/>
        <v>22.04</v>
      </c>
      <c r="N55">
        <f t="shared" si="2"/>
        <v>1.38</v>
      </c>
      <c r="O55">
        <f t="shared" si="3"/>
        <v>99.8</v>
      </c>
      <c r="P55">
        <f t="shared" si="4"/>
        <v>898.19999999999993</v>
      </c>
      <c r="Q55">
        <f t="shared" si="5"/>
        <v>5.0599999999999996</v>
      </c>
      <c r="R55">
        <f t="shared" si="6"/>
        <v>20.239999999999998</v>
      </c>
      <c r="S55">
        <f t="shared" si="7"/>
        <v>1.01</v>
      </c>
      <c r="T55">
        <f t="shared" si="8"/>
        <v>5.01</v>
      </c>
      <c r="U55">
        <f t="shared" si="9"/>
        <v>5</v>
      </c>
      <c r="W55">
        <f t="shared" si="10"/>
        <v>0.62</v>
      </c>
      <c r="X55">
        <f t="shared" si="11"/>
        <v>0.34</v>
      </c>
      <c r="Y55">
        <f t="shared" si="12"/>
        <v>0.04</v>
      </c>
    </row>
    <row r="56" spans="1:25" x14ac:dyDescent="0.25">
      <c r="A56" s="1" t="s">
        <v>571</v>
      </c>
      <c r="B56" s="1">
        <v>100</v>
      </c>
      <c r="C56" s="1">
        <v>32</v>
      </c>
      <c r="D56" s="1">
        <v>7.07</v>
      </c>
      <c r="E56" s="1">
        <v>3.26</v>
      </c>
      <c r="F56" s="1">
        <v>0.4</v>
      </c>
      <c r="G56" s="1">
        <v>2.46</v>
      </c>
      <c r="H56" s="1">
        <v>720</v>
      </c>
      <c r="I56" s="1">
        <v>0</v>
      </c>
      <c r="J56" s="1">
        <v>0.08</v>
      </c>
      <c r="K56" s="1">
        <v>0</v>
      </c>
      <c r="L56" s="1">
        <v>2017</v>
      </c>
      <c r="M56">
        <f t="shared" si="1"/>
        <v>44.92</v>
      </c>
      <c r="N56">
        <f t="shared" si="2"/>
        <v>1.4</v>
      </c>
      <c r="O56">
        <f t="shared" si="3"/>
        <v>99.6</v>
      </c>
      <c r="P56">
        <f t="shared" si="4"/>
        <v>896.4</v>
      </c>
      <c r="Q56">
        <f t="shared" si="5"/>
        <v>10.33</v>
      </c>
      <c r="R56">
        <f t="shared" si="6"/>
        <v>41.32</v>
      </c>
      <c r="S56">
        <f t="shared" si="7"/>
        <v>2.0699999999999998</v>
      </c>
      <c r="T56">
        <f t="shared" si="8"/>
        <v>4.99</v>
      </c>
      <c r="U56">
        <f t="shared" si="9"/>
        <v>5</v>
      </c>
      <c r="W56">
        <f t="shared" si="10"/>
        <v>0.66</v>
      </c>
      <c r="X56">
        <f t="shared" si="11"/>
        <v>0.3</v>
      </c>
      <c r="Y56">
        <f t="shared" si="12"/>
        <v>0.04</v>
      </c>
    </row>
    <row r="57" spans="1:25" x14ac:dyDescent="0.25">
      <c r="A57" s="1" t="s">
        <v>572</v>
      </c>
      <c r="B57" s="1">
        <v>100</v>
      </c>
      <c r="C57" s="1">
        <v>88</v>
      </c>
      <c r="D57" s="1">
        <v>11.9</v>
      </c>
      <c r="E57" s="1">
        <v>4.0999999999999996</v>
      </c>
      <c r="F57" s="1">
        <v>2.7</v>
      </c>
      <c r="G57" s="1"/>
      <c r="H57" s="1">
        <v>2231</v>
      </c>
      <c r="I57" s="1"/>
      <c r="J57" s="1"/>
      <c r="K57" s="1">
        <v>0</v>
      </c>
      <c r="L57" s="1">
        <v>2017</v>
      </c>
      <c r="M57">
        <f t="shared" si="1"/>
        <v>88.3</v>
      </c>
      <c r="N57">
        <f t="shared" si="2"/>
        <v>1</v>
      </c>
      <c r="O57">
        <f t="shared" si="3"/>
        <v>97.3</v>
      </c>
      <c r="P57">
        <f t="shared" si="4"/>
        <v>875.69999999999993</v>
      </c>
      <c r="Q57">
        <f t="shared" si="5"/>
        <v>16</v>
      </c>
      <c r="R57">
        <f t="shared" si="6"/>
        <v>64</v>
      </c>
      <c r="S57">
        <f t="shared" si="7"/>
        <v>3.2</v>
      </c>
      <c r="T57">
        <f t="shared" si="8"/>
        <v>5</v>
      </c>
      <c r="U57">
        <f t="shared" si="9"/>
        <v>5</v>
      </c>
      <c r="W57">
        <f t="shared" si="10"/>
        <v>0.64</v>
      </c>
      <c r="X57">
        <f t="shared" si="11"/>
        <v>0.22</v>
      </c>
      <c r="Y57">
        <f t="shared" si="12"/>
        <v>0.14000000000000001</v>
      </c>
    </row>
    <row r="58" spans="1:25" x14ac:dyDescent="0.25">
      <c r="A58" s="1" t="s">
        <v>573</v>
      </c>
      <c r="B58" s="1">
        <v>100</v>
      </c>
      <c r="C58" s="1">
        <v>38</v>
      </c>
      <c r="D58" s="1">
        <v>7.54</v>
      </c>
      <c r="E58" s="1">
        <v>1.43</v>
      </c>
      <c r="F58" s="1">
        <v>0.19</v>
      </c>
      <c r="G58" s="1">
        <v>3.55</v>
      </c>
      <c r="H58" s="1">
        <v>501</v>
      </c>
      <c r="I58" s="1">
        <v>0</v>
      </c>
      <c r="J58" s="1">
        <v>0.04</v>
      </c>
      <c r="K58" s="1">
        <v>0</v>
      </c>
      <c r="L58" s="1">
        <v>2017</v>
      </c>
      <c r="M58">
        <f t="shared" si="1"/>
        <v>37.590000000000003</v>
      </c>
      <c r="N58">
        <f t="shared" si="2"/>
        <v>0.99</v>
      </c>
      <c r="O58">
        <f t="shared" si="3"/>
        <v>99.81</v>
      </c>
      <c r="P58">
        <f t="shared" si="4"/>
        <v>898.29</v>
      </c>
      <c r="Q58">
        <f t="shared" si="5"/>
        <v>8.9700000000000006</v>
      </c>
      <c r="R58">
        <f t="shared" si="6"/>
        <v>35.880000000000003</v>
      </c>
      <c r="S58">
        <f t="shared" si="7"/>
        <v>1.79</v>
      </c>
      <c r="T58">
        <f t="shared" si="8"/>
        <v>5.01</v>
      </c>
      <c r="U58">
        <f t="shared" si="9"/>
        <v>5</v>
      </c>
      <c r="W58">
        <f t="shared" si="10"/>
        <v>0.82</v>
      </c>
      <c r="X58">
        <f t="shared" si="11"/>
        <v>0.16</v>
      </c>
      <c r="Y58">
        <f t="shared" si="12"/>
        <v>0.02</v>
      </c>
    </row>
    <row r="59" spans="1:25" x14ac:dyDescent="0.25">
      <c r="A59" s="1" t="s">
        <v>574</v>
      </c>
      <c r="B59" s="1">
        <v>100</v>
      </c>
      <c r="C59" s="1">
        <v>7</v>
      </c>
      <c r="D59" s="1">
        <v>1.27</v>
      </c>
      <c r="E59" s="1">
        <v>0.34</v>
      </c>
      <c r="F59" s="1">
        <v>7.0000000000000007E-2</v>
      </c>
      <c r="G59" s="1">
        <v>0.37</v>
      </c>
      <c r="H59" s="1">
        <v>421</v>
      </c>
      <c r="I59" s="1">
        <v>0</v>
      </c>
      <c r="J59" s="1">
        <v>0.02</v>
      </c>
      <c r="K59" s="1">
        <v>0</v>
      </c>
      <c r="L59" s="1">
        <v>2017</v>
      </c>
      <c r="M59">
        <f t="shared" si="1"/>
        <v>7.07</v>
      </c>
      <c r="N59">
        <f t="shared" si="2"/>
        <v>1.01</v>
      </c>
      <c r="O59">
        <f t="shared" si="3"/>
        <v>99.93</v>
      </c>
      <c r="P59">
        <f t="shared" si="4"/>
        <v>899.37000000000012</v>
      </c>
      <c r="Q59">
        <f t="shared" si="5"/>
        <v>1.61</v>
      </c>
      <c r="R59">
        <f t="shared" si="6"/>
        <v>6.44</v>
      </c>
      <c r="S59">
        <f t="shared" si="7"/>
        <v>0.32</v>
      </c>
      <c r="T59">
        <f t="shared" si="8"/>
        <v>5.03</v>
      </c>
      <c r="U59">
        <f t="shared" si="9"/>
        <v>5</v>
      </c>
      <c r="W59">
        <f t="shared" si="10"/>
        <v>0.76</v>
      </c>
      <c r="X59">
        <f t="shared" si="11"/>
        <v>0.2</v>
      </c>
      <c r="Y59">
        <f t="shared" si="12"/>
        <v>0.04</v>
      </c>
    </row>
    <row r="60" spans="1:25" x14ac:dyDescent="0.25">
      <c r="A60" s="1" t="s">
        <v>575</v>
      </c>
      <c r="B60" s="1">
        <v>100</v>
      </c>
      <c r="C60" s="1">
        <v>8</v>
      </c>
      <c r="D60" s="1">
        <v>1.77</v>
      </c>
      <c r="E60" s="1">
        <v>0.33</v>
      </c>
      <c r="F60" s="1">
        <v>0.01</v>
      </c>
      <c r="G60" s="1">
        <v>0.62</v>
      </c>
      <c r="H60" s="1">
        <v>533</v>
      </c>
      <c r="I60" s="1">
        <v>0</v>
      </c>
      <c r="J60" s="1">
        <v>0</v>
      </c>
      <c r="K60" s="1">
        <v>0</v>
      </c>
      <c r="L60" s="1">
        <v>2017</v>
      </c>
      <c r="M60">
        <f t="shared" si="1"/>
        <v>8.49</v>
      </c>
      <c r="N60">
        <f t="shared" si="2"/>
        <v>1.06</v>
      </c>
      <c r="O60">
        <f t="shared" si="3"/>
        <v>99.99</v>
      </c>
      <c r="P60">
        <f t="shared" si="4"/>
        <v>899.91</v>
      </c>
      <c r="Q60">
        <f t="shared" si="5"/>
        <v>2.1</v>
      </c>
      <c r="R60">
        <f t="shared" si="6"/>
        <v>8.4</v>
      </c>
      <c r="S60">
        <f t="shared" si="7"/>
        <v>0.42</v>
      </c>
      <c r="T60">
        <f t="shared" si="8"/>
        <v>5</v>
      </c>
      <c r="U60">
        <f t="shared" si="9"/>
        <v>5</v>
      </c>
      <c r="W60">
        <f t="shared" si="10"/>
        <v>0.84</v>
      </c>
      <c r="X60">
        <f t="shared" si="11"/>
        <v>0.16</v>
      </c>
      <c r="Y60">
        <f t="shared" si="12"/>
        <v>0</v>
      </c>
    </row>
    <row r="61" spans="1:25" x14ac:dyDescent="0.25">
      <c r="A61" s="1" t="s">
        <v>576</v>
      </c>
      <c r="B61" s="1">
        <v>100</v>
      </c>
      <c r="C61" s="1">
        <v>25</v>
      </c>
      <c r="D61" s="1">
        <v>4.4000000000000004</v>
      </c>
      <c r="E61" s="1">
        <v>1.4</v>
      </c>
      <c r="F61" s="1">
        <v>0.2</v>
      </c>
      <c r="G61" s="1"/>
      <c r="H61" s="1">
        <v>232</v>
      </c>
      <c r="I61" s="1"/>
      <c r="J61" s="1"/>
      <c r="K61" s="1">
        <v>0</v>
      </c>
      <c r="L61" s="1">
        <v>2017</v>
      </c>
      <c r="M61">
        <f t="shared" si="1"/>
        <v>25.000000000000004</v>
      </c>
      <c r="N61">
        <f t="shared" si="2"/>
        <v>1</v>
      </c>
      <c r="O61">
        <f t="shared" si="3"/>
        <v>99.8</v>
      </c>
      <c r="P61">
        <f t="shared" si="4"/>
        <v>898.19999999999993</v>
      </c>
      <c r="Q61">
        <f t="shared" si="5"/>
        <v>5.8000000000000007</v>
      </c>
      <c r="R61">
        <f t="shared" si="6"/>
        <v>23.200000000000003</v>
      </c>
      <c r="S61">
        <f t="shared" si="7"/>
        <v>1.1599999999999999</v>
      </c>
      <c r="T61">
        <f t="shared" si="8"/>
        <v>5</v>
      </c>
      <c r="U61">
        <f t="shared" si="9"/>
        <v>5</v>
      </c>
      <c r="W61">
        <f t="shared" si="10"/>
        <v>0.73</v>
      </c>
      <c r="X61">
        <f t="shared" si="11"/>
        <v>0.23</v>
      </c>
      <c r="Y61">
        <f t="shared" si="12"/>
        <v>0.03</v>
      </c>
    </row>
    <row r="62" spans="1:25" x14ac:dyDescent="0.25">
      <c r="A62" s="1" t="s">
        <v>577</v>
      </c>
      <c r="B62" s="1">
        <v>100</v>
      </c>
      <c r="C62" s="1">
        <v>16</v>
      </c>
      <c r="D62" s="1">
        <v>3</v>
      </c>
      <c r="E62" s="1">
        <v>0.95</v>
      </c>
      <c r="F62" s="1">
        <v>7.0000000000000007E-2</v>
      </c>
      <c r="G62" s="1">
        <v>1.77</v>
      </c>
      <c r="H62" s="1">
        <v>395</v>
      </c>
      <c r="I62" s="1">
        <v>0</v>
      </c>
      <c r="J62" s="1">
        <v>0.01</v>
      </c>
      <c r="K62" s="1">
        <v>0</v>
      </c>
      <c r="L62" s="1">
        <v>2017</v>
      </c>
      <c r="M62">
        <f t="shared" si="1"/>
        <v>16.43</v>
      </c>
      <c r="N62">
        <f t="shared" si="2"/>
        <v>1.03</v>
      </c>
      <c r="O62">
        <f t="shared" si="3"/>
        <v>99.93</v>
      </c>
      <c r="P62">
        <f t="shared" si="4"/>
        <v>899.37000000000012</v>
      </c>
      <c r="Q62">
        <f t="shared" si="5"/>
        <v>3.95</v>
      </c>
      <c r="R62">
        <f t="shared" si="6"/>
        <v>15.8</v>
      </c>
      <c r="S62">
        <f t="shared" si="7"/>
        <v>0.79</v>
      </c>
      <c r="T62">
        <f t="shared" si="8"/>
        <v>5</v>
      </c>
      <c r="U62">
        <f t="shared" si="9"/>
        <v>5</v>
      </c>
      <c r="W62">
        <f t="shared" si="10"/>
        <v>0.75</v>
      </c>
      <c r="X62">
        <f t="shared" si="11"/>
        <v>0.24</v>
      </c>
      <c r="Y62">
        <f t="shared" si="12"/>
        <v>0.02</v>
      </c>
    </row>
    <row r="63" spans="1:25" x14ac:dyDescent="0.25">
      <c r="A63" s="1" t="s">
        <v>578</v>
      </c>
      <c r="B63" s="1">
        <v>100</v>
      </c>
      <c r="C63" s="1">
        <v>32</v>
      </c>
      <c r="D63" s="1">
        <v>4.99</v>
      </c>
      <c r="E63" s="1">
        <v>2.4</v>
      </c>
      <c r="F63" s="1">
        <v>0.28999999999999998</v>
      </c>
      <c r="G63" s="1">
        <v>0.67</v>
      </c>
      <c r="H63" s="1">
        <v>510</v>
      </c>
      <c r="I63" s="1">
        <v>0</v>
      </c>
      <c r="J63" s="1">
        <v>0.06</v>
      </c>
      <c r="K63" s="1">
        <v>0</v>
      </c>
      <c r="L63" s="1">
        <v>2017</v>
      </c>
      <c r="M63">
        <f t="shared" si="1"/>
        <v>32.17</v>
      </c>
      <c r="N63">
        <f t="shared" si="2"/>
        <v>1.01</v>
      </c>
      <c r="O63">
        <f t="shared" si="3"/>
        <v>99.71</v>
      </c>
      <c r="P63">
        <f t="shared" si="4"/>
        <v>897.39</v>
      </c>
      <c r="Q63">
        <f t="shared" si="5"/>
        <v>7.3900000000000006</v>
      </c>
      <c r="R63">
        <f t="shared" si="6"/>
        <v>29.560000000000002</v>
      </c>
      <c r="S63">
        <f t="shared" si="7"/>
        <v>1.48</v>
      </c>
      <c r="T63">
        <f t="shared" si="8"/>
        <v>4.99</v>
      </c>
      <c r="U63">
        <f t="shared" si="9"/>
        <v>5</v>
      </c>
      <c r="W63">
        <f t="shared" si="10"/>
        <v>0.65</v>
      </c>
      <c r="X63">
        <f t="shared" si="11"/>
        <v>0.31</v>
      </c>
      <c r="Y63">
        <f t="shared" si="12"/>
        <v>0.04</v>
      </c>
    </row>
    <row r="64" spans="1:25" x14ac:dyDescent="0.25">
      <c r="A64" s="1" t="s">
        <v>579</v>
      </c>
      <c r="B64" s="1">
        <v>100</v>
      </c>
      <c r="C64" s="1">
        <v>37</v>
      </c>
      <c r="D64" s="1">
        <v>6.66</v>
      </c>
      <c r="E64" s="1">
        <v>1.76</v>
      </c>
      <c r="F64" s="1">
        <v>0.37</v>
      </c>
      <c r="G64" s="1">
        <v>3.17</v>
      </c>
      <c r="H64" s="1">
        <v>302</v>
      </c>
      <c r="I64" s="1">
        <v>0</v>
      </c>
      <c r="J64" s="1">
        <v>0.08</v>
      </c>
      <c r="K64" s="1">
        <v>0</v>
      </c>
      <c r="L64" s="1">
        <v>2017</v>
      </c>
      <c r="M64">
        <f t="shared" si="1"/>
        <v>37.01</v>
      </c>
      <c r="N64">
        <f t="shared" si="2"/>
        <v>1</v>
      </c>
      <c r="O64">
        <f t="shared" si="3"/>
        <v>99.63</v>
      </c>
      <c r="P64">
        <f t="shared" si="4"/>
        <v>896.67</v>
      </c>
      <c r="Q64">
        <f t="shared" si="5"/>
        <v>8.42</v>
      </c>
      <c r="R64">
        <f t="shared" si="6"/>
        <v>33.68</v>
      </c>
      <c r="S64">
        <f t="shared" si="7"/>
        <v>1.68</v>
      </c>
      <c r="T64">
        <f t="shared" si="8"/>
        <v>5.01</v>
      </c>
      <c r="U64">
        <f t="shared" si="9"/>
        <v>5</v>
      </c>
      <c r="W64">
        <f t="shared" si="10"/>
        <v>0.76</v>
      </c>
      <c r="X64">
        <f t="shared" si="11"/>
        <v>0.2</v>
      </c>
      <c r="Y64">
        <f t="shared" si="12"/>
        <v>0.04</v>
      </c>
    </row>
    <row r="65" spans="1:25" x14ac:dyDescent="0.25">
      <c r="A65" s="1" t="s">
        <v>580</v>
      </c>
      <c r="B65" s="1">
        <v>100</v>
      </c>
      <c r="C65" s="1">
        <v>62</v>
      </c>
      <c r="D65" s="1">
        <v>10.1</v>
      </c>
      <c r="E65" s="1">
        <v>3.5</v>
      </c>
      <c r="F65" s="1">
        <v>0.8</v>
      </c>
      <c r="G65" s="1"/>
      <c r="H65" s="1">
        <v>926</v>
      </c>
      <c r="I65" s="1"/>
      <c r="J65" s="1"/>
      <c r="K65" s="1">
        <v>0</v>
      </c>
      <c r="L65" s="1">
        <v>2017</v>
      </c>
      <c r="M65">
        <f t="shared" si="1"/>
        <v>61.6</v>
      </c>
      <c r="N65">
        <f t="shared" si="2"/>
        <v>0.99</v>
      </c>
      <c r="O65">
        <f t="shared" si="3"/>
        <v>99.2</v>
      </c>
      <c r="P65">
        <f t="shared" si="4"/>
        <v>892.80000000000007</v>
      </c>
      <c r="Q65">
        <f t="shared" si="5"/>
        <v>13.6</v>
      </c>
      <c r="R65">
        <f t="shared" si="6"/>
        <v>54.4</v>
      </c>
      <c r="S65">
        <f t="shared" si="7"/>
        <v>2.72</v>
      </c>
      <c r="T65">
        <f t="shared" si="8"/>
        <v>5</v>
      </c>
      <c r="U65">
        <f t="shared" si="9"/>
        <v>5</v>
      </c>
      <c r="W65">
        <f t="shared" si="10"/>
        <v>0.7</v>
      </c>
      <c r="X65">
        <f t="shared" si="11"/>
        <v>0.24</v>
      </c>
      <c r="Y65">
        <f t="shared" si="12"/>
        <v>0.06</v>
      </c>
    </row>
    <row r="66" spans="1:25" x14ac:dyDescent="0.25">
      <c r="A66" s="1" t="s">
        <v>581</v>
      </c>
      <c r="B66" s="1">
        <v>100</v>
      </c>
      <c r="C66" s="1">
        <v>41</v>
      </c>
      <c r="D66" s="1">
        <v>7.89</v>
      </c>
      <c r="E66" s="1">
        <v>2.02</v>
      </c>
      <c r="F66" s="1">
        <v>0.2</v>
      </c>
      <c r="G66" s="1">
        <v>2.68</v>
      </c>
      <c r="H66" s="1">
        <v>692</v>
      </c>
      <c r="I66" s="1">
        <v>0</v>
      </c>
      <c r="J66" s="1">
        <v>0.05</v>
      </c>
      <c r="K66" s="1">
        <v>0</v>
      </c>
      <c r="L66" s="1">
        <v>2017</v>
      </c>
      <c r="M66">
        <f t="shared" si="1"/>
        <v>41.44</v>
      </c>
      <c r="N66">
        <f t="shared" si="2"/>
        <v>1.01</v>
      </c>
      <c r="O66">
        <f t="shared" si="3"/>
        <v>99.8</v>
      </c>
      <c r="P66">
        <f t="shared" si="4"/>
        <v>898.19999999999993</v>
      </c>
      <c r="Q66">
        <f t="shared" si="5"/>
        <v>9.91</v>
      </c>
      <c r="R66">
        <f t="shared" si="6"/>
        <v>39.64</v>
      </c>
      <c r="S66">
        <f t="shared" si="7"/>
        <v>1.98</v>
      </c>
      <c r="T66">
        <f t="shared" si="8"/>
        <v>5.01</v>
      </c>
      <c r="U66">
        <f t="shared" si="9"/>
        <v>5</v>
      </c>
      <c r="W66">
        <f t="shared" si="10"/>
        <v>0.78</v>
      </c>
      <c r="X66">
        <f t="shared" si="11"/>
        <v>0.2</v>
      </c>
      <c r="Y66">
        <f t="shared" si="12"/>
        <v>0.02</v>
      </c>
    </row>
    <row r="67" spans="1:25" x14ac:dyDescent="0.25">
      <c r="A67" s="1" t="s">
        <v>582</v>
      </c>
      <c r="B67" s="1">
        <v>100</v>
      </c>
      <c r="C67" s="1">
        <v>49</v>
      </c>
      <c r="D67" s="1">
        <v>8.51</v>
      </c>
      <c r="E67" s="1">
        <v>2.5</v>
      </c>
      <c r="F67" s="1">
        <v>0.57999999999999996</v>
      </c>
      <c r="G67" s="1">
        <v>2.8</v>
      </c>
      <c r="H67" s="1">
        <v>655</v>
      </c>
      <c r="I67" s="1">
        <v>0</v>
      </c>
      <c r="J67" s="1">
        <v>0.11</v>
      </c>
      <c r="K67" s="1">
        <v>0</v>
      </c>
      <c r="L67" s="1">
        <v>2017</v>
      </c>
      <c r="M67">
        <f t="shared" si="1"/>
        <v>49.26</v>
      </c>
      <c r="N67">
        <f t="shared" si="2"/>
        <v>1.01</v>
      </c>
      <c r="O67">
        <f t="shared" si="3"/>
        <v>99.42</v>
      </c>
      <c r="P67">
        <f t="shared" si="4"/>
        <v>894.78</v>
      </c>
      <c r="Q67">
        <f t="shared" si="5"/>
        <v>11.01</v>
      </c>
      <c r="R67">
        <f t="shared" si="6"/>
        <v>44.04</v>
      </c>
      <c r="S67">
        <f t="shared" si="7"/>
        <v>2.2000000000000002</v>
      </c>
      <c r="T67">
        <f t="shared" si="8"/>
        <v>5</v>
      </c>
      <c r="U67">
        <f t="shared" si="9"/>
        <v>5</v>
      </c>
      <c r="W67">
        <f t="shared" si="10"/>
        <v>0.73</v>
      </c>
      <c r="X67">
        <f t="shared" si="11"/>
        <v>0.22</v>
      </c>
      <c r="Y67">
        <f t="shared" si="12"/>
        <v>0.05</v>
      </c>
    </row>
    <row r="68" spans="1:25" x14ac:dyDescent="0.25">
      <c r="A68" s="1" t="s">
        <v>583</v>
      </c>
      <c r="B68" s="1">
        <v>40</v>
      </c>
      <c r="C68" s="1">
        <v>9.1999999999999993</v>
      </c>
      <c r="D68" s="1">
        <v>0.96</v>
      </c>
      <c r="E68" s="1">
        <v>1.08</v>
      </c>
      <c r="F68" s="1">
        <v>0.28000000000000003</v>
      </c>
      <c r="G68" s="1">
        <v>0</v>
      </c>
      <c r="H68" s="1"/>
      <c r="I68" s="1">
        <v>0</v>
      </c>
      <c r="J68" s="1">
        <v>0</v>
      </c>
      <c r="K68" s="1">
        <v>0</v>
      </c>
      <c r="L68" s="1">
        <v>2006</v>
      </c>
      <c r="M68">
        <f t="shared" ref="M68:M131" si="13">4*D68+4*E68+9*F68</f>
        <v>10.68</v>
      </c>
      <c r="N68">
        <f t="shared" ref="N68:N131" si="14">ROUND(M68/C68,2)</f>
        <v>1.1599999999999999</v>
      </c>
      <c r="O68">
        <f t="shared" ref="O68:O131" si="15">B68-F68</f>
        <v>39.72</v>
      </c>
      <c r="P68">
        <f t="shared" ref="P68:P131" si="16">O68*9</f>
        <v>357.48</v>
      </c>
      <c r="Q68">
        <f t="shared" ref="Q68:Q131" si="17">D68+E68</f>
        <v>2.04</v>
      </c>
      <c r="R68">
        <f t="shared" ref="R68:R131" si="18">Q68*4</f>
        <v>8.16</v>
      </c>
      <c r="S68">
        <f t="shared" ref="S68:S131" si="19">ROUND(R68/20,2)</f>
        <v>0.41</v>
      </c>
      <c r="T68">
        <f t="shared" ref="T68:T131" si="20">ROUND(Q68/S68,2)</f>
        <v>4.9800000000000004</v>
      </c>
      <c r="U68">
        <f t="shared" ref="U68:U131" si="21">IF(T68&lt;=20,ROUND(T68,1),IF(AND(T68&gt;20,T68&lt;=50),INT((T68+2)/5)*5,ROUND(T68,-1)))</f>
        <v>5</v>
      </c>
      <c r="W68">
        <f t="shared" ref="W68:W131" si="22">ROUND(D68/($D68+$E68+$F68),2)</f>
        <v>0.41</v>
      </c>
      <c r="X68">
        <f t="shared" ref="X68:X131" si="23">ROUND(E68/($D68+$E68+$F68),2)</f>
        <v>0.47</v>
      </c>
      <c r="Y68">
        <f t="shared" ref="Y68:Y131" si="24">ROUND(F68/($D68+$E68+$F68),2)</f>
        <v>0.12</v>
      </c>
    </row>
    <row r="69" spans="1:25" x14ac:dyDescent="0.25">
      <c r="A69" s="1" t="s">
        <v>584</v>
      </c>
      <c r="B69" s="1">
        <v>70</v>
      </c>
      <c r="C69" s="1">
        <v>22.4</v>
      </c>
      <c r="D69" s="1">
        <v>5.04</v>
      </c>
      <c r="E69" s="1">
        <v>2.38</v>
      </c>
      <c r="F69" s="1">
        <v>0.28000000000000003</v>
      </c>
      <c r="G69" s="1">
        <v>0</v>
      </c>
      <c r="H69" s="1">
        <v>3.5</v>
      </c>
      <c r="I69" s="1">
        <v>0</v>
      </c>
      <c r="J69" s="1">
        <v>0</v>
      </c>
      <c r="K69" s="1">
        <v>0</v>
      </c>
      <c r="L69" s="1">
        <v>2006</v>
      </c>
      <c r="M69">
        <f t="shared" si="13"/>
        <v>32.200000000000003</v>
      </c>
      <c r="N69">
        <f t="shared" si="14"/>
        <v>1.44</v>
      </c>
      <c r="O69">
        <f t="shared" si="15"/>
        <v>69.72</v>
      </c>
      <c r="P69">
        <f t="shared" si="16"/>
        <v>627.48</v>
      </c>
      <c r="Q69">
        <f t="shared" si="17"/>
        <v>7.42</v>
      </c>
      <c r="R69">
        <f t="shared" si="18"/>
        <v>29.68</v>
      </c>
      <c r="S69">
        <f t="shared" si="19"/>
        <v>1.48</v>
      </c>
      <c r="T69">
        <f t="shared" si="20"/>
        <v>5.01</v>
      </c>
      <c r="U69">
        <f t="shared" si="21"/>
        <v>5</v>
      </c>
      <c r="W69">
        <f t="shared" si="22"/>
        <v>0.65</v>
      </c>
      <c r="X69">
        <f t="shared" si="23"/>
        <v>0.31</v>
      </c>
      <c r="Y69">
        <f t="shared" si="24"/>
        <v>0.04</v>
      </c>
    </row>
    <row r="70" spans="1:25" x14ac:dyDescent="0.25">
      <c r="A70" s="1" t="s">
        <v>585</v>
      </c>
      <c r="B70" s="1">
        <v>100</v>
      </c>
      <c r="C70" s="1">
        <v>76</v>
      </c>
      <c r="D70" s="1">
        <v>10.4</v>
      </c>
      <c r="E70" s="1">
        <v>4.7</v>
      </c>
      <c r="F70" s="1">
        <v>1.7</v>
      </c>
      <c r="G70" s="1"/>
      <c r="H70" s="1">
        <v>1679</v>
      </c>
      <c r="I70" s="1"/>
      <c r="J70" s="1"/>
      <c r="K70" s="1">
        <v>0</v>
      </c>
      <c r="L70" s="1">
        <v>2017</v>
      </c>
      <c r="M70">
        <f t="shared" si="13"/>
        <v>75.7</v>
      </c>
      <c r="N70">
        <f t="shared" si="14"/>
        <v>1</v>
      </c>
      <c r="O70">
        <f t="shared" si="15"/>
        <v>98.3</v>
      </c>
      <c r="P70">
        <f t="shared" si="16"/>
        <v>884.69999999999993</v>
      </c>
      <c r="Q70">
        <f t="shared" si="17"/>
        <v>15.100000000000001</v>
      </c>
      <c r="R70">
        <f t="shared" si="18"/>
        <v>60.400000000000006</v>
      </c>
      <c r="S70">
        <f t="shared" si="19"/>
        <v>3.02</v>
      </c>
      <c r="T70">
        <f t="shared" si="20"/>
        <v>5</v>
      </c>
      <c r="U70">
        <f t="shared" si="21"/>
        <v>5</v>
      </c>
      <c r="W70">
        <f t="shared" si="22"/>
        <v>0.62</v>
      </c>
      <c r="X70">
        <f t="shared" si="23"/>
        <v>0.28000000000000003</v>
      </c>
      <c r="Y70">
        <f t="shared" si="24"/>
        <v>0.1</v>
      </c>
    </row>
    <row r="71" spans="1:25" x14ac:dyDescent="0.25">
      <c r="A71" s="1" t="s">
        <v>586</v>
      </c>
      <c r="B71" s="1">
        <v>100</v>
      </c>
      <c r="C71" s="1">
        <v>31</v>
      </c>
      <c r="D71" s="1">
        <v>4.8</v>
      </c>
      <c r="E71" s="1">
        <v>3.93</v>
      </c>
      <c r="F71" s="1">
        <v>0.6</v>
      </c>
      <c r="G71" s="1">
        <v>0</v>
      </c>
      <c r="H71" s="1">
        <v>1</v>
      </c>
      <c r="I71" s="1">
        <v>0</v>
      </c>
      <c r="J71" s="1">
        <v>0.1</v>
      </c>
      <c r="K71" s="1">
        <v>0</v>
      </c>
      <c r="L71" s="1">
        <v>2017</v>
      </c>
      <c r="M71">
        <f t="shared" si="13"/>
        <v>40.32</v>
      </c>
      <c r="N71">
        <f t="shared" si="14"/>
        <v>1.3</v>
      </c>
      <c r="O71">
        <f t="shared" si="15"/>
        <v>99.4</v>
      </c>
      <c r="P71">
        <f t="shared" si="16"/>
        <v>894.6</v>
      </c>
      <c r="Q71">
        <f t="shared" si="17"/>
        <v>8.73</v>
      </c>
      <c r="R71">
        <f t="shared" si="18"/>
        <v>34.92</v>
      </c>
      <c r="S71">
        <f t="shared" si="19"/>
        <v>1.75</v>
      </c>
      <c r="T71">
        <f t="shared" si="20"/>
        <v>4.99</v>
      </c>
      <c r="U71">
        <f t="shared" si="21"/>
        <v>5</v>
      </c>
      <c r="W71">
        <f t="shared" si="22"/>
        <v>0.51</v>
      </c>
      <c r="X71">
        <f t="shared" si="23"/>
        <v>0.42</v>
      </c>
      <c r="Y71">
        <f t="shared" si="24"/>
        <v>0.06</v>
      </c>
    </row>
    <row r="72" spans="1:25" x14ac:dyDescent="0.25">
      <c r="A72" s="1" t="s">
        <v>587</v>
      </c>
      <c r="B72" s="1">
        <v>100</v>
      </c>
      <c r="C72" s="1">
        <v>16</v>
      </c>
      <c r="D72" s="1">
        <v>2.5</v>
      </c>
      <c r="E72" s="1">
        <v>1.7</v>
      </c>
      <c r="F72" s="1">
        <v>0.1</v>
      </c>
      <c r="G72" s="1"/>
      <c r="H72" s="1"/>
      <c r="I72" s="1"/>
      <c r="J72" s="1"/>
      <c r="K72" s="1">
        <v>0</v>
      </c>
      <c r="L72" s="1">
        <v>2017</v>
      </c>
      <c r="M72">
        <f t="shared" si="13"/>
        <v>17.7</v>
      </c>
      <c r="N72">
        <f t="shared" si="14"/>
        <v>1.1100000000000001</v>
      </c>
      <c r="O72">
        <f t="shared" si="15"/>
        <v>99.9</v>
      </c>
      <c r="P72">
        <f t="shared" si="16"/>
        <v>899.1</v>
      </c>
      <c r="Q72">
        <f t="shared" si="17"/>
        <v>4.2</v>
      </c>
      <c r="R72">
        <f t="shared" si="18"/>
        <v>16.8</v>
      </c>
      <c r="S72">
        <f t="shared" si="19"/>
        <v>0.84</v>
      </c>
      <c r="T72">
        <f t="shared" si="20"/>
        <v>5</v>
      </c>
      <c r="U72">
        <f t="shared" si="21"/>
        <v>5</v>
      </c>
      <c r="W72">
        <f t="shared" si="22"/>
        <v>0.57999999999999996</v>
      </c>
      <c r="X72">
        <f t="shared" si="23"/>
        <v>0.4</v>
      </c>
      <c r="Y72">
        <f t="shared" si="24"/>
        <v>0.02</v>
      </c>
    </row>
    <row r="73" spans="1:25" x14ac:dyDescent="0.25">
      <c r="A73" s="1" t="s">
        <v>588</v>
      </c>
      <c r="B73" s="1">
        <v>100</v>
      </c>
      <c r="C73" s="1">
        <v>42</v>
      </c>
      <c r="D73" s="1">
        <v>8.89</v>
      </c>
      <c r="E73" s="1">
        <v>4.46</v>
      </c>
      <c r="F73" s="1">
        <v>0.5</v>
      </c>
      <c r="G73" s="1">
        <v>0</v>
      </c>
      <c r="H73" s="1">
        <v>1</v>
      </c>
      <c r="I73" s="1">
        <v>0</v>
      </c>
      <c r="J73" s="1">
        <v>0.14000000000000001</v>
      </c>
      <c r="K73" s="1">
        <v>0</v>
      </c>
      <c r="L73" s="1">
        <v>2017</v>
      </c>
      <c r="M73">
        <f t="shared" si="13"/>
        <v>57.900000000000006</v>
      </c>
      <c r="N73">
        <f t="shared" si="14"/>
        <v>1.38</v>
      </c>
      <c r="O73">
        <f t="shared" si="15"/>
        <v>99.5</v>
      </c>
      <c r="P73">
        <f t="shared" si="16"/>
        <v>895.5</v>
      </c>
      <c r="Q73">
        <f t="shared" si="17"/>
        <v>13.350000000000001</v>
      </c>
      <c r="R73">
        <f t="shared" si="18"/>
        <v>53.400000000000006</v>
      </c>
      <c r="S73">
        <f t="shared" si="19"/>
        <v>2.67</v>
      </c>
      <c r="T73">
        <f t="shared" si="20"/>
        <v>5</v>
      </c>
      <c r="U73">
        <f t="shared" si="21"/>
        <v>5</v>
      </c>
      <c r="W73">
        <f t="shared" si="22"/>
        <v>0.64</v>
      </c>
      <c r="X73">
        <f t="shared" si="23"/>
        <v>0.32</v>
      </c>
      <c r="Y73">
        <f t="shared" si="24"/>
        <v>0.04</v>
      </c>
    </row>
    <row r="74" spans="1:25" x14ac:dyDescent="0.25">
      <c r="A74" s="1" t="s">
        <v>589</v>
      </c>
      <c r="B74" s="1">
        <v>100</v>
      </c>
      <c r="C74" s="1">
        <v>35</v>
      </c>
      <c r="D74" s="1">
        <v>6.07</v>
      </c>
      <c r="E74" s="1">
        <v>4.37</v>
      </c>
      <c r="F74" s="1">
        <v>0.55000000000000004</v>
      </c>
      <c r="G74" s="1">
        <v>0</v>
      </c>
      <c r="H74" s="1">
        <v>1</v>
      </c>
      <c r="I74" s="1">
        <v>0</v>
      </c>
      <c r="J74" s="1">
        <v>0.09</v>
      </c>
      <c r="K74" s="1">
        <v>0</v>
      </c>
      <c r="L74" s="1">
        <v>2017</v>
      </c>
      <c r="M74">
        <f t="shared" si="13"/>
        <v>46.710000000000008</v>
      </c>
      <c r="N74">
        <f t="shared" si="14"/>
        <v>1.33</v>
      </c>
      <c r="O74">
        <f t="shared" si="15"/>
        <v>99.45</v>
      </c>
      <c r="P74">
        <f t="shared" si="16"/>
        <v>895.05000000000007</v>
      </c>
      <c r="Q74">
        <f t="shared" si="17"/>
        <v>10.440000000000001</v>
      </c>
      <c r="R74">
        <f t="shared" si="18"/>
        <v>41.760000000000005</v>
      </c>
      <c r="S74">
        <f t="shared" si="19"/>
        <v>2.09</v>
      </c>
      <c r="T74">
        <f t="shared" si="20"/>
        <v>5</v>
      </c>
      <c r="U74">
        <f t="shared" si="21"/>
        <v>5</v>
      </c>
      <c r="W74">
        <f t="shared" si="22"/>
        <v>0.55000000000000004</v>
      </c>
      <c r="X74">
        <f t="shared" si="23"/>
        <v>0.4</v>
      </c>
      <c r="Y74">
        <f t="shared" si="24"/>
        <v>0.05</v>
      </c>
    </row>
    <row r="75" spans="1:25" x14ac:dyDescent="0.25">
      <c r="A75" s="1" t="s">
        <v>590</v>
      </c>
      <c r="B75" s="1">
        <v>100</v>
      </c>
      <c r="C75" s="1">
        <v>253</v>
      </c>
      <c r="D75" s="1">
        <v>52.2</v>
      </c>
      <c r="E75" s="1">
        <v>24.3</v>
      </c>
      <c r="F75" s="1">
        <v>4.7</v>
      </c>
      <c r="G75" s="1"/>
      <c r="H75" s="1"/>
      <c r="I75" s="1"/>
      <c r="J75" s="1"/>
      <c r="K75" s="1">
        <v>0</v>
      </c>
      <c r="L75" s="1">
        <v>2017</v>
      </c>
      <c r="M75">
        <f t="shared" si="13"/>
        <v>348.3</v>
      </c>
      <c r="N75">
        <f t="shared" si="14"/>
        <v>1.38</v>
      </c>
      <c r="O75">
        <f t="shared" si="15"/>
        <v>95.3</v>
      </c>
      <c r="P75">
        <f t="shared" si="16"/>
        <v>857.69999999999993</v>
      </c>
      <c r="Q75">
        <f t="shared" si="17"/>
        <v>76.5</v>
      </c>
      <c r="R75">
        <f t="shared" si="18"/>
        <v>306</v>
      </c>
      <c r="S75">
        <f t="shared" si="19"/>
        <v>15.3</v>
      </c>
      <c r="T75">
        <f t="shared" si="20"/>
        <v>5</v>
      </c>
      <c r="U75">
        <f t="shared" si="21"/>
        <v>5</v>
      </c>
      <c r="W75">
        <f t="shared" si="22"/>
        <v>0.64</v>
      </c>
      <c r="X75">
        <f t="shared" si="23"/>
        <v>0.3</v>
      </c>
      <c r="Y75">
        <f t="shared" si="24"/>
        <v>0.06</v>
      </c>
    </row>
    <row r="76" spans="1:25" x14ac:dyDescent="0.25">
      <c r="A76" s="1" t="s">
        <v>591</v>
      </c>
      <c r="B76" s="1">
        <v>100</v>
      </c>
      <c r="C76" s="1">
        <v>17</v>
      </c>
      <c r="D76" s="1">
        <v>4.5</v>
      </c>
      <c r="E76" s="1">
        <v>1.4</v>
      </c>
      <c r="F76" s="1">
        <v>0.1</v>
      </c>
      <c r="G76" s="1"/>
      <c r="H76" s="1">
        <v>22</v>
      </c>
      <c r="I76" s="1"/>
      <c r="J76" s="1"/>
      <c r="K76" s="1">
        <v>0</v>
      </c>
      <c r="L76" s="1">
        <v>2017</v>
      </c>
      <c r="M76">
        <f t="shared" si="13"/>
        <v>24.5</v>
      </c>
      <c r="N76">
        <f t="shared" si="14"/>
        <v>1.44</v>
      </c>
      <c r="O76">
        <f t="shared" si="15"/>
        <v>99.9</v>
      </c>
      <c r="P76">
        <f t="shared" si="16"/>
        <v>899.1</v>
      </c>
      <c r="Q76">
        <f t="shared" si="17"/>
        <v>5.9</v>
      </c>
      <c r="R76">
        <f t="shared" si="18"/>
        <v>23.6</v>
      </c>
      <c r="S76">
        <f t="shared" si="19"/>
        <v>1.18</v>
      </c>
      <c r="T76">
        <f t="shared" si="20"/>
        <v>5</v>
      </c>
      <c r="U76">
        <f t="shared" si="21"/>
        <v>5</v>
      </c>
      <c r="W76">
        <f t="shared" si="22"/>
        <v>0.75</v>
      </c>
      <c r="X76">
        <f t="shared" si="23"/>
        <v>0.23</v>
      </c>
      <c r="Y76">
        <f t="shared" si="24"/>
        <v>0.02</v>
      </c>
    </row>
    <row r="77" spans="1:25" x14ac:dyDescent="0.25">
      <c r="A77" s="1" t="s">
        <v>592</v>
      </c>
      <c r="B77" s="1">
        <v>100</v>
      </c>
      <c r="C77" s="1">
        <v>19</v>
      </c>
      <c r="D77" s="1">
        <v>4.7</v>
      </c>
      <c r="E77" s="1">
        <v>1.9</v>
      </c>
      <c r="F77" s="1">
        <v>0.1</v>
      </c>
      <c r="G77" s="1"/>
      <c r="H77" s="1">
        <v>28</v>
      </c>
      <c r="I77" s="1"/>
      <c r="J77" s="1"/>
      <c r="K77" s="1">
        <v>0</v>
      </c>
      <c r="L77" s="1">
        <v>2017</v>
      </c>
      <c r="M77">
        <f t="shared" si="13"/>
        <v>27.299999999999997</v>
      </c>
      <c r="N77">
        <f t="shared" si="14"/>
        <v>1.44</v>
      </c>
      <c r="O77">
        <f t="shared" si="15"/>
        <v>99.9</v>
      </c>
      <c r="P77">
        <f t="shared" si="16"/>
        <v>899.1</v>
      </c>
      <c r="Q77">
        <f t="shared" si="17"/>
        <v>6.6</v>
      </c>
      <c r="R77">
        <f t="shared" si="18"/>
        <v>26.4</v>
      </c>
      <c r="S77">
        <f t="shared" si="19"/>
        <v>1.32</v>
      </c>
      <c r="T77">
        <f t="shared" si="20"/>
        <v>5</v>
      </c>
      <c r="U77">
        <f t="shared" si="21"/>
        <v>5</v>
      </c>
      <c r="W77">
        <f t="shared" si="22"/>
        <v>0.7</v>
      </c>
      <c r="X77">
        <f t="shared" si="23"/>
        <v>0.28000000000000003</v>
      </c>
      <c r="Y77">
        <f t="shared" si="24"/>
        <v>0.01</v>
      </c>
    </row>
    <row r="78" spans="1:25" x14ac:dyDescent="0.25">
      <c r="A78" s="1" t="s">
        <v>593</v>
      </c>
      <c r="B78" s="1">
        <v>100</v>
      </c>
      <c r="C78" s="1">
        <v>237</v>
      </c>
      <c r="D78" s="1">
        <v>71.599999999999994</v>
      </c>
      <c r="E78" s="1">
        <v>8.1999999999999993</v>
      </c>
      <c r="F78" s="1">
        <v>4</v>
      </c>
      <c r="G78" s="1"/>
      <c r="H78" s="1">
        <v>10</v>
      </c>
      <c r="I78" s="1"/>
      <c r="J78" s="1"/>
      <c r="K78" s="1">
        <v>0</v>
      </c>
      <c r="L78" s="1">
        <v>2017</v>
      </c>
      <c r="M78">
        <f t="shared" si="13"/>
        <v>355.2</v>
      </c>
      <c r="N78">
        <f t="shared" si="14"/>
        <v>1.5</v>
      </c>
      <c r="O78">
        <f t="shared" si="15"/>
        <v>96</v>
      </c>
      <c r="P78">
        <f t="shared" si="16"/>
        <v>864</v>
      </c>
      <c r="Q78">
        <f t="shared" si="17"/>
        <v>79.8</v>
      </c>
      <c r="R78">
        <f t="shared" si="18"/>
        <v>319.2</v>
      </c>
      <c r="S78">
        <f t="shared" si="19"/>
        <v>15.96</v>
      </c>
      <c r="T78">
        <f t="shared" si="20"/>
        <v>5</v>
      </c>
      <c r="U78">
        <f t="shared" si="21"/>
        <v>5</v>
      </c>
      <c r="W78">
        <f t="shared" si="22"/>
        <v>0.85</v>
      </c>
      <c r="X78">
        <f t="shared" si="23"/>
        <v>0.1</v>
      </c>
      <c r="Y78">
        <f t="shared" si="24"/>
        <v>0.05</v>
      </c>
    </row>
    <row r="79" spans="1:25" x14ac:dyDescent="0.25">
      <c r="A79" s="1" t="s">
        <v>594</v>
      </c>
      <c r="B79" s="1">
        <v>100</v>
      </c>
      <c r="C79" s="1">
        <v>36</v>
      </c>
      <c r="D79" s="1">
        <v>11.9</v>
      </c>
      <c r="E79" s="1">
        <v>1.6</v>
      </c>
      <c r="F79" s="1">
        <v>0.2</v>
      </c>
      <c r="G79" s="1"/>
      <c r="H79" s="1">
        <v>3</v>
      </c>
      <c r="I79" s="1"/>
      <c r="J79" s="1"/>
      <c r="K79" s="1">
        <v>0</v>
      </c>
      <c r="L79" s="1">
        <v>2017</v>
      </c>
      <c r="M79">
        <f t="shared" si="13"/>
        <v>55.8</v>
      </c>
      <c r="N79">
        <f t="shared" si="14"/>
        <v>1.55</v>
      </c>
      <c r="O79">
        <f t="shared" si="15"/>
        <v>99.8</v>
      </c>
      <c r="P79">
        <f t="shared" si="16"/>
        <v>898.19999999999993</v>
      </c>
      <c r="Q79">
        <f t="shared" si="17"/>
        <v>13.5</v>
      </c>
      <c r="R79">
        <f t="shared" si="18"/>
        <v>54</v>
      </c>
      <c r="S79">
        <f t="shared" si="19"/>
        <v>2.7</v>
      </c>
      <c r="T79">
        <f t="shared" si="20"/>
        <v>5</v>
      </c>
      <c r="U79">
        <f t="shared" si="21"/>
        <v>5</v>
      </c>
      <c r="W79">
        <f t="shared" si="22"/>
        <v>0.87</v>
      </c>
      <c r="X79">
        <f t="shared" si="23"/>
        <v>0.12</v>
      </c>
      <c r="Y79">
        <f t="shared" si="24"/>
        <v>0.01</v>
      </c>
    </row>
    <row r="80" spans="1:25" x14ac:dyDescent="0.25">
      <c r="A80" s="1" t="s">
        <v>595</v>
      </c>
      <c r="B80" s="1">
        <v>100</v>
      </c>
      <c r="C80" s="1">
        <v>35</v>
      </c>
      <c r="D80" s="1">
        <v>6.5</v>
      </c>
      <c r="E80" s="1">
        <v>1.9</v>
      </c>
      <c r="F80" s="1">
        <v>0.2</v>
      </c>
      <c r="G80" s="1"/>
      <c r="H80" s="1"/>
      <c r="I80" s="1"/>
      <c r="J80" s="1"/>
      <c r="K80" s="1">
        <v>0</v>
      </c>
      <c r="L80" s="1">
        <v>2017</v>
      </c>
      <c r="M80">
        <f t="shared" si="13"/>
        <v>35.4</v>
      </c>
      <c r="N80">
        <f t="shared" si="14"/>
        <v>1.01</v>
      </c>
      <c r="O80">
        <f t="shared" si="15"/>
        <v>99.8</v>
      </c>
      <c r="P80">
        <f t="shared" si="16"/>
        <v>898.19999999999993</v>
      </c>
      <c r="Q80">
        <f t="shared" si="17"/>
        <v>8.4</v>
      </c>
      <c r="R80">
        <f t="shared" si="18"/>
        <v>33.6</v>
      </c>
      <c r="S80">
        <f t="shared" si="19"/>
        <v>1.68</v>
      </c>
      <c r="T80">
        <f t="shared" si="20"/>
        <v>5</v>
      </c>
      <c r="U80">
        <f t="shared" si="21"/>
        <v>5</v>
      </c>
      <c r="W80">
        <f t="shared" si="22"/>
        <v>0.76</v>
      </c>
      <c r="X80">
        <f t="shared" si="23"/>
        <v>0.22</v>
      </c>
      <c r="Y80">
        <f t="shared" si="24"/>
        <v>0.02</v>
      </c>
    </row>
    <row r="81" spans="1:25" x14ac:dyDescent="0.25">
      <c r="A81" s="1" t="s">
        <v>596</v>
      </c>
      <c r="B81" s="1">
        <v>100</v>
      </c>
      <c r="C81" s="1">
        <v>45</v>
      </c>
      <c r="D81" s="1">
        <v>9.19</v>
      </c>
      <c r="E81" s="1">
        <v>5.09</v>
      </c>
      <c r="F81" s="1">
        <v>0.5</v>
      </c>
      <c r="G81" s="1">
        <v>0</v>
      </c>
      <c r="H81" s="1">
        <v>4</v>
      </c>
      <c r="I81" s="1">
        <v>0</v>
      </c>
      <c r="J81" s="1">
        <v>0.1</v>
      </c>
      <c r="K81" s="1">
        <v>0</v>
      </c>
      <c r="L81" s="1">
        <v>2017</v>
      </c>
      <c r="M81">
        <f t="shared" si="13"/>
        <v>61.62</v>
      </c>
      <c r="N81">
        <f t="shared" si="14"/>
        <v>1.37</v>
      </c>
      <c r="O81">
        <f t="shared" si="15"/>
        <v>99.5</v>
      </c>
      <c r="P81">
        <f t="shared" si="16"/>
        <v>895.5</v>
      </c>
      <c r="Q81">
        <f t="shared" si="17"/>
        <v>14.28</v>
      </c>
      <c r="R81">
        <f t="shared" si="18"/>
        <v>57.12</v>
      </c>
      <c r="S81">
        <f t="shared" si="19"/>
        <v>2.86</v>
      </c>
      <c r="T81">
        <f t="shared" si="20"/>
        <v>4.99</v>
      </c>
      <c r="U81">
        <f t="shared" si="21"/>
        <v>5</v>
      </c>
      <c r="W81">
        <f t="shared" si="22"/>
        <v>0.62</v>
      </c>
      <c r="X81">
        <f t="shared" si="23"/>
        <v>0.34</v>
      </c>
      <c r="Y81">
        <f t="shared" si="24"/>
        <v>0.03</v>
      </c>
    </row>
    <row r="82" spans="1:25" x14ac:dyDescent="0.25">
      <c r="A82" s="1" t="s">
        <v>597</v>
      </c>
      <c r="B82" s="1">
        <v>100</v>
      </c>
      <c r="C82" s="1">
        <v>37</v>
      </c>
      <c r="D82" s="1">
        <v>8.06</v>
      </c>
      <c r="E82" s="1">
        <v>4.2300000000000004</v>
      </c>
      <c r="F82" s="1">
        <v>0.27</v>
      </c>
      <c r="G82" s="1">
        <v>1.28</v>
      </c>
      <c r="H82" s="1">
        <v>5</v>
      </c>
      <c r="I82" s="1">
        <v>0</v>
      </c>
      <c r="J82" s="1">
        <v>0.08</v>
      </c>
      <c r="K82" s="1">
        <v>0</v>
      </c>
      <c r="L82" s="1">
        <v>2017</v>
      </c>
      <c r="M82">
        <f t="shared" si="13"/>
        <v>51.59</v>
      </c>
      <c r="N82">
        <f t="shared" si="14"/>
        <v>1.39</v>
      </c>
      <c r="O82">
        <f t="shared" si="15"/>
        <v>99.73</v>
      </c>
      <c r="P82">
        <f t="shared" si="16"/>
        <v>897.57</v>
      </c>
      <c r="Q82">
        <f t="shared" si="17"/>
        <v>12.290000000000001</v>
      </c>
      <c r="R82">
        <f t="shared" si="18"/>
        <v>49.160000000000004</v>
      </c>
      <c r="S82">
        <f t="shared" si="19"/>
        <v>2.46</v>
      </c>
      <c r="T82">
        <f t="shared" si="20"/>
        <v>5</v>
      </c>
      <c r="U82">
        <f t="shared" si="21"/>
        <v>5</v>
      </c>
      <c r="W82">
        <f t="shared" si="22"/>
        <v>0.64</v>
      </c>
      <c r="X82">
        <f t="shared" si="23"/>
        <v>0.34</v>
      </c>
      <c r="Y82">
        <f t="shared" si="24"/>
        <v>0.02</v>
      </c>
    </row>
    <row r="83" spans="1:25" x14ac:dyDescent="0.25">
      <c r="A83" s="1" t="s">
        <v>598</v>
      </c>
      <c r="B83" s="1">
        <v>100</v>
      </c>
      <c r="C83" s="1">
        <v>23</v>
      </c>
      <c r="D83" s="1">
        <v>6.6</v>
      </c>
      <c r="E83" s="1">
        <v>1.6</v>
      </c>
      <c r="F83" s="1">
        <v>0.2</v>
      </c>
      <c r="G83" s="1"/>
      <c r="H83" s="1">
        <v>3</v>
      </c>
      <c r="I83" s="1"/>
      <c r="J83" s="1"/>
      <c r="K83" s="1">
        <v>0</v>
      </c>
      <c r="L83" s="1">
        <v>2017</v>
      </c>
      <c r="M83">
        <f t="shared" si="13"/>
        <v>34.599999999999994</v>
      </c>
      <c r="N83">
        <f t="shared" si="14"/>
        <v>1.5</v>
      </c>
      <c r="O83">
        <f t="shared" si="15"/>
        <v>99.8</v>
      </c>
      <c r="P83">
        <f t="shared" si="16"/>
        <v>898.19999999999993</v>
      </c>
      <c r="Q83">
        <f t="shared" si="17"/>
        <v>8.1999999999999993</v>
      </c>
      <c r="R83">
        <f t="shared" si="18"/>
        <v>32.799999999999997</v>
      </c>
      <c r="S83">
        <f t="shared" si="19"/>
        <v>1.64</v>
      </c>
      <c r="T83">
        <f t="shared" si="20"/>
        <v>5</v>
      </c>
      <c r="U83">
        <f t="shared" si="21"/>
        <v>5</v>
      </c>
      <c r="W83">
        <f t="shared" si="22"/>
        <v>0.79</v>
      </c>
      <c r="X83">
        <f t="shared" si="23"/>
        <v>0.19</v>
      </c>
      <c r="Y83">
        <f t="shared" si="24"/>
        <v>0.02</v>
      </c>
    </row>
    <row r="84" spans="1:25" x14ac:dyDescent="0.25">
      <c r="A84" s="1" t="s">
        <v>599</v>
      </c>
      <c r="B84" s="1">
        <v>100</v>
      </c>
      <c r="C84" s="1">
        <v>29</v>
      </c>
      <c r="D84" s="1">
        <v>7.9</v>
      </c>
      <c r="E84" s="1">
        <v>1.9</v>
      </c>
      <c r="F84" s="1">
        <v>0.3</v>
      </c>
      <c r="G84" s="1"/>
      <c r="H84" s="1">
        <v>2</v>
      </c>
      <c r="I84" s="1"/>
      <c r="J84" s="1"/>
      <c r="K84" s="1">
        <v>0</v>
      </c>
      <c r="L84" s="1">
        <v>2017</v>
      </c>
      <c r="M84">
        <f t="shared" si="13"/>
        <v>41.900000000000006</v>
      </c>
      <c r="N84">
        <f t="shared" si="14"/>
        <v>1.44</v>
      </c>
      <c r="O84">
        <f t="shared" si="15"/>
        <v>99.7</v>
      </c>
      <c r="P84">
        <f t="shared" si="16"/>
        <v>897.30000000000007</v>
      </c>
      <c r="Q84">
        <f t="shared" si="17"/>
        <v>9.8000000000000007</v>
      </c>
      <c r="R84">
        <f t="shared" si="18"/>
        <v>39.200000000000003</v>
      </c>
      <c r="S84">
        <f t="shared" si="19"/>
        <v>1.96</v>
      </c>
      <c r="T84">
        <f t="shared" si="20"/>
        <v>5</v>
      </c>
      <c r="U84">
        <f t="shared" si="21"/>
        <v>5</v>
      </c>
      <c r="W84">
        <f t="shared" si="22"/>
        <v>0.78</v>
      </c>
      <c r="X84">
        <f t="shared" si="23"/>
        <v>0.19</v>
      </c>
      <c r="Y84">
        <f t="shared" si="24"/>
        <v>0.03</v>
      </c>
    </row>
    <row r="85" spans="1:25" x14ac:dyDescent="0.25">
      <c r="A85" s="1" t="s">
        <v>600</v>
      </c>
      <c r="B85" s="1">
        <v>100</v>
      </c>
      <c r="C85" s="1">
        <v>98</v>
      </c>
      <c r="D85" s="1">
        <v>19.7</v>
      </c>
      <c r="E85" s="1">
        <v>3.6</v>
      </c>
      <c r="F85" s="1">
        <v>0.4</v>
      </c>
      <c r="G85" s="1">
        <v>3.5</v>
      </c>
      <c r="H85" s="1">
        <v>330</v>
      </c>
      <c r="I85" s="1">
        <v>0</v>
      </c>
      <c r="J85" s="1">
        <v>-0.06</v>
      </c>
      <c r="K85" s="1">
        <v>0</v>
      </c>
      <c r="L85" s="1">
        <v>2017</v>
      </c>
      <c r="M85">
        <f t="shared" si="13"/>
        <v>96.8</v>
      </c>
      <c r="N85">
        <f t="shared" si="14"/>
        <v>0.99</v>
      </c>
      <c r="O85">
        <f t="shared" si="15"/>
        <v>99.6</v>
      </c>
      <c r="P85">
        <f t="shared" si="16"/>
        <v>896.4</v>
      </c>
      <c r="Q85">
        <f t="shared" si="17"/>
        <v>23.3</v>
      </c>
      <c r="R85">
        <f t="shared" si="18"/>
        <v>93.2</v>
      </c>
      <c r="S85">
        <f t="shared" si="19"/>
        <v>4.66</v>
      </c>
      <c r="T85">
        <f t="shared" si="20"/>
        <v>5</v>
      </c>
      <c r="U85">
        <f t="shared" si="21"/>
        <v>5</v>
      </c>
      <c r="W85">
        <f t="shared" si="22"/>
        <v>0.83</v>
      </c>
      <c r="X85">
        <f t="shared" si="23"/>
        <v>0.15</v>
      </c>
      <c r="Y85">
        <f t="shared" si="24"/>
        <v>0.02</v>
      </c>
    </row>
    <row r="86" spans="1:25" x14ac:dyDescent="0.25">
      <c r="A86" s="1" t="s">
        <v>601</v>
      </c>
      <c r="B86" s="1">
        <v>100</v>
      </c>
      <c r="C86" s="1">
        <v>110</v>
      </c>
      <c r="D86" s="1">
        <v>18.5</v>
      </c>
      <c r="E86" s="1">
        <v>8.3000000000000007</v>
      </c>
      <c r="F86" s="1">
        <v>0.2</v>
      </c>
      <c r="G86" s="1">
        <v>3.1</v>
      </c>
      <c r="H86" s="1">
        <v>3</v>
      </c>
      <c r="I86" s="1">
        <v>0</v>
      </c>
      <c r="J86" s="1">
        <v>-0.02</v>
      </c>
      <c r="K86" s="1">
        <v>0</v>
      </c>
      <c r="L86" s="1">
        <v>2017</v>
      </c>
      <c r="M86">
        <f t="shared" si="13"/>
        <v>109</v>
      </c>
      <c r="N86">
        <f t="shared" si="14"/>
        <v>0.99</v>
      </c>
      <c r="O86">
        <f t="shared" si="15"/>
        <v>99.8</v>
      </c>
      <c r="P86">
        <f t="shared" si="16"/>
        <v>898.19999999999993</v>
      </c>
      <c r="Q86">
        <f t="shared" si="17"/>
        <v>26.8</v>
      </c>
      <c r="R86">
        <f t="shared" si="18"/>
        <v>107.2</v>
      </c>
      <c r="S86">
        <f t="shared" si="19"/>
        <v>5.36</v>
      </c>
      <c r="T86">
        <f t="shared" si="20"/>
        <v>5</v>
      </c>
      <c r="U86">
        <f t="shared" si="21"/>
        <v>5</v>
      </c>
      <c r="W86">
        <f t="shared" si="22"/>
        <v>0.69</v>
      </c>
      <c r="X86">
        <f t="shared" si="23"/>
        <v>0.31</v>
      </c>
      <c r="Y86">
        <f t="shared" si="24"/>
        <v>0.01</v>
      </c>
    </row>
    <row r="87" spans="1:25" x14ac:dyDescent="0.25">
      <c r="A87" s="1" t="s">
        <v>602</v>
      </c>
      <c r="B87" s="1">
        <v>100</v>
      </c>
      <c r="C87" s="1">
        <v>93</v>
      </c>
      <c r="D87" s="1">
        <v>15.3</v>
      </c>
      <c r="E87" s="1">
        <v>6.9</v>
      </c>
      <c r="F87" s="1">
        <v>0.4</v>
      </c>
      <c r="G87" s="1">
        <v>2.7</v>
      </c>
      <c r="H87" s="1">
        <v>1</v>
      </c>
      <c r="I87" s="1">
        <v>0</v>
      </c>
      <c r="J87" s="1">
        <v>0.05</v>
      </c>
      <c r="K87" s="1">
        <v>0</v>
      </c>
      <c r="L87" s="1">
        <v>2017</v>
      </c>
      <c r="M87">
        <f t="shared" si="13"/>
        <v>92.4</v>
      </c>
      <c r="N87">
        <f t="shared" si="14"/>
        <v>0.99</v>
      </c>
      <c r="O87">
        <f t="shared" si="15"/>
        <v>99.6</v>
      </c>
      <c r="P87">
        <f t="shared" si="16"/>
        <v>896.4</v>
      </c>
      <c r="Q87">
        <f t="shared" si="17"/>
        <v>22.200000000000003</v>
      </c>
      <c r="R87">
        <f t="shared" si="18"/>
        <v>88.800000000000011</v>
      </c>
      <c r="S87">
        <f t="shared" si="19"/>
        <v>4.4400000000000004</v>
      </c>
      <c r="T87">
        <f t="shared" si="20"/>
        <v>5</v>
      </c>
      <c r="U87">
        <f t="shared" si="21"/>
        <v>5</v>
      </c>
      <c r="W87">
        <f t="shared" si="22"/>
        <v>0.68</v>
      </c>
      <c r="X87">
        <f t="shared" si="23"/>
        <v>0.31</v>
      </c>
      <c r="Y87">
        <f t="shared" si="24"/>
        <v>0.02</v>
      </c>
    </row>
    <row r="88" spans="1:25" x14ac:dyDescent="0.25">
      <c r="A88" s="1" t="s">
        <v>603</v>
      </c>
      <c r="B88" s="1">
        <v>100</v>
      </c>
      <c r="C88" s="1">
        <v>30</v>
      </c>
      <c r="D88" s="1">
        <v>8.8000000000000007</v>
      </c>
      <c r="E88" s="1">
        <v>1.4</v>
      </c>
      <c r="F88" s="1">
        <v>0.4</v>
      </c>
      <c r="G88" s="1"/>
      <c r="H88" s="1">
        <v>2</v>
      </c>
      <c r="I88" s="1"/>
      <c r="J88" s="1"/>
      <c r="K88" s="1">
        <v>0</v>
      </c>
      <c r="L88" s="1">
        <v>2017</v>
      </c>
      <c r="M88">
        <f t="shared" si="13"/>
        <v>44.400000000000006</v>
      </c>
      <c r="N88">
        <f t="shared" si="14"/>
        <v>1.48</v>
      </c>
      <c r="O88">
        <f t="shared" si="15"/>
        <v>99.6</v>
      </c>
      <c r="P88">
        <f t="shared" si="16"/>
        <v>896.4</v>
      </c>
      <c r="Q88">
        <f t="shared" si="17"/>
        <v>10.200000000000001</v>
      </c>
      <c r="R88">
        <f t="shared" si="18"/>
        <v>40.800000000000004</v>
      </c>
      <c r="S88">
        <f t="shared" si="19"/>
        <v>2.04</v>
      </c>
      <c r="T88">
        <f t="shared" si="20"/>
        <v>5</v>
      </c>
      <c r="U88">
        <f t="shared" si="21"/>
        <v>5</v>
      </c>
      <c r="W88">
        <f t="shared" si="22"/>
        <v>0.83</v>
      </c>
      <c r="X88">
        <f t="shared" si="23"/>
        <v>0.13</v>
      </c>
      <c r="Y88">
        <f t="shared" si="24"/>
        <v>0.04</v>
      </c>
    </row>
    <row r="89" spans="1:25" x14ac:dyDescent="0.25">
      <c r="A89" s="1" t="s">
        <v>604</v>
      </c>
      <c r="B89" s="1">
        <v>100</v>
      </c>
      <c r="C89" s="1">
        <v>55</v>
      </c>
      <c r="D89" s="1">
        <v>17.3</v>
      </c>
      <c r="E89" s="1">
        <v>2.2999999999999998</v>
      </c>
      <c r="F89" s="1">
        <v>0.5</v>
      </c>
      <c r="G89" s="1"/>
      <c r="H89" s="1">
        <v>2</v>
      </c>
      <c r="I89" s="1"/>
      <c r="J89" s="1"/>
      <c r="K89" s="1">
        <v>0</v>
      </c>
      <c r="L89" s="1">
        <v>2017</v>
      </c>
      <c r="M89">
        <f t="shared" si="13"/>
        <v>82.9</v>
      </c>
      <c r="N89">
        <f t="shared" si="14"/>
        <v>1.51</v>
      </c>
      <c r="O89">
        <f t="shared" si="15"/>
        <v>99.5</v>
      </c>
      <c r="P89">
        <f t="shared" si="16"/>
        <v>895.5</v>
      </c>
      <c r="Q89">
        <f t="shared" si="17"/>
        <v>19.600000000000001</v>
      </c>
      <c r="R89">
        <f t="shared" si="18"/>
        <v>78.400000000000006</v>
      </c>
      <c r="S89">
        <f t="shared" si="19"/>
        <v>3.92</v>
      </c>
      <c r="T89">
        <f t="shared" si="20"/>
        <v>5</v>
      </c>
      <c r="U89">
        <f t="shared" si="21"/>
        <v>5</v>
      </c>
      <c r="W89">
        <f t="shared" si="22"/>
        <v>0.86</v>
      </c>
      <c r="X89">
        <f t="shared" si="23"/>
        <v>0.11</v>
      </c>
      <c r="Y89">
        <f t="shared" si="24"/>
        <v>0.02</v>
      </c>
    </row>
    <row r="90" spans="1:25" x14ac:dyDescent="0.25">
      <c r="A90" s="1" t="s">
        <v>605</v>
      </c>
      <c r="B90" s="1">
        <v>100</v>
      </c>
      <c r="C90" s="1">
        <v>18</v>
      </c>
      <c r="D90" s="1">
        <v>6.6</v>
      </c>
      <c r="E90" s="1">
        <v>0.2</v>
      </c>
      <c r="F90" s="1">
        <v>0.1</v>
      </c>
      <c r="G90" s="1"/>
      <c r="H90" s="1">
        <v>4</v>
      </c>
      <c r="I90" s="1"/>
      <c r="J90" s="1"/>
      <c r="K90" s="1">
        <v>0</v>
      </c>
      <c r="L90" s="1">
        <v>2017</v>
      </c>
      <c r="M90">
        <f t="shared" si="13"/>
        <v>28.099999999999998</v>
      </c>
      <c r="N90">
        <f t="shared" si="14"/>
        <v>1.56</v>
      </c>
      <c r="O90">
        <f t="shared" si="15"/>
        <v>99.9</v>
      </c>
      <c r="P90">
        <f t="shared" si="16"/>
        <v>899.1</v>
      </c>
      <c r="Q90">
        <f t="shared" si="17"/>
        <v>6.8</v>
      </c>
      <c r="R90">
        <f t="shared" si="18"/>
        <v>27.2</v>
      </c>
      <c r="S90">
        <f t="shared" si="19"/>
        <v>1.36</v>
      </c>
      <c r="T90">
        <f t="shared" si="20"/>
        <v>5</v>
      </c>
      <c r="U90">
        <f t="shared" si="21"/>
        <v>5</v>
      </c>
      <c r="W90">
        <f t="shared" si="22"/>
        <v>0.96</v>
      </c>
      <c r="X90">
        <f t="shared" si="23"/>
        <v>0.03</v>
      </c>
      <c r="Y90">
        <f t="shared" si="24"/>
        <v>0.01</v>
      </c>
    </row>
    <row r="91" spans="1:25" x14ac:dyDescent="0.25">
      <c r="A91" s="1" t="s">
        <v>606</v>
      </c>
      <c r="B91" s="1">
        <v>100</v>
      </c>
      <c r="C91" s="1">
        <v>22</v>
      </c>
      <c r="D91" s="1">
        <v>8.1</v>
      </c>
      <c r="E91" s="1">
        <v>0.2</v>
      </c>
      <c r="F91" s="1">
        <v>0.2</v>
      </c>
      <c r="G91" s="1"/>
      <c r="H91" s="1">
        <v>1</v>
      </c>
      <c r="I91" s="1"/>
      <c r="J91" s="1"/>
      <c r="K91" s="1">
        <v>0</v>
      </c>
      <c r="L91" s="1">
        <v>2017</v>
      </c>
      <c r="M91">
        <f t="shared" si="13"/>
        <v>34.999999999999993</v>
      </c>
      <c r="N91">
        <f t="shared" si="14"/>
        <v>1.59</v>
      </c>
      <c r="O91">
        <f t="shared" si="15"/>
        <v>99.8</v>
      </c>
      <c r="P91">
        <f t="shared" si="16"/>
        <v>898.19999999999993</v>
      </c>
      <c r="Q91">
        <f t="shared" si="17"/>
        <v>8.2999999999999989</v>
      </c>
      <c r="R91">
        <f t="shared" si="18"/>
        <v>33.199999999999996</v>
      </c>
      <c r="S91">
        <f t="shared" si="19"/>
        <v>1.66</v>
      </c>
      <c r="T91">
        <f t="shared" si="20"/>
        <v>5</v>
      </c>
      <c r="U91">
        <f t="shared" si="21"/>
        <v>5</v>
      </c>
      <c r="W91">
        <f t="shared" si="22"/>
        <v>0.95</v>
      </c>
      <c r="X91">
        <f t="shared" si="23"/>
        <v>0.02</v>
      </c>
      <c r="Y91">
        <f t="shared" si="24"/>
        <v>0.02</v>
      </c>
    </row>
    <row r="92" spans="1:25" x14ac:dyDescent="0.25">
      <c r="A92" s="1" t="s">
        <v>607</v>
      </c>
      <c r="B92" s="1">
        <v>100</v>
      </c>
      <c r="C92" s="1">
        <v>55</v>
      </c>
      <c r="D92" s="1">
        <v>12.7</v>
      </c>
      <c r="E92" s="1">
        <v>4.5</v>
      </c>
      <c r="F92" s="1">
        <v>1</v>
      </c>
      <c r="G92" s="1"/>
      <c r="H92" s="1"/>
      <c r="I92" s="1"/>
      <c r="J92" s="1"/>
      <c r="K92" s="1">
        <v>0</v>
      </c>
      <c r="L92" s="1">
        <v>2017</v>
      </c>
      <c r="M92">
        <f t="shared" si="13"/>
        <v>77.8</v>
      </c>
      <c r="N92">
        <f t="shared" si="14"/>
        <v>1.41</v>
      </c>
      <c r="O92">
        <f t="shared" si="15"/>
        <v>99</v>
      </c>
      <c r="P92">
        <f t="shared" si="16"/>
        <v>891</v>
      </c>
      <c r="Q92">
        <f t="shared" si="17"/>
        <v>17.2</v>
      </c>
      <c r="R92">
        <f t="shared" si="18"/>
        <v>68.8</v>
      </c>
      <c r="S92">
        <f t="shared" si="19"/>
        <v>3.44</v>
      </c>
      <c r="T92">
        <f t="shared" si="20"/>
        <v>5</v>
      </c>
      <c r="U92">
        <f t="shared" si="21"/>
        <v>5</v>
      </c>
      <c r="W92">
        <f t="shared" si="22"/>
        <v>0.7</v>
      </c>
      <c r="X92">
        <f t="shared" si="23"/>
        <v>0.25</v>
      </c>
      <c r="Y92">
        <f t="shared" si="24"/>
        <v>0.05</v>
      </c>
    </row>
    <row r="93" spans="1:25" x14ac:dyDescent="0.25">
      <c r="A93" s="1" t="s">
        <v>608</v>
      </c>
      <c r="B93" s="1">
        <v>100</v>
      </c>
      <c r="C93" s="1">
        <v>25</v>
      </c>
      <c r="D93" s="1">
        <v>5.4</v>
      </c>
      <c r="E93" s="1">
        <v>2.5</v>
      </c>
      <c r="F93" s="1">
        <v>0.3</v>
      </c>
      <c r="G93" s="1"/>
      <c r="H93" s="1"/>
      <c r="I93" s="1"/>
      <c r="J93" s="1"/>
      <c r="K93" s="1">
        <v>0</v>
      </c>
      <c r="L93" s="1">
        <v>2017</v>
      </c>
      <c r="M93">
        <f t="shared" si="13"/>
        <v>34.300000000000004</v>
      </c>
      <c r="N93">
        <f t="shared" si="14"/>
        <v>1.37</v>
      </c>
      <c r="O93">
        <f t="shared" si="15"/>
        <v>99.7</v>
      </c>
      <c r="P93">
        <f t="shared" si="16"/>
        <v>897.30000000000007</v>
      </c>
      <c r="Q93">
        <f t="shared" si="17"/>
        <v>7.9</v>
      </c>
      <c r="R93">
        <f t="shared" si="18"/>
        <v>31.6</v>
      </c>
      <c r="S93">
        <f t="shared" si="19"/>
        <v>1.58</v>
      </c>
      <c r="T93">
        <f t="shared" si="20"/>
        <v>5</v>
      </c>
      <c r="U93">
        <f t="shared" si="21"/>
        <v>5</v>
      </c>
      <c r="W93">
        <f t="shared" si="22"/>
        <v>0.66</v>
      </c>
      <c r="X93">
        <f t="shared" si="23"/>
        <v>0.3</v>
      </c>
      <c r="Y93">
        <f t="shared" si="24"/>
        <v>0.04</v>
      </c>
    </row>
    <row r="94" spans="1:25" x14ac:dyDescent="0.25">
      <c r="A94" s="1" t="s">
        <v>609</v>
      </c>
      <c r="B94" s="1">
        <v>100</v>
      </c>
      <c r="C94" s="1">
        <v>14</v>
      </c>
      <c r="D94" s="1">
        <v>2</v>
      </c>
      <c r="E94" s="1">
        <v>2.1</v>
      </c>
      <c r="F94" s="1">
        <v>0.2</v>
      </c>
      <c r="G94" s="1"/>
      <c r="H94" s="1">
        <v>17</v>
      </c>
      <c r="I94" s="1"/>
      <c r="J94" s="1"/>
      <c r="K94" s="1">
        <v>0</v>
      </c>
      <c r="L94" s="1">
        <v>2017</v>
      </c>
      <c r="M94">
        <f t="shared" si="13"/>
        <v>18.2</v>
      </c>
      <c r="N94">
        <f t="shared" si="14"/>
        <v>1.3</v>
      </c>
      <c r="O94">
        <f t="shared" si="15"/>
        <v>99.8</v>
      </c>
      <c r="P94">
        <f t="shared" si="16"/>
        <v>898.19999999999993</v>
      </c>
      <c r="Q94">
        <f t="shared" si="17"/>
        <v>4.0999999999999996</v>
      </c>
      <c r="R94">
        <f t="shared" si="18"/>
        <v>16.399999999999999</v>
      </c>
      <c r="S94">
        <f t="shared" si="19"/>
        <v>0.82</v>
      </c>
      <c r="T94">
        <f t="shared" si="20"/>
        <v>5</v>
      </c>
      <c r="U94">
        <f t="shared" si="21"/>
        <v>5</v>
      </c>
      <c r="W94">
        <f t="shared" si="22"/>
        <v>0.47</v>
      </c>
      <c r="X94">
        <f t="shared" si="23"/>
        <v>0.49</v>
      </c>
      <c r="Y94">
        <f t="shared" si="24"/>
        <v>0.05</v>
      </c>
    </row>
    <row r="95" spans="1:25" x14ac:dyDescent="0.25">
      <c r="A95" s="1" t="s">
        <v>610</v>
      </c>
      <c r="B95" s="1">
        <v>100</v>
      </c>
      <c r="C95" s="1">
        <v>24</v>
      </c>
      <c r="D95" s="1">
        <v>6.1</v>
      </c>
      <c r="E95" s="1">
        <v>1.9</v>
      </c>
      <c r="F95" s="1">
        <v>0.22</v>
      </c>
      <c r="G95" s="1">
        <v>1.46</v>
      </c>
      <c r="H95" s="1">
        <v>7</v>
      </c>
      <c r="I95" s="1">
        <v>0</v>
      </c>
      <c r="J95" s="1">
        <v>7.0000000000000007E-2</v>
      </c>
      <c r="K95" s="1">
        <v>0</v>
      </c>
      <c r="L95" s="1">
        <v>2017</v>
      </c>
      <c r="M95">
        <f t="shared" si="13"/>
        <v>33.979999999999997</v>
      </c>
      <c r="N95">
        <f t="shared" si="14"/>
        <v>1.42</v>
      </c>
      <c r="O95">
        <f t="shared" si="15"/>
        <v>99.78</v>
      </c>
      <c r="P95">
        <f t="shared" si="16"/>
        <v>898.02</v>
      </c>
      <c r="Q95">
        <f t="shared" si="17"/>
        <v>8</v>
      </c>
      <c r="R95">
        <f t="shared" si="18"/>
        <v>32</v>
      </c>
      <c r="S95">
        <f t="shared" si="19"/>
        <v>1.6</v>
      </c>
      <c r="T95">
        <f t="shared" si="20"/>
        <v>5</v>
      </c>
      <c r="U95">
        <f t="shared" si="21"/>
        <v>5</v>
      </c>
      <c r="W95">
        <f t="shared" si="22"/>
        <v>0.74</v>
      </c>
      <c r="X95">
        <f t="shared" si="23"/>
        <v>0.23</v>
      </c>
      <c r="Y95">
        <f t="shared" si="24"/>
        <v>0.03</v>
      </c>
    </row>
    <row r="96" spans="1:25" x14ac:dyDescent="0.25">
      <c r="A96" s="1" t="s">
        <v>611</v>
      </c>
      <c r="B96" s="1">
        <v>100</v>
      </c>
      <c r="C96" s="1">
        <v>55</v>
      </c>
      <c r="D96" s="1">
        <v>15.3</v>
      </c>
      <c r="E96" s="1">
        <v>0.6</v>
      </c>
      <c r="F96" s="1">
        <v>1.2</v>
      </c>
      <c r="G96" s="1"/>
      <c r="H96" s="1">
        <v>76</v>
      </c>
      <c r="I96" s="1"/>
      <c r="J96" s="1"/>
      <c r="K96" s="1">
        <v>0</v>
      </c>
      <c r="L96" s="1">
        <v>2017</v>
      </c>
      <c r="M96">
        <f t="shared" si="13"/>
        <v>74.400000000000006</v>
      </c>
      <c r="N96">
        <f t="shared" si="14"/>
        <v>1.35</v>
      </c>
      <c r="O96">
        <f t="shared" si="15"/>
        <v>98.8</v>
      </c>
      <c r="P96">
        <f t="shared" si="16"/>
        <v>889.19999999999993</v>
      </c>
      <c r="Q96">
        <f t="shared" si="17"/>
        <v>15.9</v>
      </c>
      <c r="R96">
        <f t="shared" si="18"/>
        <v>63.6</v>
      </c>
      <c r="S96">
        <f t="shared" si="19"/>
        <v>3.18</v>
      </c>
      <c r="T96">
        <f t="shared" si="20"/>
        <v>5</v>
      </c>
      <c r="U96">
        <f t="shared" si="21"/>
        <v>5</v>
      </c>
      <c r="W96">
        <f t="shared" si="22"/>
        <v>0.89</v>
      </c>
      <c r="X96">
        <f t="shared" si="23"/>
        <v>0.04</v>
      </c>
      <c r="Y96">
        <f t="shared" si="24"/>
        <v>7.0000000000000007E-2</v>
      </c>
    </row>
    <row r="97" spans="1:25" x14ac:dyDescent="0.25">
      <c r="A97" s="1" t="s">
        <v>612</v>
      </c>
      <c r="B97" s="1">
        <v>100</v>
      </c>
      <c r="C97" s="1">
        <v>36</v>
      </c>
      <c r="D97" s="1">
        <v>8.8000000000000007</v>
      </c>
      <c r="E97" s="1">
        <v>3.2</v>
      </c>
      <c r="F97" s="1">
        <v>0.4</v>
      </c>
      <c r="G97" s="1"/>
      <c r="H97" s="1">
        <v>3</v>
      </c>
      <c r="I97" s="1"/>
      <c r="J97" s="1"/>
      <c r="K97" s="1">
        <v>0</v>
      </c>
      <c r="L97" s="1">
        <v>2017</v>
      </c>
      <c r="M97">
        <f t="shared" si="13"/>
        <v>51.6</v>
      </c>
      <c r="N97">
        <f t="shared" si="14"/>
        <v>1.43</v>
      </c>
      <c r="O97">
        <f t="shared" si="15"/>
        <v>99.6</v>
      </c>
      <c r="P97">
        <f t="shared" si="16"/>
        <v>896.4</v>
      </c>
      <c r="Q97">
        <f t="shared" si="17"/>
        <v>12</v>
      </c>
      <c r="R97">
        <f t="shared" si="18"/>
        <v>48</v>
      </c>
      <c r="S97">
        <f t="shared" si="19"/>
        <v>2.4</v>
      </c>
      <c r="T97">
        <f t="shared" si="20"/>
        <v>5</v>
      </c>
      <c r="U97">
        <f t="shared" si="21"/>
        <v>5</v>
      </c>
      <c r="W97">
        <f t="shared" si="22"/>
        <v>0.71</v>
      </c>
      <c r="X97">
        <f t="shared" si="23"/>
        <v>0.26</v>
      </c>
      <c r="Y97">
        <f t="shared" si="24"/>
        <v>0.03</v>
      </c>
    </row>
    <row r="98" spans="1:25" x14ac:dyDescent="0.25">
      <c r="A98" s="1" t="s">
        <v>613</v>
      </c>
      <c r="B98" s="1">
        <v>100</v>
      </c>
      <c r="C98" s="1">
        <v>33</v>
      </c>
      <c r="D98" s="1">
        <v>7.4</v>
      </c>
      <c r="E98" s="1">
        <v>2.6</v>
      </c>
      <c r="F98" s="1">
        <v>0.7</v>
      </c>
      <c r="G98" s="1"/>
      <c r="H98" s="1">
        <v>3</v>
      </c>
      <c r="I98" s="1"/>
      <c r="J98" s="1"/>
      <c r="K98" s="1">
        <v>0</v>
      </c>
      <c r="L98" s="1">
        <v>2017</v>
      </c>
      <c r="M98">
        <f t="shared" si="13"/>
        <v>46.3</v>
      </c>
      <c r="N98">
        <f t="shared" si="14"/>
        <v>1.4</v>
      </c>
      <c r="O98">
        <f t="shared" si="15"/>
        <v>99.3</v>
      </c>
      <c r="P98">
        <f t="shared" si="16"/>
        <v>893.69999999999993</v>
      </c>
      <c r="Q98">
        <f t="shared" si="17"/>
        <v>10</v>
      </c>
      <c r="R98">
        <f t="shared" si="18"/>
        <v>40</v>
      </c>
      <c r="S98">
        <f t="shared" si="19"/>
        <v>2</v>
      </c>
      <c r="T98">
        <f t="shared" si="20"/>
        <v>5</v>
      </c>
      <c r="U98">
        <f t="shared" si="21"/>
        <v>5</v>
      </c>
      <c r="W98">
        <f t="shared" si="22"/>
        <v>0.69</v>
      </c>
      <c r="X98">
        <f t="shared" si="23"/>
        <v>0.24</v>
      </c>
      <c r="Y98">
        <f t="shared" si="24"/>
        <v>7.0000000000000007E-2</v>
      </c>
    </row>
    <row r="99" spans="1:25" x14ac:dyDescent="0.25">
      <c r="A99" s="1" t="s">
        <v>614</v>
      </c>
      <c r="B99" s="1">
        <v>70</v>
      </c>
      <c r="C99" s="1">
        <v>46.9</v>
      </c>
      <c r="D99" s="1">
        <v>11.62</v>
      </c>
      <c r="E99" s="1">
        <v>2.52</v>
      </c>
      <c r="F99" s="1">
        <v>0.56000000000000005</v>
      </c>
      <c r="G99" s="1">
        <v>0</v>
      </c>
      <c r="H99" s="1">
        <v>4.9000000000000004</v>
      </c>
      <c r="I99" s="1">
        <v>0</v>
      </c>
      <c r="J99" s="1">
        <v>0</v>
      </c>
      <c r="K99" s="1">
        <v>0</v>
      </c>
      <c r="L99" s="1">
        <v>2006</v>
      </c>
      <c r="M99">
        <f t="shared" si="13"/>
        <v>61.599999999999994</v>
      </c>
      <c r="N99">
        <f t="shared" si="14"/>
        <v>1.31</v>
      </c>
      <c r="O99">
        <f t="shared" si="15"/>
        <v>69.44</v>
      </c>
      <c r="P99">
        <f t="shared" si="16"/>
        <v>624.96</v>
      </c>
      <c r="Q99">
        <f t="shared" si="17"/>
        <v>14.139999999999999</v>
      </c>
      <c r="R99">
        <f t="shared" si="18"/>
        <v>56.559999999999995</v>
      </c>
      <c r="S99">
        <f t="shared" si="19"/>
        <v>2.83</v>
      </c>
      <c r="T99">
        <f t="shared" si="20"/>
        <v>5</v>
      </c>
      <c r="U99">
        <f t="shared" si="21"/>
        <v>5</v>
      </c>
      <c r="W99">
        <f t="shared" si="22"/>
        <v>0.79</v>
      </c>
      <c r="X99">
        <f t="shared" si="23"/>
        <v>0.17</v>
      </c>
      <c r="Y99">
        <f t="shared" si="24"/>
        <v>0.04</v>
      </c>
    </row>
    <row r="100" spans="1:25" x14ac:dyDescent="0.25">
      <c r="A100" s="1" t="s">
        <v>615</v>
      </c>
      <c r="B100" s="1">
        <v>70</v>
      </c>
      <c r="C100" s="1">
        <v>28</v>
      </c>
      <c r="D100" s="1">
        <v>5.81</v>
      </c>
      <c r="E100" s="1">
        <v>3.43</v>
      </c>
      <c r="F100" s="1">
        <v>0.35</v>
      </c>
      <c r="G100" s="1">
        <v>0</v>
      </c>
      <c r="H100" s="1">
        <v>7</v>
      </c>
      <c r="I100" s="1">
        <v>0</v>
      </c>
      <c r="J100" s="1">
        <v>0</v>
      </c>
      <c r="K100" s="1">
        <v>0</v>
      </c>
      <c r="L100" s="1">
        <v>2006</v>
      </c>
      <c r="M100">
        <f t="shared" si="13"/>
        <v>40.11</v>
      </c>
      <c r="N100">
        <f t="shared" si="14"/>
        <v>1.43</v>
      </c>
      <c r="O100">
        <f t="shared" si="15"/>
        <v>69.650000000000006</v>
      </c>
      <c r="P100">
        <f t="shared" si="16"/>
        <v>626.85</v>
      </c>
      <c r="Q100">
        <f t="shared" si="17"/>
        <v>9.24</v>
      </c>
      <c r="R100">
        <f t="shared" si="18"/>
        <v>36.96</v>
      </c>
      <c r="S100">
        <f t="shared" si="19"/>
        <v>1.85</v>
      </c>
      <c r="T100">
        <f t="shared" si="20"/>
        <v>4.99</v>
      </c>
      <c r="U100">
        <f t="shared" si="21"/>
        <v>5</v>
      </c>
      <c r="W100">
        <f t="shared" si="22"/>
        <v>0.61</v>
      </c>
      <c r="X100">
        <f t="shared" si="23"/>
        <v>0.36</v>
      </c>
      <c r="Y100">
        <f t="shared" si="24"/>
        <v>0.04</v>
      </c>
    </row>
    <row r="101" spans="1:25" x14ac:dyDescent="0.25">
      <c r="A101" s="1" t="s">
        <v>616</v>
      </c>
      <c r="B101" s="1">
        <v>100</v>
      </c>
      <c r="C101" s="1">
        <v>40</v>
      </c>
      <c r="D101" s="1">
        <v>9.2799999999999994</v>
      </c>
      <c r="E101" s="1">
        <v>0.95</v>
      </c>
      <c r="F101" s="1">
        <v>0.15</v>
      </c>
      <c r="G101" s="1">
        <v>3.91</v>
      </c>
      <c r="H101" s="1">
        <v>66</v>
      </c>
      <c r="I101" s="1">
        <v>0</v>
      </c>
      <c r="J101" s="1">
        <v>0.03</v>
      </c>
      <c r="K101" s="1">
        <v>0</v>
      </c>
      <c r="L101" s="1">
        <v>2017</v>
      </c>
      <c r="M101">
        <f t="shared" si="13"/>
        <v>42.269999999999996</v>
      </c>
      <c r="N101">
        <f t="shared" si="14"/>
        <v>1.06</v>
      </c>
      <c r="O101">
        <f t="shared" si="15"/>
        <v>99.85</v>
      </c>
      <c r="P101">
        <f t="shared" si="16"/>
        <v>898.65</v>
      </c>
      <c r="Q101">
        <f t="shared" si="17"/>
        <v>10.229999999999999</v>
      </c>
      <c r="R101">
        <f t="shared" si="18"/>
        <v>40.919999999999995</v>
      </c>
      <c r="S101">
        <f t="shared" si="19"/>
        <v>2.0499999999999998</v>
      </c>
      <c r="T101">
        <f t="shared" si="20"/>
        <v>4.99</v>
      </c>
      <c r="U101">
        <f t="shared" si="21"/>
        <v>5</v>
      </c>
      <c r="W101">
        <f t="shared" si="22"/>
        <v>0.89</v>
      </c>
      <c r="X101">
        <f t="shared" si="23"/>
        <v>0.09</v>
      </c>
      <c r="Y101">
        <f t="shared" si="24"/>
        <v>0.01</v>
      </c>
    </row>
    <row r="102" spans="1:25" x14ac:dyDescent="0.25">
      <c r="A102" s="1" t="s">
        <v>617</v>
      </c>
      <c r="B102" s="1">
        <v>100</v>
      </c>
      <c r="C102" s="1">
        <v>24</v>
      </c>
      <c r="D102" s="1">
        <v>7.01</v>
      </c>
      <c r="E102" s="1">
        <v>0.97</v>
      </c>
      <c r="F102" s="1">
        <v>0.13</v>
      </c>
      <c r="G102" s="1">
        <v>2.39</v>
      </c>
      <c r="H102" s="1">
        <v>16</v>
      </c>
      <c r="I102" s="1">
        <v>0</v>
      </c>
      <c r="J102" s="1">
        <v>0.03</v>
      </c>
      <c r="K102" s="1">
        <v>0</v>
      </c>
      <c r="L102" s="1">
        <v>2017</v>
      </c>
      <c r="M102">
        <f t="shared" si="13"/>
        <v>33.089999999999996</v>
      </c>
      <c r="N102">
        <f t="shared" si="14"/>
        <v>1.38</v>
      </c>
      <c r="O102">
        <f t="shared" si="15"/>
        <v>99.87</v>
      </c>
      <c r="P102">
        <f t="shared" si="16"/>
        <v>898.83</v>
      </c>
      <c r="Q102">
        <f t="shared" si="17"/>
        <v>7.9799999999999995</v>
      </c>
      <c r="R102">
        <f t="shared" si="18"/>
        <v>31.919999999999998</v>
      </c>
      <c r="S102">
        <f t="shared" si="19"/>
        <v>1.6</v>
      </c>
      <c r="T102">
        <f t="shared" si="20"/>
        <v>4.99</v>
      </c>
      <c r="U102">
        <f t="shared" si="21"/>
        <v>5</v>
      </c>
      <c r="W102">
        <f t="shared" si="22"/>
        <v>0.86</v>
      </c>
      <c r="X102">
        <f t="shared" si="23"/>
        <v>0.12</v>
      </c>
      <c r="Y102">
        <f t="shared" si="24"/>
        <v>0.02</v>
      </c>
    </row>
    <row r="103" spans="1:25" x14ac:dyDescent="0.25">
      <c r="A103" s="1" t="s">
        <v>618</v>
      </c>
      <c r="B103" s="1">
        <v>100</v>
      </c>
      <c r="C103" s="1">
        <v>25</v>
      </c>
      <c r="D103" s="1">
        <v>7.03</v>
      </c>
      <c r="E103" s="1">
        <v>1.02</v>
      </c>
      <c r="F103" s="1">
        <v>0.13</v>
      </c>
      <c r="G103" s="1">
        <v>6.23</v>
      </c>
      <c r="H103" s="1">
        <v>23</v>
      </c>
      <c r="I103" s="1">
        <v>0</v>
      </c>
      <c r="J103" s="1">
        <v>0.03</v>
      </c>
      <c r="K103" s="1">
        <v>0</v>
      </c>
      <c r="L103" s="1">
        <v>2017</v>
      </c>
      <c r="M103">
        <f t="shared" si="13"/>
        <v>33.370000000000005</v>
      </c>
      <c r="N103">
        <f t="shared" si="14"/>
        <v>1.33</v>
      </c>
      <c r="O103">
        <f t="shared" si="15"/>
        <v>99.87</v>
      </c>
      <c r="P103">
        <f t="shared" si="16"/>
        <v>898.83</v>
      </c>
      <c r="Q103">
        <f t="shared" si="17"/>
        <v>8.0500000000000007</v>
      </c>
      <c r="R103">
        <f t="shared" si="18"/>
        <v>32.200000000000003</v>
      </c>
      <c r="S103">
        <f t="shared" si="19"/>
        <v>1.61</v>
      </c>
      <c r="T103">
        <f t="shared" si="20"/>
        <v>5</v>
      </c>
      <c r="U103">
        <f t="shared" si="21"/>
        <v>5</v>
      </c>
      <c r="W103">
        <f t="shared" si="22"/>
        <v>0.86</v>
      </c>
      <c r="X103">
        <f t="shared" si="23"/>
        <v>0.12</v>
      </c>
      <c r="Y103">
        <f t="shared" si="24"/>
        <v>0.02</v>
      </c>
    </row>
    <row r="104" spans="1:25" x14ac:dyDescent="0.25">
      <c r="A104" s="1" t="s">
        <v>619</v>
      </c>
      <c r="B104" s="1">
        <v>100</v>
      </c>
      <c r="C104" s="1">
        <v>267</v>
      </c>
      <c r="D104" s="1">
        <v>78.400000000000006</v>
      </c>
      <c r="E104" s="1">
        <v>11.19</v>
      </c>
      <c r="F104" s="1">
        <v>0.77</v>
      </c>
      <c r="G104" s="1">
        <v>15.09</v>
      </c>
      <c r="H104" s="1">
        <v>6</v>
      </c>
      <c r="I104" s="1">
        <v>0</v>
      </c>
      <c r="J104" s="1">
        <v>0.2</v>
      </c>
      <c r="K104" s="1">
        <v>0</v>
      </c>
      <c r="L104" s="1">
        <v>2017</v>
      </c>
      <c r="M104">
        <f t="shared" si="13"/>
        <v>365.29</v>
      </c>
      <c r="N104">
        <f t="shared" si="14"/>
        <v>1.37</v>
      </c>
      <c r="O104">
        <f t="shared" si="15"/>
        <v>99.23</v>
      </c>
      <c r="P104">
        <f t="shared" si="16"/>
        <v>893.07</v>
      </c>
      <c r="Q104">
        <f t="shared" si="17"/>
        <v>89.59</v>
      </c>
      <c r="R104">
        <f t="shared" si="18"/>
        <v>358.36</v>
      </c>
      <c r="S104">
        <f t="shared" si="19"/>
        <v>17.920000000000002</v>
      </c>
      <c r="T104">
        <f t="shared" si="20"/>
        <v>5</v>
      </c>
      <c r="U104">
        <f t="shared" si="21"/>
        <v>5</v>
      </c>
      <c r="W104">
        <f t="shared" si="22"/>
        <v>0.87</v>
      </c>
      <c r="X104">
        <f t="shared" si="23"/>
        <v>0.12</v>
      </c>
      <c r="Y104">
        <f t="shared" si="24"/>
        <v>0.01</v>
      </c>
    </row>
    <row r="105" spans="1:25" x14ac:dyDescent="0.25">
      <c r="A105" s="1" t="s">
        <v>620</v>
      </c>
      <c r="B105" s="1">
        <v>100</v>
      </c>
      <c r="C105" s="1">
        <v>68</v>
      </c>
      <c r="D105" s="1">
        <v>21.52</v>
      </c>
      <c r="E105" s="1">
        <v>1.91</v>
      </c>
      <c r="F105" s="1">
        <v>0.13</v>
      </c>
      <c r="G105" s="1">
        <v>5.01</v>
      </c>
      <c r="H105" s="1">
        <v>1</v>
      </c>
      <c r="I105" s="1">
        <v>0</v>
      </c>
      <c r="J105" s="1">
        <v>0.03</v>
      </c>
      <c r="K105" s="1">
        <v>0</v>
      </c>
      <c r="L105" s="1">
        <v>2017</v>
      </c>
      <c r="M105">
        <f t="shared" si="13"/>
        <v>94.89</v>
      </c>
      <c r="N105">
        <f t="shared" si="14"/>
        <v>1.4</v>
      </c>
      <c r="O105">
        <f t="shared" si="15"/>
        <v>99.87</v>
      </c>
      <c r="P105">
        <f t="shared" si="16"/>
        <v>898.83</v>
      </c>
      <c r="Q105">
        <f t="shared" si="17"/>
        <v>23.43</v>
      </c>
      <c r="R105">
        <f t="shared" si="18"/>
        <v>93.72</v>
      </c>
      <c r="S105">
        <f t="shared" si="19"/>
        <v>4.6900000000000004</v>
      </c>
      <c r="T105">
        <f t="shared" si="20"/>
        <v>5</v>
      </c>
      <c r="U105">
        <f t="shared" si="21"/>
        <v>5</v>
      </c>
      <c r="W105">
        <f t="shared" si="22"/>
        <v>0.91</v>
      </c>
      <c r="X105">
        <f t="shared" si="23"/>
        <v>0.08</v>
      </c>
      <c r="Y105">
        <f t="shared" si="24"/>
        <v>0.01</v>
      </c>
    </row>
    <row r="106" spans="1:25" x14ac:dyDescent="0.25">
      <c r="A106" s="1" t="s">
        <v>621</v>
      </c>
      <c r="B106" s="1">
        <v>100</v>
      </c>
      <c r="C106" s="1">
        <v>271</v>
      </c>
      <c r="D106" s="1">
        <v>76.64</v>
      </c>
      <c r="E106" s="1">
        <v>12.53</v>
      </c>
      <c r="F106" s="1">
        <v>1.1200000000000001</v>
      </c>
      <c r="G106" s="1">
        <v>12.27</v>
      </c>
      <c r="H106" s="1">
        <v>29</v>
      </c>
      <c r="I106" s="1">
        <v>0</v>
      </c>
      <c r="J106" s="1">
        <v>0.28000000000000003</v>
      </c>
      <c r="K106" s="1">
        <v>0</v>
      </c>
      <c r="L106" s="1">
        <v>2017</v>
      </c>
      <c r="M106">
        <f t="shared" si="13"/>
        <v>366.76</v>
      </c>
      <c r="N106">
        <f t="shared" si="14"/>
        <v>1.35</v>
      </c>
      <c r="O106">
        <f t="shared" si="15"/>
        <v>98.88</v>
      </c>
      <c r="P106">
        <f t="shared" si="16"/>
        <v>889.92</v>
      </c>
      <c r="Q106">
        <f t="shared" si="17"/>
        <v>89.17</v>
      </c>
      <c r="R106">
        <f t="shared" si="18"/>
        <v>356.68</v>
      </c>
      <c r="S106">
        <f t="shared" si="19"/>
        <v>17.829999999999998</v>
      </c>
      <c r="T106">
        <f t="shared" si="20"/>
        <v>5</v>
      </c>
      <c r="U106">
        <f t="shared" si="21"/>
        <v>5</v>
      </c>
      <c r="W106">
        <f t="shared" si="22"/>
        <v>0.85</v>
      </c>
      <c r="X106">
        <f t="shared" si="23"/>
        <v>0.14000000000000001</v>
      </c>
      <c r="Y106">
        <f t="shared" si="24"/>
        <v>0.01</v>
      </c>
    </row>
    <row r="107" spans="1:25" x14ac:dyDescent="0.25">
      <c r="A107" s="1" t="s">
        <v>622</v>
      </c>
      <c r="B107" s="1">
        <v>100</v>
      </c>
      <c r="C107" s="1">
        <v>38</v>
      </c>
      <c r="D107" s="1">
        <v>11.35</v>
      </c>
      <c r="E107" s="1">
        <v>1.48</v>
      </c>
      <c r="F107" s="1">
        <v>0.14000000000000001</v>
      </c>
      <c r="G107" s="1">
        <v>0.75</v>
      </c>
      <c r="H107" s="1">
        <v>4</v>
      </c>
      <c r="I107" s="1">
        <v>0</v>
      </c>
      <c r="J107" s="1">
        <v>0.03</v>
      </c>
      <c r="K107" s="1">
        <v>0</v>
      </c>
      <c r="L107" s="1">
        <v>2017</v>
      </c>
      <c r="M107">
        <f t="shared" si="13"/>
        <v>52.58</v>
      </c>
      <c r="N107">
        <f t="shared" si="14"/>
        <v>1.38</v>
      </c>
      <c r="O107">
        <f t="shared" si="15"/>
        <v>99.86</v>
      </c>
      <c r="P107">
        <f t="shared" si="16"/>
        <v>898.74</v>
      </c>
      <c r="Q107">
        <f t="shared" si="17"/>
        <v>12.83</v>
      </c>
      <c r="R107">
        <f t="shared" si="18"/>
        <v>51.32</v>
      </c>
      <c r="S107">
        <f t="shared" si="19"/>
        <v>2.57</v>
      </c>
      <c r="T107">
        <f t="shared" si="20"/>
        <v>4.99</v>
      </c>
      <c r="U107">
        <f t="shared" si="21"/>
        <v>5</v>
      </c>
      <c r="W107">
        <f t="shared" si="22"/>
        <v>0.88</v>
      </c>
      <c r="X107">
        <f t="shared" si="23"/>
        <v>0.11</v>
      </c>
      <c r="Y107">
        <f t="shared" si="24"/>
        <v>0.01</v>
      </c>
    </row>
    <row r="108" spans="1:25" x14ac:dyDescent="0.25">
      <c r="A108" s="1" t="s">
        <v>623</v>
      </c>
      <c r="B108" s="1">
        <v>100</v>
      </c>
      <c r="C108" s="1">
        <v>256</v>
      </c>
      <c r="D108" s="1">
        <v>74.59</v>
      </c>
      <c r="E108" s="1">
        <v>10.67</v>
      </c>
      <c r="F108" s="1">
        <v>0.89</v>
      </c>
      <c r="G108" s="1">
        <v>9.0299999999999994</v>
      </c>
      <c r="H108" s="1">
        <v>22</v>
      </c>
      <c r="I108" s="1">
        <v>0</v>
      </c>
      <c r="J108" s="1">
        <v>0.25</v>
      </c>
      <c r="K108" s="1">
        <v>0</v>
      </c>
      <c r="L108" s="1">
        <v>2017</v>
      </c>
      <c r="M108">
        <f t="shared" si="13"/>
        <v>349.05</v>
      </c>
      <c r="N108">
        <f t="shared" si="14"/>
        <v>1.36</v>
      </c>
      <c r="O108">
        <f t="shared" si="15"/>
        <v>99.11</v>
      </c>
      <c r="P108">
        <f t="shared" si="16"/>
        <v>891.99</v>
      </c>
      <c r="Q108">
        <f t="shared" si="17"/>
        <v>85.26</v>
      </c>
      <c r="R108">
        <f t="shared" si="18"/>
        <v>341.04</v>
      </c>
      <c r="S108">
        <f t="shared" si="19"/>
        <v>17.05</v>
      </c>
      <c r="T108">
        <f t="shared" si="20"/>
        <v>5</v>
      </c>
      <c r="U108">
        <f t="shared" si="21"/>
        <v>5</v>
      </c>
      <c r="W108">
        <f t="shared" si="22"/>
        <v>0.87</v>
      </c>
      <c r="X108">
        <f t="shared" si="23"/>
        <v>0.12</v>
      </c>
      <c r="Y108">
        <f t="shared" si="24"/>
        <v>0.01</v>
      </c>
    </row>
    <row r="109" spans="1:25" x14ac:dyDescent="0.25">
      <c r="A109" s="1" t="s">
        <v>624</v>
      </c>
      <c r="B109" s="1">
        <v>100</v>
      </c>
      <c r="C109" s="1">
        <v>44</v>
      </c>
      <c r="D109" s="1">
        <v>13.08</v>
      </c>
      <c r="E109" s="1">
        <v>1.7</v>
      </c>
      <c r="F109" s="1">
        <v>0.11</v>
      </c>
      <c r="G109" s="1">
        <v>1.98</v>
      </c>
      <c r="H109" s="1">
        <v>3</v>
      </c>
      <c r="I109" s="1">
        <v>0</v>
      </c>
      <c r="J109" s="1">
        <v>0.03</v>
      </c>
      <c r="K109" s="1">
        <v>0</v>
      </c>
      <c r="L109" s="1">
        <v>2017</v>
      </c>
      <c r="M109">
        <f t="shared" si="13"/>
        <v>60.11</v>
      </c>
      <c r="N109">
        <f t="shared" si="14"/>
        <v>1.37</v>
      </c>
      <c r="O109">
        <f t="shared" si="15"/>
        <v>99.89</v>
      </c>
      <c r="P109">
        <f t="shared" si="16"/>
        <v>899.01</v>
      </c>
      <c r="Q109">
        <f t="shared" si="17"/>
        <v>14.78</v>
      </c>
      <c r="R109">
        <f t="shared" si="18"/>
        <v>59.12</v>
      </c>
      <c r="S109">
        <f t="shared" si="19"/>
        <v>2.96</v>
      </c>
      <c r="T109">
        <f t="shared" si="20"/>
        <v>4.99</v>
      </c>
      <c r="U109">
        <f t="shared" si="21"/>
        <v>5</v>
      </c>
      <c r="W109">
        <f t="shared" si="22"/>
        <v>0.88</v>
      </c>
      <c r="X109">
        <f t="shared" si="23"/>
        <v>0.11</v>
      </c>
      <c r="Y109">
        <f t="shared" si="24"/>
        <v>0.01</v>
      </c>
    </row>
    <row r="110" spans="1:25" x14ac:dyDescent="0.25">
      <c r="A110" s="1" t="s">
        <v>625</v>
      </c>
      <c r="B110" s="1">
        <v>100</v>
      </c>
      <c r="C110" s="1">
        <v>13</v>
      </c>
      <c r="D110" s="1">
        <v>3.23</v>
      </c>
      <c r="E110" s="1">
        <v>1.19</v>
      </c>
      <c r="F110" s="1">
        <v>0.08</v>
      </c>
      <c r="G110" s="1">
        <v>0</v>
      </c>
      <c r="H110" s="1">
        <v>0</v>
      </c>
      <c r="I110" s="1">
        <v>0</v>
      </c>
      <c r="J110" s="1">
        <v>0.02</v>
      </c>
      <c r="K110" s="1">
        <v>0</v>
      </c>
      <c r="L110" s="1">
        <v>2017</v>
      </c>
      <c r="M110">
        <f t="shared" si="13"/>
        <v>18.399999999999999</v>
      </c>
      <c r="N110">
        <f t="shared" si="14"/>
        <v>1.42</v>
      </c>
      <c r="O110">
        <f t="shared" si="15"/>
        <v>99.92</v>
      </c>
      <c r="P110">
        <f t="shared" si="16"/>
        <v>899.28</v>
      </c>
      <c r="Q110">
        <f t="shared" si="17"/>
        <v>4.42</v>
      </c>
      <c r="R110">
        <f t="shared" si="18"/>
        <v>17.68</v>
      </c>
      <c r="S110">
        <f t="shared" si="19"/>
        <v>0.88</v>
      </c>
      <c r="T110">
        <f t="shared" si="20"/>
        <v>5.0199999999999996</v>
      </c>
      <c r="U110">
        <f t="shared" si="21"/>
        <v>5</v>
      </c>
      <c r="W110">
        <f t="shared" si="22"/>
        <v>0.72</v>
      </c>
      <c r="X110">
        <f t="shared" si="23"/>
        <v>0.26</v>
      </c>
      <c r="Y110">
        <f t="shared" si="24"/>
        <v>0.02</v>
      </c>
    </row>
    <row r="111" spans="1:25" x14ac:dyDescent="0.25">
      <c r="A111" s="1" t="s">
        <v>626</v>
      </c>
      <c r="B111" s="1">
        <v>100</v>
      </c>
      <c r="C111" s="1">
        <v>16</v>
      </c>
      <c r="D111" s="1">
        <v>3.7</v>
      </c>
      <c r="E111" s="1">
        <v>0.6</v>
      </c>
      <c r="F111" s="1">
        <v>0.1</v>
      </c>
      <c r="G111" s="1"/>
      <c r="H111" s="1">
        <v>1</v>
      </c>
      <c r="I111" s="1">
        <v>0</v>
      </c>
      <c r="J111" s="1">
        <v>-0.01</v>
      </c>
      <c r="K111" s="1">
        <v>0</v>
      </c>
      <c r="L111" s="1">
        <v>2017</v>
      </c>
      <c r="M111">
        <f t="shared" si="13"/>
        <v>18.099999999999998</v>
      </c>
      <c r="N111">
        <f t="shared" si="14"/>
        <v>1.1299999999999999</v>
      </c>
      <c r="O111">
        <f t="shared" si="15"/>
        <v>99.9</v>
      </c>
      <c r="P111">
        <f t="shared" si="16"/>
        <v>899.1</v>
      </c>
      <c r="Q111">
        <f t="shared" si="17"/>
        <v>4.3</v>
      </c>
      <c r="R111">
        <f t="shared" si="18"/>
        <v>17.2</v>
      </c>
      <c r="S111">
        <f t="shared" si="19"/>
        <v>0.86</v>
      </c>
      <c r="T111">
        <f t="shared" si="20"/>
        <v>5</v>
      </c>
      <c r="U111">
        <f t="shared" si="21"/>
        <v>5</v>
      </c>
      <c r="W111">
        <f t="shared" si="22"/>
        <v>0.84</v>
      </c>
      <c r="X111">
        <f t="shared" si="23"/>
        <v>0.14000000000000001</v>
      </c>
      <c r="Y111">
        <f t="shared" si="24"/>
        <v>0.02</v>
      </c>
    </row>
    <row r="112" spans="1:25" x14ac:dyDescent="0.25">
      <c r="A112" s="1" t="s">
        <v>627</v>
      </c>
      <c r="B112" s="1">
        <v>100</v>
      </c>
      <c r="C112" s="1">
        <v>11</v>
      </c>
      <c r="D112" s="1">
        <v>2.4</v>
      </c>
      <c r="E112" s="1">
        <v>1.1000000000000001</v>
      </c>
      <c r="F112" s="1">
        <v>0.1</v>
      </c>
      <c r="G112" s="1"/>
      <c r="H112" s="1">
        <v>11</v>
      </c>
      <c r="I112" s="1"/>
      <c r="J112" s="1"/>
      <c r="K112" s="1">
        <v>0</v>
      </c>
      <c r="L112" s="1">
        <v>2017</v>
      </c>
      <c r="M112">
        <f t="shared" si="13"/>
        <v>14.9</v>
      </c>
      <c r="N112">
        <f t="shared" si="14"/>
        <v>1.35</v>
      </c>
      <c r="O112">
        <f t="shared" si="15"/>
        <v>99.9</v>
      </c>
      <c r="P112">
        <f t="shared" si="16"/>
        <v>899.1</v>
      </c>
      <c r="Q112">
        <f t="shared" si="17"/>
        <v>3.5</v>
      </c>
      <c r="R112">
        <f t="shared" si="18"/>
        <v>14</v>
      </c>
      <c r="S112">
        <f t="shared" si="19"/>
        <v>0.7</v>
      </c>
      <c r="T112">
        <f t="shared" si="20"/>
        <v>5</v>
      </c>
      <c r="U112">
        <f t="shared" si="21"/>
        <v>5</v>
      </c>
      <c r="W112">
        <f t="shared" si="22"/>
        <v>0.67</v>
      </c>
      <c r="X112">
        <f t="shared" si="23"/>
        <v>0.31</v>
      </c>
      <c r="Y112">
        <f t="shared" si="24"/>
        <v>0.03</v>
      </c>
    </row>
    <row r="113" spans="1:25" x14ac:dyDescent="0.25">
      <c r="A113" s="1" t="s">
        <v>628</v>
      </c>
      <c r="B113" s="1">
        <v>100</v>
      </c>
      <c r="C113" s="1">
        <v>29</v>
      </c>
      <c r="D113" s="1">
        <v>5.81</v>
      </c>
      <c r="E113" s="1">
        <v>3.49</v>
      </c>
      <c r="F113" s="1">
        <v>0.28000000000000003</v>
      </c>
      <c r="G113" s="1">
        <v>0</v>
      </c>
      <c r="H113" s="1">
        <v>2</v>
      </c>
      <c r="I113" s="1">
        <v>0</v>
      </c>
      <c r="J113" s="1">
        <v>7.0000000000000007E-2</v>
      </c>
      <c r="K113" s="1">
        <v>0</v>
      </c>
      <c r="L113" s="1">
        <v>2017</v>
      </c>
      <c r="M113">
        <f t="shared" si="13"/>
        <v>39.720000000000006</v>
      </c>
      <c r="N113">
        <f t="shared" si="14"/>
        <v>1.37</v>
      </c>
      <c r="O113">
        <f t="shared" si="15"/>
        <v>99.72</v>
      </c>
      <c r="P113">
        <f t="shared" si="16"/>
        <v>897.48</v>
      </c>
      <c r="Q113">
        <f t="shared" si="17"/>
        <v>9.3000000000000007</v>
      </c>
      <c r="R113">
        <f t="shared" si="18"/>
        <v>37.200000000000003</v>
      </c>
      <c r="S113">
        <f t="shared" si="19"/>
        <v>1.86</v>
      </c>
      <c r="T113">
        <f t="shared" si="20"/>
        <v>5</v>
      </c>
      <c r="U113">
        <f t="shared" si="21"/>
        <v>5</v>
      </c>
      <c r="W113">
        <f t="shared" si="22"/>
        <v>0.61</v>
      </c>
      <c r="X113">
        <f t="shared" si="23"/>
        <v>0.36</v>
      </c>
      <c r="Y113">
        <f t="shared" si="24"/>
        <v>0.03</v>
      </c>
    </row>
    <row r="114" spans="1:25" x14ac:dyDescent="0.25">
      <c r="A114" s="1" t="s">
        <v>629</v>
      </c>
      <c r="B114" s="1">
        <v>100</v>
      </c>
      <c r="C114" s="1">
        <v>21</v>
      </c>
      <c r="D114" s="1">
        <v>4.5599999999999996</v>
      </c>
      <c r="E114" s="1">
        <v>2.2999999999999998</v>
      </c>
      <c r="F114" s="1">
        <v>0.25</v>
      </c>
      <c r="G114" s="1">
        <v>1.08</v>
      </c>
      <c r="H114" s="1">
        <v>2</v>
      </c>
      <c r="I114" s="1">
        <v>0</v>
      </c>
      <c r="J114" s="1">
        <v>7.0000000000000007E-2</v>
      </c>
      <c r="K114" s="1">
        <v>0</v>
      </c>
      <c r="L114" s="1">
        <v>2017</v>
      </c>
      <c r="M114">
        <f t="shared" si="13"/>
        <v>29.689999999999998</v>
      </c>
      <c r="N114">
        <f t="shared" si="14"/>
        <v>1.41</v>
      </c>
      <c r="O114">
        <f t="shared" si="15"/>
        <v>99.75</v>
      </c>
      <c r="P114">
        <f t="shared" si="16"/>
        <v>897.75</v>
      </c>
      <c r="Q114">
        <f t="shared" si="17"/>
        <v>6.8599999999999994</v>
      </c>
      <c r="R114">
        <f t="shared" si="18"/>
        <v>27.439999999999998</v>
      </c>
      <c r="S114">
        <f t="shared" si="19"/>
        <v>1.37</v>
      </c>
      <c r="T114">
        <f t="shared" si="20"/>
        <v>5.01</v>
      </c>
      <c r="U114">
        <f t="shared" si="21"/>
        <v>5</v>
      </c>
      <c r="W114">
        <f t="shared" si="22"/>
        <v>0.64</v>
      </c>
      <c r="X114">
        <f t="shared" si="23"/>
        <v>0.32</v>
      </c>
      <c r="Y114">
        <f t="shared" si="24"/>
        <v>0.04</v>
      </c>
    </row>
    <row r="115" spans="1:25" x14ac:dyDescent="0.25">
      <c r="A115" s="1" t="s">
        <v>630</v>
      </c>
      <c r="B115" s="1">
        <v>100</v>
      </c>
      <c r="C115" s="1">
        <v>22</v>
      </c>
      <c r="D115" s="1">
        <v>4.79</v>
      </c>
      <c r="E115" s="1">
        <v>2.4</v>
      </c>
      <c r="F115" s="1">
        <v>0.22</v>
      </c>
      <c r="G115" s="1">
        <v>0.81</v>
      </c>
      <c r="H115" s="1">
        <v>2</v>
      </c>
      <c r="I115" s="1">
        <v>0</v>
      </c>
      <c r="J115" s="1">
        <v>7.0000000000000007E-2</v>
      </c>
      <c r="K115" s="1">
        <v>0</v>
      </c>
      <c r="L115" s="1">
        <v>2017</v>
      </c>
      <c r="M115">
        <f t="shared" si="13"/>
        <v>30.74</v>
      </c>
      <c r="N115">
        <f t="shared" si="14"/>
        <v>1.4</v>
      </c>
      <c r="O115">
        <f t="shared" si="15"/>
        <v>99.78</v>
      </c>
      <c r="P115">
        <f t="shared" si="16"/>
        <v>898.02</v>
      </c>
      <c r="Q115">
        <f t="shared" si="17"/>
        <v>7.1899999999999995</v>
      </c>
      <c r="R115">
        <f t="shared" si="18"/>
        <v>28.759999999999998</v>
      </c>
      <c r="S115">
        <f t="shared" si="19"/>
        <v>1.44</v>
      </c>
      <c r="T115">
        <f t="shared" si="20"/>
        <v>4.99</v>
      </c>
      <c r="U115">
        <f t="shared" si="21"/>
        <v>5</v>
      </c>
      <c r="W115">
        <f t="shared" si="22"/>
        <v>0.65</v>
      </c>
      <c r="X115">
        <f t="shared" si="23"/>
        <v>0.32</v>
      </c>
      <c r="Y115">
        <f t="shared" si="24"/>
        <v>0.03</v>
      </c>
    </row>
    <row r="116" spans="1:25" x14ac:dyDescent="0.25">
      <c r="A116" s="1" t="s">
        <v>631</v>
      </c>
      <c r="B116" s="1">
        <v>100</v>
      </c>
      <c r="C116" s="1">
        <v>56</v>
      </c>
      <c r="D116" s="1">
        <v>10.8</v>
      </c>
      <c r="E116" s="1">
        <v>6.3</v>
      </c>
      <c r="F116" s="1">
        <v>0.8</v>
      </c>
      <c r="G116" s="1"/>
      <c r="H116" s="1">
        <v>27</v>
      </c>
      <c r="I116" s="1"/>
      <c r="J116" s="1"/>
      <c r="K116" s="1">
        <v>0</v>
      </c>
      <c r="L116" s="1">
        <v>2017</v>
      </c>
      <c r="M116">
        <f t="shared" si="13"/>
        <v>75.600000000000009</v>
      </c>
      <c r="N116">
        <f t="shared" si="14"/>
        <v>1.35</v>
      </c>
      <c r="O116">
        <f t="shared" si="15"/>
        <v>99.2</v>
      </c>
      <c r="P116">
        <f t="shared" si="16"/>
        <v>892.80000000000007</v>
      </c>
      <c r="Q116">
        <f t="shared" si="17"/>
        <v>17.100000000000001</v>
      </c>
      <c r="R116">
        <f t="shared" si="18"/>
        <v>68.400000000000006</v>
      </c>
      <c r="S116">
        <f t="shared" si="19"/>
        <v>3.42</v>
      </c>
      <c r="T116">
        <f t="shared" si="20"/>
        <v>5</v>
      </c>
      <c r="U116">
        <f t="shared" si="21"/>
        <v>5</v>
      </c>
      <c r="W116">
        <f t="shared" si="22"/>
        <v>0.6</v>
      </c>
      <c r="X116">
        <f t="shared" si="23"/>
        <v>0.35</v>
      </c>
      <c r="Y116">
        <f t="shared" si="24"/>
        <v>0.04</v>
      </c>
    </row>
    <row r="117" spans="1:25" x14ac:dyDescent="0.25">
      <c r="A117" s="1" t="s">
        <v>632</v>
      </c>
      <c r="B117" s="1">
        <v>100</v>
      </c>
      <c r="C117" s="1">
        <v>39</v>
      </c>
      <c r="D117" s="1">
        <v>8.5</v>
      </c>
      <c r="E117" s="1">
        <v>4.3</v>
      </c>
      <c r="F117" s="1">
        <v>0.3</v>
      </c>
      <c r="G117" s="1"/>
      <c r="H117" s="1">
        <v>22</v>
      </c>
      <c r="I117" s="1"/>
      <c r="J117" s="1"/>
      <c r="K117" s="1">
        <v>0</v>
      </c>
      <c r="L117" s="1">
        <v>2017</v>
      </c>
      <c r="M117">
        <f t="shared" si="13"/>
        <v>53.900000000000006</v>
      </c>
      <c r="N117">
        <f t="shared" si="14"/>
        <v>1.38</v>
      </c>
      <c r="O117">
        <f t="shared" si="15"/>
        <v>99.7</v>
      </c>
      <c r="P117">
        <f t="shared" si="16"/>
        <v>897.30000000000007</v>
      </c>
      <c r="Q117">
        <f t="shared" si="17"/>
        <v>12.8</v>
      </c>
      <c r="R117">
        <f t="shared" si="18"/>
        <v>51.2</v>
      </c>
      <c r="S117">
        <f t="shared" si="19"/>
        <v>2.56</v>
      </c>
      <c r="T117">
        <f t="shared" si="20"/>
        <v>5</v>
      </c>
      <c r="U117">
        <f t="shared" si="21"/>
        <v>5</v>
      </c>
      <c r="W117">
        <f t="shared" si="22"/>
        <v>0.65</v>
      </c>
      <c r="X117">
        <f t="shared" si="23"/>
        <v>0.33</v>
      </c>
      <c r="Y117">
        <f t="shared" si="24"/>
        <v>0.02</v>
      </c>
    </row>
    <row r="118" spans="1:25" x14ac:dyDescent="0.25">
      <c r="A118" s="1" t="s">
        <v>633</v>
      </c>
      <c r="B118" s="1">
        <v>100</v>
      </c>
      <c r="C118" s="1">
        <v>14</v>
      </c>
      <c r="D118" s="1">
        <v>3.3</v>
      </c>
      <c r="E118" s="1">
        <v>1.5</v>
      </c>
      <c r="F118" s="1">
        <v>0.1</v>
      </c>
      <c r="G118" s="1"/>
      <c r="H118" s="1">
        <v>3</v>
      </c>
      <c r="I118" s="1"/>
      <c r="J118" s="1"/>
      <c r="K118" s="1">
        <v>0</v>
      </c>
      <c r="L118" s="1">
        <v>2017</v>
      </c>
      <c r="M118">
        <f t="shared" si="13"/>
        <v>20.099999999999998</v>
      </c>
      <c r="N118">
        <f t="shared" si="14"/>
        <v>1.44</v>
      </c>
      <c r="O118">
        <f t="shared" si="15"/>
        <v>99.9</v>
      </c>
      <c r="P118">
        <f t="shared" si="16"/>
        <v>899.1</v>
      </c>
      <c r="Q118">
        <f t="shared" si="17"/>
        <v>4.8</v>
      </c>
      <c r="R118">
        <f t="shared" si="18"/>
        <v>19.2</v>
      </c>
      <c r="S118">
        <f t="shared" si="19"/>
        <v>0.96</v>
      </c>
      <c r="T118">
        <f t="shared" si="20"/>
        <v>5</v>
      </c>
      <c r="U118">
        <f t="shared" si="21"/>
        <v>5</v>
      </c>
      <c r="W118">
        <f t="shared" si="22"/>
        <v>0.67</v>
      </c>
      <c r="X118">
        <f t="shared" si="23"/>
        <v>0.31</v>
      </c>
      <c r="Y118">
        <f t="shared" si="24"/>
        <v>0.02</v>
      </c>
    </row>
    <row r="119" spans="1:25" x14ac:dyDescent="0.25">
      <c r="A119" s="1" t="s">
        <v>634</v>
      </c>
      <c r="B119" s="1">
        <v>100</v>
      </c>
      <c r="C119" s="1">
        <v>15</v>
      </c>
      <c r="D119" s="1">
        <v>3.1</v>
      </c>
      <c r="E119" s="1">
        <v>1.6</v>
      </c>
      <c r="F119" s="1">
        <v>0.2</v>
      </c>
      <c r="G119" s="1"/>
      <c r="H119" s="1">
        <v>29</v>
      </c>
      <c r="I119" s="1"/>
      <c r="J119" s="1"/>
      <c r="K119" s="1">
        <v>0</v>
      </c>
      <c r="L119" s="1">
        <v>2017</v>
      </c>
      <c r="M119">
        <f t="shared" si="13"/>
        <v>20.6</v>
      </c>
      <c r="N119">
        <f t="shared" si="14"/>
        <v>1.37</v>
      </c>
      <c r="O119">
        <f t="shared" si="15"/>
        <v>99.8</v>
      </c>
      <c r="P119">
        <f t="shared" si="16"/>
        <v>898.19999999999993</v>
      </c>
      <c r="Q119">
        <f t="shared" si="17"/>
        <v>4.7</v>
      </c>
      <c r="R119">
        <f t="shared" si="18"/>
        <v>18.8</v>
      </c>
      <c r="S119">
        <f t="shared" si="19"/>
        <v>0.94</v>
      </c>
      <c r="T119">
        <f t="shared" si="20"/>
        <v>5</v>
      </c>
      <c r="U119">
        <f t="shared" si="21"/>
        <v>5</v>
      </c>
      <c r="W119">
        <f t="shared" si="22"/>
        <v>0.63</v>
      </c>
      <c r="X119">
        <f t="shared" si="23"/>
        <v>0.33</v>
      </c>
      <c r="Y119">
        <f t="shared" si="24"/>
        <v>0.04</v>
      </c>
    </row>
    <row r="120" spans="1:25" x14ac:dyDescent="0.25">
      <c r="A120" s="1" t="s">
        <v>635</v>
      </c>
      <c r="B120" s="1">
        <v>100</v>
      </c>
      <c r="C120" s="1">
        <v>31</v>
      </c>
      <c r="D120" s="1">
        <v>5.89</v>
      </c>
      <c r="E120" s="1">
        <v>4.13</v>
      </c>
      <c r="F120" s="1">
        <v>0.22</v>
      </c>
      <c r="G120" s="1">
        <v>0</v>
      </c>
      <c r="H120" s="1">
        <v>1</v>
      </c>
      <c r="I120" s="1">
        <v>0</v>
      </c>
      <c r="J120" s="1">
        <v>0.06</v>
      </c>
      <c r="K120" s="1">
        <v>0</v>
      </c>
      <c r="L120" s="1">
        <v>2017</v>
      </c>
      <c r="M120">
        <f t="shared" si="13"/>
        <v>42.059999999999995</v>
      </c>
      <c r="N120">
        <f t="shared" si="14"/>
        <v>1.36</v>
      </c>
      <c r="O120">
        <f t="shared" si="15"/>
        <v>99.78</v>
      </c>
      <c r="P120">
        <f t="shared" si="16"/>
        <v>898.02</v>
      </c>
      <c r="Q120">
        <f t="shared" si="17"/>
        <v>10.02</v>
      </c>
      <c r="R120">
        <f t="shared" si="18"/>
        <v>40.08</v>
      </c>
      <c r="S120">
        <f t="shared" si="19"/>
        <v>2</v>
      </c>
      <c r="T120">
        <f t="shared" si="20"/>
        <v>5.01</v>
      </c>
      <c r="U120">
        <f t="shared" si="21"/>
        <v>5</v>
      </c>
      <c r="W120">
        <f t="shared" si="22"/>
        <v>0.57999999999999996</v>
      </c>
      <c r="X120">
        <f t="shared" si="23"/>
        <v>0.4</v>
      </c>
      <c r="Y120">
        <f t="shared" si="24"/>
        <v>0.02</v>
      </c>
    </row>
    <row r="121" spans="1:25" x14ac:dyDescent="0.25">
      <c r="A121" s="1" t="s">
        <v>636</v>
      </c>
      <c r="B121" s="1">
        <v>100</v>
      </c>
      <c r="C121" s="1">
        <v>232</v>
      </c>
      <c r="D121" s="1">
        <v>67.7</v>
      </c>
      <c r="E121" s="1">
        <v>16.5</v>
      </c>
      <c r="F121" s="1">
        <v>0.9</v>
      </c>
      <c r="G121" s="1"/>
      <c r="H121" s="1">
        <v>7</v>
      </c>
      <c r="I121" s="1"/>
      <c r="J121" s="1"/>
      <c r="K121" s="1">
        <v>0</v>
      </c>
      <c r="L121" s="1">
        <v>2017</v>
      </c>
      <c r="M121">
        <f t="shared" si="13"/>
        <v>344.90000000000003</v>
      </c>
      <c r="N121">
        <f t="shared" si="14"/>
        <v>1.49</v>
      </c>
      <c r="O121">
        <f t="shared" si="15"/>
        <v>99.1</v>
      </c>
      <c r="P121">
        <f t="shared" si="16"/>
        <v>891.9</v>
      </c>
      <c r="Q121">
        <f t="shared" si="17"/>
        <v>84.2</v>
      </c>
      <c r="R121">
        <f t="shared" si="18"/>
        <v>336.8</v>
      </c>
      <c r="S121">
        <f t="shared" si="19"/>
        <v>16.84</v>
      </c>
      <c r="T121">
        <f t="shared" si="20"/>
        <v>5</v>
      </c>
      <c r="U121">
        <f t="shared" si="21"/>
        <v>5</v>
      </c>
      <c r="W121">
        <f t="shared" si="22"/>
        <v>0.8</v>
      </c>
      <c r="X121">
        <f t="shared" si="23"/>
        <v>0.19</v>
      </c>
      <c r="Y121">
        <f t="shared" si="24"/>
        <v>0.01</v>
      </c>
    </row>
    <row r="122" spans="1:25" x14ac:dyDescent="0.25">
      <c r="A122" s="1" t="s">
        <v>637</v>
      </c>
      <c r="B122" s="1">
        <v>100</v>
      </c>
      <c r="C122" s="1">
        <v>42</v>
      </c>
      <c r="D122" s="1">
        <v>11.7</v>
      </c>
      <c r="E122" s="1">
        <v>3.4</v>
      </c>
      <c r="F122" s="1">
        <v>0.2</v>
      </c>
      <c r="G122" s="1"/>
      <c r="H122" s="1">
        <v>9</v>
      </c>
      <c r="I122" s="1"/>
      <c r="J122" s="1"/>
      <c r="K122" s="1">
        <v>0</v>
      </c>
      <c r="L122" s="1">
        <v>2017</v>
      </c>
      <c r="M122">
        <f t="shared" si="13"/>
        <v>62.199999999999996</v>
      </c>
      <c r="N122">
        <f t="shared" si="14"/>
        <v>1.48</v>
      </c>
      <c r="O122">
        <f t="shared" si="15"/>
        <v>99.8</v>
      </c>
      <c r="P122">
        <f t="shared" si="16"/>
        <v>898.19999999999993</v>
      </c>
      <c r="Q122">
        <f t="shared" si="17"/>
        <v>15.1</v>
      </c>
      <c r="R122">
        <f t="shared" si="18"/>
        <v>60.4</v>
      </c>
      <c r="S122">
        <f t="shared" si="19"/>
        <v>3.02</v>
      </c>
      <c r="T122">
        <f t="shared" si="20"/>
        <v>5</v>
      </c>
      <c r="U122">
        <f t="shared" si="21"/>
        <v>5</v>
      </c>
      <c r="W122">
        <f t="shared" si="22"/>
        <v>0.76</v>
      </c>
      <c r="X122">
        <f t="shared" si="23"/>
        <v>0.22</v>
      </c>
      <c r="Y122">
        <f t="shared" si="24"/>
        <v>0.01</v>
      </c>
    </row>
    <row r="123" spans="1:25" x14ac:dyDescent="0.25">
      <c r="A123" s="1" t="s">
        <v>638</v>
      </c>
      <c r="B123" s="1">
        <v>100</v>
      </c>
      <c r="C123" s="1">
        <v>51</v>
      </c>
      <c r="D123" s="1">
        <v>14.7</v>
      </c>
      <c r="E123" s="1">
        <v>3.9</v>
      </c>
      <c r="F123" s="1">
        <v>0.2</v>
      </c>
      <c r="G123" s="1"/>
      <c r="H123" s="1"/>
      <c r="I123" s="1"/>
      <c r="J123" s="1"/>
      <c r="K123" s="1">
        <v>0</v>
      </c>
      <c r="L123" s="1">
        <v>2017</v>
      </c>
      <c r="M123">
        <f t="shared" si="13"/>
        <v>76.199999999999989</v>
      </c>
      <c r="N123">
        <f t="shared" si="14"/>
        <v>1.49</v>
      </c>
      <c r="O123">
        <f t="shared" si="15"/>
        <v>99.8</v>
      </c>
      <c r="P123">
        <f t="shared" si="16"/>
        <v>898.19999999999993</v>
      </c>
      <c r="Q123">
        <f t="shared" si="17"/>
        <v>18.599999999999998</v>
      </c>
      <c r="R123">
        <f t="shared" si="18"/>
        <v>74.399999999999991</v>
      </c>
      <c r="S123">
        <f t="shared" si="19"/>
        <v>3.72</v>
      </c>
      <c r="T123">
        <f t="shared" si="20"/>
        <v>5</v>
      </c>
      <c r="U123">
        <f t="shared" si="21"/>
        <v>5</v>
      </c>
      <c r="W123">
        <f t="shared" si="22"/>
        <v>0.78</v>
      </c>
      <c r="X123">
        <f t="shared" si="23"/>
        <v>0.21</v>
      </c>
      <c r="Y123">
        <f t="shared" si="24"/>
        <v>0.01</v>
      </c>
    </row>
    <row r="124" spans="1:25" x14ac:dyDescent="0.25">
      <c r="A124" s="1" t="s">
        <v>639</v>
      </c>
      <c r="B124" s="1">
        <v>100</v>
      </c>
      <c r="C124" s="1">
        <v>265</v>
      </c>
      <c r="D124" s="1">
        <v>77</v>
      </c>
      <c r="E124" s="1">
        <v>9</v>
      </c>
      <c r="F124" s="1">
        <v>2</v>
      </c>
      <c r="G124" s="1"/>
      <c r="H124" s="1">
        <v>115</v>
      </c>
      <c r="I124" s="1"/>
      <c r="J124" s="1"/>
      <c r="K124" s="1">
        <v>0</v>
      </c>
      <c r="L124" s="1">
        <v>2017</v>
      </c>
      <c r="M124">
        <f t="shared" si="13"/>
        <v>362</v>
      </c>
      <c r="N124">
        <f t="shared" si="14"/>
        <v>1.37</v>
      </c>
      <c r="O124">
        <f t="shared" si="15"/>
        <v>98</v>
      </c>
      <c r="P124">
        <f t="shared" si="16"/>
        <v>882</v>
      </c>
      <c r="Q124">
        <f t="shared" si="17"/>
        <v>86</v>
      </c>
      <c r="R124">
        <f t="shared" si="18"/>
        <v>344</v>
      </c>
      <c r="S124">
        <f t="shared" si="19"/>
        <v>17.2</v>
      </c>
      <c r="T124">
        <f t="shared" si="20"/>
        <v>5</v>
      </c>
      <c r="U124">
        <f t="shared" si="21"/>
        <v>5</v>
      </c>
      <c r="W124">
        <f t="shared" si="22"/>
        <v>0.88</v>
      </c>
      <c r="X124">
        <f t="shared" si="23"/>
        <v>0.1</v>
      </c>
      <c r="Y124">
        <f t="shared" si="24"/>
        <v>0.02</v>
      </c>
    </row>
    <row r="125" spans="1:25" x14ac:dyDescent="0.25">
      <c r="A125" s="1" t="s">
        <v>640</v>
      </c>
      <c r="B125" s="1">
        <v>100</v>
      </c>
      <c r="C125" s="1">
        <v>103</v>
      </c>
      <c r="D125" s="1">
        <v>34.6</v>
      </c>
      <c r="E125" s="1">
        <v>1.1000000000000001</v>
      </c>
      <c r="F125" s="1">
        <v>0.3</v>
      </c>
      <c r="G125" s="1"/>
      <c r="H125" s="1">
        <v>29</v>
      </c>
      <c r="I125" s="1"/>
      <c r="J125" s="1"/>
      <c r="K125" s="1">
        <v>0</v>
      </c>
      <c r="L125" s="1">
        <v>2017</v>
      </c>
      <c r="M125">
        <f t="shared" si="13"/>
        <v>145.5</v>
      </c>
      <c r="N125">
        <f t="shared" si="14"/>
        <v>1.41</v>
      </c>
      <c r="O125">
        <f t="shared" si="15"/>
        <v>99.7</v>
      </c>
      <c r="P125">
        <f t="shared" si="16"/>
        <v>897.30000000000007</v>
      </c>
      <c r="Q125">
        <f t="shared" si="17"/>
        <v>35.700000000000003</v>
      </c>
      <c r="R125">
        <f t="shared" si="18"/>
        <v>142.80000000000001</v>
      </c>
      <c r="S125">
        <f t="shared" si="19"/>
        <v>7.14</v>
      </c>
      <c r="T125">
        <f t="shared" si="20"/>
        <v>5</v>
      </c>
      <c r="U125">
        <f t="shared" si="21"/>
        <v>5</v>
      </c>
      <c r="W125">
        <f t="shared" si="22"/>
        <v>0.96</v>
      </c>
      <c r="X125">
        <f t="shared" si="23"/>
        <v>0.03</v>
      </c>
      <c r="Y125">
        <f t="shared" si="24"/>
        <v>0.01</v>
      </c>
    </row>
    <row r="126" spans="1:25" x14ac:dyDescent="0.25">
      <c r="A126" s="1" t="s">
        <v>641</v>
      </c>
      <c r="B126" s="1">
        <v>100</v>
      </c>
      <c r="C126" s="1">
        <v>265</v>
      </c>
      <c r="D126" s="1">
        <v>66</v>
      </c>
      <c r="E126" s="1">
        <v>22</v>
      </c>
      <c r="F126" s="1">
        <v>3</v>
      </c>
      <c r="G126" s="1"/>
      <c r="H126" s="1">
        <v>50</v>
      </c>
      <c r="I126" s="1"/>
      <c r="J126" s="1"/>
      <c r="K126" s="1">
        <v>0</v>
      </c>
      <c r="L126" s="1">
        <v>2017</v>
      </c>
      <c r="M126">
        <f t="shared" si="13"/>
        <v>379</v>
      </c>
      <c r="N126">
        <f t="shared" si="14"/>
        <v>1.43</v>
      </c>
      <c r="O126">
        <f t="shared" si="15"/>
        <v>97</v>
      </c>
      <c r="P126">
        <f t="shared" si="16"/>
        <v>873</v>
      </c>
      <c r="Q126">
        <f t="shared" si="17"/>
        <v>88</v>
      </c>
      <c r="R126">
        <f t="shared" si="18"/>
        <v>352</v>
      </c>
      <c r="S126">
        <f t="shared" si="19"/>
        <v>17.600000000000001</v>
      </c>
      <c r="T126">
        <f t="shared" si="20"/>
        <v>5</v>
      </c>
      <c r="U126">
        <f t="shared" si="21"/>
        <v>5</v>
      </c>
      <c r="W126">
        <f t="shared" si="22"/>
        <v>0.73</v>
      </c>
      <c r="X126">
        <f t="shared" si="23"/>
        <v>0.24</v>
      </c>
      <c r="Y126">
        <f t="shared" si="24"/>
        <v>0.03</v>
      </c>
    </row>
    <row r="127" spans="1:25" x14ac:dyDescent="0.25">
      <c r="A127" s="1" t="s">
        <v>642</v>
      </c>
      <c r="B127" s="1">
        <v>100</v>
      </c>
      <c r="C127" s="1">
        <v>17</v>
      </c>
      <c r="D127" s="1">
        <v>2.5</v>
      </c>
      <c r="E127" s="1">
        <v>2.6</v>
      </c>
      <c r="F127" s="1">
        <v>0.2</v>
      </c>
      <c r="G127" s="1"/>
      <c r="H127" s="1">
        <v>92</v>
      </c>
      <c r="I127" s="1"/>
      <c r="J127" s="1"/>
      <c r="K127" s="1">
        <v>0</v>
      </c>
      <c r="L127" s="1">
        <v>2017</v>
      </c>
      <c r="M127">
        <f t="shared" si="13"/>
        <v>22.2</v>
      </c>
      <c r="N127">
        <f t="shared" si="14"/>
        <v>1.31</v>
      </c>
      <c r="O127">
        <f t="shared" si="15"/>
        <v>99.8</v>
      </c>
      <c r="P127">
        <f t="shared" si="16"/>
        <v>898.19999999999993</v>
      </c>
      <c r="Q127">
        <f t="shared" si="17"/>
        <v>5.0999999999999996</v>
      </c>
      <c r="R127">
        <f t="shared" si="18"/>
        <v>20.399999999999999</v>
      </c>
      <c r="S127">
        <f t="shared" si="19"/>
        <v>1.02</v>
      </c>
      <c r="T127">
        <f t="shared" si="20"/>
        <v>5</v>
      </c>
      <c r="U127">
        <f t="shared" si="21"/>
        <v>5</v>
      </c>
      <c r="W127">
        <f t="shared" si="22"/>
        <v>0.47</v>
      </c>
      <c r="X127">
        <f t="shared" si="23"/>
        <v>0.49</v>
      </c>
      <c r="Y127">
        <f t="shared" si="24"/>
        <v>0.04</v>
      </c>
    </row>
    <row r="128" spans="1:25" x14ac:dyDescent="0.25">
      <c r="A128" s="1" t="s">
        <v>643</v>
      </c>
      <c r="B128" s="1">
        <v>100</v>
      </c>
      <c r="C128" s="1">
        <v>28</v>
      </c>
      <c r="D128" s="1">
        <v>6.8</v>
      </c>
      <c r="E128" s="1">
        <v>1.3</v>
      </c>
      <c r="F128" s="1">
        <v>0.1</v>
      </c>
      <c r="G128" s="1">
        <v>2.2000000000000002</v>
      </c>
      <c r="H128" s="1">
        <v>2</v>
      </c>
      <c r="I128" s="1">
        <v>0</v>
      </c>
      <c r="J128" s="1">
        <v>-0.01</v>
      </c>
      <c r="K128" s="1">
        <v>0</v>
      </c>
      <c r="L128" s="1">
        <v>2017</v>
      </c>
      <c r="M128">
        <f t="shared" si="13"/>
        <v>33.299999999999997</v>
      </c>
      <c r="N128">
        <f t="shared" si="14"/>
        <v>1.19</v>
      </c>
      <c r="O128">
        <f t="shared" si="15"/>
        <v>99.9</v>
      </c>
      <c r="P128">
        <f t="shared" si="16"/>
        <v>899.1</v>
      </c>
      <c r="Q128">
        <f t="shared" si="17"/>
        <v>8.1</v>
      </c>
      <c r="R128">
        <f t="shared" si="18"/>
        <v>32.4</v>
      </c>
      <c r="S128">
        <f t="shared" si="19"/>
        <v>1.62</v>
      </c>
      <c r="T128">
        <f t="shared" si="20"/>
        <v>5</v>
      </c>
      <c r="U128">
        <f t="shared" si="21"/>
        <v>5</v>
      </c>
      <c r="W128">
        <f t="shared" si="22"/>
        <v>0.83</v>
      </c>
      <c r="X128">
        <f t="shared" si="23"/>
        <v>0.16</v>
      </c>
      <c r="Y128">
        <f t="shared" si="24"/>
        <v>0.01</v>
      </c>
    </row>
    <row r="129" spans="1:25" x14ac:dyDescent="0.25">
      <c r="A129" s="1" t="s">
        <v>644</v>
      </c>
      <c r="B129" s="1">
        <v>100</v>
      </c>
      <c r="C129" s="1">
        <v>41</v>
      </c>
      <c r="D129" s="1">
        <v>13.2</v>
      </c>
      <c r="E129" s="1">
        <v>1.8</v>
      </c>
      <c r="F129" s="1">
        <v>0.3</v>
      </c>
      <c r="G129" s="1"/>
      <c r="H129" s="1">
        <v>4</v>
      </c>
      <c r="I129" s="1"/>
      <c r="J129" s="1"/>
      <c r="K129" s="1">
        <v>0</v>
      </c>
      <c r="L129" s="1">
        <v>2017</v>
      </c>
      <c r="M129">
        <f t="shared" si="13"/>
        <v>62.7</v>
      </c>
      <c r="N129">
        <f t="shared" si="14"/>
        <v>1.53</v>
      </c>
      <c r="O129">
        <f t="shared" si="15"/>
        <v>99.7</v>
      </c>
      <c r="P129">
        <f t="shared" si="16"/>
        <v>897.30000000000007</v>
      </c>
      <c r="Q129">
        <f t="shared" si="17"/>
        <v>15</v>
      </c>
      <c r="R129">
        <f t="shared" si="18"/>
        <v>60</v>
      </c>
      <c r="S129">
        <f t="shared" si="19"/>
        <v>3</v>
      </c>
      <c r="T129">
        <f t="shared" si="20"/>
        <v>5</v>
      </c>
      <c r="U129">
        <f t="shared" si="21"/>
        <v>5</v>
      </c>
      <c r="W129">
        <f t="shared" si="22"/>
        <v>0.86</v>
      </c>
      <c r="X129">
        <f t="shared" si="23"/>
        <v>0.12</v>
      </c>
      <c r="Y129">
        <f t="shared" si="24"/>
        <v>0.02</v>
      </c>
    </row>
    <row r="130" spans="1:25" x14ac:dyDescent="0.25">
      <c r="A130" s="1" t="s">
        <v>645</v>
      </c>
      <c r="B130" s="1">
        <v>100</v>
      </c>
      <c r="C130" s="1">
        <v>113</v>
      </c>
      <c r="D130" s="1">
        <v>25.36</v>
      </c>
      <c r="E130" s="1">
        <v>2.4300000000000002</v>
      </c>
      <c r="F130" s="1">
        <v>0.16</v>
      </c>
      <c r="G130" s="1">
        <v>15.03</v>
      </c>
      <c r="H130" s="1">
        <v>1127</v>
      </c>
      <c r="I130" s="1">
        <v>0</v>
      </c>
      <c r="J130" s="1">
        <v>0.04</v>
      </c>
      <c r="K130" s="1">
        <v>0</v>
      </c>
      <c r="L130" s="1">
        <v>2017</v>
      </c>
      <c r="M130">
        <f t="shared" si="13"/>
        <v>112.6</v>
      </c>
      <c r="N130">
        <f t="shared" si="14"/>
        <v>1</v>
      </c>
      <c r="O130">
        <f t="shared" si="15"/>
        <v>99.84</v>
      </c>
      <c r="P130">
        <f t="shared" si="16"/>
        <v>898.56000000000006</v>
      </c>
      <c r="Q130">
        <f t="shared" si="17"/>
        <v>27.79</v>
      </c>
      <c r="R130">
        <f t="shared" si="18"/>
        <v>111.16</v>
      </c>
      <c r="S130">
        <f t="shared" si="19"/>
        <v>5.56</v>
      </c>
      <c r="T130">
        <f t="shared" si="20"/>
        <v>5</v>
      </c>
      <c r="U130">
        <f t="shared" si="21"/>
        <v>5</v>
      </c>
      <c r="W130">
        <f t="shared" si="22"/>
        <v>0.91</v>
      </c>
      <c r="X130">
        <f t="shared" si="23"/>
        <v>0.09</v>
      </c>
      <c r="Y130">
        <f t="shared" si="24"/>
        <v>0.01</v>
      </c>
    </row>
    <row r="131" spans="1:25" x14ac:dyDescent="0.25">
      <c r="A131" s="1" t="s">
        <v>646</v>
      </c>
      <c r="B131" s="1">
        <v>100</v>
      </c>
      <c r="C131" s="1">
        <v>118</v>
      </c>
      <c r="D131" s="1">
        <v>27.34</v>
      </c>
      <c r="E131" s="1">
        <v>1.96</v>
      </c>
      <c r="F131" s="1">
        <v>0.14000000000000001</v>
      </c>
      <c r="G131" s="1">
        <v>13.85</v>
      </c>
      <c r="H131" s="1">
        <v>1410</v>
      </c>
      <c r="I131" s="1">
        <v>0</v>
      </c>
      <c r="J131" s="1">
        <v>0.04</v>
      </c>
      <c r="K131" s="1">
        <v>0</v>
      </c>
      <c r="L131" s="1">
        <v>2017</v>
      </c>
      <c r="M131">
        <f t="shared" si="13"/>
        <v>118.46000000000001</v>
      </c>
      <c r="N131">
        <f t="shared" si="14"/>
        <v>1</v>
      </c>
      <c r="O131">
        <f t="shared" si="15"/>
        <v>99.86</v>
      </c>
      <c r="P131">
        <f t="shared" si="16"/>
        <v>898.74</v>
      </c>
      <c r="Q131">
        <f t="shared" si="17"/>
        <v>29.3</v>
      </c>
      <c r="R131">
        <f t="shared" si="18"/>
        <v>117.2</v>
      </c>
      <c r="S131">
        <f t="shared" si="19"/>
        <v>5.86</v>
      </c>
      <c r="T131">
        <f t="shared" si="20"/>
        <v>5</v>
      </c>
      <c r="U131">
        <f t="shared" si="21"/>
        <v>5</v>
      </c>
      <c r="W131">
        <f t="shared" si="22"/>
        <v>0.93</v>
      </c>
      <c r="X131">
        <f t="shared" si="23"/>
        <v>7.0000000000000007E-2</v>
      </c>
      <c r="Y131">
        <f t="shared" si="24"/>
        <v>0</v>
      </c>
    </row>
    <row r="132" spans="1:25" x14ac:dyDescent="0.25">
      <c r="A132" s="1" t="s">
        <v>647</v>
      </c>
      <c r="B132" s="1">
        <v>100</v>
      </c>
      <c r="C132" s="1">
        <v>171</v>
      </c>
      <c r="D132" s="1">
        <v>37</v>
      </c>
      <c r="E132" s="1">
        <v>4.7</v>
      </c>
      <c r="F132" s="1">
        <v>0.5</v>
      </c>
      <c r="G132" s="1">
        <v>1.2</v>
      </c>
      <c r="H132" s="1">
        <v>1800</v>
      </c>
      <c r="I132" s="1">
        <v>0</v>
      </c>
      <c r="J132" s="1">
        <v>-7.0000000000000007E-2</v>
      </c>
      <c r="K132" s="1">
        <v>0</v>
      </c>
      <c r="L132" s="1">
        <v>2017</v>
      </c>
      <c r="M132">
        <f t="shared" ref="M132:M195" si="25">4*D132+4*E132+9*F132</f>
        <v>171.3</v>
      </c>
      <c r="N132">
        <f t="shared" ref="N132:N195" si="26">ROUND(M132/C132,2)</f>
        <v>1</v>
      </c>
      <c r="O132">
        <f t="shared" ref="O132:O195" si="27">B132-F132</f>
        <v>99.5</v>
      </c>
      <c r="P132">
        <f t="shared" ref="P132:P195" si="28">O132*9</f>
        <v>895.5</v>
      </c>
      <c r="Q132">
        <f t="shared" ref="Q132:Q195" si="29">D132+E132</f>
        <v>41.7</v>
      </c>
      <c r="R132">
        <f t="shared" ref="R132:R195" si="30">Q132*4</f>
        <v>166.8</v>
      </c>
      <c r="S132">
        <f t="shared" ref="S132:S195" si="31">ROUND(R132/20,2)</f>
        <v>8.34</v>
      </c>
      <c r="T132">
        <f t="shared" ref="T132:T195" si="32">ROUND(Q132/S132,2)</f>
        <v>5</v>
      </c>
      <c r="U132">
        <f t="shared" ref="U132:U195" si="33">IF(T132&lt;=20,ROUND(T132,1),IF(AND(T132&gt;20,T132&lt;=50),INT((T132+2)/5)*5,ROUND(T132,-1)))</f>
        <v>5</v>
      </c>
      <c r="W132">
        <f t="shared" ref="W132:W195" si="34">ROUND(D132/($D132+$E132+$F132),2)</f>
        <v>0.88</v>
      </c>
      <c r="X132">
        <f t="shared" ref="X132:X195" si="35">ROUND(E132/($D132+$E132+$F132),2)</f>
        <v>0.11</v>
      </c>
      <c r="Y132">
        <f t="shared" ref="Y132:Y195" si="36">ROUND(F132/($D132+$E132+$F132),2)</f>
        <v>0.01</v>
      </c>
    </row>
    <row r="133" spans="1:25" x14ac:dyDescent="0.25">
      <c r="A133" s="1" t="s">
        <v>648</v>
      </c>
      <c r="B133" s="1">
        <v>100</v>
      </c>
      <c r="C133" s="1">
        <v>268</v>
      </c>
      <c r="D133" s="1">
        <v>73.7</v>
      </c>
      <c r="E133" s="1">
        <v>15.3</v>
      </c>
      <c r="F133" s="1">
        <v>0.5</v>
      </c>
      <c r="G133" s="1"/>
      <c r="H133" s="1">
        <v>5</v>
      </c>
      <c r="I133" s="1"/>
      <c r="J133" s="1"/>
      <c r="K133" s="1">
        <v>0</v>
      </c>
      <c r="L133" s="1">
        <v>2017</v>
      </c>
      <c r="M133">
        <f t="shared" si="25"/>
        <v>360.5</v>
      </c>
      <c r="N133">
        <f t="shared" si="26"/>
        <v>1.35</v>
      </c>
      <c r="O133">
        <f t="shared" si="27"/>
        <v>99.5</v>
      </c>
      <c r="P133">
        <f t="shared" si="28"/>
        <v>895.5</v>
      </c>
      <c r="Q133">
        <f t="shared" si="29"/>
        <v>89</v>
      </c>
      <c r="R133">
        <f t="shared" si="30"/>
        <v>356</v>
      </c>
      <c r="S133">
        <f t="shared" si="31"/>
        <v>17.8</v>
      </c>
      <c r="T133">
        <f t="shared" si="32"/>
        <v>5</v>
      </c>
      <c r="U133">
        <f t="shared" si="33"/>
        <v>5</v>
      </c>
      <c r="W133">
        <f t="shared" si="34"/>
        <v>0.82</v>
      </c>
      <c r="X133">
        <f t="shared" si="35"/>
        <v>0.17</v>
      </c>
      <c r="Y133">
        <f t="shared" si="36"/>
        <v>0.01</v>
      </c>
    </row>
    <row r="134" spans="1:25" x14ac:dyDescent="0.25">
      <c r="A134" s="1" t="s">
        <v>649</v>
      </c>
      <c r="B134" s="1">
        <v>100</v>
      </c>
      <c r="C134" s="1">
        <v>272</v>
      </c>
      <c r="D134" s="1">
        <v>73.3</v>
      </c>
      <c r="E134" s="1">
        <v>16.3</v>
      </c>
      <c r="F134" s="1">
        <v>0.7</v>
      </c>
      <c r="G134" s="1"/>
      <c r="H134" s="1">
        <v>7</v>
      </c>
      <c r="I134" s="1"/>
      <c r="J134" s="1"/>
      <c r="K134" s="1">
        <v>0</v>
      </c>
      <c r="L134" s="1">
        <v>2017</v>
      </c>
      <c r="M134">
        <f t="shared" si="25"/>
        <v>364.7</v>
      </c>
      <c r="N134">
        <f t="shared" si="26"/>
        <v>1.34</v>
      </c>
      <c r="O134">
        <f t="shared" si="27"/>
        <v>99.3</v>
      </c>
      <c r="P134">
        <f t="shared" si="28"/>
        <v>893.69999999999993</v>
      </c>
      <c r="Q134">
        <f t="shared" si="29"/>
        <v>89.6</v>
      </c>
      <c r="R134">
        <f t="shared" si="30"/>
        <v>358.4</v>
      </c>
      <c r="S134">
        <f t="shared" si="31"/>
        <v>17.920000000000002</v>
      </c>
      <c r="T134">
        <f t="shared" si="32"/>
        <v>5</v>
      </c>
      <c r="U134">
        <f t="shared" si="33"/>
        <v>5</v>
      </c>
      <c r="W134">
        <f t="shared" si="34"/>
        <v>0.81</v>
      </c>
      <c r="X134">
        <f t="shared" si="35"/>
        <v>0.18</v>
      </c>
      <c r="Y134">
        <f t="shared" si="36"/>
        <v>0.01</v>
      </c>
    </row>
    <row r="135" spans="1:25" x14ac:dyDescent="0.25">
      <c r="A135" s="1" t="s">
        <v>650</v>
      </c>
      <c r="B135" s="1">
        <v>100</v>
      </c>
      <c r="C135" s="1">
        <v>102</v>
      </c>
      <c r="D135" s="1">
        <v>26.65</v>
      </c>
      <c r="E135" s="1">
        <v>7.03</v>
      </c>
      <c r="F135" s="1">
        <v>0.12</v>
      </c>
      <c r="G135" s="1">
        <v>0.47</v>
      </c>
      <c r="H135" s="1">
        <v>2</v>
      </c>
      <c r="I135" s="1">
        <v>0</v>
      </c>
      <c r="J135" s="1">
        <v>0.04</v>
      </c>
      <c r="K135" s="1">
        <v>0</v>
      </c>
      <c r="L135" s="1">
        <v>2017</v>
      </c>
      <c r="M135">
        <f t="shared" si="25"/>
        <v>135.80000000000001</v>
      </c>
      <c r="N135">
        <f t="shared" si="26"/>
        <v>1.33</v>
      </c>
      <c r="O135">
        <f t="shared" si="27"/>
        <v>99.88</v>
      </c>
      <c r="P135">
        <f t="shared" si="28"/>
        <v>898.92</v>
      </c>
      <c r="Q135">
        <f t="shared" si="29"/>
        <v>33.68</v>
      </c>
      <c r="R135">
        <f t="shared" si="30"/>
        <v>134.72</v>
      </c>
      <c r="S135">
        <f t="shared" si="31"/>
        <v>6.74</v>
      </c>
      <c r="T135">
        <f t="shared" si="32"/>
        <v>5</v>
      </c>
      <c r="U135">
        <f t="shared" si="33"/>
        <v>5</v>
      </c>
      <c r="W135">
        <f t="shared" si="34"/>
        <v>0.79</v>
      </c>
      <c r="X135">
        <f t="shared" si="35"/>
        <v>0.21</v>
      </c>
      <c r="Y135">
        <f t="shared" si="36"/>
        <v>0</v>
      </c>
    </row>
    <row r="136" spans="1:25" x14ac:dyDescent="0.25">
      <c r="A136" s="1" t="s">
        <v>651</v>
      </c>
      <c r="B136" s="1">
        <v>100</v>
      </c>
      <c r="C136" s="1">
        <v>111</v>
      </c>
      <c r="D136" s="1">
        <v>28.59</v>
      </c>
      <c r="E136" s="1">
        <v>7.84</v>
      </c>
      <c r="F136" s="1">
        <v>0.13</v>
      </c>
      <c r="G136" s="1">
        <v>0</v>
      </c>
      <c r="H136" s="1">
        <v>1</v>
      </c>
      <c r="I136" s="1">
        <v>0</v>
      </c>
      <c r="J136" s="1">
        <v>0.04</v>
      </c>
      <c r="K136" s="1">
        <v>0</v>
      </c>
      <c r="L136" s="1">
        <v>2017</v>
      </c>
      <c r="M136">
        <f t="shared" si="25"/>
        <v>146.88999999999999</v>
      </c>
      <c r="N136">
        <f t="shared" si="26"/>
        <v>1.32</v>
      </c>
      <c r="O136">
        <f t="shared" si="27"/>
        <v>99.87</v>
      </c>
      <c r="P136">
        <f t="shared" si="28"/>
        <v>898.83</v>
      </c>
      <c r="Q136">
        <f t="shared" si="29"/>
        <v>36.43</v>
      </c>
      <c r="R136">
        <f t="shared" si="30"/>
        <v>145.72</v>
      </c>
      <c r="S136">
        <f t="shared" si="31"/>
        <v>7.29</v>
      </c>
      <c r="T136">
        <f t="shared" si="32"/>
        <v>5</v>
      </c>
      <c r="U136">
        <f t="shared" si="33"/>
        <v>5</v>
      </c>
      <c r="W136">
        <f t="shared" si="34"/>
        <v>0.78</v>
      </c>
      <c r="X136">
        <f t="shared" si="35"/>
        <v>0.21</v>
      </c>
      <c r="Y136">
        <f t="shared" si="36"/>
        <v>0</v>
      </c>
    </row>
    <row r="137" spans="1:25" x14ac:dyDescent="0.25">
      <c r="A137" s="1" t="s">
        <v>652</v>
      </c>
      <c r="B137" s="1">
        <v>100</v>
      </c>
      <c r="C137" s="1">
        <v>26</v>
      </c>
      <c r="D137" s="1">
        <v>7.33</v>
      </c>
      <c r="E137" s="1">
        <v>1.9</v>
      </c>
      <c r="F137" s="1">
        <v>0.17</v>
      </c>
      <c r="G137" s="1">
        <v>4.01</v>
      </c>
      <c r="H137" s="1">
        <v>2</v>
      </c>
      <c r="I137" s="1">
        <v>0</v>
      </c>
      <c r="J137" s="1">
        <v>0.06</v>
      </c>
      <c r="K137" s="1">
        <v>0</v>
      </c>
      <c r="L137" s="1">
        <v>2017</v>
      </c>
      <c r="M137">
        <f t="shared" si="25"/>
        <v>38.450000000000003</v>
      </c>
      <c r="N137">
        <f t="shared" si="26"/>
        <v>1.48</v>
      </c>
      <c r="O137">
        <f t="shared" si="27"/>
        <v>99.83</v>
      </c>
      <c r="P137">
        <f t="shared" si="28"/>
        <v>898.47</v>
      </c>
      <c r="Q137">
        <f t="shared" si="29"/>
        <v>9.23</v>
      </c>
      <c r="R137">
        <f t="shared" si="30"/>
        <v>36.92</v>
      </c>
      <c r="S137">
        <f t="shared" si="31"/>
        <v>1.85</v>
      </c>
      <c r="T137">
        <f t="shared" si="32"/>
        <v>4.99</v>
      </c>
      <c r="U137">
        <f t="shared" si="33"/>
        <v>5</v>
      </c>
      <c r="W137">
        <f t="shared" si="34"/>
        <v>0.78</v>
      </c>
      <c r="X137">
        <f t="shared" si="35"/>
        <v>0.2</v>
      </c>
      <c r="Y137">
        <f t="shared" si="36"/>
        <v>0.02</v>
      </c>
    </row>
    <row r="138" spans="1:25" x14ac:dyDescent="0.25">
      <c r="A138" s="1" t="s">
        <v>653</v>
      </c>
      <c r="B138" s="1">
        <v>100</v>
      </c>
      <c r="C138" s="1">
        <v>277</v>
      </c>
      <c r="D138" s="1">
        <v>71.599999999999994</v>
      </c>
      <c r="E138" s="1">
        <v>18.3</v>
      </c>
      <c r="F138" s="1">
        <v>0.9</v>
      </c>
      <c r="G138" s="1"/>
      <c r="H138" s="1">
        <v>149</v>
      </c>
      <c r="I138" s="1"/>
      <c r="J138" s="1"/>
      <c r="K138" s="1">
        <v>0</v>
      </c>
      <c r="L138" s="1">
        <v>2017</v>
      </c>
      <c r="M138">
        <f t="shared" si="25"/>
        <v>367.7</v>
      </c>
      <c r="N138">
        <f t="shared" si="26"/>
        <v>1.33</v>
      </c>
      <c r="O138">
        <f t="shared" si="27"/>
        <v>99.1</v>
      </c>
      <c r="P138">
        <f t="shared" si="28"/>
        <v>891.9</v>
      </c>
      <c r="Q138">
        <f t="shared" si="29"/>
        <v>89.899999999999991</v>
      </c>
      <c r="R138">
        <f t="shared" si="30"/>
        <v>359.59999999999997</v>
      </c>
      <c r="S138">
        <f t="shared" si="31"/>
        <v>17.98</v>
      </c>
      <c r="T138">
        <f t="shared" si="32"/>
        <v>5</v>
      </c>
      <c r="U138">
        <f t="shared" si="33"/>
        <v>5</v>
      </c>
      <c r="W138">
        <f t="shared" si="34"/>
        <v>0.79</v>
      </c>
      <c r="X138">
        <f t="shared" si="35"/>
        <v>0.2</v>
      </c>
      <c r="Y138">
        <f t="shared" si="36"/>
        <v>0.01</v>
      </c>
    </row>
    <row r="139" spans="1:25" x14ac:dyDescent="0.25">
      <c r="A139" s="1" t="s">
        <v>654</v>
      </c>
      <c r="B139" s="1">
        <v>100</v>
      </c>
      <c r="C139" s="1">
        <v>105</v>
      </c>
      <c r="D139" s="1">
        <v>27.29</v>
      </c>
      <c r="E139" s="1">
        <v>7.38</v>
      </c>
      <c r="F139" s="1">
        <v>7.0000000000000007E-2</v>
      </c>
      <c r="G139" s="1">
        <v>0.12</v>
      </c>
      <c r="H139" s="1">
        <v>1</v>
      </c>
      <c r="I139" s="1">
        <v>0</v>
      </c>
      <c r="J139" s="1">
        <v>0.03</v>
      </c>
      <c r="K139" s="1">
        <v>0</v>
      </c>
      <c r="L139" s="1">
        <v>2017</v>
      </c>
      <c r="M139">
        <f t="shared" si="25"/>
        <v>139.31</v>
      </c>
      <c r="N139">
        <f t="shared" si="26"/>
        <v>1.33</v>
      </c>
      <c r="O139">
        <f t="shared" si="27"/>
        <v>99.93</v>
      </c>
      <c r="P139">
        <f t="shared" si="28"/>
        <v>899.37000000000012</v>
      </c>
      <c r="Q139">
        <f t="shared" si="29"/>
        <v>34.67</v>
      </c>
      <c r="R139">
        <f t="shared" si="30"/>
        <v>138.68</v>
      </c>
      <c r="S139">
        <f t="shared" si="31"/>
        <v>6.93</v>
      </c>
      <c r="T139">
        <f t="shared" si="32"/>
        <v>5</v>
      </c>
      <c r="U139">
        <f t="shared" si="33"/>
        <v>5</v>
      </c>
      <c r="W139">
        <f t="shared" si="34"/>
        <v>0.79</v>
      </c>
      <c r="X139">
        <f t="shared" si="35"/>
        <v>0.21</v>
      </c>
      <c r="Y139">
        <f t="shared" si="36"/>
        <v>0</v>
      </c>
    </row>
    <row r="140" spans="1:25" x14ac:dyDescent="0.25">
      <c r="A140" s="1" t="s">
        <v>655</v>
      </c>
      <c r="B140" s="1">
        <v>20</v>
      </c>
      <c r="C140" s="1">
        <v>38.799999999999997</v>
      </c>
      <c r="D140" s="1">
        <v>9.6199999999999992</v>
      </c>
      <c r="E140" s="1">
        <v>0.46</v>
      </c>
      <c r="F140" s="1">
        <v>0.02</v>
      </c>
      <c r="G140" s="1">
        <v>0</v>
      </c>
      <c r="H140" s="1"/>
      <c r="I140" s="1">
        <v>0</v>
      </c>
      <c r="J140" s="1">
        <v>0</v>
      </c>
      <c r="K140" s="1">
        <v>0</v>
      </c>
      <c r="L140" s="1">
        <v>2006</v>
      </c>
      <c r="M140">
        <f t="shared" si="25"/>
        <v>40.5</v>
      </c>
      <c r="N140">
        <f t="shared" si="26"/>
        <v>1.04</v>
      </c>
      <c r="O140">
        <f t="shared" si="27"/>
        <v>19.98</v>
      </c>
      <c r="P140">
        <f t="shared" si="28"/>
        <v>179.82</v>
      </c>
      <c r="Q140">
        <f t="shared" si="29"/>
        <v>10.08</v>
      </c>
      <c r="R140">
        <f t="shared" si="30"/>
        <v>40.32</v>
      </c>
      <c r="S140">
        <f t="shared" si="31"/>
        <v>2.02</v>
      </c>
      <c r="T140">
        <f t="shared" si="32"/>
        <v>4.99</v>
      </c>
      <c r="U140">
        <f t="shared" si="33"/>
        <v>5</v>
      </c>
      <c r="W140">
        <f t="shared" si="34"/>
        <v>0.95</v>
      </c>
      <c r="X140">
        <f t="shared" si="35"/>
        <v>0.05</v>
      </c>
      <c r="Y140">
        <f t="shared" si="36"/>
        <v>0</v>
      </c>
    </row>
    <row r="141" spans="1:25" x14ac:dyDescent="0.25">
      <c r="A141" s="1" t="s">
        <v>656</v>
      </c>
      <c r="B141" s="1">
        <v>20</v>
      </c>
      <c r="C141" s="1">
        <v>35</v>
      </c>
      <c r="D141" s="1">
        <v>8.66</v>
      </c>
      <c r="E141" s="1">
        <v>0.46</v>
      </c>
      <c r="F141" s="1">
        <v>0.02</v>
      </c>
      <c r="G141" s="1">
        <v>0</v>
      </c>
      <c r="H141" s="1"/>
      <c r="I141" s="1">
        <v>0</v>
      </c>
      <c r="J141" s="1">
        <v>0</v>
      </c>
      <c r="K141" s="1">
        <v>0</v>
      </c>
      <c r="L141" s="1">
        <v>2006</v>
      </c>
      <c r="M141">
        <f t="shared" si="25"/>
        <v>36.660000000000004</v>
      </c>
      <c r="N141">
        <f t="shared" si="26"/>
        <v>1.05</v>
      </c>
      <c r="O141">
        <f t="shared" si="27"/>
        <v>19.98</v>
      </c>
      <c r="P141">
        <f t="shared" si="28"/>
        <v>179.82</v>
      </c>
      <c r="Q141">
        <f t="shared" si="29"/>
        <v>9.120000000000001</v>
      </c>
      <c r="R141">
        <f t="shared" si="30"/>
        <v>36.480000000000004</v>
      </c>
      <c r="S141">
        <f t="shared" si="31"/>
        <v>1.82</v>
      </c>
      <c r="T141">
        <f t="shared" si="32"/>
        <v>5.01</v>
      </c>
      <c r="U141">
        <f t="shared" si="33"/>
        <v>5</v>
      </c>
      <c r="W141">
        <f t="shared" si="34"/>
        <v>0.95</v>
      </c>
      <c r="X141">
        <f t="shared" si="35"/>
        <v>0.05</v>
      </c>
      <c r="Y141">
        <f t="shared" si="36"/>
        <v>0</v>
      </c>
    </row>
    <row r="142" spans="1:25" x14ac:dyDescent="0.25">
      <c r="A142" s="1" t="s">
        <v>657</v>
      </c>
      <c r="B142" s="1">
        <v>100</v>
      </c>
      <c r="C142" s="1">
        <v>40</v>
      </c>
      <c r="D142" s="1">
        <v>13.39</v>
      </c>
      <c r="E142" s="1">
        <v>1.86</v>
      </c>
      <c r="F142" s="1">
        <v>0.06</v>
      </c>
      <c r="G142" s="1">
        <v>5.46</v>
      </c>
      <c r="H142" s="1">
        <v>1</v>
      </c>
      <c r="I142" s="1">
        <v>0</v>
      </c>
      <c r="J142" s="1">
        <v>0.04</v>
      </c>
      <c r="K142" s="1">
        <v>0</v>
      </c>
      <c r="L142" s="1">
        <v>2017</v>
      </c>
      <c r="M142">
        <f t="shared" si="25"/>
        <v>61.54</v>
      </c>
      <c r="N142">
        <f t="shared" si="26"/>
        <v>1.54</v>
      </c>
      <c r="O142">
        <f t="shared" si="27"/>
        <v>99.94</v>
      </c>
      <c r="P142">
        <f t="shared" si="28"/>
        <v>899.46</v>
      </c>
      <c r="Q142">
        <f t="shared" si="29"/>
        <v>15.25</v>
      </c>
      <c r="R142">
        <f t="shared" si="30"/>
        <v>61</v>
      </c>
      <c r="S142">
        <f t="shared" si="31"/>
        <v>3.05</v>
      </c>
      <c r="T142">
        <f t="shared" si="32"/>
        <v>5</v>
      </c>
      <c r="U142">
        <f t="shared" si="33"/>
        <v>5</v>
      </c>
      <c r="W142">
        <f t="shared" si="34"/>
        <v>0.87</v>
      </c>
      <c r="X142">
        <f t="shared" si="35"/>
        <v>0.12</v>
      </c>
      <c r="Y142">
        <f t="shared" si="36"/>
        <v>0</v>
      </c>
    </row>
    <row r="143" spans="1:25" x14ac:dyDescent="0.25">
      <c r="A143" s="1" t="s">
        <v>658</v>
      </c>
      <c r="B143" s="1">
        <v>100</v>
      </c>
      <c r="C143" s="1">
        <v>35</v>
      </c>
      <c r="D143" s="1">
        <v>10.9</v>
      </c>
      <c r="E143" s="1">
        <v>2.1</v>
      </c>
      <c r="F143" s="1">
        <v>0.1</v>
      </c>
      <c r="G143" s="1"/>
      <c r="H143" s="1"/>
      <c r="I143" s="1"/>
      <c r="J143" s="1"/>
      <c r="K143" s="1">
        <v>0</v>
      </c>
      <c r="L143" s="1">
        <v>2017</v>
      </c>
      <c r="M143">
        <f t="shared" si="25"/>
        <v>52.9</v>
      </c>
      <c r="N143">
        <f t="shared" si="26"/>
        <v>1.51</v>
      </c>
      <c r="O143">
        <f t="shared" si="27"/>
        <v>99.9</v>
      </c>
      <c r="P143">
        <f t="shared" si="28"/>
        <v>899.1</v>
      </c>
      <c r="Q143">
        <f t="shared" si="29"/>
        <v>13</v>
      </c>
      <c r="R143">
        <f t="shared" si="30"/>
        <v>52</v>
      </c>
      <c r="S143">
        <f t="shared" si="31"/>
        <v>2.6</v>
      </c>
      <c r="T143">
        <f t="shared" si="32"/>
        <v>5</v>
      </c>
      <c r="U143">
        <f t="shared" si="33"/>
        <v>5</v>
      </c>
      <c r="W143">
        <f t="shared" si="34"/>
        <v>0.83</v>
      </c>
      <c r="X143">
        <f t="shared" si="35"/>
        <v>0.16</v>
      </c>
      <c r="Y143">
        <f t="shared" si="36"/>
        <v>0.01</v>
      </c>
    </row>
    <row r="144" spans="1:25" x14ac:dyDescent="0.25">
      <c r="A144" s="1" t="s">
        <v>659</v>
      </c>
      <c r="B144" s="1">
        <v>100</v>
      </c>
      <c r="C144" s="1">
        <v>22</v>
      </c>
      <c r="D144" s="1">
        <v>4.42</v>
      </c>
      <c r="E144" s="1">
        <v>2.17</v>
      </c>
      <c r="F144" s="1">
        <v>0.41</v>
      </c>
      <c r="G144" s="1">
        <v>0.17</v>
      </c>
      <c r="H144" s="1">
        <v>2</v>
      </c>
      <c r="I144" s="1">
        <v>0</v>
      </c>
      <c r="J144" s="1">
        <v>0.08</v>
      </c>
      <c r="K144" s="1">
        <v>0</v>
      </c>
      <c r="L144" s="1">
        <v>2017</v>
      </c>
      <c r="M144">
        <f t="shared" si="25"/>
        <v>30.05</v>
      </c>
      <c r="N144">
        <f t="shared" si="26"/>
        <v>1.37</v>
      </c>
      <c r="O144">
        <f t="shared" si="27"/>
        <v>99.59</v>
      </c>
      <c r="P144">
        <f t="shared" si="28"/>
        <v>896.31000000000006</v>
      </c>
      <c r="Q144">
        <f t="shared" si="29"/>
        <v>6.59</v>
      </c>
      <c r="R144">
        <f t="shared" si="30"/>
        <v>26.36</v>
      </c>
      <c r="S144">
        <f t="shared" si="31"/>
        <v>1.32</v>
      </c>
      <c r="T144">
        <f t="shared" si="32"/>
        <v>4.99</v>
      </c>
      <c r="U144">
        <f t="shared" si="33"/>
        <v>5</v>
      </c>
      <c r="W144">
        <f t="shared" si="34"/>
        <v>0.63</v>
      </c>
      <c r="X144">
        <f t="shared" si="35"/>
        <v>0.31</v>
      </c>
      <c r="Y144">
        <f t="shared" si="36"/>
        <v>0.06</v>
      </c>
    </row>
    <row r="145" spans="1:25" x14ac:dyDescent="0.25">
      <c r="A145" s="1" t="s">
        <v>660</v>
      </c>
      <c r="B145" s="1">
        <v>100</v>
      </c>
      <c r="C145" s="1">
        <v>235</v>
      </c>
      <c r="D145" s="1">
        <v>58.2</v>
      </c>
      <c r="E145" s="1">
        <v>17.399999999999999</v>
      </c>
      <c r="F145" s="1">
        <v>3.7</v>
      </c>
      <c r="G145" s="1"/>
      <c r="H145" s="1">
        <v>48</v>
      </c>
      <c r="I145" s="1"/>
      <c r="J145" s="1"/>
      <c r="K145" s="1">
        <v>0</v>
      </c>
      <c r="L145" s="1">
        <v>2017</v>
      </c>
      <c r="M145">
        <f t="shared" si="25"/>
        <v>335.7</v>
      </c>
      <c r="N145">
        <f t="shared" si="26"/>
        <v>1.43</v>
      </c>
      <c r="O145">
        <f t="shared" si="27"/>
        <v>96.3</v>
      </c>
      <c r="P145">
        <f t="shared" si="28"/>
        <v>866.69999999999993</v>
      </c>
      <c r="Q145">
        <f t="shared" si="29"/>
        <v>75.599999999999994</v>
      </c>
      <c r="R145">
        <f t="shared" si="30"/>
        <v>302.39999999999998</v>
      </c>
      <c r="S145">
        <f t="shared" si="31"/>
        <v>15.12</v>
      </c>
      <c r="T145">
        <f t="shared" si="32"/>
        <v>5</v>
      </c>
      <c r="U145">
        <f t="shared" si="33"/>
        <v>5</v>
      </c>
      <c r="W145">
        <f t="shared" si="34"/>
        <v>0.73</v>
      </c>
      <c r="X145">
        <f t="shared" si="35"/>
        <v>0.22</v>
      </c>
      <c r="Y145">
        <f t="shared" si="36"/>
        <v>0.05</v>
      </c>
    </row>
    <row r="146" spans="1:25" x14ac:dyDescent="0.25">
      <c r="A146" s="1" t="s">
        <v>661</v>
      </c>
      <c r="B146" s="1">
        <v>100</v>
      </c>
      <c r="C146" s="1">
        <v>25</v>
      </c>
      <c r="D146" s="1">
        <v>5.2</v>
      </c>
      <c r="E146" s="1">
        <v>2.44</v>
      </c>
      <c r="F146" s="1">
        <v>0.44</v>
      </c>
      <c r="G146" s="1">
        <v>1.81</v>
      </c>
      <c r="H146" s="1">
        <v>5</v>
      </c>
      <c r="I146" s="1">
        <v>0</v>
      </c>
      <c r="J146" s="1">
        <v>0.08</v>
      </c>
      <c r="K146" s="1">
        <v>0</v>
      </c>
      <c r="L146" s="1">
        <v>2017</v>
      </c>
      <c r="M146">
        <f t="shared" si="25"/>
        <v>34.520000000000003</v>
      </c>
      <c r="N146">
        <f t="shared" si="26"/>
        <v>1.38</v>
      </c>
      <c r="O146">
        <f t="shared" si="27"/>
        <v>99.56</v>
      </c>
      <c r="P146">
        <f t="shared" si="28"/>
        <v>896.04</v>
      </c>
      <c r="Q146">
        <f t="shared" si="29"/>
        <v>7.6400000000000006</v>
      </c>
      <c r="R146">
        <f t="shared" si="30"/>
        <v>30.560000000000002</v>
      </c>
      <c r="S146">
        <f t="shared" si="31"/>
        <v>1.53</v>
      </c>
      <c r="T146">
        <f t="shared" si="32"/>
        <v>4.99</v>
      </c>
      <c r="U146">
        <f t="shared" si="33"/>
        <v>5</v>
      </c>
      <c r="W146">
        <f t="shared" si="34"/>
        <v>0.64</v>
      </c>
      <c r="X146">
        <f t="shared" si="35"/>
        <v>0.3</v>
      </c>
      <c r="Y146">
        <f t="shared" si="36"/>
        <v>0.05</v>
      </c>
    </row>
    <row r="147" spans="1:25" x14ac:dyDescent="0.25">
      <c r="A147" s="1" t="s">
        <v>662</v>
      </c>
      <c r="B147" s="1">
        <v>100</v>
      </c>
      <c r="C147" s="1">
        <v>16</v>
      </c>
      <c r="D147" s="1">
        <v>2.74</v>
      </c>
      <c r="E147" s="1">
        <v>2.31</v>
      </c>
      <c r="F147" s="1">
        <v>0.14000000000000001</v>
      </c>
      <c r="G147" s="1">
        <v>7.0000000000000007E-2</v>
      </c>
      <c r="H147" s="1">
        <v>2</v>
      </c>
      <c r="I147" s="1">
        <v>0</v>
      </c>
      <c r="J147" s="1">
        <v>0.03</v>
      </c>
      <c r="K147" s="1">
        <v>0</v>
      </c>
      <c r="L147" s="1">
        <v>2017</v>
      </c>
      <c r="M147">
        <f t="shared" si="25"/>
        <v>21.460000000000004</v>
      </c>
      <c r="N147">
        <f t="shared" si="26"/>
        <v>1.34</v>
      </c>
      <c r="O147">
        <f t="shared" si="27"/>
        <v>99.86</v>
      </c>
      <c r="P147">
        <f t="shared" si="28"/>
        <v>898.74</v>
      </c>
      <c r="Q147">
        <f t="shared" si="29"/>
        <v>5.0500000000000007</v>
      </c>
      <c r="R147">
        <f t="shared" si="30"/>
        <v>20.200000000000003</v>
      </c>
      <c r="S147">
        <f t="shared" si="31"/>
        <v>1.01</v>
      </c>
      <c r="T147">
        <f t="shared" si="32"/>
        <v>5</v>
      </c>
      <c r="U147">
        <f t="shared" si="33"/>
        <v>5</v>
      </c>
      <c r="W147">
        <f t="shared" si="34"/>
        <v>0.53</v>
      </c>
      <c r="X147">
        <f t="shared" si="35"/>
        <v>0.45</v>
      </c>
      <c r="Y147">
        <f t="shared" si="36"/>
        <v>0.03</v>
      </c>
    </row>
    <row r="148" spans="1:25" x14ac:dyDescent="0.25">
      <c r="A148" s="1" t="s">
        <v>663</v>
      </c>
      <c r="B148" s="1">
        <v>100</v>
      </c>
      <c r="C148" s="1">
        <v>24</v>
      </c>
      <c r="D148" s="1">
        <v>1.9</v>
      </c>
      <c r="E148" s="1">
        <v>1.9</v>
      </c>
      <c r="F148" s="1">
        <v>1.2</v>
      </c>
      <c r="G148" s="1"/>
      <c r="H148" s="1">
        <v>4</v>
      </c>
      <c r="I148" s="1"/>
      <c r="J148" s="1"/>
      <c r="K148" s="1">
        <v>0</v>
      </c>
      <c r="L148" s="1">
        <v>2017</v>
      </c>
      <c r="M148">
        <f t="shared" si="25"/>
        <v>26</v>
      </c>
      <c r="N148">
        <f t="shared" si="26"/>
        <v>1.08</v>
      </c>
      <c r="O148">
        <f t="shared" si="27"/>
        <v>98.8</v>
      </c>
      <c r="P148">
        <f t="shared" si="28"/>
        <v>889.19999999999993</v>
      </c>
      <c r="Q148">
        <f t="shared" si="29"/>
        <v>3.8</v>
      </c>
      <c r="R148">
        <f t="shared" si="30"/>
        <v>15.2</v>
      </c>
      <c r="S148">
        <f t="shared" si="31"/>
        <v>0.76</v>
      </c>
      <c r="T148">
        <f t="shared" si="32"/>
        <v>5</v>
      </c>
      <c r="U148">
        <f t="shared" si="33"/>
        <v>5</v>
      </c>
      <c r="W148">
        <f t="shared" si="34"/>
        <v>0.38</v>
      </c>
      <c r="X148">
        <f t="shared" si="35"/>
        <v>0.38</v>
      </c>
      <c r="Y148">
        <f t="shared" si="36"/>
        <v>0.24</v>
      </c>
    </row>
    <row r="149" spans="1:25" x14ac:dyDescent="0.25">
      <c r="A149" s="1" t="s">
        <v>664</v>
      </c>
      <c r="B149" s="1">
        <v>100</v>
      </c>
      <c r="C149" s="1">
        <v>58</v>
      </c>
      <c r="D149" s="1">
        <v>11.85</v>
      </c>
      <c r="E149" s="1">
        <v>6.61</v>
      </c>
      <c r="F149" s="1">
        <v>0.71</v>
      </c>
      <c r="G149" s="1">
        <v>0</v>
      </c>
      <c r="H149" s="1">
        <v>3</v>
      </c>
      <c r="I149" s="1">
        <v>0</v>
      </c>
      <c r="J149" s="1">
        <v>0.19</v>
      </c>
      <c r="K149" s="1">
        <v>0</v>
      </c>
      <c r="L149" s="1">
        <v>2017</v>
      </c>
      <c r="M149">
        <f t="shared" si="25"/>
        <v>80.23</v>
      </c>
      <c r="N149">
        <f t="shared" si="26"/>
        <v>1.38</v>
      </c>
      <c r="O149">
        <f t="shared" si="27"/>
        <v>99.29</v>
      </c>
      <c r="P149">
        <f t="shared" si="28"/>
        <v>893.61</v>
      </c>
      <c r="Q149">
        <f t="shared" si="29"/>
        <v>18.46</v>
      </c>
      <c r="R149">
        <f t="shared" si="30"/>
        <v>73.84</v>
      </c>
      <c r="S149">
        <f t="shared" si="31"/>
        <v>3.69</v>
      </c>
      <c r="T149">
        <f t="shared" si="32"/>
        <v>5</v>
      </c>
      <c r="U149">
        <f t="shared" si="33"/>
        <v>5</v>
      </c>
      <c r="W149">
        <f t="shared" si="34"/>
        <v>0.62</v>
      </c>
      <c r="X149">
        <f t="shared" si="35"/>
        <v>0.34</v>
      </c>
      <c r="Y149">
        <f t="shared" si="36"/>
        <v>0.04</v>
      </c>
    </row>
    <row r="150" spans="1:25" x14ac:dyDescent="0.25">
      <c r="A150" s="1" t="s">
        <v>665</v>
      </c>
      <c r="B150" s="1">
        <v>100</v>
      </c>
      <c r="C150" s="1">
        <v>222</v>
      </c>
      <c r="D150" s="1">
        <v>41.9</v>
      </c>
      <c r="E150" s="1">
        <v>29.7</v>
      </c>
      <c r="F150" s="1">
        <v>1.7</v>
      </c>
      <c r="G150" s="1"/>
      <c r="H150" s="1"/>
      <c r="I150" s="1"/>
      <c r="J150" s="1"/>
      <c r="K150" s="1">
        <v>0</v>
      </c>
      <c r="L150" s="1">
        <v>2017</v>
      </c>
      <c r="M150">
        <f t="shared" si="25"/>
        <v>301.7</v>
      </c>
      <c r="N150">
        <f t="shared" si="26"/>
        <v>1.36</v>
      </c>
      <c r="O150">
        <f t="shared" si="27"/>
        <v>98.3</v>
      </c>
      <c r="P150">
        <f t="shared" si="28"/>
        <v>884.69999999999993</v>
      </c>
      <c r="Q150">
        <f t="shared" si="29"/>
        <v>71.599999999999994</v>
      </c>
      <c r="R150">
        <f t="shared" si="30"/>
        <v>286.39999999999998</v>
      </c>
      <c r="S150">
        <f t="shared" si="31"/>
        <v>14.32</v>
      </c>
      <c r="T150">
        <f t="shared" si="32"/>
        <v>5</v>
      </c>
      <c r="U150">
        <f t="shared" si="33"/>
        <v>5</v>
      </c>
      <c r="W150">
        <f t="shared" si="34"/>
        <v>0.56999999999999995</v>
      </c>
      <c r="X150">
        <f t="shared" si="35"/>
        <v>0.41</v>
      </c>
      <c r="Y150">
        <f t="shared" si="36"/>
        <v>0.02</v>
      </c>
    </row>
    <row r="151" spans="1:25" x14ac:dyDescent="0.25">
      <c r="A151" s="1" t="s">
        <v>666</v>
      </c>
      <c r="B151" s="1">
        <v>100</v>
      </c>
      <c r="C151" s="1">
        <v>12</v>
      </c>
      <c r="D151" s="1">
        <v>2.42</v>
      </c>
      <c r="E151" s="1">
        <v>0.36</v>
      </c>
      <c r="F151" s="1">
        <v>0.05</v>
      </c>
      <c r="G151" s="1">
        <v>0.55000000000000004</v>
      </c>
      <c r="H151" s="1">
        <v>637</v>
      </c>
      <c r="I151" s="1">
        <v>0</v>
      </c>
      <c r="J151" s="1">
        <v>0.02</v>
      </c>
      <c r="K151" s="1">
        <v>0</v>
      </c>
      <c r="L151" s="1">
        <v>2017</v>
      </c>
      <c r="M151">
        <f t="shared" si="25"/>
        <v>11.569999999999999</v>
      </c>
      <c r="N151">
        <f t="shared" si="26"/>
        <v>0.96</v>
      </c>
      <c r="O151">
        <f t="shared" si="27"/>
        <v>99.95</v>
      </c>
      <c r="P151">
        <f t="shared" si="28"/>
        <v>899.55000000000007</v>
      </c>
      <c r="Q151">
        <f t="shared" si="29"/>
        <v>2.78</v>
      </c>
      <c r="R151">
        <f t="shared" si="30"/>
        <v>11.12</v>
      </c>
      <c r="S151">
        <f t="shared" si="31"/>
        <v>0.56000000000000005</v>
      </c>
      <c r="T151">
        <f t="shared" si="32"/>
        <v>4.96</v>
      </c>
      <c r="U151">
        <f t="shared" si="33"/>
        <v>5</v>
      </c>
      <c r="W151">
        <f t="shared" si="34"/>
        <v>0.86</v>
      </c>
      <c r="X151">
        <f t="shared" si="35"/>
        <v>0.13</v>
      </c>
      <c r="Y151">
        <f t="shared" si="36"/>
        <v>0.02</v>
      </c>
    </row>
    <row r="152" spans="1:25" x14ac:dyDescent="0.25">
      <c r="A152" s="1" t="s">
        <v>667</v>
      </c>
      <c r="B152" s="1">
        <v>100</v>
      </c>
      <c r="C152" s="1">
        <v>1</v>
      </c>
      <c r="D152" s="1">
        <v>0.3</v>
      </c>
      <c r="E152" s="1">
        <v>0</v>
      </c>
      <c r="F152" s="1">
        <v>0</v>
      </c>
      <c r="G152" s="1"/>
      <c r="H152" s="1">
        <v>3</v>
      </c>
      <c r="I152" s="1"/>
      <c r="J152" s="1"/>
      <c r="K152" s="1">
        <v>0</v>
      </c>
      <c r="L152" s="1">
        <v>2017</v>
      </c>
      <c r="M152">
        <f t="shared" si="25"/>
        <v>1.2</v>
      </c>
      <c r="N152">
        <f t="shared" si="26"/>
        <v>1.2</v>
      </c>
      <c r="O152">
        <f t="shared" si="27"/>
        <v>100</v>
      </c>
      <c r="P152">
        <f t="shared" si="28"/>
        <v>900</v>
      </c>
      <c r="Q152">
        <f t="shared" si="29"/>
        <v>0.3</v>
      </c>
      <c r="R152">
        <f t="shared" si="30"/>
        <v>1.2</v>
      </c>
      <c r="S152">
        <f t="shared" si="31"/>
        <v>0.06</v>
      </c>
      <c r="T152">
        <f t="shared" si="32"/>
        <v>5</v>
      </c>
      <c r="U152">
        <f t="shared" si="33"/>
        <v>5</v>
      </c>
      <c r="W152">
        <f t="shared" si="34"/>
        <v>1</v>
      </c>
      <c r="X152">
        <f t="shared" si="35"/>
        <v>0</v>
      </c>
      <c r="Y152">
        <f t="shared" si="36"/>
        <v>0</v>
      </c>
    </row>
    <row r="153" spans="1:25" x14ac:dyDescent="0.25">
      <c r="A153" s="1" t="s">
        <v>668</v>
      </c>
      <c r="B153" s="1">
        <v>100</v>
      </c>
      <c r="C153" s="1">
        <v>318</v>
      </c>
      <c r="D153" s="1">
        <v>65.34</v>
      </c>
      <c r="E153" s="1">
        <v>13.59</v>
      </c>
      <c r="F153" s="1">
        <v>0.3</v>
      </c>
      <c r="G153" s="1">
        <v>19.91</v>
      </c>
      <c r="H153" s="1">
        <v>303</v>
      </c>
      <c r="I153" s="1">
        <v>0</v>
      </c>
      <c r="J153" s="1">
        <v>0.15</v>
      </c>
      <c r="K153" s="1">
        <v>0</v>
      </c>
      <c r="L153" s="1">
        <v>2017</v>
      </c>
      <c r="M153">
        <f t="shared" si="25"/>
        <v>318.42</v>
      </c>
      <c r="N153">
        <f t="shared" si="26"/>
        <v>1</v>
      </c>
      <c r="O153">
        <f t="shared" si="27"/>
        <v>99.7</v>
      </c>
      <c r="P153">
        <f t="shared" si="28"/>
        <v>897.30000000000007</v>
      </c>
      <c r="Q153">
        <f t="shared" si="29"/>
        <v>78.930000000000007</v>
      </c>
      <c r="R153">
        <f t="shared" si="30"/>
        <v>315.72000000000003</v>
      </c>
      <c r="S153">
        <f t="shared" si="31"/>
        <v>15.79</v>
      </c>
      <c r="T153">
        <f t="shared" si="32"/>
        <v>5</v>
      </c>
      <c r="U153">
        <f t="shared" si="33"/>
        <v>5</v>
      </c>
      <c r="W153">
        <f t="shared" si="34"/>
        <v>0.82</v>
      </c>
      <c r="X153">
        <f t="shared" si="35"/>
        <v>0.17</v>
      </c>
      <c r="Y153">
        <f t="shared" si="36"/>
        <v>0</v>
      </c>
    </row>
    <row r="154" spans="1:25" x14ac:dyDescent="0.25">
      <c r="A154" s="1" t="s">
        <v>669</v>
      </c>
      <c r="B154" s="1">
        <v>100</v>
      </c>
      <c r="C154" s="1">
        <v>19</v>
      </c>
      <c r="D154" s="1">
        <v>4.68</v>
      </c>
      <c r="E154" s="1">
        <v>1.58</v>
      </c>
      <c r="F154" s="1">
        <v>0.27</v>
      </c>
      <c r="G154" s="1">
        <v>0</v>
      </c>
      <c r="H154" s="1">
        <v>91</v>
      </c>
      <c r="I154" s="1">
        <v>0</v>
      </c>
      <c r="J154" s="1">
        <v>0.05</v>
      </c>
      <c r="K154" s="1">
        <v>0</v>
      </c>
      <c r="L154" s="1">
        <v>2017</v>
      </c>
      <c r="M154">
        <f t="shared" si="25"/>
        <v>27.47</v>
      </c>
      <c r="N154">
        <f t="shared" si="26"/>
        <v>1.45</v>
      </c>
      <c r="O154">
        <f t="shared" si="27"/>
        <v>99.73</v>
      </c>
      <c r="P154">
        <f t="shared" si="28"/>
        <v>897.57</v>
      </c>
      <c r="Q154">
        <f t="shared" si="29"/>
        <v>6.26</v>
      </c>
      <c r="R154">
        <f t="shared" si="30"/>
        <v>25.04</v>
      </c>
      <c r="S154">
        <f t="shared" si="31"/>
        <v>1.25</v>
      </c>
      <c r="T154">
        <f t="shared" si="32"/>
        <v>5.01</v>
      </c>
      <c r="U154">
        <f t="shared" si="33"/>
        <v>5</v>
      </c>
      <c r="W154">
        <f t="shared" si="34"/>
        <v>0.72</v>
      </c>
      <c r="X154">
        <f t="shared" si="35"/>
        <v>0.24</v>
      </c>
      <c r="Y154">
        <f t="shared" si="36"/>
        <v>0.04</v>
      </c>
    </row>
    <row r="155" spans="1:25" x14ac:dyDescent="0.25">
      <c r="A155" s="1" t="s">
        <v>670</v>
      </c>
      <c r="B155" s="1">
        <v>100</v>
      </c>
      <c r="C155" s="1">
        <v>131</v>
      </c>
      <c r="D155" s="1">
        <v>29.24</v>
      </c>
      <c r="E155" s="1">
        <v>2.25</v>
      </c>
      <c r="F155" s="1">
        <v>0.61</v>
      </c>
      <c r="G155" s="1">
        <v>16.75</v>
      </c>
      <c r="H155" s="1">
        <v>1073</v>
      </c>
      <c r="I155" s="1">
        <v>0</v>
      </c>
      <c r="J155" s="1">
        <v>0.14000000000000001</v>
      </c>
      <c r="K155" s="1">
        <v>0</v>
      </c>
      <c r="L155" s="1">
        <v>2017</v>
      </c>
      <c r="M155">
        <f t="shared" si="25"/>
        <v>131.44999999999999</v>
      </c>
      <c r="N155">
        <f t="shared" si="26"/>
        <v>1</v>
      </c>
      <c r="O155">
        <f t="shared" si="27"/>
        <v>99.39</v>
      </c>
      <c r="P155">
        <f t="shared" si="28"/>
        <v>894.51</v>
      </c>
      <c r="Q155">
        <f t="shared" si="29"/>
        <v>31.49</v>
      </c>
      <c r="R155">
        <f t="shared" si="30"/>
        <v>125.96</v>
      </c>
      <c r="S155">
        <f t="shared" si="31"/>
        <v>6.3</v>
      </c>
      <c r="T155">
        <f t="shared" si="32"/>
        <v>5</v>
      </c>
      <c r="U155">
        <f t="shared" si="33"/>
        <v>5</v>
      </c>
      <c r="W155">
        <f t="shared" si="34"/>
        <v>0.91</v>
      </c>
      <c r="X155">
        <f t="shared" si="35"/>
        <v>7.0000000000000007E-2</v>
      </c>
      <c r="Y155">
        <f t="shared" si="36"/>
        <v>0.02</v>
      </c>
    </row>
    <row r="156" spans="1:25" x14ac:dyDescent="0.25">
      <c r="A156" s="1" t="s">
        <v>671</v>
      </c>
      <c r="B156" s="1">
        <v>100</v>
      </c>
      <c r="C156" s="1">
        <v>13</v>
      </c>
      <c r="D156" s="1">
        <v>3.1</v>
      </c>
      <c r="E156" s="1">
        <v>0.9</v>
      </c>
      <c r="F156" s="1">
        <v>0.1</v>
      </c>
      <c r="G156" s="1"/>
      <c r="H156" s="1"/>
      <c r="I156" s="1"/>
      <c r="J156" s="1"/>
      <c r="K156" s="1">
        <v>0</v>
      </c>
      <c r="L156" s="1">
        <v>2017</v>
      </c>
      <c r="M156">
        <f t="shared" si="25"/>
        <v>16.899999999999999</v>
      </c>
      <c r="N156">
        <f t="shared" si="26"/>
        <v>1.3</v>
      </c>
      <c r="O156">
        <f t="shared" si="27"/>
        <v>99.9</v>
      </c>
      <c r="P156">
        <f t="shared" si="28"/>
        <v>899.1</v>
      </c>
      <c r="Q156">
        <f t="shared" si="29"/>
        <v>4</v>
      </c>
      <c r="R156">
        <f t="shared" si="30"/>
        <v>16</v>
      </c>
      <c r="S156">
        <f t="shared" si="31"/>
        <v>0.8</v>
      </c>
      <c r="T156">
        <f t="shared" si="32"/>
        <v>5</v>
      </c>
      <c r="U156">
        <f t="shared" si="33"/>
        <v>5</v>
      </c>
      <c r="W156">
        <f t="shared" si="34"/>
        <v>0.76</v>
      </c>
      <c r="X156">
        <f t="shared" si="35"/>
        <v>0.22</v>
      </c>
      <c r="Y156">
        <f t="shared" si="36"/>
        <v>0.02</v>
      </c>
    </row>
    <row r="157" spans="1:25" x14ac:dyDescent="0.25">
      <c r="A157" s="1" t="s">
        <v>672</v>
      </c>
      <c r="B157" s="1">
        <v>100</v>
      </c>
      <c r="C157" s="1">
        <v>21</v>
      </c>
      <c r="D157" s="1">
        <v>2.9</v>
      </c>
      <c r="E157" s="1">
        <v>2.2999999999999998</v>
      </c>
      <c r="F157" s="1">
        <v>0.7</v>
      </c>
      <c r="G157" s="1"/>
      <c r="H157" s="1">
        <v>38</v>
      </c>
      <c r="I157" s="1"/>
      <c r="J157" s="1"/>
      <c r="K157" s="1">
        <v>0</v>
      </c>
      <c r="L157" s="1">
        <v>2017</v>
      </c>
      <c r="M157">
        <f t="shared" si="25"/>
        <v>27.099999999999998</v>
      </c>
      <c r="N157">
        <f t="shared" si="26"/>
        <v>1.29</v>
      </c>
      <c r="O157">
        <f t="shared" si="27"/>
        <v>99.3</v>
      </c>
      <c r="P157">
        <f t="shared" si="28"/>
        <v>893.69999999999993</v>
      </c>
      <c r="Q157">
        <f t="shared" si="29"/>
        <v>5.1999999999999993</v>
      </c>
      <c r="R157">
        <f t="shared" si="30"/>
        <v>20.799999999999997</v>
      </c>
      <c r="S157">
        <f t="shared" si="31"/>
        <v>1.04</v>
      </c>
      <c r="T157">
        <f t="shared" si="32"/>
        <v>5</v>
      </c>
      <c r="U157">
        <f t="shared" si="33"/>
        <v>5</v>
      </c>
      <c r="W157">
        <f t="shared" si="34"/>
        <v>0.49</v>
      </c>
      <c r="X157">
        <f t="shared" si="35"/>
        <v>0.39</v>
      </c>
      <c r="Y157">
        <f t="shared" si="36"/>
        <v>0.12</v>
      </c>
    </row>
    <row r="158" spans="1:25" x14ac:dyDescent="0.25">
      <c r="A158" s="1" t="s">
        <v>673</v>
      </c>
      <c r="B158" s="1">
        <v>100</v>
      </c>
      <c r="C158" s="1">
        <v>18</v>
      </c>
      <c r="D158" s="1">
        <v>4.5</v>
      </c>
      <c r="E158" s="1">
        <v>1.1000000000000001</v>
      </c>
      <c r="F158" s="1">
        <v>0.1</v>
      </c>
      <c r="G158" s="1"/>
      <c r="H158" s="1">
        <v>14</v>
      </c>
      <c r="I158" s="1"/>
      <c r="J158" s="1"/>
      <c r="K158" s="1">
        <v>0</v>
      </c>
      <c r="L158" s="1">
        <v>2017</v>
      </c>
      <c r="M158">
        <f t="shared" si="25"/>
        <v>23.299999999999997</v>
      </c>
      <c r="N158">
        <f t="shared" si="26"/>
        <v>1.29</v>
      </c>
      <c r="O158">
        <f t="shared" si="27"/>
        <v>99.9</v>
      </c>
      <c r="P158">
        <f t="shared" si="28"/>
        <v>899.1</v>
      </c>
      <c r="Q158">
        <f t="shared" si="29"/>
        <v>5.6</v>
      </c>
      <c r="R158">
        <f t="shared" si="30"/>
        <v>22.4</v>
      </c>
      <c r="S158">
        <f t="shared" si="31"/>
        <v>1.1200000000000001</v>
      </c>
      <c r="T158">
        <f t="shared" si="32"/>
        <v>5</v>
      </c>
      <c r="U158">
        <f t="shared" si="33"/>
        <v>5</v>
      </c>
      <c r="W158">
        <f t="shared" si="34"/>
        <v>0.79</v>
      </c>
      <c r="X158">
        <f t="shared" si="35"/>
        <v>0.19</v>
      </c>
      <c r="Y158">
        <f t="shared" si="36"/>
        <v>0.02</v>
      </c>
    </row>
    <row r="159" spans="1:25" x14ac:dyDescent="0.25">
      <c r="A159" s="1" t="s">
        <v>674</v>
      </c>
      <c r="B159" s="1">
        <v>100</v>
      </c>
      <c r="C159" s="1">
        <v>20</v>
      </c>
      <c r="D159" s="1">
        <v>3.9</v>
      </c>
      <c r="E159" s="1">
        <v>2.2000000000000002</v>
      </c>
      <c r="F159" s="1">
        <v>0.3</v>
      </c>
      <c r="G159" s="1"/>
      <c r="H159" s="1">
        <v>15</v>
      </c>
      <c r="I159" s="1"/>
      <c r="J159" s="1"/>
      <c r="K159" s="1">
        <v>0</v>
      </c>
      <c r="L159" s="1">
        <v>2017</v>
      </c>
      <c r="M159">
        <f t="shared" si="25"/>
        <v>27.099999999999998</v>
      </c>
      <c r="N159">
        <f t="shared" si="26"/>
        <v>1.36</v>
      </c>
      <c r="O159">
        <f t="shared" si="27"/>
        <v>99.7</v>
      </c>
      <c r="P159">
        <f t="shared" si="28"/>
        <v>897.30000000000007</v>
      </c>
      <c r="Q159">
        <f t="shared" si="29"/>
        <v>6.1</v>
      </c>
      <c r="R159">
        <f t="shared" si="30"/>
        <v>24.4</v>
      </c>
      <c r="S159">
        <f t="shared" si="31"/>
        <v>1.22</v>
      </c>
      <c r="T159">
        <f t="shared" si="32"/>
        <v>5</v>
      </c>
      <c r="U159">
        <f t="shared" si="33"/>
        <v>5</v>
      </c>
      <c r="W159">
        <f t="shared" si="34"/>
        <v>0.61</v>
      </c>
      <c r="X159">
        <f t="shared" si="35"/>
        <v>0.34</v>
      </c>
      <c r="Y159">
        <f t="shared" si="36"/>
        <v>0.05</v>
      </c>
    </row>
    <row r="160" spans="1:25" x14ac:dyDescent="0.25">
      <c r="A160" s="1" t="s">
        <v>675</v>
      </c>
      <c r="B160" s="1">
        <v>100</v>
      </c>
      <c r="C160" s="1">
        <v>29</v>
      </c>
      <c r="D160" s="1">
        <v>6</v>
      </c>
      <c r="E160" s="1">
        <v>2.2999999999999998</v>
      </c>
      <c r="F160" s="1">
        <v>0.2</v>
      </c>
      <c r="G160" s="1"/>
      <c r="H160" s="1">
        <v>910</v>
      </c>
      <c r="I160" s="1">
        <v>0</v>
      </c>
      <c r="J160" s="1">
        <v>-0.02</v>
      </c>
      <c r="K160" s="1">
        <v>0</v>
      </c>
      <c r="L160" s="1">
        <v>2017</v>
      </c>
      <c r="M160">
        <f t="shared" si="25"/>
        <v>35</v>
      </c>
      <c r="N160">
        <f t="shared" si="26"/>
        <v>1.21</v>
      </c>
      <c r="O160">
        <f t="shared" si="27"/>
        <v>99.8</v>
      </c>
      <c r="P160">
        <f t="shared" si="28"/>
        <v>898.19999999999993</v>
      </c>
      <c r="Q160">
        <f t="shared" si="29"/>
        <v>8.3000000000000007</v>
      </c>
      <c r="R160">
        <f t="shared" si="30"/>
        <v>33.200000000000003</v>
      </c>
      <c r="S160">
        <f t="shared" si="31"/>
        <v>1.66</v>
      </c>
      <c r="T160">
        <f t="shared" si="32"/>
        <v>5</v>
      </c>
      <c r="U160">
        <f t="shared" si="33"/>
        <v>5</v>
      </c>
      <c r="W160">
        <f t="shared" si="34"/>
        <v>0.71</v>
      </c>
      <c r="X160">
        <f t="shared" si="35"/>
        <v>0.27</v>
      </c>
      <c r="Y160">
        <f t="shared" si="36"/>
        <v>0.02</v>
      </c>
    </row>
    <row r="161" spans="1:25" x14ac:dyDescent="0.25">
      <c r="A161" s="1" t="s">
        <v>676</v>
      </c>
      <c r="B161" s="1">
        <v>100</v>
      </c>
      <c r="C161" s="1">
        <v>23</v>
      </c>
      <c r="D161" s="1">
        <v>4.9000000000000004</v>
      </c>
      <c r="E161" s="1">
        <v>1</v>
      </c>
      <c r="F161" s="1">
        <v>0.2</v>
      </c>
      <c r="G161" s="1"/>
      <c r="H161" s="1">
        <v>1100</v>
      </c>
      <c r="I161" s="1">
        <v>0</v>
      </c>
      <c r="J161" s="1">
        <v>-0.02</v>
      </c>
      <c r="K161" s="1">
        <v>0</v>
      </c>
      <c r="L161" s="1">
        <v>2017</v>
      </c>
      <c r="M161">
        <f t="shared" si="25"/>
        <v>25.400000000000002</v>
      </c>
      <c r="N161">
        <f t="shared" si="26"/>
        <v>1.1000000000000001</v>
      </c>
      <c r="O161">
        <f t="shared" si="27"/>
        <v>99.8</v>
      </c>
      <c r="P161">
        <f t="shared" si="28"/>
        <v>898.19999999999993</v>
      </c>
      <c r="Q161">
        <f t="shared" si="29"/>
        <v>5.9</v>
      </c>
      <c r="R161">
        <f t="shared" si="30"/>
        <v>23.6</v>
      </c>
      <c r="S161">
        <f t="shared" si="31"/>
        <v>1.18</v>
      </c>
      <c r="T161">
        <f t="shared" si="32"/>
        <v>5</v>
      </c>
      <c r="U161">
        <f t="shared" si="33"/>
        <v>5</v>
      </c>
      <c r="W161">
        <f t="shared" si="34"/>
        <v>0.8</v>
      </c>
      <c r="X161">
        <f t="shared" si="35"/>
        <v>0.16</v>
      </c>
      <c r="Y161">
        <f t="shared" si="36"/>
        <v>0.03</v>
      </c>
    </row>
    <row r="162" spans="1:25" x14ac:dyDescent="0.25">
      <c r="A162" s="1" t="s">
        <v>677</v>
      </c>
      <c r="B162" s="1">
        <v>100</v>
      </c>
      <c r="C162" s="1">
        <v>17</v>
      </c>
      <c r="D162" s="1">
        <v>4.17</v>
      </c>
      <c r="E162" s="1">
        <v>1.58</v>
      </c>
      <c r="F162" s="1">
        <v>0.18</v>
      </c>
      <c r="G162" s="1">
        <v>0</v>
      </c>
      <c r="H162" s="1">
        <v>26</v>
      </c>
      <c r="I162" s="1">
        <v>0</v>
      </c>
      <c r="J162" s="1">
        <v>0.03</v>
      </c>
      <c r="K162" s="1">
        <v>0</v>
      </c>
      <c r="L162" s="1">
        <v>2017</v>
      </c>
      <c r="M162">
        <f t="shared" si="25"/>
        <v>24.62</v>
      </c>
      <c r="N162">
        <f t="shared" si="26"/>
        <v>1.45</v>
      </c>
      <c r="O162">
        <f t="shared" si="27"/>
        <v>99.82</v>
      </c>
      <c r="P162">
        <f t="shared" si="28"/>
        <v>898.37999999999988</v>
      </c>
      <c r="Q162">
        <f t="shared" si="29"/>
        <v>5.75</v>
      </c>
      <c r="R162">
        <f t="shared" si="30"/>
        <v>23</v>
      </c>
      <c r="S162">
        <f t="shared" si="31"/>
        <v>1.1499999999999999</v>
      </c>
      <c r="T162">
        <f t="shared" si="32"/>
        <v>5</v>
      </c>
      <c r="U162">
        <f t="shared" si="33"/>
        <v>5</v>
      </c>
      <c r="W162">
        <f t="shared" si="34"/>
        <v>0.7</v>
      </c>
      <c r="X162">
        <f t="shared" si="35"/>
        <v>0.27</v>
      </c>
      <c r="Y162">
        <f t="shared" si="36"/>
        <v>0.03</v>
      </c>
    </row>
    <row r="163" spans="1:25" x14ac:dyDescent="0.25">
      <c r="A163" s="1" t="s">
        <v>678</v>
      </c>
      <c r="B163" s="1">
        <v>100</v>
      </c>
      <c r="C163" s="1">
        <v>19</v>
      </c>
      <c r="D163" s="1">
        <v>4.1399999999999997</v>
      </c>
      <c r="E163" s="1">
        <v>2.0499999999999998</v>
      </c>
      <c r="F163" s="1">
        <v>0.17</v>
      </c>
      <c r="G163" s="1">
        <v>0.12</v>
      </c>
      <c r="H163" s="1">
        <v>68</v>
      </c>
      <c r="I163" s="1">
        <v>0</v>
      </c>
      <c r="J163" s="1">
        <v>0.04</v>
      </c>
      <c r="K163" s="1">
        <v>0</v>
      </c>
      <c r="L163" s="1">
        <v>2017</v>
      </c>
      <c r="M163">
        <f t="shared" si="25"/>
        <v>26.29</v>
      </c>
      <c r="N163">
        <f t="shared" si="26"/>
        <v>1.38</v>
      </c>
      <c r="O163">
        <f t="shared" si="27"/>
        <v>99.83</v>
      </c>
      <c r="P163">
        <f t="shared" si="28"/>
        <v>898.47</v>
      </c>
      <c r="Q163">
        <f t="shared" si="29"/>
        <v>6.1899999999999995</v>
      </c>
      <c r="R163">
        <f t="shared" si="30"/>
        <v>24.759999999999998</v>
      </c>
      <c r="S163">
        <f t="shared" si="31"/>
        <v>1.24</v>
      </c>
      <c r="T163">
        <f t="shared" si="32"/>
        <v>4.99</v>
      </c>
      <c r="U163">
        <f t="shared" si="33"/>
        <v>5</v>
      </c>
      <c r="W163">
        <f t="shared" si="34"/>
        <v>0.65</v>
      </c>
      <c r="X163">
        <f t="shared" si="35"/>
        <v>0.32</v>
      </c>
      <c r="Y163">
        <f t="shared" si="36"/>
        <v>0.03</v>
      </c>
    </row>
    <row r="164" spans="1:25" x14ac:dyDescent="0.25">
      <c r="A164" s="1" t="s">
        <v>679</v>
      </c>
      <c r="B164" s="1">
        <v>100</v>
      </c>
      <c r="C164" s="1">
        <v>27</v>
      </c>
      <c r="D164" s="1">
        <v>7.51</v>
      </c>
      <c r="E164" s="1">
        <v>1.28</v>
      </c>
      <c r="F164" s="1">
        <v>0.09</v>
      </c>
      <c r="G164" s="1">
        <v>2.98</v>
      </c>
      <c r="H164" s="1">
        <v>47</v>
      </c>
      <c r="I164" s="1">
        <v>0</v>
      </c>
      <c r="J164" s="1">
        <v>0.02</v>
      </c>
      <c r="K164" s="1">
        <v>0</v>
      </c>
      <c r="L164" s="1">
        <v>2017</v>
      </c>
      <c r="M164">
        <f t="shared" si="25"/>
        <v>35.97</v>
      </c>
      <c r="N164">
        <f t="shared" si="26"/>
        <v>1.33</v>
      </c>
      <c r="O164">
        <f t="shared" si="27"/>
        <v>99.91</v>
      </c>
      <c r="P164">
        <f t="shared" si="28"/>
        <v>899.18999999999994</v>
      </c>
      <c r="Q164">
        <f t="shared" si="29"/>
        <v>8.7899999999999991</v>
      </c>
      <c r="R164">
        <f t="shared" si="30"/>
        <v>35.159999999999997</v>
      </c>
      <c r="S164">
        <f t="shared" si="31"/>
        <v>1.76</v>
      </c>
      <c r="T164">
        <f t="shared" si="32"/>
        <v>4.99</v>
      </c>
      <c r="U164">
        <f t="shared" si="33"/>
        <v>5</v>
      </c>
      <c r="W164">
        <f t="shared" si="34"/>
        <v>0.85</v>
      </c>
      <c r="X164">
        <f t="shared" si="35"/>
        <v>0.14000000000000001</v>
      </c>
      <c r="Y164">
        <f t="shared" si="36"/>
        <v>0.01</v>
      </c>
    </row>
    <row r="165" spans="1:25" x14ac:dyDescent="0.25">
      <c r="A165" s="1" t="s">
        <v>680</v>
      </c>
      <c r="B165" s="1">
        <v>100</v>
      </c>
      <c r="C165" s="1">
        <v>24</v>
      </c>
      <c r="D165" s="1">
        <v>6.88</v>
      </c>
      <c r="E165" s="1">
        <v>1.1000000000000001</v>
      </c>
      <c r="F165" s="1">
        <v>7.0000000000000007E-2</v>
      </c>
      <c r="G165" s="1">
        <v>3.7</v>
      </c>
      <c r="H165" s="1">
        <v>46</v>
      </c>
      <c r="I165" s="1">
        <v>0</v>
      </c>
      <c r="J165" s="1">
        <v>0.02</v>
      </c>
      <c r="K165" s="1">
        <v>0</v>
      </c>
      <c r="L165" s="1">
        <v>2017</v>
      </c>
      <c r="M165">
        <f t="shared" si="25"/>
        <v>32.550000000000004</v>
      </c>
      <c r="N165">
        <f t="shared" si="26"/>
        <v>1.36</v>
      </c>
      <c r="O165">
        <f t="shared" si="27"/>
        <v>99.93</v>
      </c>
      <c r="P165">
        <f t="shared" si="28"/>
        <v>899.37000000000012</v>
      </c>
      <c r="Q165">
        <f t="shared" si="29"/>
        <v>7.98</v>
      </c>
      <c r="R165">
        <f t="shared" si="30"/>
        <v>31.92</v>
      </c>
      <c r="S165">
        <f t="shared" si="31"/>
        <v>1.6</v>
      </c>
      <c r="T165">
        <f t="shared" si="32"/>
        <v>4.99</v>
      </c>
      <c r="U165">
        <f t="shared" si="33"/>
        <v>5</v>
      </c>
      <c r="W165">
        <f t="shared" si="34"/>
        <v>0.85</v>
      </c>
      <c r="X165">
        <f t="shared" si="35"/>
        <v>0.14000000000000001</v>
      </c>
      <c r="Y165">
        <f t="shared" si="36"/>
        <v>0.01</v>
      </c>
    </row>
    <row r="166" spans="1:25" x14ac:dyDescent="0.25">
      <c r="A166" s="1" t="s">
        <v>681</v>
      </c>
      <c r="B166" s="1">
        <v>100</v>
      </c>
      <c r="C166" s="1">
        <v>19</v>
      </c>
      <c r="D166" s="1">
        <v>2.95</v>
      </c>
      <c r="E166" s="1">
        <v>2.69</v>
      </c>
      <c r="F166" s="1">
        <v>0.25</v>
      </c>
      <c r="G166" s="1">
        <v>0</v>
      </c>
      <c r="H166" s="1">
        <v>30</v>
      </c>
      <c r="I166" s="1">
        <v>0</v>
      </c>
      <c r="J166" s="1">
        <v>0.05</v>
      </c>
      <c r="K166" s="1">
        <v>0</v>
      </c>
      <c r="L166" s="1">
        <v>2017</v>
      </c>
      <c r="M166">
        <f t="shared" si="25"/>
        <v>24.810000000000002</v>
      </c>
      <c r="N166">
        <f t="shared" si="26"/>
        <v>1.31</v>
      </c>
      <c r="O166">
        <f t="shared" si="27"/>
        <v>99.75</v>
      </c>
      <c r="P166">
        <f t="shared" si="28"/>
        <v>897.75</v>
      </c>
      <c r="Q166">
        <f t="shared" si="29"/>
        <v>5.6400000000000006</v>
      </c>
      <c r="R166">
        <f t="shared" si="30"/>
        <v>22.560000000000002</v>
      </c>
      <c r="S166">
        <f t="shared" si="31"/>
        <v>1.1299999999999999</v>
      </c>
      <c r="T166">
        <f t="shared" si="32"/>
        <v>4.99</v>
      </c>
      <c r="U166">
        <f t="shared" si="33"/>
        <v>5</v>
      </c>
      <c r="W166">
        <f t="shared" si="34"/>
        <v>0.5</v>
      </c>
      <c r="X166">
        <f t="shared" si="35"/>
        <v>0.46</v>
      </c>
      <c r="Y166">
        <f t="shared" si="36"/>
        <v>0.04</v>
      </c>
    </row>
    <row r="167" spans="1:25" x14ac:dyDescent="0.25">
      <c r="A167" s="1" t="s">
        <v>682</v>
      </c>
      <c r="B167" s="1">
        <v>100</v>
      </c>
      <c r="C167" s="1">
        <v>14</v>
      </c>
      <c r="D167" s="1">
        <v>1.99</v>
      </c>
      <c r="E167" s="1">
        <v>2.08</v>
      </c>
      <c r="F167" s="1">
        <v>0.21</v>
      </c>
      <c r="G167" s="1">
        <v>0</v>
      </c>
      <c r="H167" s="1">
        <v>48</v>
      </c>
      <c r="I167" s="1">
        <v>0</v>
      </c>
      <c r="J167" s="1">
        <v>0.04</v>
      </c>
      <c r="K167" s="1">
        <v>0</v>
      </c>
      <c r="L167" s="1">
        <v>2017</v>
      </c>
      <c r="M167">
        <f t="shared" si="25"/>
        <v>18.170000000000002</v>
      </c>
      <c r="N167">
        <f t="shared" si="26"/>
        <v>1.3</v>
      </c>
      <c r="O167">
        <f t="shared" si="27"/>
        <v>99.79</v>
      </c>
      <c r="P167">
        <f t="shared" si="28"/>
        <v>898.11</v>
      </c>
      <c r="Q167">
        <f t="shared" si="29"/>
        <v>4.07</v>
      </c>
      <c r="R167">
        <f t="shared" si="30"/>
        <v>16.28</v>
      </c>
      <c r="S167">
        <f t="shared" si="31"/>
        <v>0.81</v>
      </c>
      <c r="T167">
        <f t="shared" si="32"/>
        <v>5.0199999999999996</v>
      </c>
      <c r="U167">
        <f t="shared" si="33"/>
        <v>5</v>
      </c>
      <c r="W167">
        <f t="shared" si="34"/>
        <v>0.46</v>
      </c>
      <c r="X167">
        <f t="shared" si="35"/>
        <v>0.49</v>
      </c>
      <c r="Y167">
        <f t="shared" si="36"/>
        <v>0.05</v>
      </c>
    </row>
    <row r="168" spans="1:25" x14ac:dyDescent="0.25">
      <c r="A168" s="1" t="s">
        <v>683</v>
      </c>
      <c r="B168" s="1">
        <v>100</v>
      </c>
      <c r="C168" s="1">
        <v>21</v>
      </c>
      <c r="D168" s="1">
        <v>4.59</v>
      </c>
      <c r="E168" s="1">
        <v>1.97</v>
      </c>
      <c r="F168" s="1">
        <v>0.34</v>
      </c>
      <c r="G168" s="1">
        <v>0.61</v>
      </c>
      <c r="H168" s="1">
        <v>68</v>
      </c>
      <c r="I168" s="1">
        <v>0</v>
      </c>
      <c r="J168" s="1">
        <v>7.0000000000000007E-2</v>
      </c>
      <c r="K168" s="1">
        <v>0</v>
      </c>
      <c r="L168" s="1">
        <v>2017</v>
      </c>
      <c r="M168">
        <f t="shared" si="25"/>
        <v>29.299999999999997</v>
      </c>
      <c r="N168">
        <f t="shared" si="26"/>
        <v>1.4</v>
      </c>
      <c r="O168">
        <f t="shared" si="27"/>
        <v>99.66</v>
      </c>
      <c r="P168">
        <f t="shared" si="28"/>
        <v>896.93999999999994</v>
      </c>
      <c r="Q168">
        <f t="shared" si="29"/>
        <v>6.56</v>
      </c>
      <c r="R168">
        <f t="shared" si="30"/>
        <v>26.24</v>
      </c>
      <c r="S168">
        <f t="shared" si="31"/>
        <v>1.31</v>
      </c>
      <c r="T168">
        <f t="shared" si="32"/>
        <v>5.01</v>
      </c>
      <c r="U168">
        <f t="shared" si="33"/>
        <v>5</v>
      </c>
      <c r="W168">
        <f t="shared" si="34"/>
        <v>0.67</v>
      </c>
      <c r="X168">
        <f t="shared" si="35"/>
        <v>0.28999999999999998</v>
      </c>
      <c r="Y168">
        <f t="shared" si="36"/>
        <v>0.05</v>
      </c>
    </row>
    <row r="169" spans="1:25" x14ac:dyDescent="0.25">
      <c r="A169" s="1" t="s">
        <v>684</v>
      </c>
      <c r="B169" s="1">
        <v>100</v>
      </c>
      <c r="C169" s="1">
        <v>24</v>
      </c>
      <c r="D169" s="1">
        <v>6.99</v>
      </c>
      <c r="E169" s="1">
        <v>1.1599999999999999</v>
      </c>
      <c r="F169" s="1">
        <v>0.05</v>
      </c>
      <c r="G169" s="1">
        <v>3.34</v>
      </c>
      <c r="H169" s="1">
        <v>27</v>
      </c>
      <c r="I169" s="1">
        <v>0</v>
      </c>
      <c r="J169" s="1">
        <v>0.02</v>
      </c>
      <c r="K169" s="1">
        <v>0</v>
      </c>
      <c r="L169" s="1">
        <v>2017</v>
      </c>
      <c r="M169">
        <f t="shared" si="25"/>
        <v>33.050000000000004</v>
      </c>
      <c r="N169">
        <f t="shared" si="26"/>
        <v>1.38</v>
      </c>
      <c r="O169">
        <f t="shared" si="27"/>
        <v>99.95</v>
      </c>
      <c r="P169">
        <f t="shared" si="28"/>
        <v>899.55000000000007</v>
      </c>
      <c r="Q169">
        <f t="shared" si="29"/>
        <v>8.15</v>
      </c>
      <c r="R169">
        <f t="shared" si="30"/>
        <v>32.6</v>
      </c>
      <c r="S169">
        <f t="shared" si="31"/>
        <v>1.63</v>
      </c>
      <c r="T169">
        <f t="shared" si="32"/>
        <v>5</v>
      </c>
      <c r="U169">
        <f t="shared" si="33"/>
        <v>5</v>
      </c>
      <c r="W169">
        <f t="shared" si="34"/>
        <v>0.85</v>
      </c>
      <c r="X169">
        <f t="shared" si="35"/>
        <v>0.14000000000000001</v>
      </c>
      <c r="Y169">
        <f t="shared" si="36"/>
        <v>0.01</v>
      </c>
    </row>
    <row r="170" spans="1:25" x14ac:dyDescent="0.25">
      <c r="A170" s="1" t="s">
        <v>685</v>
      </c>
      <c r="B170" s="1">
        <v>25</v>
      </c>
      <c r="C170" s="1">
        <v>6</v>
      </c>
      <c r="D170" s="1">
        <v>1.42</v>
      </c>
      <c r="E170" s="1">
        <v>0.43</v>
      </c>
      <c r="F170" s="1">
        <v>0.12</v>
      </c>
      <c r="G170" s="1">
        <v>0</v>
      </c>
      <c r="H170" s="1"/>
      <c r="I170" s="1">
        <v>0</v>
      </c>
      <c r="J170" s="1">
        <v>0</v>
      </c>
      <c r="K170" s="1">
        <v>0</v>
      </c>
      <c r="L170" s="1">
        <v>2006</v>
      </c>
      <c r="M170">
        <f t="shared" si="25"/>
        <v>8.48</v>
      </c>
      <c r="N170">
        <f t="shared" si="26"/>
        <v>1.41</v>
      </c>
      <c r="O170">
        <f t="shared" si="27"/>
        <v>24.88</v>
      </c>
      <c r="P170">
        <f t="shared" si="28"/>
        <v>223.92</v>
      </c>
      <c r="Q170">
        <f t="shared" si="29"/>
        <v>1.8499999999999999</v>
      </c>
      <c r="R170">
        <f t="shared" si="30"/>
        <v>7.3999999999999995</v>
      </c>
      <c r="S170">
        <f t="shared" si="31"/>
        <v>0.37</v>
      </c>
      <c r="T170">
        <f t="shared" si="32"/>
        <v>5</v>
      </c>
      <c r="U170">
        <f t="shared" si="33"/>
        <v>5</v>
      </c>
      <c r="W170">
        <f t="shared" si="34"/>
        <v>0.72</v>
      </c>
      <c r="X170">
        <f t="shared" si="35"/>
        <v>0.22</v>
      </c>
      <c r="Y170">
        <f t="shared" si="36"/>
        <v>0.06</v>
      </c>
    </row>
    <row r="171" spans="1:25" x14ac:dyDescent="0.25">
      <c r="A171" s="1" t="s">
        <v>686</v>
      </c>
      <c r="B171" s="1">
        <v>100</v>
      </c>
      <c r="C171" s="1">
        <v>241</v>
      </c>
      <c r="D171" s="1">
        <v>61.6</v>
      </c>
      <c r="E171" s="1">
        <v>19.600000000000001</v>
      </c>
      <c r="F171" s="1">
        <v>2.5</v>
      </c>
      <c r="G171" s="1"/>
      <c r="H171" s="1"/>
      <c r="I171" s="1"/>
      <c r="J171" s="1"/>
      <c r="K171" s="1">
        <v>0</v>
      </c>
      <c r="L171" s="1">
        <v>2017</v>
      </c>
      <c r="M171">
        <f t="shared" si="25"/>
        <v>347.3</v>
      </c>
      <c r="N171">
        <f t="shared" si="26"/>
        <v>1.44</v>
      </c>
      <c r="O171">
        <f t="shared" si="27"/>
        <v>97.5</v>
      </c>
      <c r="P171">
        <f t="shared" si="28"/>
        <v>877.5</v>
      </c>
      <c r="Q171">
        <f t="shared" si="29"/>
        <v>81.2</v>
      </c>
      <c r="R171">
        <f t="shared" si="30"/>
        <v>324.8</v>
      </c>
      <c r="S171">
        <f t="shared" si="31"/>
        <v>16.239999999999998</v>
      </c>
      <c r="T171">
        <f t="shared" si="32"/>
        <v>5</v>
      </c>
      <c r="U171">
        <f t="shared" si="33"/>
        <v>5</v>
      </c>
      <c r="W171">
        <f t="shared" si="34"/>
        <v>0.74</v>
      </c>
      <c r="X171">
        <f t="shared" si="35"/>
        <v>0.23</v>
      </c>
      <c r="Y171">
        <f t="shared" si="36"/>
        <v>0.03</v>
      </c>
    </row>
    <row r="172" spans="1:25" x14ac:dyDescent="0.25">
      <c r="A172" s="1" t="s">
        <v>687</v>
      </c>
      <c r="B172" s="1">
        <v>100</v>
      </c>
      <c r="C172" s="1">
        <v>22</v>
      </c>
      <c r="D172" s="1">
        <v>3.7</v>
      </c>
      <c r="E172" s="1">
        <v>3.5</v>
      </c>
      <c r="F172" s="1">
        <v>0.1</v>
      </c>
      <c r="G172" s="1"/>
      <c r="H172" s="1">
        <v>28</v>
      </c>
      <c r="I172" s="1"/>
      <c r="J172" s="1"/>
      <c r="K172" s="1">
        <v>0</v>
      </c>
      <c r="L172" s="1">
        <v>2017</v>
      </c>
      <c r="M172">
        <f t="shared" si="25"/>
        <v>29.7</v>
      </c>
      <c r="N172">
        <f t="shared" si="26"/>
        <v>1.35</v>
      </c>
      <c r="O172">
        <f t="shared" si="27"/>
        <v>99.9</v>
      </c>
      <c r="P172">
        <f t="shared" si="28"/>
        <v>899.1</v>
      </c>
      <c r="Q172">
        <f t="shared" si="29"/>
        <v>7.2</v>
      </c>
      <c r="R172">
        <f t="shared" si="30"/>
        <v>28.8</v>
      </c>
      <c r="S172">
        <f t="shared" si="31"/>
        <v>1.44</v>
      </c>
      <c r="T172">
        <f t="shared" si="32"/>
        <v>5</v>
      </c>
      <c r="U172">
        <f t="shared" si="33"/>
        <v>5</v>
      </c>
      <c r="W172">
        <f t="shared" si="34"/>
        <v>0.51</v>
      </c>
      <c r="X172">
        <f t="shared" si="35"/>
        <v>0.48</v>
      </c>
      <c r="Y172">
        <f t="shared" si="36"/>
        <v>0.01</v>
      </c>
    </row>
    <row r="173" spans="1:25" x14ac:dyDescent="0.25">
      <c r="A173" s="1" t="s">
        <v>688</v>
      </c>
      <c r="B173" s="1">
        <v>100</v>
      </c>
      <c r="C173" s="1">
        <v>36</v>
      </c>
      <c r="D173" s="1">
        <v>11.7</v>
      </c>
      <c r="E173" s="1">
        <v>1.9</v>
      </c>
      <c r="F173" s="1">
        <v>0.1</v>
      </c>
      <c r="G173" s="1"/>
      <c r="H173" s="1">
        <v>7</v>
      </c>
      <c r="I173" s="1"/>
      <c r="J173" s="1"/>
      <c r="K173" s="1">
        <v>0</v>
      </c>
      <c r="L173" s="1">
        <v>2017</v>
      </c>
      <c r="M173">
        <f t="shared" si="25"/>
        <v>55.3</v>
      </c>
      <c r="N173">
        <f t="shared" si="26"/>
        <v>1.54</v>
      </c>
      <c r="O173">
        <f t="shared" si="27"/>
        <v>99.9</v>
      </c>
      <c r="P173">
        <f t="shared" si="28"/>
        <v>899.1</v>
      </c>
      <c r="Q173">
        <f t="shared" si="29"/>
        <v>13.6</v>
      </c>
      <c r="R173">
        <f t="shared" si="30"/>
        <v>54.4</v>
      </c>
      <c r="S173">
        <f t="shared" si="31"/>
        <v>2.72</v>
      </c>
      <c r="T173">
        <f t="shared" si="32"/>
        <v>5</v>
      </c>
      <c r="U173">
        <f t="shared" si="33"/>
        <v>5</v>
      </c>
      <c r="W173">
        <f t="shared" si="34"/>
        <v>0.85</v>
      </c>
      <c r="X173">
        <f t="shared" si="35"/>
        <v>0.14000000000000001</v>
      </c>
      <c r="Y173">
        <f t="shared" si="36"/>
        <v>0.01</v>
      </c>
    </row>
    <row r="174" spans="1:25" x14ac:dyDescent="0.25">
      <c r="A174" s="1" t="s">
        <v>689</v>
      </c>
      <c r="B174" s="1">
        <v>100</v>
      </c>
      <c r="C174" s="1">
        <v>35</v>
      </c>
      <c r="D174" s="1">
        <v>5.6</v>
      </c>
      <c r="E174" s="1">
        <v>5.4</v>
      </c>
      <c r="F174" s="1">
        <v>0.3</v>
      </c>
      <c r="G174" s="1"/>
      <c r="H174" s="1"/>
      <c r="I174" s="1"/>
      <c r="J174" s="1"/>
      <c r="K174" s="1">
        <v>0</v>
      </c>
      <c r="L174" s="1">
        <v>2017</v>
      </c>
      <c r="M174">
        <f t="shared" si="25"/>
        <v>46.7</v>
      </c>
      <c r="N174">
        <f t="shared" si="26"/>
        <v>1.33</v>
      </c>
      <c r="O174">
        <f t="shared" si="27"/>
        <v>99.7</v>
      </c>
      <c r="P174">
        <f t="shared" si="28"/>
        <v>897.30000000000007</v>
      </c>
      <c r="Q174">
        <f t="shared" si="29"/>
        <v>11</v>
      </c>
      <c r="R174">
        <f t="shared" si="30"/>
        <v>44</v>
      </c>
      <c r="S174">
        <f t="shared" si="31"/>
        <v>2.2000000000000002</v>
      </c>
      <c r="T174">
        <f t="shared" si="32"/>
        <v>5</v>
      </c>
      <c r="U174">
        <f t="shared" si="33"/>
        <v>5</v>
      </c>
      <c r="W174">
        <f t="shared" si="34"/>
        <v>0.5</v>
      </c>
      <c r="X174">
        <f t="shared" si="35"/>
        <v>0.48</v>
      </c>
      <c r="Y174">
        <f t="shared" si="36"/>
        <v>0.03</v>
      </c>
    </row>
    <row r="175" spans="1:25" x14ac:dyDescent="0.25">
      <c r="A175" s="1" t="s">
        <v>690</v>
      </c>
      <c r="B175" s="1">
        <v>100</v>
      </c>
      <c r="C175" s="1">
        <v>22</v>
      </c>
      <c r="D175" s="1">
        <v>4.82</v>
      </c>
      <c r="E175" s="1">
        <v>2.04</v>
      </c>
      <c r="F175" s="1">
        <v>0.32</v>
      </c>
      <c r="G175" s="1">
        <v>1.64</v>
      </c>
      <c r="H175" s="1">
        <v>6</v>
      </c>
      <c r="I175" s="1">
        <v>0</v>
      </c>
      <c r="J175" s="1">
        <v>7.0000000000000007E-2</v>
      </c>
      <c r="K175" s="1">
        <v>0</v>
      </c>
      <c r="L175" s="1">
        <v>2017</v>
      </c>
      <c r="M175">
        <f t="shared" si="25"/>
        <v>30.32</v>
      </c>
      <c r="N175">
        <f t="shared" si="26"/>
        <v>1.38</v>
      </c>
      <c r="O175">
        <f t="shared" si="27"/>
        <v>99.68</v>
      </c>
      <c r="P175">
        <f t="shared" si="28"/>
        <v>897.12000000000012</v>
      </c>
      <c r="Q175">
        <f t="shared" si="29"/>
        <v>6.86</v>
      </c>
      <c r="R175">
        <f t="shared" si="30"/>
        <v>27.44</v>
      </c>
      <c r="S175">
        <f t="shared" si="31"/>
        <v>1.37</v>
      </c>
      <c r="T175">
        <f t="shared" si="32"/>
        <v>5.01</v>
      </c>
      <c r="U175">
        <f t="shared" si="33"/>
        <v>5</v>
      </c>
      <c r="W175">
        <f t="shared" si="34"/>
        <v>0.67</v>
      </c>
      <c r="X175">
        <f t="shared" si="35"/>
        <v>0.28000000000000003</v>
      </c>
      <c r="Y175">
        <f t="shared" si="36"/>
        <v>0.04</v>
      </c>
    </row>
    <row r="176" spans="1:25" x14ac:dyDescent="0.25">
      <c r="A176" s="1" t="s">
        <v>691</v>
      </c>
      <c r="B176" s="1">
        <v>100</v>
      </c>
      <c r="C176" s="1">
        <v>18</v>
      </c>
      <c r="D176" s="1">
        <v>3.2</v>
      </c>
      <c r="E176" s="1">
        <v>2.2999999999999998</v>
      </c>
      <c r="F176" s="1">
        <v>0.2</v>
      </c>
      <c r="G176" s="1"/>
      <c r="H176" s="1">
        <v>7</v>
      </c>
      <c r="I176" s="1"/>
      <c r="J176" s="1"/>
      <c r="K176" s="1">
        <v>0</v>
      </c>
      <c r="L176" s="1">
        <v>2017</v>
      </c>
      <c r="M176">
        <f t="shared" si="25"/>
        <v>23.8</v>
      </c>
      <c r="N176">
        <f t="shared" si="26"/>
        <v>1.32</v>
      </c>
      <c r="O176">
        <f t="shared" si="27"/>
        <v>99.8</v>
      </c>
      <c r="P176">
        <f t="shared" si="28"/>
        <v>898.19999999999993</v>
      </c>
      <c r="Q176">
        <f t="shared" si="29"/>
        <v>5.5</v>
      </c>
      <c r="R176">
        <f t="shared" si="30"/>
        <v>22</v>
      </c>
      <c r="S176">
        <f t="shared" si="31"/>
        <v>1.1000000000000001</v>
      </c>
      <c r="T176">
        <f t="shared" si="32"/>
        <v>5</v>
      </c>
      <c r="U176">
        <f t="shared" si="33"/>
        <v>5</v>
      </c>
      <c r="W176">
        <f t="shared" si="34"/>
        <v>0.56000000000000005</v>
      </c>
      <c r="X176">
        <f t="shared" si="35"/>
        <v>0.4</v>
      </c>
      <c r="Y176">
        <f t="shared" si="36"/>
        <v>0.04</v>
      </c>
    </row>
    <row r="177" spans="1:25" x14ac:dyDescent="0.25">
      <c r="A177" s="1" t="s">
        <v>692</v>
      </c>
      <c r="B177" s="1">
        <v>100</v>
      </c>
      <c r="C177" s="1">
        <v>19</v>
      </c>
      <c r="D177" s="1">
        <v>3.8</v>
      </c>
      <c r="E177" s="1">
        <v>2.2000000000000002</v>
      </c>
      <c r="F177" s="1">
        <v>0.2</v>
      </c>
      <c r="G177" s="1"/>
      <c r="H177" s="1">
        <v>18</v>
      </c>
      <c r="I177" s="1"/>
      <c r="J177" s="1"/>
      <c r="K177" s="1">
        <v>0</v>
      </c>
      <c r="L177" s="1">
        <v>2017</v>
      </c>
      <c r="M177">
        <f t="shared" si="25"/>
        <v>25.8</v>
      </c>
      <c r="N177">
        <f t="shared" si="26"/>
        <v>1.36</v>
      </c>
      <c r="O177">
        <f t="shared" si="27"/>
        <v>99.8</v>
      </c>
      <c r="P177">
        <f t="shared" si="28"/>
        <v>898.19999999999993</v>
      </c>
      <c r="Q177">
        <f t="shared" si="29"/>
        <v>6</v>
      </c>
      <c r="R177">
        <f t="shared" si="30"/>
        <v>24</v>
      </c>
      <c r="S177">
        <f t="shared" si="31"/>
        <v>1.2</v>
      </c>
      <c r="T177">
        <f t="shared" si="32"/>
        <v>5</v>
      </c>
      <c r="U177">
        <f t="shared" si="33"/>
        <v>5</v>
      </c>
      <c r="W177">
        <f t="shared" si="34"/>
        <v>0.61</v>
      </c>
      <c r="X177">
        <f t="shared" si="35"/>
        <v>0.35</v>
      </c>
      <c r="Y177">
        <f t="shared" si="36"/>
        <v>0.03</v>
      </c>
    </row>
    <row r="178" spans="1:25" x14ac:dyDescent="0.25">
      <c r="A178" s="1" t="s">
        <v>693</v>
      </c>
      <c r="B178" s="1">
        <v>70</v>
      </c>
      <c r="C178" s="1">
        <v>25.2</v>
      </c>
      <c r="D178" s="1">
        <v>4.4800000000000004</v>
      </c>
      <c r="E178" s="1">
        <v>1.75</v>
      </c>
      <c r="F178" s="1">
        <v>0.63</v>
      </c>
      <c r="G178" s="1">
        <v>0</v>
      </c>
      <c r="H178" s="1">
        <v>37.799999999999997</v>
      </c>
      <c r="I178" s="1">
        <v>0</v>
      </c>
      <c r="J178" s="1">
        <v>0</v>
      </c>
      <c r="K178" s="1">
        <v>0</v>
      </c>
      <c r="L178" s="1">
        <v>2011</v>
      </c>
      <c r="M178">
        <f t="shared" si="25"/>
        <v>30.590000000000003</v>
      </c>
      <c r="N178">
        <f t="shared" si="26"/>
        <v>1.21</v>
      </c>
      <c r="O178">
        <f t="shared" si="27"/>
        <v>69.37</v>
      </c>
      <c r="P178">
        <f t="shared" si="28"/>
        <v>624.33000000000004</v>
      </c>
      <c r="Q178">
        <f t="shared" si="29"/>
        <v>6.23</v>
      </c>
      <c r="R178">
        <f t="shared" si="30"/>
        <v>24.92</v>
      </c>
      <c r="S178">
        <f t="shared" si="31"/>
        <v>1.25</v>
      </c>
      <c r="T178">
        <f t="shared" si="32"/>
        <v>4.9800000000000004</v>
      </c>
      <c r="U178">
        <f t="shared" si="33"/>
        <v>5</v>
      </c>
      <c r="W178">
        <f t="shared" si="34"/>
        <v>0.65</v>
      </c>
      <c r="X178">
        <f t="shared" si="35"/>
        <v>0.26</v>
      </c>
      <c r="Y178">
        <f t="shared" si="36"/>
        <v>0.09</v>
      </c>
    </row>
    <row r="179" spans="1:25" x14ac:dyDescent="0.25">
      <c r="A179" s="1" t="s">
        <v>694</v>
      </c>
      <c r="B179" s="1">
        <v>70</v>
      </c>
      <c r="C179" s="1">
        <v>22.4</v>
      </c>
      <c r="D179" s="1">
        <v>5.1100000000000003</v>
      </c>
      <c r="E179" s="1">
        <v>0.63</v>
      </c>
      <c r="F179" s="1">
        <v>0.28000000000000003</v>
      </c>
      <c r="G179" s="1">
        <v>0</v>
      </c>
      <c r="H179" s="1">
        <v>18.2</v>
      </c>
      <c r="I179" s="1">
        <v>0</v>
      </c>
      <c r="J179" s="1">
        <v>0</v>
      </c>
      <c r="K179" s="1">
        <v>0</v>
      </c>
      <c r="L179" s="1">
        <v>2011</v>
      </c>
      <c r="M179">
        <f t="shared" si="25"/>
        <v>25.48</v>
      </c>
      <c r="N179">
        <f t="shared" si="26"/>
        <v>1.1399999999999999</v>
      </c>
      <c r="O179">
        <f t="shared" si="27"/>
        <v>69.72</v>
      </c>
      <c r="P179">
        <f t="shared" si="28"/>
        <v>627.48</v>
      </c>
      <c r="Q179">
        <f t="shared" si="29"/>
        <v>5.74</v>
      </c>
      <c r="R179">
        <f t="shared" si="30"/>
        <v>22.96</v>
      </c>
      <c r="S179">
        <f t="shared" si="31"/>
        <v>1.1499999999999999</v>
      </c>
      <c r="T179">
        <f t="shared" si="32"/>
        <v>4.99</v>
      </c>
      <c r="U179">
        <f t="shared" si="33"/>
        <v>5</v>
      </c>
      <c r="W179">
        <f t="shared" si="34"/>
        <v>0.85</v>
      </c>
      <c r="X179">
        <f t="shared" si="35"/>
        <v>0.1</v>
      </c>
      <c r="Y179">
        <f t="shared" si="36"/>
        <v>0.05</v>
      </c>
    </row>
    <row r="180" spans="1:25" x14ac:dyDescent="0.25">
      <c r="A180" s="1" t="s">
        <v>695</v>
      </c>
      <c r="B180" s="1">
        <v>100</v>
      </c>
      <c r="C180" s="1">
        <v>19</v>
      </c>
      <c r="D180" s="1">
        <v>4.45</v>
      </c>
      <c r="E180" s="1">
        <v>1.81</v>
      </c>
      <c r="F180" s="1">
        <v>0.25</v>
      </c>
      <c r="G180" s="1">
        <v>2.69</v>
      </c>
      <c r="H180" s="1">
        <v>5</v>
      </c>
      <c r="I180" s="1">
        <v>0</v>
      </c>
      <c r="J180" s="1">
        <v>0.05</v>
      </c>
      <c r="K180" s="1">
        <v>0</v>
      </c>
      <c r="L180" s="1">
        <v>2017</v>
      </c>
      <c r="M180">
        <f t="shared" si="25"/>
        <v>27.29</v>
      </c>
      <c r="N180">
        <f t="shared" si="26"/>
        <v>1.44</v>
      </c>
      <c r="O180">
        <f t="shared" si="27"/>
        <v>99.75</v>
      </c>
      <c r="P180">
        <f t="shared" si="28"/>
        <v>897.75</v>
      </c>
      <c r="Q180">
        <f t="shared" si="29"/>
        <v>6.26</v>
      </c>
      <c r="R180">
        <f t="shared" si="30"/>
        <v>25.04</v>
      </c>
      <c r="S180">
        <f t="shared" si="31"/>
        <v>1.25</v>
      </c>
      <c r="T180">
        <f t="shared" si="32"/>
        <v>5.01</v>
      </c>
      <c r="U180">
        <f t="shared" si="33"/>
        <v>5</v>
      </c>
      <c r="W180">
        <f t="shared" si="34"/>
        <v>0.68</v>
      </c>
      <c r="X180">
        <f t="shared" si="35"/>
        <v>0.28000000000000003</v>
      </c>
      <c r="Y180">
        <f t="shared" si="36"/>
        <v>0.04</v>
      </c>
    </row>
    <row r="181" spans="1:25" x14ac:dyDescent="0.25">
      <c r="A181" s="1" t="s">
        <v>696</v>
      </c>
      <c r="B181" s="1">
        <v>100</v>
      </c>
      <c r="C181" s="1">
        <v>27</v>
      </c>
      <c r="D181" s="1">
        <v>5.62</v>
      </c>
      <c r="E181" s="1">
        <v>2.84</v>
      </c>
      <c r="F181" s="1">
        <v>0.4</v>
      </c>
      <c r="G181" s="1">
        <v>1.26</v>
      </c>
      <c r="H181" s="1">
        <v>5</v>
      </c>
      <c r="I181" s="1">
        <v>0</v>
      </c>
      <c r="J181" s="1">
        <v>0.08</v>
      </c>
      <c r="K181" s="1">
        <v>0</v>
      </c>
      <c r="L181" s="1">
        <v>2017</v>
      </c>
      <c r="M181">
        <f t="shared" si="25"/>
        <v>37.440000000000005</v>
      </c>
      <c r="N181">
        <f t="shared" si="26"/>
        <v>1.39</v>
      </c>
      <c r="O181">
        <f t="shared" si="27"/>
        <v>99.6</v>
      </c>
      <c r="P181">
        <f t="shared" si="28"/>
        <v>896.4</v>
      </c>
      <c r="Q181">
        <f t="shared" si="29"/>
        <v>8.4600000000000009</v>
      </c>
      <c r="R181">
        <f t="shared" si="30"/>
        <v>33.840000000000003</v>
      </c>
      <c r="S181">
        <f t="shared" si="31"/>
        <v>1.69</v>
      </c>
      <c r="T181">
        <f t="shared" si="32"/>
        <v>5.01</v>
      </c>
      <c r="U181">
        <f t="shared" si="33"/>
        <v>5</v>
      </c>
      <c r="W181">
        <f t="shared" si="34"/>
        <v>0.63</v>
      </c>
      <c r="X181">
        <f t="shared" si="35"/>
        <v>0.32</v>
      </c>
      <c r="Y181">
        <f t="shared" si="36"/>
        <v>0.05</v>
      </c>
    </row>
    <row r="182" spans="1:25" x14ac:dyDescent="0.25">
      <c r="A182" s="1" t="s">
        <v>697</v>
      </c>
      <c r="B182" s="1">
        <v>100</v>
      </c>
      <c r="C182" s="1">
        <v>17</v>
      </c>
      <c r="D182" s="1">
        <v>5.15</v>
      </c>
      <c r="E182" s="1">
        <v>0.9</v>
      </c>
      <c r="F182" s="1">
        <v>0.16</v>
      </c>
      <c r="G182" s="1">
        <v>1.43</v>
      </c>
      <c r="H182" s="1">
        <v>6</v>
      </c>
      <c r="I182" s="1">
        <v>0</v>
      </c>
      <c r="J182" s="1">
        <v>0.04</v>
      </c>
      <c r="K182" s="1">
        <v>0</v>
      </c>
      <c r="L182" s="1">
        <v>2017</v>
      </c>
      <c r="M182">
        <f t="shared" si="25"/>
        <v>25.640000000000004</v>
      </c>
      <c r="N182">
        <f t="shared" si="26"/>
        <v>1.51</v>
      </c>
      <c r="O182">
        <f t="shared" si="27"/>
        <v>99.84</v>
      </c>
      <c r="P182">
        <f t="shared" si="28"/>
        <v>898.56000000000006</v>
      </c>
      <c r="Q182">
        <f t="shared" si="29"/>
        <v>6.0500000000000007</v>
      </c>
      <c r="R182">
        <f t="shared" si="30"/>
        <v>24.200000000000003</v>
      </c>
      <c r="S182">
        <f t="shared" si="31"/>
        <v>1.21</v>
      </c>
      <c r="T182">
        <f t="shared" si="32"/>
        <v>5</v>
      </c>
      <c r="U182">
        <f t="shared" si="33"/>
        <v>5</v>
      </c>
      <c r="W182">
        <f t="shared" si="34"/>
        <v>0.83</v>
      </c>
      <c r="X182">
        <f t="shared" si="35"/>
        <v>0.14000000000000001</v>
      </c>
      <c r="Y182">
        <f t="shared" si="36"/>
        <v>0.03</v>
      </c>
    </row>
    <row r="183" spans="1:25" x14ac:dyDescent="0.25">
      <c r="A183" s="1" t="s">
        <v>698</v>
      </c>
      <c r="B183" s="1">
        <v>100</v>
      </c>
      <c r="C183" s="1">
        <v>26</v>
      </c>
      <c r="D183" s="1">
        <v>5.74</v>
      </c>
      <c r="E183" s="1">
        <v>2.1800000000000002</v>
      </c>
      <c r="F183" s="1">
        <v>0.51</v>
      </c>
      <c r="G183" s="1">
        <v>0</v>
      </c>
      <c r="H183" s="1">
        <v>1</v>
      </c>
      <c r="I183" s="1">
        <v>0</v>
      </c>
      <c r="J183" s="1">
        <v>0.08</v>
      </c>
      <c r="K183" s="1">
        <v>0</v>
      </c>
      <c r="L183" s="1">
        <v>2017</v>
      </c>
      <c r="M183">
        <f t="shared" si="25"/>
        <v>36.269999999999996</v>
      </c>
      <c r="N183">
        <f t="shared" si="26"/>
        <v>1.4</v>
      </c>
      <c r="O183">
        <f t="shared" si="27"/>
        <v>99.49</v>
      </c>
      <c r="P183">
        <f t="shared" si="28"/>
        <v>895.41</v>
      </c>
      <c r="Q183">
        <f t="shared" si="29"/>
        <v>7.92</v>
      </c>
      <c r="R183">
        <f t="shared" si="30"/>
        <v>31.68</v>
      </c>
      <c r="S183">
        <f t="shared" si="31"/>
        <v>1.58</v>
      </c>
      <c r="T183">
        <f t="shared" si="32"/>
        <v>5.01</v>
      </c>
      <c r="U183">
        <f t="shared" si="33"/>
        <v>5</v>
      </c>
      <c r="W183">
        <f t="shared" si="34"/>
        <v>0.68</v>
      </c>
      <c r="X183">
        <f t="shared" si="35"/>
        <v>0.26</v>
      </c>
      <c r="Y183">
        <f t="shared" si="36"/>
        <v>0.06</v>
      </c>
    </row>
    <row r="184" spans="1:25" x14ac:dyDescent="0.25">
      <c r="A184" s="1" t="s">
        <v>699</v>
      </c>
      <c r="B184" s="1">
        <v>100</v>
      </c>
      <c r="C184" s="1">
        <v>26</v>
      </c>
      <c r="D184" s="1">
        <v>5.48</v>
      </c>
      <c r="E184" s="1">
        <v>2.44</v>
      </c>
      <c r="F184" s="1">
        <v>0.44</v>
      </c>
      <c r="G184" s="1">
        <v>0</v>
      </c>
      <c r="H184" s="1">
        <v>1</v>
      </c>
      <c r="I184" s="1">
        <v>0</v>
      </c>
      <c r="J184" s="1">
        <v>7.0000000000000007E-2</v>
      </c>
      <c r="K184" s="1">
        <v>0</v>
      </c>
      <c r="L184" s="1">
        <v>2017</v>
      </c>
      <c r="M184">
        <f t="shared" si="25"/>
        <v>35.64</v>
      </c>
      <c r="N184">
        <f t="shared" si="26"/>
        <v>1.37</v>
      </c>
      <c r="O184">
        <f t="shared" si="27"/>
        <v>99.56</v>
      </c>
      <c r="P184">
        <f t="shared" si="28"/>
        <v>896.04</v>
      </c>
      <c r="Q184">
        <f t="shared" si="29"/>
        <v>7.92</v>
      </c>
      <c r="R184">
        <f t="shared" si="30"/>
        <v>31.68</v>
      </c>
      <c r="S184">
        <f t="shared" si="31"/>
        <v>1.58</v>
      </c>
      <c r="T184">
        <f t="shared" si="32"/>
        <v>5.01</v>
      </c>
      <c r="U184">
        <f t="shared" si="33"/>
        <v>5</v>
      </c>
      <c r="W184">
        <f t="shared" si="34"/>
        <v>0.66</v>
      </c>
      <c r="X184">
        <f t="shared" si="35"/>
        <v>0.28999999999999998</v>
      </c>
      <c r="Y184">
        <f t="shared" si="36"/>
        <v>0.05</v>
      </c>
    </row>
    <row r="185" spans="1:25" x14ac:dyDescent="0.25">
      <c r="A185" s="1" t="s">
        <v>700</v>
      </c>
      <c r="B185" s="1">
        <v>100</v>
      </c>
      <c r="C185" s="1">
        <v>15</v>
      </c>
      <c r="D185" s="1">
        <v>3.2</v>
      </c>
      <c r="E185" s="1">
        <v>0.9</v>
      </c>
      <c r="F185" s="1">
        <v>0.2</v>
      </c>
      <c r="G185" s="1"/>
      <c r="H185" s="1">
        <v>7</v>
      </c>
      <c r="I185" s="1">
        <v>0</v>
      </c>
      <c r="J185" s="1"/>
      <c r="K185" s="1">
        <v>0</v>
      </c>
      <c r="L185" s="1">
        <v>2017</v>
      </c>
      <c r="M185">
        <f t="shared" si="25"/>
        <v>18.200000000000003</v>
      </c>
      <c r="N185">
        <f t="shared" si="26"/>
        <v>1.21</v>
      </c>
      <c r="O185">
        <f t="shared" si="27"/>
        <v>99.8</v>
      </c>
      <c r="P185">
        <f t="shared" si="28"/>
        <v>898.19999999999993</v>
      </c>
      <c r="Q185">
        <f t="shared" si="29"/>
        <v>4.1000000000000005</v>
      </c>
      <c r="R185">
        <f t="shared" si="30"/>
        <v>16.400000000000002</v>
      </c>
      <c r="S185">
        <f t="shared" si="31"/>
        <v>0.82</v>
      </c>
      <c r="T185">
        <f t="shared" si="32"/>
        <v>5</v>
      </c>
      <c r="U185">
        <f t="shared" si="33"/>
        <v>5</v>
      </c>
      <c r="W185">
        <f t="shared" si="34"/>
        <v>0.74</v>
      </c>
      <c r="X185">
        <f t="shared" si="35"/>
        <v>0.21</v>
      </c>
      <c r="Y185">
        <f t="shared" si="36"/>
        <v>0.05</v>
      </c>
    </row>
    <row r="186" spans="1:25" x14ac:dyDescent="0.25">
      <c r="A186" s="1" t="s">
        <v>701</v>
      </c>
      <c r="B186" s="1">
        <v>100</v>
      </c>
      <c r="C186" s="1">
        <v>13</v>
      </c>
      <c r="D186" s="1">
        <v>2.6</v>
      </c>
      <c r="E186" s="1">
        <v>0.7</v>
      </c>
      <c r="F186" s="1">
        <v>0.2</v>
      </c>
      <c r="G186" s="1"/>
      <c r="H186" s="1">
        <v>9</v>
      </c>
      <c r="I186" s="1">
        <v>0</v>
      </c>
      <c r="J186" s="1"/>
      <c r="K186" s="1">
        <v>0</v>
      </c>
      <c r="L186" s="1">
        <v>2017</v>
      </c>
      <c r="M186">
        <f t="shared" si="25"/>
        <v>15</v>
      </c>
      <c r="N186">
        <f t="shared" si="26"/>
        <v>1.1499999999999999</v>
      </c>
      <c r="O186">
        <f t="shared" si="27"/>
        <v>99.8</v>
      </c>
      <c r="P186">
        <f t="shared" si="28"/>
        <v>898.19999999999993</v>
      </c>
      <c r="Q186">
        <f t="shared" si="29"/>
        <v>3.3</v>
      </c>
      <c r="R186">
        <f t="shared" si="30"/>
        <v>13.2</v>
      </c>
      <c r="S186">
        <f t="shared" si="31"/>
        <v>0.66</v>
      </c>
      <c r="T186">
        <f t="shared" si="32"/>
        <v>5</v>
      </c>
      <c r="U186">
        <f t="shared" si="33"/>
        <v>5</v>
      </c>
      <c r="W186">
        <f t="shared" si="34"/>
        <v>0.74</v>
      </c>
      <c r="X186">
        <f t="shared" si="35"/>
        <v>0.2</v>
      </c>
      <c r="Y186">
        <f t="shared" si="36"/>
        <v>0.06</v>
      </c>
    </row>
    <row r="187" spans="1:25" x14ac:dyDescent="0.25">
      <c r="A187" s="1" t="s">
        <v>702</v>
      </c>
      <c r="B187" s="1">
        <v>100</v>
      </c>
      <c r="C187" s="1">
        <v>38</v>
      </c>
      <c r="D187" s="1">
        <v>9.6999999999999993</v>
      </c>
      <c r="E187" s="1">
        <v>2.6</v>
      </c>
      <c r="F187" s="1">
        <v>0.6</v>
      </c>
      <c r="G187" s="1"/>
      <c r="H187" s="1">
        <v>12</v>
      </c>
      <c r="I187" s="1"/>
      <c r="J187" s="1"/>
      <c r="K187" s="1">
        <v>0</v>
      </c>
      <c r="L187" s="1">
        <v>2017</v>
      </c>
      <c r="M187">
        <f t="shared" si="25"/>
        <v>54.599999999999994</v>
      </c>
      <c r="N187">
        <f t="shared" si="26"/>
        <v>1.44</v>
      </c>
      <c r="O187">
        <f t="shared" si="27"/>
        <v>99.4</v>
      </c>
      <c r="P187">
        <f t="shared" si="28"/>
        <v>894.6</v>
      </c>
      <c r="Q187">
        <f t="shared" si="29"/>
        <v>12.299999999999999</v>
      </c>
      <c r="R187">
        <f t="shared" si="30"/>
        <v>49.199999999999996</v>
      </c>
      <c r="S187">
        <f t="shared" si="31"/>
        <v>2.46</v>
      </c>
      <c r="T187">
        <f t="shared" si="32"/>
        <v>5</v>
      </c>
      <c r="U187">
        <f t="shared" si="33"/>
        <v>5</v>
      </c>
      <c r="W187">
        <f t="shared" si="34"/>
        <v>0.75</v>
      </c>
      <c r="X187">
        <f t="shared" si="35"/>
        <v>0.2</v>
      </c>
      <c r="Y187">
        <f t="shared" si="36"/>
        <v>0.05</v>
      </c>
    </row>
    <row r="188" spans="1:25" x14ac:dyDescent="0.25">
      <c r="A188" s="1" t="s">
        <v>703</v>
      </c>
      <c r="B188" s="1">
        <v>100</v>
      </c>
      <c r="C188" s="1">
        <v>199</v>
      </c>
      <c r="D188" s="1">
        <v>69</v>
      </c>
      <c r="E188" s="1">
        <v>7.6</v>
      </c>
      <c r="F188" s="1">
        <v>0.4</v>
      </c>
      <c r="G188" s="1"/>
      <c r="H188" s="1">
        <v>14</v>
      </c>
      <c r="I188" s="1"/>
      <c r="J188" s="1"/>
      <c r="K188" s="1">
        <v>0</v>
      </c>
      <c r="L188" s="1">
        <v>2017</v>
      </c>
      <c r="M188">
        <f t="shared" si="25"/>
        <v>310</v>
      </c>
      <c r="N188">
        <f t="shared" si="26"/>
        <v>1.56</v>
      </c>
      <c r="O188">
        <f t="shared" si="27"/>
        <v>99.6</v>
      </c>
      <c r="P188">
        <f t="shared" si="28"/>
        <v>896.4</v>
      </c>
      <c r="Q188">
        <f t="shared" si="29"/>
        <v>76.599999999999994</v>
      </c>
      <c r="R188">
        <f t="shared" si="30"/>
        <v>306.39999999999998</v>
      </c>
      <c r="S188">
        <f t="shared" si="31"/>
        <v>15.32</v>
      </c>
      <c r="T188">
        <f t="shared" si="32"/>
        <v>5</v>
      </c>
      <c r="U188">
        <f t="shared" si="33"/>
        <v>5</v>
      </c>
      <c r="W188">
        <f t="shared" si="34"/>
        <v>0.9</v>
      </c>
      <c r="X188">
        <f t="shared" si="35"/>
        <v>0.1</v>
      </c>
      <c r="Y188">
        <f t="shared" si="36"/>
        <v>0.01</v>
      </c>
    </row>
    <row r="189" spans="1:25" x14ac:dyDescent="0.25">
      <c r="A189" s="1" t="s">
        <v>704</v>
      </c>
      <c r="B189" s="1">
        <v>100</v>
      </c>
      <c r="C189" s="1">
        <v>28</v>
      </c>
      <c r="D189" s="1">
        <v>7.2</v>
      </c>
      <c r="E189" s="1">
        <v>0.8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2011</v>
      </c>
      <c r="M189">
        <f t="shared" si="25"/>
        <v>32</v>
      </c>
      <c r="N189">
        <f t="shared" si="26"/>
        <v>1.1399999999999999</v>
      </c>
      <c r="O189">
        <f t="shared" si="27"/>
        <v>100</v>
      </c>
      <c r="P189">
        <f t="shared" si="28"/>
        <v>900</v>
      </c>
      <c r="Q189">
        <f t="shared" si="29"/>
        <v>8</v>
      </c>
      <c r="R189">
        <f t="shared" si="30"/>
        <v>32</v>
      </c>
      <c r="S189">
        <f t="shared" si="31"/>
        <v>1.6</v>
      </c>
      <c r="T189">
        <f t="shared" si="32"/>
        <v>5</v>
      </c>
      <c r="U189">
        <f t="shared" si="33"/>
        <v>5</v>
      </c>
      <c r="W189">
        <f t="shared" si="34"/>
        <v>0.9</v>
      </c>
      <c r="X189">
        <f t="shared" si="35"/>
        <v>0.1</v>
      </c>
      <c r="Y189">
        <f t="shared" si="36"/>
        <v>0</v>
      </c>
    </row>
    <row r="190" spans="1:25" x14ac:dyDescent="0.25">
      <c r="A190" s="1" t="s">
        <v>705</v>
      </c>
      <c r="B190" s="1">
        <v>100</v>
      </c>
      <c r="C190" s="1">
        <v>24</v>
      </c>
      <c r="D190" s="1">
        <v>8</v>
      </c>
      <c r="E190" s="1">
        <v>1</v>
      </c>
      <c r="F190" s="1">
        <v>0.1</v>
      </c>
      <c r="G190" s="1"/>
      <c r="H190" s="1">
        <v>5</v>
      </c>
      <c r="I190" s="1"/>
      <c r="J190" s="1"/>
      <c r="K190" s="1">
        <v>0</v>
      </c>
      <c r="L190" s="1">
        <v>2017</v>
      </c>
      <c r="M190">
        <f t="shared" si="25"/>
        <v>36.9</v>
      </c>
      <c r="N190">
        <f t="shared" si="26"/>
        <v>1.54</v>
      </c>
      <c r="O190">
        <f t="shared" si="27"/>
        <v>99.9</v>
      </c>
      <c r="P190">
        <f t="shared" si="28"/>
        <v>899.1</v>
      </c>
      <c r="Q190">
        <f t="shared" si="29"/>
        <v>9</v>
      </c>
      <c r="R190">
        <f t="shared" si="30"/>
        <v>36</v>
      </c>
      <c r="S190">
        <f t="shared" si="31"/>
        <v>1.8</v>
      </c>
      <c r="T190">
        <f t="shared" si="32"/>
        <v>5</v>
      </c>
      <c r="U190">
        <f t="shared" si="33"/>
        <v>5</v>
      </c>
      <c r="W190">
        <f t="shared" si="34"/>
        <v>0.88</v>
      </c>
      <c r="X190">
        <f t="shared" si="35"/>
        <v>0.11</v>
      </c>
      <c r="Y190">
        <f t="shared" si="36"/>
        <v>0.01</v>
      </c>
    </row>
    <row r="191" spans="1:25" x14ac:dyDescent="0.25">
      <c r="A191" s="1" t="s">
        <v>706</v>
      </c>
      <c r="B191" s="1">
        <v>100</v>
      </c>
      <c r="C191" s="1">
        <v>84</v>
      </c>
      <c r="D191" s="1">
        <v>20.7</v>
      </c>
      <c r="E191" s="1">
        <v>6.7</v>
      </c>
      <c r="F191" s="1">
        <v>1.2</v>
      </c>
      <c r="G191" s="1"/>
      <c r="H191" s="1">
        <v>27</v>
      </c>
      <c r="I191" s="1"/>
      <c r="J191" s="1"/>
      <c r="K191" s="1">
        <v>0</v>
      </c>
      <c r="L191" s="1">
        <v>2017</v>
      </c>
      <c r="M191">
        <f t="shared" si="25"/>
        <v>120.39999999999999</v>
      </c>
      <c r="N191">
        <f t="shared" si="26"/>
        <v>1.43</v>
      </c>
      <c r="O191">
        <f t="shared" si="27"/>
        <v>98.8</v>
      </c>
      <c r="P191">
        <f t="shared" si="28"/>
        <v>889.19999999999993</v>
      </c>
      <c r="Q191">
        <f t="shared" si="29"/>
        <v>27.4</v>
      </c>
      <c r="R191">
        <f t="shared" si="30"/>
        <v>109.6</v>
      </c>
      <c r="S191">
        <f t="shared" si="31"/>
        <v>5.48</v>
      </c>
      <c r="T191">
        <f t="shared" si="32"/>
        <v>5</v>
      </c>
      <c r="U191">
        <f t="shared" si="33"/>
        <v>5</v>
      </c>
      <c r="W191">
        <f t="shared" si="34"/>
        <v>0.72</v>
      </c>
      <c r="X191">
        <f t="shared" si="35"/>
        <v>0.23</v>
      </c>
      <c r="Y191">
        <f t="shared" si="36"/>
        <v>0.04</v>
      </c>
    </row>
    <row r="192" spans="1:25" x14ac:dyDescent="0.25">
      <c r="A192" s="1" t="s">
        <v>707</v>
      </c>
      <c r="B192" s="1">
        <v>100</v>
      </c>
      <c r="C192" s="1">
        <v>243</v>
      </c>
      <c r="D192" s="1">
        <v>55.2</v>
      </c>
      <c r="E192" s="1">
        <v>21</v>
      </c>
      <c r="F192" s="1">
        <v>4</v>
      </c>
      <c r="G192" s="1"/>
      <c r="H192" s="1"/>
      <c r="I192" s="1"/>
      <c r="J192" s="1"/>
      <c r="K192" s="1">
        <v>0</v>
      </c>
      <c r="L192" s="1">
        <v>2017</v>
      </c>
      <c r="M192">
        <f t="shared" si="25"/>
        <v>340.8</v>
      </c>
      <c r="N192">
        <f t="shared" si="26"/>
        <v>1.4</v>
      </c>
      <c r="O192">
        <f t="shared" si="27"/>
        <v>96</v>
      </c>
      <c r="P192">
        <f t="shared" si="28"/>
        <v>864</v>
      </c>
      <c r="Q192">
        <f t="shared" si="29"/>
        <v>76.2</v>
      </c>
      <c r="R192">
        <f t="shared" si="30"/>
        <v>304.8</v>
      </c>
      <c r="S192">
        <f t="shared" si="31"/>
        <v>15.24</v>
      </c>
      <c r="T192">
        <f t="shared" si="32"/>
        <v>5</v>
      </c>
      <c r="U192">
        <f t="shared" si="33"/>
        <v>5</v>
      </c>
      <c r="W192">
        <f t="shared" si="34"/>
        <v>0.69</v>
      </c>
      <c r="X192">
        <f t="shared" si="35"/>
        <v>0.26</v>
      </c>
      <c r="Y192">
        <f t="shared" si="36"/>
        <v>0.05</v>
      </c>
    </row>
    <row r="193" spans="1:25" x14ac:dyDescent="0.25">
      <c r="A193" s="1" t="s">
        <v>708</v>
      </c>
      <c r="B193" s="1">
        <v>100</v>
      </c>
      <c r="C193" s="1">
        <v>37</v>
      </c>
      <c r="D193" s="1">
        <v>10.3</v>
      </c>
      <c r="E193" s="1">
        <v>2.5</v>
      </c>
      <c r="F193" s="1">
        <v>0.4</v>
      </c>
      <c r="G193" s="1"/>
      <c r="H193" s="1">
        <v>5</v>
      </c>
      <c r="I193" s="1"/>
      <c r="J193" s="1"/>
      <c r="K193" s="1">
        <v>0</v>
      </c>
      <c r="L193" s="1">
        <v>2017</v>
      </c>
      <c r="M193">
        <f t="shared" si="25"/>
        <v>54.800000000000004</v>
      </c>
      <c r="N193">
        <f t="shared" si="26"/>
        <v>1.48</v>
      </c>
      <c r="O193">
        <f t="shared" si="27"/>
        <v>99.6</v>
      </c>
      <c r="P193">
        <f t="shared" si="28"/>
        <v>896.4</v>
      </c>
      <c r="Q193">
        <f t="shared" si="29"/>
        <v>12.8</v>
      </c>
      <c r="R193">
        <f t="shared" si="30"/>
        <v>51.2</v>
      </c>
      <c r="S193">
        <f t="shared" si="31"/>
        <v>2.56</v>
      </c>
      <c r="T193">
        <f t="shared" si="32"/>
        <v>5</v>
      </c>
      <c r="U193">
        <f t="shared" si="33"/>
        <v>5</v>
      </c>
      <c r="W193">
        <f t="shared" si="34"/>
        <v>0.78</v>
      </c>
      <c r="X193">
        <f t="shared" si="35"/>
        <v>0.19</v>
      </c>
      <c r="Y193">
        <f t="shared" si="36"/>
        <v>0.03</v>
      </c>
    </row>
    <row r="194" spans="1:25" x14ac:dyDescent="0.25">
      <c r="A194" s="1" t="s">
        <v>709</v>
      </c>
      <c r="B194" s="1">
        <v>100</v>
      </c>
      <c r="C194" s="1">
        <v>49</v>
      </c>
      <c r="D194" s="1">
        <v>9.8000000000000007</v>
      </c>
      <c r="E194" s="1">
        <v>5.3</v>
      </c>
      <c r="F194" s="1">
        <v>0.1</v>
      </c>
      <c r="G194" s="1">
        <v>3.7</v>
      </c>
      <c r="H194" s="1">
        <v>5</v>
      </c>
      <c r="I194" s="1">
        <v>0</v>
      </c>
      <c r="J194" s="1">
        <v>-0.02</v>
      </c>
      <c r="K194" s="1">
        <v>0</v>
      </c>
      <c r="L194" s="1">
        <v>2017</v>
      </c>
      <c r="M194">
        <f t="shared" si="25"/>
        <v>61.300000000000004</v>
      </c>
      <c r="N194">
        <f t="shared" si="26"/>
        <v>1.25</v>
      </c>
      <c r="O194">
        <f t="shared" si="27"/>
        <v>99.9</v>
      </c>
      <c r="P194">
        <f t="shared" si="28"/>
        <v>899.1</v>
      </c>
      <c r="Q194">
        <f t="shared" si="29"/>
        <v>15.100000000000001</v>
      </c>
      <c r="R194">
        <f t="shared" si="30"/>
        <v>60.400000000000006</v>
      </c>
      <c r="S194">
        <f t="shared" si="31"/>
        <v>3.02</v>
      </c>
      <c r="T194">
        <f t="shared" si="32"/>
        <v>5</v>
      </c>
      <c r="U194">
        <f t="shared" si="33"/>
        <v>5</v>
      </c>
      <c r="W194">
        <f t="shared" si="34"/>
        <v>0.64</v>
      </c>
      <c r="X194">
        <f t="shared" si="35"/>
        <v>0.35</v>
      </c>
      <c r="Y194">
        <f t="shared" si="36"/>
        <v>0.01</v>
      </c>
    </row>
    <row r="195" spans="1:25" x14ac:dyDescent="0.25">
      <c r="A195" s="1" t="s">
        <v>710</v>
      </c>
      <c r="B195" s="1">
        <v>100</v>
      </c>
      <c r="C195" s="1">
        <v>40</v>
      </c>
      <c r="D195" s="1">
        <v>11.17</v>
      </c>
      <c r="E195" s="1">
        <v>3.28</v>
      </c>
      <c r="F195" s="1">
        <v>0.16</v>
      </c>
      <c r="G195" s="1">
        <v>3.55</v>
      </c>
      <c r="H195" s="1">
        <v>25</v>
      </c>
      <c r="I195" s="1">
        <v>0</v>
      </c>
      <c r="J195" s="1">
        <v>7.0000000000000007E-2</v>
      </c>
      <c r="K195" s="1">
        <v>0</v>
      </c>
      <c r="L195" s="1">
        <v>2017</v>
      </c>
      <c r="M195">
        <f t="shared" si="25"/>
        <v>59.239999999999995</v>
      </c>
      <c r="N195">
        <f t="shared" si="26"/>
        <v>1.48</v>
      </c>
      <c r="O195">
        <f t="shared" si="27"/>
        <v>99.84</v>
      </c>
      <c r="P195">
        <f t="shared" si="28"/>
        <v>898.56000000000006</v>
      </c>
      <c r="Q195">
        <f t="shared" si="29"/>
        <v>14.45</v>
      </c>
      <c r="R195">
        <f t="shared" si="30"/>
        <v>57.8</v>
      </c>
      <c r="S195">
        <f t="shared" si="31"/>
        <v>2.89</v>
      </c>
      <c r="T195">
        <f t="shared" si="32"/>
        <v>5</v>
      </c>
      <c r="U195">
        <f t="shared" si="33"/>
        <v>5</v>
      </c>
      <c r="W195">
        <f t="shared" si="34"/>
        <v>0.76</v>
      </c>
      <c r="X195">
        <f t="shared" si="35"/>
        <v>0.22</v>
      </c>
      <c r="Y195">
        <f t="shared" si="36"/>
        <v>0.01</v>
      </c>
    </row>
    <row r="196" spans="1:25" x14ac:dyDescent="0.25">
      <c r="A196" s="1" t="s">
        <v>711</v>
      </c>
      <c r="B196" s="1">
        <v>100</v>
      </c>
      <c r="C196" s="1">
        <v>15</v>
      </c>
      <c r="D196" s="1">
        <v>3.9</v>
      </c>
      <c r="E196" s="1">
        <v>1.4</v>
      </c>
      <c r="F196" s="1">
        <v>0</v>
      </c>
      <c r="G196" s="1"/>
      <c r="H196" s="1">
        <v>7</v>
      </c>
      <c r="I196" s="1"/>
      <c r="J196" s="1"/>
      <c r="K196" s="1">
        <v>0</v>
      </c>
      <c r="L196" s="1">
        <v>2017</v>
      </c>
      <c r="M196">
        <f t="shared" ref="M196:M259" si="37">4*D196+4*E196+9*F196</f>
        <v>21.2</v>
      </c>
      <c r="N196">
        <f t="shared" ref="N196:N259" si="38">ROUND(M196/C196,2)</f>
        <v>1.41</v>
      </c>
      <c r="O196">
        <f t="shared" ref="O196:O259" si="39">B196-F196</f>
        <v>100</v>
      </c>
      <c r="P196">
        <f t="shared" ref="P196:P259" si="40">O196*9</f>
        <v>900</v>
      </c>
      <c r="Q196">
        <f t="shared" ref="Q196:Q259" si="41">D196+E196</f>
        <v>5.3</v>
      </c>
      <c r="R196">
        <f t="shared" ref="R196:R259" si="42">Q196*4</f>
        <v>21.2</v>
      </c>
      <c r="S196">
        <f t="shared" ref="S196:S259" si="43">ROUND(R196/20,2)</f>
        <v>1.06</v>
      </c>
      <c r="T196">
        <f t="shared" ref="T196:T259" si="44">ROUND(Q196/S196,2)</f>
        <v>5</v>
      </c>
      <c r="U196">
        <f t="shared" ref="U196:U259" si="45">IF(T196&lt;=20,ROUND(T196,1),IF(AND(T196&gt;20,T196&lt;=50),INT((T196+2)/5)*5,ROUND(T196,-1)))</f>
        <v>5</v>
      </c>
      <c r="W196">
        <f t="shared" ref="W196:W259" si="46">ROUND(D196/($D196+$E196+$F196),2)</f>
        <v>0.74</v>
      </c>
      <c r="X196">
        <f t="shared" ref="X196:X259" si="47">ROUND(E196/($D196+$E196+$F196),2)</f>
        <v>0.26</v>
      </c>
      <c r="Y196">
        <f t="shared" ref="Y196:Y259" si="48">ROUND(F196/($D196+$E196+$F196),2)</f>
        <v>0</v>
      </c>
    </row>
    <row r="197" spans="1:25" x14ac:dyDescent="0.25">
      <c r="A197" s="1" t="s">
        <v>712</v>
      </c>
      <c r="B197" s="1">
        <v>100</v>
      </c>
      <c r="C197" s="1">
        <v>19</v>
      </c>
      <c r="D197" s="1">
        <v>4.54</v>
      </c>
      <c r="E197" s="1">
        <v>1.84</v>
      </c>
      <c r="F197" s="1">
        <v>0.18</v>
      </c>
      <c r="G197" s="1">
        <v>2.31</v>
      </c>
      <c r="H197" s="1">
        <v>38</v>
      </c>
      <c r="I197" s="1">
        <v>0</v>
      </c>
      <c r="J197" s="1">
        <v>0.03</v>
      </c>
      <c r="K197" s="1">
        <v>0</v>
      </c>
      <c r="L197" s="1">
        <v>2017</v>
      </c>
      <c r="M197">
        <f t="shared" si="37"/>
        <v>27.14</v>
      </c>
      <c r="N197">
        <f t="shared" si="38"/>
        <v>1.43</v>
      </c>
      <c r="O197">
        <f t="shared" si="39"/>
        <v>99.82</v>
      </c>
      <c r="P197">
        <f t="shared" si="40"/>
        <v>898.37999999999988</v>
      </c>
      <c r="Q197">
        <f t="shared" si="41"/>
        <v>6.38</v>
      </c>
      <c r="R197">
        <f t="shared" si="42"/>
        <v>25.52</v>
      </c>
      <c r="S197">
        <f t="shared" si="43"/>
        <v>1.28</v>
      </c>
      <c r="T197">
        <f t="shared" si="44"/>
        <v>4.9800000000000004</v>
      </c>
      <c r="U197">
        <f t="shared" si="45"/>
        <v>5</v>
      </c>
      <c r="W197">
        <f t="shared" si="46"/>
        <v>0.69</v>
      </c>
      <c r="X197">
        <f t="shared" si="47"/>
        <v>0.28000000000000003</v>
      </c>
      <c r="Y197">
        <f t="shared" si="48"/>
        <v>0.03</v>
      </c>
    </row>
    <row r="198" spans="1:25" x14ac:dyDescent="0.25">
      <c r="A198" s="1" t="s">
        <v>713</v>
      </c>
      <c r="B198" s="1">
        <v>100</v>
      </c>
      <c r="C198" s="1">
        <v>20</v>
      </c>
      <c r="D198" s="1">
        <v>4.78</v>
      </c>
      <c r="E198" s="1">
        <v>2.02</v>
      </c>
      <c r="F198" s="1">
        <v>0.17</v>
      </c>
      <c r="G198" s="1">
        <v>2.4500000000000002</v>
      </c>
      <c r="H198" s="1">
        <v>50</v>
      </c>
      <c r="I198" s="1">
        <v>0</v>
      </c>
      <c r="J198" s="1">
        <v>0.03</v>
      </c>
      <c r="K198" s="1">
        <v>0</v>
      </c>
      <c r="L198" s="1">
        <v>2017</v>
      </c>
      <c r="M198">
        <f t="shared" si="37"/>
        <v>28.730000000000004</v>
      </c>
      <c r="N198">
        <f t="shared" si="38"/>
        <v>1.44</v>
      </c>
      <c r="O198">
        <f t="shared" si="39"/>
        <v>99.83</v>
      </c>
      <c r="P198">
        <f t="shared" si="40"/>
        <v>898.47</v>
      </c>
      <c r="Q198">
        <f t="shared" si="41"/>
        <v>6.8000000000000007</v>
      </c>
      <c r="R198">
        <f t="shared" si="42"/>
        <v>27.200000000000003</v>
      </c>
      <c r="S198">
        <f t="shared" si="43"/>
        <v>1.36</v>
      </c>
      <c r="T198">
        <f t="shared" si="44"/>
        <v>5</v>
      </c>
      <c r="U198">
        <f t="shared" si="45"/>
        <v>5</v>
      </c>
      <c r="W198">
        <f t="shared" si="46"/>
        <v>0.69</v>
      </c>
      <c r="X198">
        <f t="shared" si="47"/>
        <v>0.28999999999999998</v>
      </c>
      <c r="Y198">
        <f t="shared" si="48"/>
        <v>0.02</v>
      </c>
    </row>
    <row r="199" spans="1:25" x14ac:dyDescent="0.25">
      <c r="A199" s="1" t="s">
        <v>714</v>
      </c>
      <c r="B199" s="1">
        <v>100</v>
      </c>
      <c r="C199" s="1">
        <v>61</v>
      </c>
      <c r="D199" s="1">
        <v>5.3</v>
      </c>
      <c r="E199" s="1">
        <v>3.4</v>
      </c>
      <c r="F199" s="1">
        <v>4.3</v>
      </c>
      <c r="G199" s="1"/>
      <c r="H199" s="1">
        <v>8</v>
      </c>
      <c r="I199" s="1"/>
      <c r="J199" s="1"/>
      <c r="K199" s="1">
        <v>0</v>
      </c>
      <c r="L199" s="1">
        <v>2017</v>
      </c>
      <c r="M199">
        <f t="shared" si="37"/>
        <v>73.5</v>
      </c>
      <c r="N199">
        <f t="shared" si="38"/>
        <v>1.2</v>
      </c>
      <c r="O199">
        <f t="shared" si="39"/>
        <v>95.7</v>
      </c>
      <c r="P199">
        <f t="shared" si="40"/>
        <v>861.30000000000007</v>
      </c>
      <c r="Q199">
        <f t="shared" si="41"/>
        <v>8.6999999999999993</v>
      </c>
      <c r="R199">
        <f t="shared" si="42"/>
        <v>34.799999999999997</v>
      </c>
      <c r="S199">
        <f t="shared" si="43"/>
        <v>1.74</v>
      </c>
      <c r="T199">
        <f t="shared" si="44"/>
        <v>5</v>
      </c>
      <c r="U199">
        <f t="shared" si="45"/>
        <v>5</v>
      </c>
      <c r="W199">
        <f t="shared" si="46"/>
        <v>0.41</v>
      </c>
      <c r="X199">
        <f t="shared" si="47"/>
        <v>0.26</v>
      </c>
      <c r="Y199">
        <f t="shared" si="48"/>
        <v>0.33</v>
      </c>
    </row>
    <row r="200" spans="1:25" x14ac:dyDescent="0.25">
      <c r="A200" s="1" t="s">
        <v>715</v>
      </c>
      <c r="B200" s="1">
        <v>100</v>
      </c>
      <c r="C200" s="1">
        <v>11</v>
      </c>
      <c r="D200" s="1">
        <v>2.7</v>
      </c>
      <c r="E200" s="1">
        <v>1.1000000000000001</v>
      </c>
      <c r="F200" s="1">
        <v>0</v>
      </c>
      <c r="G200" s="1"/>
      <c r="H200" s="1">
        <v>15</v>
      </c>
      <c r="I200" s="1"/>
      <c r="J200" s="1"/>
      <c r="K200" s="1">
        <v>0</v>
      </c>
      <c r="L200" s="1">
        <v>2017</v>
      </c>
      <c r="M200">
        <f t="shared" si="37"/>
        <v>15.200000000000001</v>
      </c>
      <c r="N200">
        <f t="shared" si="38"/>
        <v>1.38</v>
      </c>
      <c r="O200">
        <f t="shared" si="39"/>
        <v>100</v>
      </c>
      <c r="P200">
        <f t="shared" si="40"/>
        <v>900</v>
      </c>
      <c r="Q200">
        <f t="shared" si="41"/>
        <v>3.8000000000000003</v>
      </c>
      <c r="R200">
        <f t="shared" si="42"/>
        <v>15.200000000000001</v>
      </c>
      <c r="S200">
        <f t="shared" si="43"/>
        <v>0.76</v>
      </c>
      <c r="T200">
        <f t="shared" si="44"/>
        <v>5</v>
      </c>
      <c r="U200">
        <f t="shared" si="45"/>
        <v>5</v>
      </c>
      <c r="W200">
        <f t="shared" si="46"/>
        <v>0.71</v>
      </c>
      <c r="X200">
        <f t="shared" si="47"/>
        <v>0.28999999999999998</v>
      </c>
      <c r="Y200">
        <f t="shared" si="48"/>
        <v>0</v>
      </c>
    </row>
    <row r="201" spans="1:25" x14ac:dyDescent="0.25">
      <c r="A201" s="1" t="s">
        <v>716</v>
      </c>
      <c r="B201" s="1">
        <v>100</v>
      </c>
      <c r="C201" s="1">
        <v>12</v>
      </c>
      <c r="D201" s="1">
        <v>2.78</v>
      </c>
      <c r="E201" s="1">
        <v>1.22</v>
      </c>
      <c r="F201" s="1">
        <v>0.08</v>
      </c>
      <c r="G201" s="1">
        <v>0.55000000000000004</v>
      </c>
      <c r="H201" s="1">
        <v>54</v>
      </c>
      <c r="I201" s="1">
        <v>0</v>
      </c>
      <c r="J201" s="1">
        <v>0.02</v>
      </c>
      <c r="K201" s="1">
        <v>0</v>
      </c>
      <c r="L201" s="1">
        <v>2017</v>
      </c>
      <c r="M201">
        <f t="shared" si="37"/>
        <v>16.72</v>
      </c>
      <c r="N201">
        <f t="shared" si="38"/>
        <v>1.39</v>
      </c>
      <c r="O201">
        <f t="shared" si="39"/>
        <v>99.92</v>
      </c>
      <c r="P201">
        <f t="shared" si="40"/>
        <v>899.28</v>
      </c>
      <c r="Q201">
        <f t="shared" si="41"/>
        <v>4</v>
      </c>
      <c r="R201">
        <f t="shared" si="42"/>
        <v>16</v>
      </c>
      <c r="S201">
        <f t="shared" si="43"/>
        <v>0.8</v>
      </c>
      <c r="T201">
        <f t="shared" si="44"/>
        <v>5</v>
      </c>
      <c r="U201">
        <f t="shared" si="45"/>
        <v>5</v>
      </c>
      <c r="W201">
        <f t="shared" si="46"/>
        <v>0.68</v>
      </c>
      <c r="X201">
        <f t="shared" si="47"/>
        <v>0.3</v>
      </c>
      <c r="Y201">
        <f t="shared" si="48"/>
        <v>0.02</v>
      </c>
    </row>
    <row r="202" spans="1:25" x14ac:dyDescent="0.25">
      <c r="A202" s="1" t="s">
        <v>717</v>
      </c>
      <c r="B202" s="1">
        <v>35</v>
      </c>
      <c r="C202" s="1">
        <v>4.9000000000000004</v>
      </c>
      <c r="D202" s="1">
        <v>1.33</v>
      </c>
      <c r="E202" s="1">
        <v>0.38</v>
      </c>
      <c r="F202" s="1">
        <v>0</v>
      </c>
      <c r="G202" s="1">
        <v>0</v>
      </c>
      <c r="H202" s="1">
        <v>96.95</v>
      </c>
      <c r="I202" s="1">
        <v>0</v>
      </c>
      <c r="J202" s="1">
        <v>0</v>
      </c>
      <c r="K202" s="1">
        <v>0</v>
      </c>
      <c r="L202" s="1">
        <v>2006</v>
      </c>
      <c r="M202">
        <f t="shared" si="37"/>
        <v>6.84</v>
      </c>
      <c r="N202">
        <f t="shared" si="38"/>
        <v>1.4</v>
      </c>
      <c r="O202">
        <f t="shared" si="39"/>
        <v>35</v>
      </c>
      <c r="P202">
        <f t="shared" si="40"/>
        <v>315</v>
      </c>
      <c r="Q202">
        <f t="shared" si="41"/>
        <v>1.71</v>
      </c>
      <c r="R202">
        <f t="shared" si="42"/>
        <v>6.84</v>
      </c>
      <c r="S202">
        <f t="shared" si="43"/>
        <v>0.34</v>
      </c>
      <c r="T202">
        <f t="shared" si="44"/>
        <v>5.03</v>
      </c>
      <c r="U202">
        <f t="shared" si="45"/>
        <v>5</v>
      </c>
      <c r="W202">
        <f t="shared" si="46"/>
        <v>0.78</v>
      </c>
      <c r="X202">
        <f t="shared" si="47"/>
        <v>0.22</v>
      </c>
      <c r="Y202">
        <f t="shared" si="48"/>
        <v>0</v>
      </c>
    </row>
    <row r="203" spans="1:25" x14ac:dyDescent="0.25">
      <c r="A203" s="1" t="s">
        <v>718</v>
      </c>
      <c r="B203" s="1">
        <v>100</v>
      </c>
      <c r="C203" s="1">
        <v>34</v>
      </c>
      <c r="D203" s="1">
        <v>7.6</v>
      </c>
      <c r="E203" s="1">
        <v>4</v>
      </c>
      <c r="F203" s="1">
        <v>0.1</v>
      </c>
      <c r="G203" s="1"/>
      <c r="H203" s="1"/>
      <c r="I203" s="1"/>
      <c r="J203" s="1"/>
      <c r="K203" s="1">
        <v>0</v>
      </c>
      <c r="L203" s="1">
        <v>2017</v>
      </c>
      <c r="M203">
        <f t="shared" si="37"/>
        <v>47.3</v>
      </c>
      <c r="N203">
        <f t="shared" si="38"/>
        <v>1.39</v>
      </c>
      <c r="O203">
        <f t="shared" si="39"/>
        <v>99.9</v>
      </c>
      <c r="P203">
        <f t="shared" si="40"/>
        <v>899.1</v>
      </c>
      <c r="Q203">
        <f t="shared" si="41"/>
        <v>11.6</v>
      </c>
      <c r="R203">
        <f t="shared" si="42"/>
        <v>46.4</v>
      </c>
      <c r="S203">
        <f t="shared" si="43"/>
        <v>2.3199999999999998</v>
      </c>
      <c r="T203">
        <f t="shared" si="44"/>
        <v>5</v>
      </c>
      <c r="U203">
        <f t="shared" si="45"/>
        <v>5</v>
      </c>
      <c r="W203">
        <f t="shared" si="46"/>
        <v>0.65</v>
      </c>
      <c r="X203">
        <f t="shared" si="47"/>
        <v>0.34</v>
      </c>
      <c r="Y203">
        <f t="shared" si="48"/>
        <v>0.01</v>
      </c>
    </row>
    <row r="204" spans="1:25" x14ac:dyDescent="0.25">
      <c r="A204" s="1" t="s">
        <v>719</v>
      </c>
      <c r="B204" s="1">
        <v>100</v>
      </c>
      <c r="C204" s="1">
        <v>278</v>
      </c>
      <c r="D204" s="1">
        <v>58.5</v>
      </c>
      <c r="E204" s="1">
        <v>26.6</v>
      </c>
      <c r="F204" s="1">
        <v>4.8</v>
      </c>
      <c r="G204" s="1"/>
      <c r="H204" s="1">
        <v>282</v>
      </c>
      <c r="I204" s="1"/>
      <c r="J204" s="1"/>
      <c r="K204" s="1">
        <v>0</v>
      </c>
      <c r="L204" s="1">
        <v>2017</v>
      </c>
      <c r="M204">
        <f t="shared" si="37"/>
        <v>383.59999999999997</v>
      </c>
      <c r="N204">
        <f t="shared" si="38"/>
        <v>1.38</v>
      </c>
      <c r="O204">
        <f t="shared" si="39"/>
        <v>95.2</v>
      </c>
      <c r="P204">
        <f t="shared" si="40"/>
        <v>856.80000000000007</v>
      </c>
      <c r="Q204">
        <f t="shared" si="41"/>
        <v>85.1</v>
      </c>
      <c r="R204">
        <f t="shared" si="42"/>
        <v>340.4</v>
      </c>
      <c r="S204">
        <f t="shared" si="43"/>
        <v>17.02</v>
      </c>
      <c r="T204">
        <f t="shared" si="44"/>
        <v>5</v>
      </c>
      <c r="U204">
        <f t="shared" si="45"/>
        <v>5</v>
      </c>
      <c r="W204">
        <f t="shared" si="46"/>
        <v>0.65</v>
      </c>
      <c r="X204">
        <f t="shared" si="47"/>
        <v>0.3</v>
      </c>
      <c r="Y204">
        <f t="shared" si="48"/>
        <v>0.05</v>
      </c>
    </row>
    <row r="205" spans="1:25" x14ac:dyDescent="0.25">
      <c r="A205" s="1" t="s">
        <v>720</v>
      </c>
      <c r="B205" s="1">
        <v>100</v>
      </c>
      <c r="C205" s="1">
        <v>21</v>
      </c>
      <c r="D205" s="1">
        <v>4.5999999999999996</v>
      </c>
      <c r="E205" s="1">
        <v>2</v>
      </c>
      <c r="F205" s="1">
        <v>0.3</v>
      </c>
      <c r="G205" s="1"/>
      <c r="H205" s="1">
        <v>18</v>
      </c>
      <c r="I205" s="1"/>
      <c r="J205" s="1"/>
      <c r="K205" s="1">
        <v>0</v>
      </c>
      <c r="L205" s="1">
        <v>2017</v>
      </c>
      <c r="M205">
        <f t="shared" si="37"/>
        <v>29.099999999999998</v>
      </c>
      <c r="N205">
        <f t="shared" si="38"/>
        <v>1.39</v>
      </c>
      <c r="O205">
        <f t="shared" si="39"/>
        <v>99.7</v>
      </c>
      <c r="P205">
        <f t="shared" si="40"/>
        <v>897.30000000000007</v>
      </c>
      <c r="Q205">
        <f t="shared" si="41"/>
        <v>6.6</v>
      </c>
      <c r="R205">
        <f t="shared" si="42"/>
        <v>26.4</v>
      </c>
      <c r="S205">
        <f t="shared" si="43"/>
        <v>1.32</v>
      </c>
      <c r="T205">
        <f t="shared" si="44"/>
        <v>5</v>
      </c>
      <c r="U205">
        <f t="shared" si="45"/>
        <v>5</v>
      </c>
      <c r="W205">
        <f t="shared" si="46"/>
        <v>0.67</v>
      </c>
      <c r="X205">
        <f t="shared" si="47"/>
        <v>0.28999999999999998</v>
      </c>
      <c r="Y205">
        <f t="shared" si="48"/>
        <v>0.04</v>
      </c>
    </row>
    <row r="206" spans="1:25" x14ac:dyDescent="0.25">
      <c r="A206" s="1" t="s">
        <v>721</v>
      </c>
      <c r="B206" s="1">
        <v>100</v>
      </c>
      <c r="C206" s="1">
        <v>54</v>
      </c>
      <c r="D206" s="1">
        <v>13.9</v>
      </c>
      <c r="E206" s="1">
        <v>3.1</v>
      </c>
      <c r="F206" s="1">
        <v>1.1000000000000001</v>
      </c>
      <c r="G206" s="1"/>
      <c r="H206" s="1"/>
      <c r="I206" s="1"/>
      <c r="J206" s="1"/>
      <c r="K206" s="1">
        <v>0</v>
      </c>
      <c r="L206" s="1">
        <v>2017</v>
      </c>
      <c r="M206">
        <f t="shared" si="37"/>
        <v>77.900000000000006</v>
      </c>
      <c r="N206">
        <f t="shared" si="38"/>
        <v>1.44</v>
      </c>
      <c r="O206">
        <f t="shared" si="39"/>
        <v>98.9</v>
      </c>
      <c r="P206">
        <f t="shared" si="40"/>
        <v>890.1</v>
      </c>
      <c r="Q206">
        <f t="shared" si="41"/>
        <v>17</v>
      </c>
      <c r="R206">
        <f t="shared" si="42"/>
        <v>68</v>
      </c>
      <c r="S206">
        <f t="shared" si="43"/>
        <v>3.4</v>
      </c>
      <c r="T206">
        <f t="shared" si="44"/>
        <v>5</v>
      </c>
      <c r="U206">
        <f t="shared" si="45"/>
        <v>5</v>
      </c>
      <c r="W206">
        <f t="shared" si="46"/>
        <v>0.77</v>
      </c>
      <c r="X206">
        <f t="shared" si="47"/>
        <v>0.17</v>
      </c>
      <c r="Y206">
        <f t="shared" si="48"/>
        <v>0.06</v>
      </c>
    </row>
    <row r="207" spans="1:25" x14ac:dyDescent="0.25">
      <c r="A207" s="1" t="s">
        <v>722</v>
      </c>
      <c r="B207" s="1">
        <v>100</v>
      </c>
      <c r="C207" s="1">
        <v>230</v>
      </c>
      <c r="D207" s="1">
        <v>50</v>
      </c>
      <c r="E207" s="1">
        <v>25.7</v>
      </c>
      <c r="F207" s="1">
        <v>2</v>
      </c>
      <c r="G207" s="1"/>
      <c r="H207" s="1"/>
      <c r="I207" s="1"/>
      <c r="J207" s="1"/>
      <c r="K207" s="1">
        <v>0</v>
      </c>
      <c r="L207" s="1">
        <v>2017</v>
      </c>
      <c r="M207">
        <f t="shared" si="37"/>
        <v>320.8</v>
      </c>
      <c r="N207">
        <f t="shared" si="38"/>
        <v>1.39</v>
      </c>
      <c r="O207">
        <f t="shared" si="39"/>
        <v>98</v>
      </c>
      <c r="P207">
        <f t="shared" si="40"/>
        <v>882</v>
      </c>
      <c r="Q207">
        <f t="shared" si="41"/>
        <v>75.7</v>
      </c>
      <c r="R207">
        <f t="shared" si="42"/>
        <v>302.8</v>
      </c>
      <c r="S207">
        <f t="shared" si="43"/>
        <v>15.14</v>
      </c>
      <c r="T207">
        <f t="shared" si="44"/>
        <v>5</v>
      </c>
      <c r="U207">
        <f t="shared" si="45"/>
        <v>5</v>
      </c>
      <c r="W207">
        <f t="shared" si="46"/>
        <v>0.64</v>
      </c>
      <c r="X207">
        <f t="shared" si="47"/>
        <v>0.33</v>
      </c>
      <c r="Y207">
        <f t="shared" si="48"/>
        <v>0.03</v>
      </c>
    </row>
    <row r="208" spans="1:25" x14ac:dyDescent="0.25">
      <c r="A208" s="1" t="s">
        <v>723</v>
      </c>
      <c r="B208" s="1">
        <v>100</v>
      </c>
      <c r="C208" s="1">
        <v>35</v>
      </c>
      <c r="D208" s="1">
        <v>8.8000000000000007</v>
      </c>
      <c r="E208" s="1">
        <v>3.5</v>
      </c>
      <c r="F208" s="1">
        <v>0.1</v>
      </c>
      <c r="G208" s="1"/>
      <c r="H208" s="1">
        <v>15</v>
      </c>
      <c r="I208" s="1"/>
      <c r="J208" s="1"/>
      <c r="K208" s="1">
        <v>0</v>
      </c>
      <c r="L208" s="1">
        <v>2017</v>
      </c>
      <c r="M208">
        <f t="shared" si="37"/>
        <v>50.1</v>
      </c>
      <c r="N208">
        <f t="shared" si="38"/>
        <v>1.43</v>
      </c>
      <c r="O208">
        <f t="shared" si="39"/>
        <v>99.9</v>
      </c>
      <c r="P208">
        <f t="shared" si="40"/>
        <v>899.1</v>
      </c>
      <c r="Q208">
        <f t="shared" si="41"/>
        <v>12.3</v>
      </c>
      <c r="R208">
        <f t="shared" si="42"/>
        <v>49.2</v>
      </c>
      <c r="S208">
        <f t="shared" si="43"/>
        <v>2.46</v>
      </c>
      <c r="T208">
        <f t="shared" si="44"/>
        <v>5</v>
      </c>
      <c r="U208">
        <f t="shared" si="45"/>
        <v>5</v>
      </c>
      <c r="W208">
        <f t="shared" si="46"/>
        <v>0.71</v>
      </c>
      <c r="X208">
        <f t="shared" si="47"/>
        <v>0.28000000000000003</v>
      </c>
      <c r="Y208">
        <f t="shared" si="48"/>
        <v>0.01</v>
      </c>
    </row>
    <row r="209" spans="1:25" x14ac:dyDescent="0.25">
      <c r="A209" s="1" t="s">
        <v>724</v>
      </c>
      <c r="B209" s="1">
        <v>100</v>
      </c>
      <c r="C209" s="1">
        <v>19</v>
      </c>
      <c r="D209" s="1">
        <v>3.6</v>
      </c>
      <c r="E209" s="1">
        <v>2.2999999999999998</v>
      </c>
      <c r="F209" s="1">
        <v>0.2</v>
      </c>
      <c r="G209" s="1"/>
      <c r="H209" s="1">
        <v>2</v>
      </c>
      <c r="I209" s="1"/>
      <c r="J209" s="1"/>
      <c r="K209" s="1">
        <v>0</v>
      </c>
      <c r="L209" s="1">
        <v>2017</v>
      </c>
      <c r="M209">
        <f t="shared" si="37"/>
        <v>25.400000000000002</v>
      </c>
      <c r="N209">
        <f t="shared" si="38"/>
        <v>1.34</v>
      </c>
      <c r="O209">
        <f t="shared" si="39"/>
        <v>99.8</v>
      </c>
      <c r="P209">
        <f t="shared" si="40"/>
        <v>898.19999999999993</v>
      </c>
      <c r="Q209">
        <f t="shared" si="41"/>
        <v>5.9</v>
      </c>
      <c r="R209">
        <f t="shared" si="42"/>
        <v>23.6</v>
      </c>
      <c r="S209">
        <f t="shared" si="43"/>
        <v>1.18</v>
      </c>
      <c r="T209">
        <f t="shared" si="44"/>
        <v>5</v>
      </c>
      <c r="U209">
        <f t="shared" si="45"/>
        <v>5</v>
      </c>
      <c r="W209">
        <f t="shared" si="46"/>
        <v>0.59</v>
      </c>
      <c r="X209">
        <f t="shared" si="47"/>
        <v>0.38</v>
      </c>
      <c r="Y209">
        <f t="shared" si="48"/>
        <v>0.03</v>
      </c>
    </row>
    <row r="210" spans="1:25" x14ac:dyDescent="0.25">
      <c r="A210" s="1" t="s">
        <v>725</v>
      </c>
      <c r="B210" s="1">
        <v>100</v>
      </c>
      <c r="C210" s="1">
        <v>238</v>
      </c>
      <c r="D210" s="1">
        <v>58.4</v>
      </c>
      <c r="E210" s="1">
        <v>17.5</v>
      </c>
      <c r="F210" s="1">
        <v>3.9</v>
      </c>
      <c r="G210" s="1"/>
      <c r="H210" s="1">
        <v>145</v>
      </c>
      <c r="I210" s="1"/>
      <c r="J210" s="1"/>
      <c r="K210" s="1">
        <v>0</v>
      </c>
      <c r="L210" s="1">
        <v>2017</v>
      </c>
      <c r="M210">
        <f t="shared" si="37"/>
        <v>338.70000000000005</v>
      </c>
      <c r="N210">
        <f t="shared" si="38"/>
        <v>1.42</v>
      </c>
      <c r="O210">
        <f t="shared" si="39"/>
        <v>96.1</v>
      </c>
      <c r="P210">
        <f t="shared" si="40"/>
        <v>864.9</v>
      </c>
      <c r="Q210">
        <f t="shared" si="41"/>
        <v>75.900000000000006</v>
      </c>
      <c r="R210">
        <f t="shared" si="42"/>
        <v>303.60000000000002</v>
      </c>
      <c r="S210">
        <f t="shared" si="43"/>
        <v>15.18</v>
      </c>
      <c r="T210">
        <f t="shared" si="44"/>
        <v>5</v>
      </c>
      <c r="U210">
        <f t="shared" si="45"/>
        <v>5</v>
      </c>
      <c r="W210">
        <f t="shared" si="46"/>
        <v>0.73</v>
      </c>
      <c r="X210">
        <f t="shared" si="47"/>
        <v>0.22</v>
      </c>
      <c r="Y210">
        <f t="shared" si="48"/>
        <v>0.05</v>
      </c>
    </row>
    <row r="211" spans="1:25" x14ac:dyDescent="0.25">
      <c r="A211" s="1" t="s">
        <v>726</v>
      </c>
      <c r="B211" s="1">
        <v>100</v>
      </c>
      <c r="C211" s="1">
        <v>26</v>
      </c>
      <c r="D211" s="1">
        <v>5.34</v>
      </c>
      <c r="E211" s="1">
        <v>2.8</v>
      </c>
      <c r="F211" s="1">
        <v>0.31</v>
      </c>
      <c r="G211" s="1">
        <v>0.4</v>
      </c>
      <c r="H211" s="1">
        <v>4</v>
      </c>
      <c r="I211" s="1">
        <v>0</v>
      </c>
      <c r="J211" s="1">
        <v>0.08</v>
      </c>
      <c r="K211" s="1">
        <v>0</v>
      </c>
      <c r="L211" s="1">
        <v>2017</v>
      </c>
      <c r="M211">
        <f t="shared" si="37"/>
        <v>35.35</v>
      </c>
      <c r="N211">
        <f t="shared" si="38"/>
        <v>1.36</v>
      </c>
      <c r="O211">
        <f t="shared" si="39"/>
        <v>99.69</v>
      </c>
      <c r="P211">
        <f t="shared" si="40"/>
        <v>897.21</v>
      </c>
      <c r="Q211">
        <f t="shared" si="41"/>
        <v>8.14</v>
      </c>
      <c r="R211">
        <f t="shared" si="42"/>
        <v>32.56</v>
      </c>
      <c r="S211">
        <f t="shared" si="43"/>
        <v>1.63</v>
      </c>
      <c r="T211">
        <f t="shared" si="44"/>
        <v>4.99</v>
      </c>
      <c r="U211">
        <f t="shared" si="45"/>
        <v>5</v>
      </c>
      <c r="W211">
        <f t="shared" si="46"/>
        <v>0.63</v>
      </c>
      <c r="X211">
        <f t="shared" si="47"/>
        <v>0.33</v>
      </c>
      <c r="Y211">
        <f t="shared" si="48"/>
        <v>0.04</v>
      </c>
    </row>
    <row r="212" spans="1:25" x14ac:dyDescent="0.25">
      <c r="A212" s="1" t="s">
        <v>727</v>
      </c>
      <c r="B212" s="1">
        <v>100</v>
      </c>
      <c r="C212" s="1">
        <v>27</v>
      </c>
      <c r="D212" s="1">
        <v>4.3</v>
      </c>
      <c r="E212" s="1">
        <v>3.5</v>
      </c>
      <c r="F212" s="1">
        <v>0.4</v>
      </c>
      <c r="G212" s="1">
        <v>1.1000000000000001</v>
      </c>
      <c r="H212" s="1">
        <v>14</v>
      </c>
      <c r="I212" s="1">
        <v>0</v>
      </c>
      <c r="J212" s="1">
        <v>-0.05</v>
      </c>
      <c r="K212" s="1">
        <v>0</v>
      </c>
      <c r="L212" s="1">
        <v>2017</v>
      </c>
      <c r="M212">
        <f t="shared" si="37"/>
        <v>34.799999999999997</v>
      </c>
      <c r="N212">
        <f t="shared" si="38"/>
        <v>1.29</v>
      </c>
      <c r="O212">
        <f t="shared" si="39"/>
        <v>99.6</v>
      </c>
      <c r="P212">
        <f t="shared" si="40"/>
        <v>896.4</v>
      </c>
      <c r="Q212">
        <f t="shared" si="41"/>
        <v>7.8</v>
      </c>
      <c r="R212">
        <f t="shared" si="42"/>
        <v>31.2</v>
      </c>
      <c r="S212">
        <f t="shared" si="43"/>
        <v>1.56</v>
      </c>
      <c r="T212">
        <f t="shared" si="44"/>
        <v>5</v>
      </c>
      <c r="U212">
        <f t="shared" si="45"/>
        <v>5</v>
      </c>
      <c r="W212">
        <f t="shared" si="46"/>
        <v>0.52</v>
      </c>
      <c r="X212">
        <f t="shared" si="47"/>
        <v>0.43</v>
      </c>
      <c r="Y212">
        <f t="shared" si="48"/>
        <v>0.05</v>
      </c>
    </row>
    <row r="213" spans="1:25" x14ac:dyDescent="0.25">
      <c r="A213" s="1" t="s">
        <v>728</v>
      </c>
      <c r="B213" s="1">
        <v>100</v>
      </c>
      <c r="C213" s="1">
        <v>31</v>
      </c>
      <c r="D213" s="1">
        <v>3.8</v>
      </c>
      <c r="E213" s="1">
        <v>3.81</v>
      </c>
      <c r="F213" s="1">
        <v>0.92</v>
      </c>
      <c r="G213" s="1">
        <v>0.91</v>
      </c>
      <c r="H213" s="1">
        <v>16</v>
      </c>
      <c r="I213" s="1">
        <v>0</v>
      </c>
      <c r="J213" s="1">
        <v>0.06</v>
      </c>
      <c r="K213" s="1">
        <v>0</v>
      </c>
      <c r="L213" s="1">
        <v>2017</v>
      </c>
      <c r="M213">
        <f t="shared" si="37"/>
        <v>38.72</v>
      </c>
      <c r="N213">
        <f t="shared" si="38"/>
        <v>1.25</v>
      </c>
      <c r="O213">
        <f t="shared" si="39"/>
        <v>99.08</v>
      </c>
      <c r="P213">
        <f t="shared" si="40"/>
        <v>891.72</v>
      </c>
      <c r="Q213">
        <f t="shared" si="41"/>
        <v>7.6099999999999994</v>
      </c>
      <c r="R213">
        <f t="shared" si="42"/>
        <v>30.439999999999998</v>
      </c>
      <c r="S213">
        <f t="shared" si="43"/>
        <v>1.52</v>
      </c>
      <c r="T213">
        <f t="shared" si="44"/>
        <v>5.01</v>
      </c>
      <c r="U213">
        <f t="shared" si="45"/>
        <v>5</v>
      </c>
      <c r="W213">
        <f t="shared" si="46"/>
        <v>0.45</v>
      </c>
      <c r="X213">
        <f t="shared" si="47"/>
        <v>0.45</v>
      </c>
      <c r="Y213">
        <f t="shared" si="48"/>
        <v>0.11</v>
      </c>
    </row>
    <row r="214" spans="1:25" x14ac:dyDescent="0.25">
      <c r="A214" s="1" t="s">
        <v>729</v>
      </c>
      <c r="B214" s="1">
        <v>100</v>
      </c>
      <c r="C214" s="1">
        <v>213</v>
      </c>
      <c r="D214" s="1">
        <v>55.3</v>
      </c>
      <c r="E214" s="1">
        <v>15.4</v>
      </c>
      <c r="F214" s="1">
        <v>2.8</v>
      </c>
      <c r="G214" s="1"/>
      <c r="H214" s="1">
        <v>193</v>
      </c>
      <c r="I214" s="1"/>
      <c r="J214" s="1"/>
      <c r="K214" s="1">
        <v>0</v>
      </c>
      <c r="L214" s="1">
        <v>2017</v>
      </c>
      <c r="M214">
        <f t="shared" si="37"/>
        <v>308</v>
      </c>
      <c r="N214">
        <f t="shared" si="38"/>
        <v>1.45</v>
      </c>
      <c r="O214">
        <f t="shared" si="39"/>
        <v>97.2</v>
      </c>
      <c r="P214">
        <f t="shared" si="40"/>
        <v>874.80000000000007</v>
      </c>
      <c r="Q214">
        <f t="shared" si="41"/>
        <v>70.7</v>
      </c>
      <c r="R214">
        <f t="shared" si="42"/>
        <v>282.8</v>
      </c>
      <c r="S214">
        <f t="shared" si="43"/>
        <v>14.14</v>
      </c>
      <c r="T214">
        <f t="shared" si="44"/>
        <v>5</v>
      </c>
      <c r="U214">
        <f t="shared" si="45"/>
        <v>5</v>
      </c>
      <c r="W214">
        <f t="shared" si="46"/>
        <v>0.75</v>
      </c>
      <c r="X214">
        <f t="shared" si="47"/>
        <v>0.21</v>
      </c>
      <c r="Y214">
        <f t="shared" si="48"/>
        <v>0.04</v>
      </c>
    </row>
    <row r="215" spans="1:25" x14ac:dyDescent="0.25">
      <c r="A215" s="1" t="s">
        <v>730</v>
      </c>
      <c r="B215" s="1">
        <v>100</v>
      </c>
      <c r="C215" s="1">
        <v>31</v>
      </c>
      <c r="D215" s="1">
        <v>8.1</v>
      </c>
      <c r="E215" s="1">
        <v>2.2000000000000002</v>
      </c>
      <c r="F215" s="1">
        <v>0.4</v>
      </c>
      <c r="G215" s="1"/>
      <c r="H215" s="1">
        <v>18</v>
      </c>
      <c r="I215" s="1"/>
      <c r="J215" s="1"/>
      <c r="K215" s="1">
        <v>0</v>
      </c>
      <c r="L215" s="1">
        <v>2017</v>
      </c>
      <c r="M215">
        <f t="shared" si="37"/>
        <v>44.800000000000004</v>
      </c>
      <c r="N215">
        <f t="shared" si="38"/>
        <v>1.45</v>
      </c>
      <c r="O215">
        <f t="shared" si="39"/>
        <v>99.6</v>
      </c>
      <c r="P215">
        <f t="shared" si="40"/>
        <v>896.4</v>
      </c>
      <c r="Q215">
        <f t="shared" si="41"/>
        <v>10.3</v>
      </c>
      <c r="R215">
        <f t="shared" si="42"/>
        <v>41.2</v>
      </c>
      <c r="S215">
        <f t="shared" si="43"/>
        <v>2.06</v>
      </c>
      <c r="T215">
        <f t="shared" si="44"/>
        <v>5</v>
      </c>
      <c r="U215">
        <f t="shared" si="45"/>
        <v>5</v>
      </c>
      <c r="W215">
        <f t="shared" si="46"/>
        <v>0.76</v>
      </c>
      <c r="X215">
        <f t="shared" si="47"/>
        <v>0.21</v>
      </c>
      <c r="Y215">
        <f t="shared" si="48"/>
        <v>0.04</v>
      </c>
    </row>
    <row r="216" spans="1:25" x14ac:dyDescent="0.25">
      <c r="A216" s="1" t="s">
        <v>731</v>
      </c>
      <c r="B216" s="1">
        <v>100</v>
      </c>
      <c r="C216" s="1">
        <v>25</v>
      </c>
      <c r="D216" s="1">
        <v>4.51</v>
      </c>
      <c r="E216" s="1">
        <v>2.98</v>
      </c>
      <c r="F216" s="1">
        <v>0.41</v>
      </c>
      <c r="G216" s="1">
        <v>0.27</v>
      </c>
      <c r="H216" s="1">
        <v>46</v>
      </c>
      <c r="I216" s="1">
        <v>0</v>
      </c>
      <c r="J216" s="1">
        <v>0.08</v>
      </c>
      <c r="K216" s="1">
        <v>0</v>
      </c>
      <c r="L216" s="1">
        <v>2017</v>
      </c>
      <c r="M216">
        <f t="shared" si="37"/>
        <v>33.65</v>
      </c>
      <c r="N216">
        <f t="shared" si="38"/>
        <v>1.35</v>
      </c>
      <c r="O216">
        <f t="shared" si="39"/>
        <v>99.59</v>
      </c>
      <c r="P216">
        <f t="shared" si="40"/>
        <v>896.31000000000006</v>
      </c>
      <c r="Q216">
        <f t="shared" si="41"/>
        <v>7.49</v>
      </c>
      <c r="R216">
        <f t="shared" si="42"/>
        <v>29.96</v>
      </c>
      <c r="S216">
        <f t="shared" si="43"/>
        <v>1.5</v>
      </c>
      <c r="T216">
        <f t="shared" si="44"/>
        <v>4.99</v>
      </c>
      <c r="U216">
        <f t="shared" si="45"/>
        <v>5</v>
      </c>
      <c r="W216">
        <f t="shared" si="46"/>
        <v>0.56999999999999995</v>
      </c>
      <c r="X216">
        <f t="shared" si="47"/>
        <v>0.38</v>
      </c>
      <c r="Y216">
        <f t="shared" si="48"/>
        <v>0.05</v>
      </c>
    </row>
    <row r="217" spans="1:25" x14ac:dyDescent="0.25">
      <c r="A217" s="1" t="s">
        <v>732</v>
      </c>
      <c r="B217" s="1">
        <v>100</v>
      </c>
      <c r="C217" s="1">
        <v>22</v>
      </c>
      <c r="D217" s="1">
        <v>3.96</v>
      </c>
      <c r="E217" s="1">
        <v>2.72</v>
      </c>
      <c r="F217" s="1">
        <v>0.28999999999999998</v>
      </c>
      <c r="G217" s="1">
        <v>0.31</v>
      </c>
      <c r="H217" s="1">
        <v>65</v>
      </c>
      <c r="I217" s="1">
        <v>0</v>
      </c>
      <c r="J217" s="1">
        <v>0.06</v>
      </c>
      <c r="K217" s="1">
        <v>0</v>
      </c>
      <c r="L217" s="1">
        <v>2017</v>
      </c>
      <c r="M217">
        <f t="shared" si="37"/>
        <v>29.33</v>
      </c>
      <c r="N217">
        <f t="shared" si="38"/>
        <v>1.33</v>
      </c>
      <c r="O217">
        <f t="shared" si="39"/>
        <v>99.71</v>
      </c>
      <c r="P217">
        <f t="shared" si="40"/>
        <v>897.39</v>
      </c>
      <c r="Q217">
        <f t="shared" si="41"/>
        <v>6.68</v>
      </c>
      <c r="R217">
        <f t="shared" si="42"/>
        <v>26.72</v>
      </c>
      <c r="S217">
        <f t="shared" si="43"/>
        <v>1.34</v>
      </c>
      <c r="T217">
        <f t="shared" si="44"/>
        <v>4.99</v>
      </c>
      <c r="U217">
        <f t="shared" si="45"/>
        <v>5</v>
      </c>
      <c r="W217">
        <f t="shared" si="46"/>
        <v>0.56999999999999995</v>
      </c>
      <c r="X217">
        <f t="shared" si="47"/>
        <v>0.39</v>
      </c>
      <c r="Y217">
        <f t="shared" si="48"/>
        <v>0.04</v>
      </c>
    </row>
    <row r="218" spans="1:25" x14ac:dyDescent="0.25">
      <c r="A218" s="1" t="s">
        <v>733</v>
      </c>
      <c r="B218" s="1">
        <v>100</v>
      </c>
      <c r="C218" s="1">
        <v>52</v>
      </c>
      <c r="D218" s="1">
        <v>5.4</v>
      </c>
      <c r="E218" s="1">
        <v>3.1</v>
      </c>
      <c r="F218" s="1">
        <v>3.3</v>
      </c>
      <c r="G218" s="1"/>
      <c r="H218" s="1">
        <v>5</v>
      </c>
      <c r="I218" s="1"/>
      <c r="J218" s="1"/>
      <c r="K218" s="1">
        <v>0</v>
      </c>
      <c r="L218" s="1">
        <v>2017</v>
      </c>
      <c r="M218">
        <f t="shared" si="37"/>
        <v>63.7</v>
      </c>
      <c r="N218">
        <f t="shared" si="38"/>
        <v>1.23</v>
      </c>
      <c r="O218">
        <f t="shared" si="39"/>
        <v>96.7</v>
      </c>
      <c r="P218">
        <f t="shared" si="40"/>
        <v>870.30000000000007</v>
      </c>
      <c r="Q218">
        <f t="shared" si="41"/>
        <v>8.5</v>
      </c>
      <c r="R218">
        <f t="shared" si="42"/>
        <v>34</v>
      </c>
      <c r="S218">
        <f t="shared" si="43"/>
        <v>1.7</v>
      </c>
      <c r="T218">
        <f t="shared" si="44"/>
        <v>5</v>
      </c>
      <c r="U218">
        <f t="shared" si="45"/>
        <v>5</v>
      </c>
      <c r="W218">
        <f t="shared" si="46"/>
        <v>0.46</v>
      </c>
      <c r="X218">
        <f t="shared" si="47"/>
        <v>0.26</v>
      </c>
      <c r="Y218">
        <f t="shared" si="48"/>
        <v>0.28000000000000003</v>
      </c>
    </row>
    <row r="219" spans="1:25" x14ac:dyDescent="0.25">
      <c r="A219" s="1" t="s">
        <v>734</v>
      </c>
      <c r="B219" s="1">
        <v>100</v>
      </c>
      <c r="C219" s="1">
        <v>14</v>
      </c>
      <c r="D219" s="1">
        <v>2</v>
      </c>
      <c r="E219" s="1">
        <v>2.1</v>
      </c>
      <c r="F219" s="1">
        <v>0.2</v>
      </c>
      <c r="G219" s="1"/>
      <c r="H219" s="1">
        <v>17</v>
      </c>
      <c r="I219" s="1"/>
      <c r="J219" s="1"/>
      <c r="K219" s="1">
        <v>0</v>
      </c>
      <c r="L219" s="1">
        <v>2017</v>
      </c>
      <c r="M219">
        <f t="shared" si="37"/>
        <v>18.2</v>
      </c>
      <c r="N219">
        <f t="shared" si="38"/>
        <v>1.3</v>
      </c>
      <c r="O219">
        <f t="shared" si="39"/>
        <v>99.8</v>
      </c>
      <c r="P219">
        <f t="shared" si="40"/>
        <v>898.19999999999993</v>
      </c>
      <c r="Q219">
        <f t="shared" si="41"/>
        <v>4.0999999999999996</v>
      </c>
      <c r="R219">
        <f t="shared" si="42"/>
        <v>16.399999999999999</v>
      </c>
      <c r="S219">
        <f t="shared" si="43"/>
        <v>0.82</v>
      </c>
      <c r="T219">
        <f t="shared" si="44"/>
        <v>5</v>
      </c>
      <c r="U219">
        <f t="shared" si="45"/>
        <v>5</v>
      </c>
      <c r="W219">
        <f t="shared" si="46"/>
        <v>0.47</v>
      </c>
      <c r="X219">
        <f t="shared" si="47"/>
        <v>0.49</v>
      </c>
      <c r="Y219">
        <f t="shared" si="48"/>
        <v>0.05</v>
      </c>
    </row>
    <row r="220" spans="1:25" x14ac:dyDescent="0.25">
      <c r="A220" s="1" t="s">
        <v>735</v>
      </c>
      <c r="B220" s="1">
        <v>100</v>
      </c>
      <c r="C220" s="1">
        <v>65</v>
      </c>
      <c r="D220" s="1">
        <v>16.28</v>
      </c>
      <c r="E220" s="1">
        <v>0.8</v>
      </c>
      <c r="F220" s="1">
        <v>0.08</v>
      </c>
      <c r="G220" s="1">
        <v>11.05</v>
      </c>
      <c r="H220" s="1">
        <v>149</v>
      </c>
      <c r="I220" s="1">
        <v>0</v>
      </c>
      <c r="J220" s="1">
        <v>0.01</v>
      </c>
      <c r="K220" s="1">
        <v>0</v>
      </c>
      <c r="L220" s="1">
        <v>2017</v>
      </c>
      <c r="M220">
        <f t="shared" si="37"/>
        <v>69.040000000000006</v>
      </c>
      <c r="N220">
        <f t="shared" si="38"/>
        <v>1.06</v>
      </c>
      <c r="O220">
        <f t="shared" si="39"/>
        <v>99.92</v>
      </c>
      <c r="P220">
        <f t="shared" si="40"/>
        <v>899.28</v>
      </c>
      <c r="Q220">
        <f t="shared" si="41"/>
        <v>17.080000000000002</v>
      </c>
      <c r="R220">
        <f t="shared" si="42"/>
        <v>68.320000000000007</v>
      </c>
      <c r="S220">
        <f t="shared" si="43"/>
        <v>3.42</v>
      </c>
      <c r="T220">
        <f t="shared" si="44"/>
        <v>4.99</v>
      </c>
      <c r="U220">
        <f t="shared" si="45"/>
        <v>5</v>
      </c>
      <c r="W220">
        <f t="shared" si="46"/>
        <v>0.95</v>
      </c>
      <c r="X220">
        <f t="shared" si="47"/>
        <v>0.05</v>
      </c>
      <c r="Y220">
        <f t="shared" si="48"/>
        <v>0</v>
      </c>
    </row>
    <row r="221" spans="1:25" x14ac:dyDescent="0.25">
      <c r="A221" s="1" t="s">
        <v>736</v>
      </c>
      <c r="B221" s="1">
        <v>100</v>
      </c>
      <c r="C221" s="1">
        <v>21</v>
      </c>
      <c r="D221" s="1">
        <v>5.8</v>
      </c>
      <c r="E221" s="1">
        <v>1.2</v>
      </c>
      <c r="F221" s="1">
        <v>0</v>
      </c>
      <c r="G221" s="1"/>
      <c r="H221" s="1">
        <v>55</v>
      </c>
      <c r="I221" s="1"/>
      <c r="J221" s="1"/>
      <c r="K221" s="1">
        <v>0</v>
      </c>
      <c r="L221" s="1">
        <v>2017</v>
      </c>
      <c r="M221">
        <f t="shared" si="37"/>
        <v>28</v>
      </c>
      <c r="N221">
        <f t="shared" si="38"/>
        <v>1.33</v>
      </c>
      <c r="O221">
        <f t="shared" si="39"/>
        <v>100</v>
      </c>
      <c r="P221">
        <f t="shared" si="40"/>
        <v>900</v>
      </c>
      <c r="Q221">
        <f t="shared" si="41"/>
        <v>7</v>
      </c>
      <c r="R221">
        <f t="shared" si="42"/>
        <v>28</v>
      </c>
      <c r="S221">
        <f t="shared" si="43"/>
        <v>1.4</v>
      </c>
      <c r="T221">
        <f t="shared" si="44"/>
        <v>5</v>
      </c>
      <c r="U221">
        <f t="shared" si="45"/>
        <v>5</v>
      </c>
      <c r="W221">
        <f t="shared" si="46"/>
        <v>0.83</v>
      </c>
      <c r="X221">
        <f t="shared" si="47"/>
        <v>0.17</v>
      </c>
      <c r="Y221">
        <f t="shared" si="48"/>
        <v>0</v>
      </c>
    </row>
    <row r="222" spans="1:25" x14ac:dyDescent="0.25">
      <c r="A222" s="1" t="s">
        <v>737</v>
      </c>
      <c r="B222" s="1">
        <v>100</v>
      </c>
      <c r="C222" s="1">
        <v>30</v>
      </c>
      <c r="D222" s="1">
        <v>8.4</v>
      </c>
      <c r="E222" s="1">
        <v>1.7</v>
      </c>
      <c r="F222" s="1">
        <v>0</v>
      </c>
      <c r="G222" s="1"/>
      <c r="H222" s="1">
        <v>84</v>
      </c>
      <c r="I222" s="1"/>
      <c r="J222" s="1"/>
      <c r="K222" s="1">
        <v>0</v>
      </c>
      <c r="L222" s="1">
        <v>2017</v>
      </c>
      <c r="M222">
        <f t="shared" si="37"/>
        <v>40.4</v>
      </c>
      <c r="N222">
        <f t="shared" si="38"/>
        <v>1.35</v>
      </c>
      <c r="O222">
        <f t="shared" si="39"/>
        <v>100</v>
      </c>
      <c r="P222">
        <f t="shared" si="40"/>
        <v>900</v>
      </c>
      <c r="Q222">
        <f t="shared" si="41"/>
        <v>10.1</v>
      </c>
      <c r="R222">
        <f t="shared" si="42"/>
        <v>40.4</v>
      </c>
      <c r="S222">
        <f t="shared" si="43"/>
        <v>2.02</v>
      </c>
      <c r="T222">
        <f t="shared" si="44"/>
        <v>5</v>
      </c>
      <c r="U222">
        <f t="shared" si="45"/>
        <v>5</v>
      </c>
      <c r="W222">
        <f t="shared" si="46"/>
        <v>0.83</v>
      </c>
      <c r="X222">
        <f t="shared" si="47"/>
        <v>0.17</v>
      </c>
      <c r="Y222">
        <f t="shared" si="48"/>
        <v>0</v>
      </c>
    </row>
    <row r="223" spans="1:25" x14ac:dyDescent="0.25">
      <c r="A223" s="1" t="s">
        <v>738</v>
      </c>
      <c r="B223" s="1">
        <v>100</v>
      </c>
      <c r="C223" s="1">
        <v>15</v>
      </c>
      <c r="D223" s="1">
        <v>2.2000000000000002</v>
      </c>
      <c r="E223" s="1">
        <v>2.2999999999999998</v>
      </c>
      <c r="F223" s="1">
        <v>0.2</v>
      </c>
      <c r="G223" s="1"/>
      <c r="H223" s="1">
        <v>159</v>
      </c>
      <c r="I223" s="1"/>
      <c r="J223" s="1"/>
      <c r="K223" s="1">
        <v>0</v>
      </c>
      <c r="L223" s="1">
        <v>2017</v>
      </c>
      <c r="M223">
        <f t="shared" si="37"/>
        <v>19.8</v>
      </c>
      <c r="N223">
        <f t="shared" si="38"/>
        <v>1.32</v>
      </c>
      <c r="O223">
        <f t="shared" si="39"/>
        <v>99.8</v>
      </c>
      <c r="P223">
        <f t="shared" si="40"/>
        <v>898.19999999999993</v>
      </c>
      <c r="Q223">
        <f t="shared" si="41"/>
        <v>4.5</v>
      </c>
      <c r="R223">
        <f t="shared" si="42"/>
        <v>18</v>
      </c>
      <c r="S223">
        <f t="shared" si="43"/>
        <v>0.9</v>
      </c>
      <c r="T223">
        <f t="shared" si="44"/>
        <v>5</v>
      </c>
      <c r="U223">
        <f t="shared" si="45"/>
        <v>5</v>
      </c>
      <c r="W223">
        <f t="shared" si="46"/>
        <v>0.47</v>
      </c>
      <c r="X223">
        <f t="shared" si="47"/>
        <v>0.49</v>
      </c>
      <c r="Y223">
        <f t="shared" si="48"/>
        <v>0.04</v>
      </c>
    </row>
    <row r="224" spans="1:25" x14ac:dyDescent="0.25">
      <c r="A224" s="1" t="s">
        <v>739</v>
      </c>
      <c r="B224" s="1">
        <v>100</v>
      </c>
      <c r="C224" s="1">
        <v>16</v>
      </c>
      <c r="D224" s="1">
        <v>2.8</v>
      </c>
      <c r="E224" s="1">
        <v>2.2000000000000002</v>
      </c>
      <c r="F224" s="1">
        <v>0.1</v>
      </c>
      <c r="G224" s="1"/>
      <c r="H224" s="1">
        <v>254</v>
      </c>
      <c r="I224" s="1"/>
      <c r="J224" s="1"/>
      <c r="K224" s="1">
        <v>0</v>
      </c>
      <c r="L224" s="1">
        <v>2017</v>
      </c>
      <c r="M224">
        <f t="shared" si="37"/>
        <v>20.9</v>
      </c>
      <c r="N224">
        <f t="shared" si="38"/>
        <v>1.31</v>
      </c>
      <c r="O224">
        <f t="shared" si="39"/>
        <v>99.9</v>
      </c>
      <c r="P224">
        <f t="shared" si="40"/>
        <v>899.1</v>
      </c>
      <c r="Q224">
        <f t="shared" si="41"/>
        <v>5</v>
      </c>
      <c r="R224">
        <f t="shared" si="42"/>
        <v>20</v>
      </c>
      <c r="S224">
        <f t="shared" si="43"/>
        <v>1</v>
      </c>
      <c r="T224">
        <f t="shared" si="44"/>
        <v>5</v>
      </c>
      <c r="U224">
        <f t="shared" si="45"/>
        <v>5</v>
      </c>
      <c r="W224">
        <f t="shared" si="46"/>
        <v>0.55000000000000004</v>
      </c>
      <c r="X224">
        <f t="shared" si="47"/>
        <v>0.43</v>
      </c>
      <c r="Y224">
        <f t="shared" si="48"/>
        <v>0.02</v>
      </c>
    </row>
    <row r="225" spans="1:25" x14ac:dyDescent="0.25">
      <c r="A225" s="1" t="s">
        <v>740</v>
      </c>
      <c r="B225" s="1">
        <v>100</v>
      </c>
      <c r="C225" s="1">
        <v>25</v>
      </c>
      <c r="D225" s="1">
        <v>8</v>
      </c>
      <c r="E225" s="1">
        <v>0.1</v>
      </c>
      <c r="F225" s="1">
        <v>0.3</v>
      </c>
      <c r="G225" s="1"/>
      <c r="H225" s="1">
        <v>68</v>
      </c>
      <c r="I225" s="1"/>
      <c r="J225" s="1"/>
      <c r="K225" s="1">
        <v>0</v>
      </c>
      <c r="L225" s="1">
        <v>2017</v>
      </c>
      <c r="M225">
        <f t="shared" si="37"/>
        <v>35.1</v>
      </c>
      <c r="N225">
        <f t="shared" si="38"/>
        <v>1.4</v>
      </c>
      <c r="O225">
        <f t="shared" si="39"/>
        <v>99.7</v>
      </c>
      <c r="P225">
        <f t="shared" si="40"/>
        <v>897.30000000000007</v>
      </c>
      <c r="Q225">
        <f t="shared" si="41"/>
        <v>8.1</v>
      </c>
      <c r="R225">
        <f t="shared" si="42"/>
        <v>32.4</v>
      </c>
      <c r="S225">
        <f t="shared" si="43"/>
        <v>1.62</v>
      </c>
      <c r="T225">
        <f t="shared" si="44"/>
        <v>5</v>
      </c>
      <c r="U225">
        <f t="shared" si="45"/>
        <v>5</v>
      </c>
      <c r="W225">
        <f t="shared" si="46"/>
        <v>0.95</v>
      </c>
      <c r="X225">
        <f t="shared" si="47"/>
        <v>0.01</v>
      </c>
      <c r="Y225">
        <f t="shared" si="48"/>
        <v>0.04</v>
      </c>
    </row>
    <row r="226" spans="1:25" x14ac:dyDescent="0.25">
      <c r="A226" s="1" t="s">
        <v>741</v>
      </c>
      <c r="B226" s="1">
        <v>100</v>
      </c>
      <c r="C226" s="1">
        <v>55</v>
      </c>
      <c r="D226" s="1">
        <v>20.9</v>
      </c>
      <c r="E226" s="1">
        <v>1.1000000000000001</v>
      </c>
      <c r="F226" s="1">
        <v>0</v>
      </c>
      <c r="G226" s="1"/>
      <c r="H226" s="1">
        <v>10</v>
      </c>
      <c r="I226" s="1"/>
      <c r="J226" s="1"/>
      <c r="K226" s="1">
        <v>0</v>
      </c>
      <c r="L226" s="1">
        <v>2017</v>
      </c>
      <c r="M226">
        <f t="shared" si="37"/>
        <v>88</v>
      </c>
      <c r="N226">
        <f t="shared" si="38"/>
        <v>1.6</v>
      </c>
      <c r="O226">
        <f t="shared" si="39"/>
        <v>100</v>
      </c>
      <c r="P226">
        <f t="shared" si="40"/>
        <v>900</v>
      </c>
      <c r="Q226">
        <f t="shared" si="41"/>
        <v>22</v>
      </c>
      <c r="R226">
        <f t="shared" si="42"/>
        <v>88</v>
      </c>
      <c r="S226">
        <f t="shared" si="43"/>
        <v>4.4000000000000004</v>
      </c>
      <c r="T226">
        <f t="shared" si="44"/>
        <v>5</v>
      </c>
      <c r="U226">
        <f t="shared" si="45"/>
        <v>5</v>
      </c>
      <c r="W226">
        <f t="shared" si="46"/>
        <v>0.95</v>
      </c>
      <c r="X226">
        <f t="shared" si="47"/>
        <v>0.05</v>
      </c>
      <c r="Y226">
        <f t="shared" si="48"/>
        <v>0</v>
      </c>
    </row>
    <row r="227" spans="1:25" x14ac:dyDescent="0.25">
      <c r="A227" s="1" t="s">
        <v>742</v>
      </c>
      <c r="B227" s="1">
        <v>100</v>
      </c>
      <c r="C227" s="1">
        <v>29</v>
      </c>
      <c r="D227" s="1">
        <v>8.2100000000000009</v>
      </c>
      <c r="E227" s="1">
        <v>2.02</v>
      </c>
      <c r="F227" s="1">
        <v>0.21</v>
      </c>
      <c r="G227" s="1">
        <v>3.8</v>
      </c>
      <c r="H227" s="1">
        <v>0</v>
      </c>
      <c r="I227" s="1">
        <v>0</v>
      </c>
      <c r="J227" s="1">
        <v>0.05</v>
      </c>
      <c r="K227" s="1">
        <v>0</v>
      </c>
      <c r="L227" s="1">
        <v>2017</v>
      </c>
      <c r="M227">
        <f t="shared" si="37"/>
        <v>42.81</v>
      </c>
      <c r="N227">
        <f t="shared" si="38"/>
        <v>1.48</v>
      </c>
      <c r="O227">
        <f t="shared" si="39"/>
        <v>99.79</v>
      </c>
      <c r="P227">
        <f t="shared" si="40"/>
        <v>898.11</v>
      </c>
      <c r="Q227">
        <f t="shared" si="41"/>
        <v>10.23</v>
      </c>
      <c r="R227">
        <f t="shared" si="42"/>
        <v>40.92</v>
      </c>
      <c r="S227">
        <f t="shared" si="43"/>
        <v>2.0499999999999998</v>
      </c>
      <c r="T227">
        <f t="shared" si="44"/>
        <v>4.99</v>
      </c>
      <c r="U227">
        <f t="shared" si="45"/>
        <v>5</v>
      </c>
      <c r="W227">
        <f t="shared" si="46"/>
        <v>0.79</v>
      </c>
      <c r="X227">
        <f t="shared" si="47"/>
        <v>0.19</v>
      </c>
      <c r="Y227">
        <f t="shared" si="48"/>
        <v>0.02</v>
      </c>
    </row>
    <row r="228" spans="1:25" x14ac:dyDescent="0.25">
      <c r="A228" s="1" t="s">
        <v>743</v>
      </c>
      <c r="B228" s="1">
        <v>100</v>
      </c>
      <c r="C228" s="1">
        <v>249</v>
      </c>
      <c r="D228" s="1">
        <v>61.3</v>
      </c>
      <c r="E228" s="1">
        <v>22.8</v>
      </c>
      <c r="F228" s="1">
        <v>2.2000000000000002</v>
      </c>
      <c r="G228" s="1"/>
      <c r="H228" s="1"/>
      <c r="I228" s="1"/>
      <c r="J228" s="1"/>
      <c r="K228" s="1">
        <v>0</v>
      </c>
      <c r="L228" s="1">
        <v>2017</v>
      </c>
      <c r="M228">
        <f t="shared" si="37"/>
        <v>356.2</v>
      </c>
      <c r="N228">
        <f t="shared" si="38"/>
        <v>1.43</v>
      </c>
      <c r="O228">
        <f t="shared" si="39"/>
        <v>97.8</v>
      </c>
      <c r="P228">
        <f t="shared" si="40"/>
        <v>880.19999999999993</v>
      </c>
      <c r="Q228">
        <f t="shared" si="41"/>
        <v>84.1</v>
      </c>
      <c r="R228">
        <f t="shared" si="42"/>
        <v>336.4</v>
      </c>
      <c r="S228">
        <f t="shared" si="43"/>
        <v>16.82</v>
      </c>
      <c r="T228">
        <f t="shared" si="44"/>
        <v>5</v>
      </c>
      <c r="U228">
        <f t="shared" si="45"/>
        <v>5</v>
      </c>
      <c r="W228">
        <f t="shared" si="46"/>
        <v>0.71</v>
      </c>
      <c r="X228">
        <f t="shared" si="47"/>
        <v>0.26</v>
      </c>
      <c r="Y228">
        <f t="shared" si="48"/>
        <v>0.03</v>
      </c>
    </row>
    <row r="229" spans="1:25" x14ac:dyDescent="0.25">
      <c r="A229" s="1" t="s">
        <v>744</v>
      </c>
      <c r="B229" s="1">
        <v>100</v>
      </c>
      <c r="C229" s="1">
        <v>49</v>
      </c>
      <c r="D229" s="1">
        <v>7.9</v>
      </c>
      <c r="E229" s="1">
        <v>5.3</v>
      </c>
      <c r="F229" s="1">
        <v>1.3</v>
      </c>
      <c r="G229" s="1"/>
      <c r="H229" s="1"/>
      <c r="I229" s="1"/>
      <c r="J229" s="1"/>
      <c r="K229" s="1">
        <v>0</v>
      </c>
      <c r="L229" s="1">
        <v>2017</v>
      </c>
      <c r="M229">
        <f t="shared" si="37"/>
        <v>64.5</v>
      </c>
      <c r="N229">
        <f t="shared" si="38"/>
        <v>1.32</v>
      </c>
      <c r="O229">
        <f t="shared" si="39"/>
        <v>98.7</v>
      </c>
      <c r="P229">
        <f t="shared" si="40"/>
        <v>888.30000000000007</v>
      </c>
      <c r="Q229">
        <f t="shared" si="41"/>
        <v>13.2</v>
      </c>
      <c r="R229">
        <f t="shared" si="42"/>
        <v>52.8</v>
      </c>
      <c r="S229">
        <f t="shared" si="43"/>
        <v>2.64</v>
      </c>
      <c r="T229">
        <f t="shared" si="44"/>
        <v>5</v>
      </c>
      <c r="U229">
        <f t="shared" si="45"/>
        <v>5</v>
      </c>
      <c r="W229">
        <f t="shared" si="46"/>
        <v>0.54</v>
      </c>
      <c r="X229">
        <f t="shared" si="47"/>
        <v>0.37</v>
      </c>
      <c r="Y229">
        <f t="shared" si="48"/>
        <v>0.09</v>
      </c>
    </row>
    <row r="230" spans="1:25" x14ac:dyDescent="0.25">
      <c r="A230" s="1" t="s">
        <v>745</v>
      </c>
      <c r="B230" s="1">
        <v>100</v>
      </c>
      <c r="C230" s="1">
        <v>8</v>
      </c>
      <c r="D230" s="1">
        <v>1.3</v>
      </c>
      <c r="E230" s="1">
        <v>0.9</v>
      </c>
      <c r="F230" s="1">
        <v>0.2</v>
      </c>
      <c r="G230" s="1"/>
      <c r="H230" s="1">
        <v>6</v>
      </c>
      <c r="I230" s="1"/>
      <c r="J230" s="1"/>
      <c r="K230" s="1">
        <v>0</v>
      </c>
      <c r="L230" s="1">
        <v>2017</v>
      </c>
      <c r="M230">
        <f t="shared" si="37"/>
        <v>10.600000000000001</v>
      </c>
      <c r="N230">
        <f t="shared" si="38"/>
        <v>1.33</v>
      </c>
      <c r="O230">
        <f t="shared" si="39"/>
        <v>99.8</v>
      </c>
      <c r="P230">
        <f t="shared" si="40"/>
        <v>898.19999999999993</v>
      </c>
      <c r="Q230">
        <f t="shared" si="41"/>
        <v>2.2000000000000002</v>
      </c>
      <c r="R230">
        <f t="shared" si="42"/>
        <v>8.8000000000000007</v>
      </c>
      <c r="S230">
        <f t="shared" si="43"/>
        <v>0.44</v>
      </c>
      <c r="T230">
        <f t="shared" si="44"/>
        <v>5</v>
      </c>
      <c r="U230">
        <f t="shared" si="45"/>
        <v>5</v>
      </c>
      <c r="W230">
        <f t="shared" si="46"/>
        <v>0.54</v>
      </c>
      <c r="X230">
        <f t="shared" si="47"/>
        <v>0.38</v>
      </c>
      <c r="Y230">
        <f t="shared" si="48"/>
        <v>0.08</v>
      </c>
    </row>
    <row r="231" spans="1:25" x14ac:dyDescent="0.25">
      <c r="A231" s="1" t="s">
        <v>746</v>
      </c>
      <c r="B231" s="1">
        <v>100</v>
      </c>
      <c r="C231" s="1">
        <v>12</v>
      </c>
      <c r="D231" s="1">
        <v>2.4</v>
      </c>
      <c r="E231" s="1">
        <v>1.1000000000000001</v>
      </c>
      <c r="F231" s="1">
        <v>0.3</v>
      </c>
      <c r="G231" s="1"/>
      <c r="H231" s="1">
        <v>5</v>
      </c>
      <c r="I231" s="1"/>
      <c r="J231" s="1"/>
      <c r="K231" s="1">
        <v>0</v>
      </c>
      <c r="L231" s="1">
        <v>2017</v>
      </c>
      <c r="M231">
        <f t="shared" si="37"/>
        <v>16.7</v>
      </c>
      <c r="N231">
        <f t="shared" si="38"/>
        <v>1.39</v>
      </c>
      <c r="O231">
        <f t="shared" si="39"/>
        <v>99.7</v>
      </c>
      <c r="P231">
        <f t="shared" si="40"/>
        <v>897.30000000000007</v>
      </c>
      <c r="Q231">
        <f t="shared" si="41"/>
        <v>3.5</v>
      </c>
      <c r="R231">
        <f t="shared" si="42"/>
        <v>14</v>
      </c>
      <c r="S231">
        <f t="shared" si="43"/>
        <v>0.7</v>
      </c>
      <c r="T231">
        <f t="shared" si="44"/>
        <v>5</v>
      </c>
      <c r="U231">
        <f t="shared" si="45"/>
        <v>5</v>
      </c>
      <c r="W231">
        <f t="shared" si="46"/>
        <v>0.63</v>
      </c>
      <c r="X231">
        <f t="shared" si="47"/>
        <v>0.28999999999999998</v>
      </c>
      <c r="Y231">
        <f t="shared" si="48"/>
        <v>0.08</v>
      </c>
    </row>
    <row r="232" spans="1:25" x14ac:dyDescent="0.25">
      <c r="A232" s="1" t="s">
        <v>747</v>
      </c>
      <c r="B232" s="1">
        <v>100</v>
      </c>
      <c r="C232" s="1">
        <v>15</v>
      </c>
      <c r="D232" s="1">
        <v>3.6</v>
      </c>
      <c r="E232" s="1">
        <v>1.1000000000000001</v>
      </c>
      <c r="F232" s="1">
        <v>0.3</v>
      </c>
      <c r="G232" s="1"/>
      <c r="H232" s="1">
        <v>36</v>
      </c>
      <c r="I232" s="1"/>
      <c r="J232" s="1"/>
      <c r="K232" s="1">
        <v>0</v>
      </c>
      <c r="L232" s="1">
        <v>2017</v>
      </c>
      <c r="M232">
        <f t="shared" si="37"/>
        <v>21.5</v>
      </c>
      <c r="N232">
        <f t="shared" si="38"/>
        <v>1.43</v>
      </c>
      <c r="O232">
        <f t="shared" si="39"/>
        <v>99.7</v>
      </c>
      <c r="P232">
        <f t="shared" si="40"/>
        <v>897.30000000000007</v>
      </c>
      <c r="Q232">
        <f t="shared" si="41"/>
        <v>4.7</v>
      </c>
      <c r="R232">
        <f t="shared" si="42"/>
        <v>18.8</v>
      </c>
      <c r="S232">
        <f t="shared" si="43"/>
        <v>0.94</v>
      </c>
      <c r="T232">
        <f t="shared" si="44"/>
        <v>5</v>
      </c>
      <c r="U232">
        <f t="shared" si="45"/>
        <v>5</v>
      </c>
      <c r="W232">
        <f t="shared" si="46"/>
        <v>0.72</v>
      </c>
      <c r="X232">
        <f t="shared" si="47"/>
        <v>0.22</v>
      </c>
      <c r="Y232">
        <f t="shared" si="48"/>
        <v>0.06</v>
      </c>
    </row>
    <row r="233" spans="1:25" x14ac:dyDescent="0.25">
      <c r="A233" s="1" t="s">
        <v>748</v>
      </c>
      <c r="B233" s="1">
        <v>70</v>
      </c>
      <c r="C233" s="1">
        <v>8.4</v>
      </c>
      <c r="D233" s="1">
        <v>1.68</v>
      </c>
      <c r="E233" s="1">
        <v>0.77</v>
      </c>
      <c r="F233" s="1">
        <v>0.21</v>
      </c>
      <c r="G233" s="1">
        <v>0</v>
      </c>
      <c r="H233" s="1">
        <v>3.5</v>
      </c>
      <c r="I233" s="1">
        <v>0</v>
      </c>
      <c r="J233" s="1">
        <v>0</v>
      </c>
      <c r="K233" s="1">
        <v>0</v>
      </c>
      <c r="L233" s="1">
        <v>2006</v>
      </c>
      <c r="M233">
        <f t="shared" si="37"/>
        <v>11.690000000000001</v>
      </c>
      <c r="N233">
        <f t="shared" si="38"/>
        <v>1.39</v>
      </c>
      <c r="O233">
        <f t="shared" si="39"/>
        <v>69.790000000000006</v>
      </c>
      <c r="P233">
        <f t="shared" si="40"/>
        <v>628.11</v>
      </c>
      <c r="Q233">
        <f t="shared" si="41"/>
        <v>2.4500000000000002</v>
      </c>
      <c r="R233">
        <f t="shared" si="42"/>
        <v>9.8000000000000007</v>
      </c>
      <c r="S233">
        <f t="shared" si="43"/>
        <v>0.49</v>
      </c>
      <c r="T233">
        <f t="shared" si="44"/>
        <v>5</v>
      </c>
      <c r="U233">
        <f t="shared" si="45"/>
        <v>5</v>
      </c>
      <c r="W233">
        <f t="shared" si="46"/>
        <v>0.63</v>
      </c>
      <c r="X233">
        <f t="shared" si="47"/>
        <v>0.28999999999999998</v>
      </c>
      <c r="Y233">
        <f t="shared" si="48"/>
        <v>0.08</v>
      </c>
    </row>
    <row r="234" spans="1:25" x14ac:dyDescent="0.25">
      <c r="A234" s="1" t="s">
        <v>749</v>
      </c>
      <c r="B234" s="1">
        <v>100</v>
      </c>
      <c r="C234" s="1">
        <v>376</v>
      </c>
      <c r="D234" s="1">
        <v>92.9</v>
      </c>
      <c r="E234" s="1">
        <v>0.5</v>
      </c>
      <c r="F234" s="1">
        <v>0.3</v>
      </c>
      <c r="G234" s="1"/>
      <c r="H234" s="1">
        <v>29</v>
      </c>
      <c r="I234" s="1"/>
      <c r="J234" s="1"/>
      <c r="K234" s="1">
        <v>0</v>
      </c>
      <c r="L234" s="1">
        <v>2017</v>
      </c>
      <c r="M234">
        <f t="shared" si="37"/>
        <v>376.3</v>
      </c>
      <c r="N234">
        <f t="shared" si="38"/>
        <v>1</v>
      </c>
      <c r="O234">
        <f t="shared" si="39"/>
        <v>99.7</v>
      </c>
      <c r="P234">
        <f t="shared" si="40"/>
        <v>897.30000000000007</v>
      </c>
      <c r="Q234">
        <f t="shared" si="41"/>
        <v>93.4</v>
      </c>
      <c r="R234">
        <f t="shared" si="42"/>
        <v>373.6</v>
      </c>
      <c r="S234">
        <f t="shared" si="43"/>
        <v>18.68</v>
      </c>
      <c r="T234">
        <f t="shared" si="44"/>
        <v>5</v>
      </c>
      <c r="U234">
        <f t="shared" si="45"/>
        <v>5</v>
      </c>
      <c r="W234">
        <f t="shared" si="46"/>
        <v>0.99</v>
      </c>
      <c r="X234">
        <f t="shared" si="47"/>
        <v>0.01</v>
      </c>
      <c r="Y234">
        <f t="shared" si="48"/>
        <v>0</v>
      </c>
    </row>
    <row r="235" spans="1:25" x14ac:dyDescent="0.25">
      <c r="A235" s="1" t="s">
        <v>750</v>
      </c>
      <c r="B235" s="1">
        <v>100</v>
      </c>
      <c r="C235" s="1">
        <v>19</v>
      </c>
      <c r="D235" s="1">
        <v>4</v>
      </c>
      <c r="E235" s="1">
        <v>0.2</v>
      </c>
      <c r="F235" s="1">
        <v>0.4</v>
      </c>
      <c r="G235" s="1"/>
      <c r="H235" s="1">
        <v>2800</v>
      </c>
      <c r="I235" s="1">
        <v>0</v>
      </c>
      <c r="J235" s="1">
        <v>-0.11</v>
      </c>
      <c r="K235" s="1">
        <v>0</v>
      </c>
      <c r="L235" s="1">
        <v>2017</v>
      </c>
      <c r="M235">
        <f t="shared" si="37"/>
        <v>20.400000000000002</v>
      </c>
      <c r="N235">
        <f t="shared" si="38"/>
        <v>1.07</v>
      </c>
      <c r="O235">
        <f t="shared" si="39"/>
        <v>99.6</v>
      </c>
      <c r="P235">
        <f t="shared" si="40"/>
        <v>896.4</v>
      </c>
      <c r="Q235">
        <f t="shared" si="41"/>
        <v>4.2</v>
      </c>
      <c r="R235">
        <f t="shared" si="42"/>
        <v>16.8</v>
      </c>
      <c r="S235">
        <f t="shared" si="43"/>
        <v>0.84</v>
      </c>
      <c r="T235">
        <f t="shared" si="44"/>
        <v>5</v>
      </c>
      <c r="U235">
        <f t="shared" si="45"/>
        <v>5</v>
      </c>
      <c r="W235">
        <f t="shared" si="46"/>
        <v>0.87</v>
      </c>
      <c r="X235">
        <f t="shared" si="47"/>
        <v>0.04</v>
      </c>
      <c r="Y235">
        <f t="shared" si="48"/>
        <v>0.09</v>
      </c>
    </row>
    <row r="236" spans="1:25" x14ac:dyDescent="0.25">
      <c r="A236" s="1" t="s">
        <v>751</v>
      </c>
      <c r="B236" s="1">
        <v>100</v>
      </c>
      <c r="C236" s="1">
        <v>43</v>
      </c>
      <c r="D236" s="1">
        <v>8.6</v>
      </c>
      <c r="E236" s="1">
        <v>0.7</v>
      </c>
      <c r="F236" s="1">
        <v>0.6</v>
      </c>
      <c r="G236" s="1">
        <v>1.4</v>
      </c>
      <c r="H236" s="1">
        <v>580</v>
      </c>
      <c r="I236" s="1">
        <v>0</v>
      </c>
      <c r="J236" s="1">
        <v>-0.16</v>
      </c>
      <c r="K236" s="1">
        <v>0</v>
      </c>
      <c r="L236" s="1">
        <v>2017</v>
      </c>
      <c r="M236">
        <f t="shared" si="37"/>
        <v>42.599999999999994</v>
      </c>
      <c r="N236">
        <f t="shared" si="38"/>
        <v>0.99</v>
      </c>
      <c r="O236">
        <f t="shared" si="39"/>
        <v>99.4</v>
      </c>
      <c r="P236">
        <f t="shared" si="40"/>
        <v>894.6</v>
      </c>
      <c r="Q236">
        <f t="shared" si="41"/>
        <v>9.2999999999999989</v>
      </c>
      <c r="R236">
        <f t="shared" si="42"/>
        <v>37.199999999999996</v>
      </c>
      <c r="S236">
        <f t="shared" si="43"/>
        <v>1.86</v>
      </c>
      <c r="T236">
        <f t="shared" si="44"/>
        <v>5</v>
      </c>
      <c r="U236">
        <f t="shared" si="45"/>
        <v>5</v>
      </c>
      <c r="W236">
        <f t="shared" si="46"/>
        <v>0.87</v>
      </c>
      <c r="X236">
        <f t="shared" si="47"/>
        <v>7.0000000000000007E-2</v>
      </c>
      <c r="Y236">
        <f t="shared" si="48"/>
        <v>0.06</v>
      </c>
    </row>
    <row r="237" spans="1:25" x14ac:dyDescent="0.25">
      <c r="A237" s="1" t="s">
        <v>752</v>
      </c>
      <c r="B237" s="1">
        <v>100</v>
      </c>
      <c r="C237" s="1">
        <v>32</v>
      </c>
      <c r="D237" s="1">
        <v>9.82</v>
      </c>
      <c r="E237" s="1">
        <v>0.97</v>
      </c>
      <c r="F237" s="1">
        <v>0.15</v>
      </c>
      <c r="G237" s="1">
        <v>0.45</v>
      </c>
      <c r="H237" s="1">
        <v>4</v>
      </c>
      <c r="I237" s="1">
        <v>0</v>
      </c>
      <c r="J237" s="1">
        <v>0.06</v>
      </c>
      <c r="K237" s="1">
        <v>0</v>
      </c>
      <c r="L237" s="1">
        <v>2017</v>
      </c>
      <c r="M237">
        <f t="shared" si="37"/>
        <v>44.510000000000005</v>
      </c>
      <c r="N237">
        <f t="shared" si="38"/>
        <v>1.39</v>
      </c>
      <c r="O237">
        <f t="shared" si="39"/>
        <v>99.85</v>
      </c>
      <c r="P237">
        <f t="shared" si="40"/>
        <v>898.65</v>
      </c>
      <c r="Q237">
        <f t="shared" si="41"/>
        <v>10.790000000000001</v>
      </c>
      <c r="R237">
        <f t="shared" si="42"/>
        <v>43.160000000000004</v>
      </c>
      <c r="S237">
        <f t="shared" si="43"/>
        <v>2.16</v>
      </c>
      <c r="T237">
        <f t="shared" si="44"/>
        <v>5</v>
      </c>
      <c r="U237">
        <f t="shared" si="45"/>
        <v>5</v>
      </c>
      <c r="W237">
        <f t="shared" si="46"/>
        <v>0.9</v>
      </c>
      <c r="X237">
        <f t="shared" si="47"/>
        <v>0.09</v>
      </c>
      <c r="Y237">
        <f t="shared" si="48"/>
        <v>0.01</v>
      </c>
    </row>
    <row r="238" spans="1:25" x14ac:dyDescent="0.25">
      <c r="A238" s="1" t="s">
        <v>753</v>
      </c>
      <c r="B238" s="1">
        <v>100</v>
      </c>
      <c r="C238" s="1">
        <v>27</v>
      </c>
      <c r="D238" s="1">
        <v>7.6</v>
      </c>
      <c r="E238" s="1">
        <v>2</v>
      </c>
      <c r="F238" s="1">
        <v>0.2</v>
      </c>
      <c r="G238" s="1"/>
      <c r="H238" s="1">
        <v>1</v>
      </c>
      <c r="I238" s="1"/>
      <c r="J238" s="1"/>
      <c r="K238" s="1">
        <v>0</v>
      </c>
      <c r="L238" s="1">
        <v>2017</v>
      </c>
      <c r="M238">
        <f t="shared" si="37"/>
        <v>40.199999999999996</v>
      </c>
      <c r="N238">
        <f t="shared" si="38"/>
        <v>1.49</v>
      </c>
      <c r="O238">
        <f t="shared" si="39"/>
        <v>99.8</v>
      </c>
      <c r="P238">
        <f t="shared" si="40"/>
        <v>898.19999999999993</v>
      </c>
      <c r="Q238">
        <f t="shared" si="41"/>
        <v>9.6</v>
      </c>
      <c r="R238">
        <f t="shared" si="42"/>
        <v>38.4</v>
      </c>
      <c r="S238">
        <f t="shared" si="43"/>
        <v>1.92</v>
      </c>
      <c r="T238">
        <f t="shared" si="44"/>
        <v>5</v>
      </c>
      <c r="U238">
        <f t="shared" si="45"/>
        <v>5</v>
      </c>
      <c r="W238">
        <f t="shared" si="46"/>
        <v>0.78</v>
      </c>
      <c r="X238">
        <f t="shared" si="47"/>
        <v>0.2</v>
      </c>
      <c r="Y238">
        <f t="shared" si="48"/>
        <v>0.02</v>
      </c>
    </row>
    <row r="239" spans="1:25" x14ac:dyDescent="0.25">
      <c r="A239" s="1" t="s">
        <v>754</v>
      </c>
      <c r="B239" s="1">
        <v>100</v>
      </c>
      <c r="C239" s="1">
        <v>35</v>
      </c>
      <c r="D239" s="1">
        <v>8.5</v>
      </c>
      <c r="E239" s="1">
        <v>3</v>
      </c>
      <c r="F239" s="1">
        <v>0.4</v>
      </c>
      <c r="G239" s="1"/>
      <c r="H239" s="1">
        <v>2</v>
      </c>
      <c r="I239" s="1"/>
      <c r="J239" s="1"/>
      <c r="K239" s="1">
        <v>0</v>
      </c>
      <c r="L239" s="1">
        <v>2017</v>
      </c>
      <c r="M239">
        <f t="shared" si="37"/>
        <v>49.6</v>
      </c>
      <c r="N239">
        <f t="shared" si="38"/>
        <v>1.42</v>
      </c>
      <c r="O239">
        <f t="shared" si="39"/>
        <v>99.6</v>
      </c>
      <c r="P239">
        <f t="shared" si="40"/>
        <v>896.4</v>
      </c>
      <c r="Q239">
        <f t="shared" si="41"/>
        <v>11.5</v>
      </c>
      <c r="R239">
        <f t="shared" si="42"/>
        <v>46</v>
      </c>
      <c r="S239">
        <f t="shared" si="43"/>
        <v>2.2999999999999998</v>
      </c>
      <c r="T239">
        <f t="shared" si="44"/>
        <v>5</v>
      </c>
      <c r="U239">
        <f t="shared" si="45"/>
        <v>5</v>
      </c>
      <c r="W239">
        <f t="shared" si="46"/>
        <v>0.71</v>
      </c>
      <c r="X239">
        <f t="shared" si="47"/>
        <v>0.25</v>
      </c>
      <c r="Y239">
        <f t="shared" si="48"/>
        <v>0.03</v>
      </c>
    </row>
    <row r="240" spans="1:25" x14ac:dyDescent="0.25">
      <c r="A240" s="1" t="s">
        <v>755</v>
      </c>
      <c r="B240" s="1">
        <v>100</v>
      </c>
      <c r="C240" s="1">
        <v>16</v>
      </c>
      <c r="D240" s="1">
        <v>3.59</v>
      </c>
      <c r="E240" s="1">
        <v>1.61</v>
      </c>
      <c r="F240" s="1">
        <v>0.14000000000000001</v>
      </c>
      <c r="G240" s="1">
        <v>0</v>
      </c>
      <c r="H240" s="1">
        <v>321</v>
      </c>
      <c r="I240" s="1">
        <v>0</v>
      </c>
      <c r="J240" s="1">
        <v>0.03</v>
      </c>
      <c r="K240" s="1">
        <v>0</v>
      </c>
      <c r="L240" s="1">
        <v>2017</v>
      </c>
      <c r="M240">
        <f t="shared" si="37"/>
        <v>22.060000000000002</v>
      </c>
      <c r="N240">
        <f t="shared" si="38"/>
        <v>1.38</v>
      </c>
      <c r="O240">
        <f t="shared" si="39"/>
        <v>99.86</v>
      </c>
      <c r="P240">
        <f t="shared" si="40"/>
        <v>898.74</v>
      </c>
      <c r="Q240">
        <f t="shared" si="41"/>
        <v>5.2</v>
      </c>
      <c r="R240">
        <f t="shared" si="42"/>
        <v>20.8</v>
      </c>
      <c r="S240">
        <f t="shared" si="43"/>
        <v>1.04</v>
      </c>
      <c r="T240">
        <f t="shared" si="44"/>
        <v>5</v>
      </c>
      <c r="U240">
        <f t="shared" si="45"/>
        <v>5</v>
      </c>
      <c r="W240">
        <f t="shared" si="46"/>
        <v>0.67</v>
      </c>
      <c r="X240">
        <f t="shared" si="47"/>
        <v>0.3</v>
      </c>
      <c r="Y240">
        <f t="shared" si="48"/>
        <v>0.03</v>
      </c>
    </row>
    <row r="241" spans="1:25" x14ac:dyDescent="0.25">
      <c r="A241" s="1" t="s">
        <v>756</v>
      </c>
      <c r="B241" s="1">
        <v>100</v>
      </c>
      <c r="C241" s="1">
        <v>14</v>
      </c>
      <c r="D241" s="1">
        <v>3.95</v>
      </c>
      <c r="E241" s="1">
        <v>1.04</v>
      </c>
      <c r="F241" s="1">
        <v>7.0000000000000007E-2</v>
      </c>
      <c r="G241" s="1">
        <v>0</v>
      </c>
      <c r="H241" s="1">
        <v>70</v>
      </c>
      <c r="I241" s="1">
        <v>0</v>
      </c>
      <c r="J241" s="1">
        <v>0.02</v>
      </c>
      <c r="K241" s="1">
        <v>0</v>
      </c>
      <c r="L241" s="1">
        <v>2017</v>
      </c>
      <c r="M241">
        <f t="shared" si="37"/>
        <v>20.59</v>
      </c>
      <c r="N241">
        <f t="shared" si="38"/>
        <v>1.47</v>
      </c>
      <c r="O241">
        <f t="shared" si="39"/>
        <v>99.93</v>
      </c>
      <c r="P241">
        <f t="shared" si="40"/>
        <v>899.37000000000012</v>
      </c>
      <c r="Q241">
        <f t="shared" si="41"/>
        <v>4.99</v>
      </c>
      <c r="R241">
        <f t="shared" si="42"/>
        <v>19.96</v>
      </c>
      <c r="S241">
        <f t="shared" si="43"/>
        <v>1</v>
      </c>
      <c r="T241">
        <f t="shared" si="44"/>
        <v>4.99</v>
      </c>
      <c r="U241">
        <f t="shared" si="45"/>
        <v>5</v>
      </c>
      <c r="W241">
        <f t="shared" si="46"/>
        <v>0.78</v>
      </c>
      <c r="X241">
        <f t="shared" si="47"/>
        <v>0.21</v>
      </c>
      <c r="Y241">
        <f t="shared" si="48"/>
        <v>0.01</v>
      </c>
    </row>
    <row r="242" spans="1:25" x14ac:dyDescent="0.25">
      <c r="A242" s="1" t="s">
        <v>757</v>
      </c>
      <c r="B242" s="1">
        <v>70</v>
      </c>
      <c r="C242" s="1">
        <v>231.7</v>
      </c>
      <c r="D242" s="1">
        <v>52.43</v>
      </c>
      <c r="E242" s="1">
        <v>5.53</v>
      </c>
      <c r="F242" s="1">
        <v>0.63</v>
      </c>
      <c r="G242" s="1">
        <v>0</v>
      </c>
      <c r="H242" s="1">
        <v>156.1</v>
      </c>
      <c r="I242" s="1">
        <v>0</v>
      </c>
      <c r="J242" s="1">
        <v>0</v>
      </c>
      <c r="K242" s="1">
        <v>0</v>
      </c>
      <c r="L242" s="1">
        <v>2011</v>
      </c>
      <c r="M242">
        <f t="shared" si="37"/>
        <v>237.51</v>
      </c>
      <c r="N242">
        <f t="shared" si="38"/>
        <v>1.03</v>
      </c>
      <c r="O242">
        <f t="shared" si="39"/>
        <v>69.37</v>
      </c>
      <c r="P242">
        <f t="shared" si="40"/>
        <v>624.33000000000004</v>
      </c>
      <c r="Q242">
        <f t="shared" si="41"/>
        <v>57.96</v>
      </c>
      <c r="R242">
        <f t="shared" si="42"/>
        <v>231.84</v>
      </c>
      <c r="S242">
        <f t="shared" si="43"/>
        <v>11.59</v>
      </c>
      <c r="T242">
        <f t="shared" si="44"/>
        <v>5</v>
      </c>
      <c r="U242">
        <f t="shared" si="45"/>
        <v>5</v>
      </c>
      <c r="W242">
        <f t="shared" si="46"/>
        <v>0.89</v>
      </c>
      <c r="X242">
        <f t="shared" si="47"/>
        <v>0.09</v>
      </c>
      <c r="Y242">
        <f t="shared" si="48"/>
        <v>0.01</v>
      </c>
    </row>
    <row r="243" spans="1:25" x14ac:dyDescent="0.25">
      <c r="A243" s="1" t="s">
        <v>758</v>
      </c>
      <c r="B243" s="1">
        <v>70</v>
      </c>
      <c r="C243" s="1">
        <v>181.3</v>
      </c>
      <c r="D243" s="1">
        <v>36.82</v>
      </c>
      <c r="E243" s="1">
        <v>15.19</v>
      </c>
      <c r="F243" s="1">
        <v>1.54</v>
      </c>
      <c r="G243" s="1">
        <v>0</v>
      </c>
      <c r="H243" s="1">
        <v>53.9</v>
      </c>
      <c r="I243" s="1">
        <v>0</v>
      </c>
      <c r="J243" s="1">
        <v>0</v>
      </c>
      <c r="K243" s="1">
        <v>0</v>
      </c>
      <c r="L243" s="1">
        <v>2011</v>
      </c>
      <c r="M243">
        <f t="shared" si="37"/>
        <v>221.89999999999998</v>
      </c>
      <c r="N243">
        <f t="shared" si="38"/>
        <v>1.22</v>
      </c>
      <c r="O243">
        <f t="shared" si="39"/>
        <v>68.459999999999994</v>
      </c>
      <c r="P243">
        <f t="shared" si="40"/>
        <v>616.14</v>
      </c>
      <c r="Q243">
        <f t="shared" si="41"/>
        <v>52.01</v>
      </c>
      <c r="R243">
        <f t="shared" si="42"/>
        <v>208.04</v>
      </c>
      <c r="S243">
        <f t="shared" si="43"/>
        <v>10.4</v>
      </c>
      <c r="T243">
        <f t="shared" si="44"/>
        <v>5</v>
      </c>
      <c r="U243">
        <f t="shared" si="45"/>
        <v>5</v>
      </c>
      <c r="W243">
        <f t="shared" si="46"/>
        <v>0.69</v>
      </c>
      <c r="X243">
        <f t="shared" si="47"/>
        <v>0.28000000000000003</v>
      </c>
      <c r="Y243">
        <f t="shared" si="48"/>
        <v>0.03</v>
      </c>
    </row>
    <row r="244" spans="1:25" x14ac:dyDescent="0.25">
      <c r="A244" s="1" t="s">
        <v>759</v>
      </c>
      <c r="B244" s="1">
        <v>100</v>
      </c>
      <c r="C244" s="1">
        <v>26</v>
      </c>
      <c r="D244" s="1">
        <v>6.8</v>
      </c>
      <c r="E244" s="1">
        <v>1.9</v>
      </c>
      <c r="F244" s="1">
        <v>0.3</v>
      </c>
      <c r="G244" s="1"/>
      <c r="H244" s="1">
        <v>352</v>
      </c>
      <c r="I244" s="1"/>
      <c r="J244" s="1"/>
      <c r="K244" s="1">
        <v>0</v>
      </c>
      <c r="L244" s="1">
        <v>2017</v>
      </c>
      <c r="M244">
        <f t="shared" si="37"/>
        <v>37.5</v>
      </c>
      <c r="N244">
        <f t="shared" si="38"/>
        <v>1.44</v>
      </c>
      <c r="O244">
        <f t="shared" si="39"/>
        <v>99.7</v>
      </c>
      <c r="P244">
        <f t="shared" si="40"/>
        <v>897.30000000000007</v>
      </c>
      <c r="Q244">
        <f t="shared" si="41"/>
        <v>8.6999999999999993</v>
      </c>
      <c r="R244">
        <f t="shared" si="42"/>
        <v>34.799999999999997</v>
      </c>
      <c r="S244">
        <f t="shared" si="43"/>
        <v>1.74</v>
      </c>
      <c r="T244">
        <f t="shared" si="44"/>
        <v>5</v>
      </c>
      <c r="U244">
        <f t="shared" si="45"/>
        <v>5</v>
      </c>
      <c r="W244">
        <f t="shared" si="46"/>
        <v>0.76</v>
      </c>
      <c r="X244">
        <f t="shared" si="47"/>
        <v>0.21</v>
      </c>
      <c r="Y244">
        <f t="shared" si="48"/>
        <v>0.03</v>
      </c>
    </row>
    <row r="245" spans="1:25" x14ac:dyDescent="0.25">
      <c r="A245" s="1" t="s">
        <v>760</v>
      </c>
      <c r="B245" s="1">
        <v>100</v>
      </c>
      <c r="C245" s="1">
        <v>128</v>
      </c>
      <c r="D245" s="1">
        <v>27.2</v>
      </c>
      <c r="E245" s="1">
        <v>6.2</v>
      </c>
      <c r="F245" s="1">
        <v>0.1</v>
      </c>
      <c r="G245" s="1"/>
      <c r="H245" s="1">
        <v>3</v>
      </c>
      <c r="I245" s="1">
        <v>0</v>
      </c>
      <c r="J245" s="1"/>
      <c r="K245" s="1">
        <v>0</v>
      </c>
      <c r="L245" s="1">
        <v>2017</v>
      </c>
      <c r="M245">
        <f t="shared" si="37"/>
        <v>134.5</v>
      </c>
      <c r="N245">
        <f t="shared" si="38"/>
        <v>1.05</v>
      </c>
      <c r="O245">
        <f t="shared" si="39"/>
        <v>99.9</v>
      </c>
      <c r="P245">
        <f t="shared" si="40"/>
        <v>899.1</v>
      </c>
      <c r="Q245">
        <f t="shared" si="41"/>
        <v>33.4</v>
      </c>
      <c r="R245">
        <f t="shared" si="42"/>
        <v>133.6</v>
      </c>
      <c r="S245">
        <f t="shared" si="43"/>
        <v>6.68</v>
      </c>
      <c r="T245">
        <f t="shared" si="44"/>
        <v>5</v>
      </c>
      <c r="U245">
        <f t="shared" si="45"/>
        <v>5</v>
      </c>
      <c r="W245">
        <f t="shared" si="46"/>
        <v>0.81</v>
      </c>
      <c r="X245">
        <f t="shared" si="47"/>
        <v>0.19</v>
      </c>
      <c r="Y245">
        <f t="shared" si="48"/>
        <v>0</v>
      </c>
    </row>
    <row r="246" spans="1:25" x14ac:dyDescent="0.25">
      <c r="A246" s="1" t="s">
        <v>761</v>
      </c>
      <c r="B246" s="1">
        <v>100</v>
      </c>
      <c r="C246" s="1">
        <v>126</v>
      </c>
      <c r="D246" s="1">
        <v>26.6</v>
      </c>
      <c r="E246" s="1">
        <v>6.3</v>
      </c>
      <c r="F246" s="1">
        <v>0.1</v>
      </c>
      <c r="G246" s="1"/>
      <c r="H246" s="1">
        <v>3</v>
      </c>
      <c r="I246" s="1">
        <v>0</v>
      </c>
      <c r="J246" s="1"/>
      <c r="K246" s="1">
        <v>0</v>
      </c>
      <c r="L246" s="1">
        <v>2017</v>
      </c>
      <c r="M246">
        <f t="shared" si="37"/>
        <v>132.5</v>
      </c>
      <c r="N246">
        <f t="shared" si="38"/>
        <v>1.05</v>
      </c>
      <c r="O246">
        <f t="shared" si="39"/>
        <v>99.9</v>
      </c>
      <c r="P246">
        <f t="shared" si="40"/>
        <v>899.1</v>
      </c>
      <c r="Q246">
        <f t="shared" si="41"/>
        <v>32.9</v>
      </c>
      <c r="R246">
        <f t="shared" si="42"/>
        <v>131.6</v>
      </c>
      <c r="S246">
        <f t="shared" si="43"/>
        <v>6.58</v>
      </c>
      <c r="T246">
        <f t="shared" si="44"/>
        <v>5</v>
      </c>
      <c r="U246">
        <f t="shared" si="45"/>
        <v>5</v>
      </c>
      <c r="W246">
        <f t="shared" si="46"/>
        <v>0.81</v>
      </c>
      <c r="X246">
        <f t="shared" si="47"/>
        <v>0.19</v>
      </c>
      <c r="Y246">
        <f t="shared" si="48"/>
        <v>0</v>
      </c>
    </row>
    <row r="247" spans="1:25" x14ac:dyDescent="0.25">
      <c r="A247" s="1" t="s">
        <v>762</v>
      </c>
      <c r="B247" s="1">
        <v>100</v>
      </c>
      <c r="C247" s="1">
        <v>51</v>
      </c>
      <c r="D247" s="1">
        <v>14.7</v>
      </c>
      <c r="E247" s="1">
        <v>3.9</v>
      </c>
      <c r="F247" s="1">
        <v>0.2</v>
      </c>
      <c r="G247" s="1"/>
      <c r="H247" s="1"/>
      <c r="I247" s="1"/>
      <c r="J247" s="1"/>
      <c r="K247" s="1">
        <v>0</v>
      </c>
      <c r="L247" s="1">
        <v>2017</v>
      </c>
      <c r="M247">
        <f t="shared" si="37"/>
        <v>76.199999999999989</v>
      </c>
      <c r="N247">
        <f t="shared" si="38"/>
        <v>1.49</v>
      </c>
      <c r="O247">
        <f t="shared" si="39"/>
        <v>99.8</v>
      </c>
      <c r="P247">
        <f t="shared" si="40"/>
        <v>898.19999999999993</v>
      </c>
      <c r="Q247">
        <f t="shared" si="41"/>
        <v>18.599999999999998</v>
      </c>
      <c r="R247">
        <f t="shared" si="42"/>
        <v>74.399999999999991</v>
      </c>
      <c r="S247">
        <f t="shared" si="43"/>
        <v>3.72</v>
      </c>
      <c r="T247">
        <f t="shared" si="44"/>
        <v>5</v>
      </c>
      <c r="U247">
        <f t="shared" si="45"/>
        <v>5</v>
      </c>
      <c r="W247">
        <f t="shared" si="46"/>
        <v>0.78</v>
      </c>
      <c r="X247">
        <f t="shared" si="47"/>
        <v>0.21</v>
      </c>
      <c r="Y247">
        <f t="shared" si="48"/>
        <v>0.01</v>
      </c>
    </row>
    <row r="248" spans="1:25" x14ac:dyDescent="0.25">
      <c r="A248" s="1" t="s">
        <v>763</v>
      </c>
      <c r="B248" s="1">
        <v>100</v>
      </c>
      <c r="C248" s="1">
        <v>13</v>
      </c>
      <c r="D248" s="1">
        <v>1.4</v>
      </c>
      <c r="E248" s="1">
        <v>2.2000000000000002</v>
      </c>
      <c r="F248" s="1">
        <v>0.2</v>
      </c>
      <c r="G248" s="1"/>
      <c r="H248" s="1">
        <v>5</v>
      </c>
      <c r="I248" s="1"/>
      <c r="J248" s="1"/>
      <c r="K248" s="1">
        <v>0</v>
      </c>
      <c r="L248" s="1">
        <v>2017</v>
      </c>
      <c r="M248">
        <f t="shared" si="37"/>
        <v>16.2</v>
      </c>
      <c r="N248">
        <f t="shared" si="38"/>
        <v>1.25</v>
      </c>
      <c r="O248">
        <f t="shared" si="39"/>
        <v>99.8</v>
      </c>
      <c r="P248">
        <f t="shared" si="40"/>
        <v>898.19999999999993</v>
      </c>
      <c r="Q248">
        <f t="shared" si="41"/>
        <v>3.6</v>
      </c>
      <c r="R248">
        <f t="shared" si="42"/>
        <v>14.4</v>
      </c>
      <c r="S248">
        <f t="shared" si="43"/>
        <v>0.72</v>
      </c>
      <c r="T248">
        <f t="shared" si="44"/>
        <v>5</v>
      </c>
      <c r="U248">
        <f t="shared" si="45"/>
        <v>5</v>
      </c>
      <c r="W248">
        <f t="shared" si="46"/>
        <v>0.37</v>
      </c>
      <c r="X248">
        <f t="shared" si="47"/>
        <v>0.57999999999999996</v>
      </c>
      <c r="Y248">
        <f t="shared" si="48"/>
        <v>0.05</v>
      </c>
    </row>
    <row r="249" spans="1:25" x14ac:dyDescent="0.25">
      <c r="A249" s="1" t="s">
        <v>764</v>
      </c>
      <c r="B249" s="1">
        <v>100</v>
      </c>
      <c r="C249" s="1">
        <v>12</v>
      </c>
      <c r="D249" s="1">
        <v>2.34</v>
      </c>
      <c r="E249" s="1">
        <v>1.73</v>
      </c>
      <c r="F249" s="1">
        <v>0.05</v>
      </c>
      <c r="G249" s="1">
        <v>0</v>
      </c>
      <c r="H249" s="1">
        <v>4</v>
      </c>
      <c r="I249" s="1">
        <v>0</v>
      </c>
      <c r="J249" s="1">
        <v>0.03</v>
      </c>
      <c r="K249" s="1">
        <v>0</v>
      </c>
      <c r="L249" s="1">
        <v>2017</v>
      </c>
      <c r="M249">
        <f t="shared" si="37"/>
        <v>16.73</v>
      </c>
      <c r="N249">
        <f t="shared" si="38"/>
        <v>1.39</v>
      </c>
      <c r="O249">
        <f t="shared" si="39"/>
        <v>99.95</v>
      </c>
      <c r="P249">
        <f t="shared" si="40"/>
        <v>899.55000000000007</v>
      </c>
      <c r="Q249">
        <f t="shared" si="41"/>
        <v>4.07</v>
      </c>
      <c r="R249">
        <f t="shared" si="42"/>
        <v>16.28</v>
      </c>
      <c r="S249">
        <f t="shared" si="43"/>
        <v>0.81</v>
      </c>
      <c r="T249">
        <f t="shared" si="44"/>
        <v>5.0199999999999996</v>
      </c>
      <c r="U249">
        <f t="shared" si="45"/>
        <v>5</v>
      </c>
      <c r="W249">
        <f t="shared" si="46"/>
        <v>0.56999999999999995</v>
      </c>
      <c r="X249">
        <f t="shared" si="47"/>
        <v>0.42</v>
      </c>
      <c r="Y249">
        <f t="shared" si="48"/>
        <v>0.01</v>
      </c>
    </row>
    <row r="250" spans="1:25" x14ac:dyDescent="0.25">
      <c r="A250" s="1" t="s">
        <v>765</v>
      </c>
      <c r="B250" s="1">
        <v>100</v>
      </c>
      <c r="C250" s="1">
        <v>239</v>
      </c>
      <c r="D250" s="1">
        <v>70.5</v>
      </c>
      <c r="E250" s="1">
        <v>14.2</v>
      </c>
      <c r="F250" s="1">
        <v>2</v>
      </c>
      <c r="G250" s="1"/>
      <c r="H250" s="1">
        <v>111</v>
      </c>
      <c r="I250" s="1"/>
      <c r="J250" s="1"/>
      <c r="K250" s="1">
        <v>0</v>
      </c>
      <c r="L250" s="1">
        <v>2017</v>
      </c>
      <c r="M250">
        <f t="shared" si="37"/>
        <v>356.8</v>
      </c>
      <c r="N250">
        <f t="shared" si="38"/>
        <v>1.49</v>
      </c>
      <c r="O250">
        <f t="shared" si="39"/>
        <v>98</v>
      </c>
      <c r="P250">
        <f t="shared" si="40"/>
        <v>882</v>
      </c>
      <c r="Q250">
        <f t="shared" si="41"/>
        <v>84.7</v>
      </c>
      <c r="R250">
        <f t="shared" si="42"/>
        <v>338.8</v>
      </c>
      <c r="S250">
        <f t="shared" si="43"/>
        <v>16.940000000000001</v>
      </c>
      <c r="T250">
        <f t="shared" si="44"/>
        <v>5</v>
      </c>
      <c r="U250">
        <f t="shared" si="45"/>
        <v>5</v>
      </c>
      <c r="W250">
        <f t="shared" si="46"/>
        <v>0.81</v>
      </c>
      <c r="X250">
        <f t="shared" si="47"/>
        <v>0.16</v>
      </c>
      <c r="Y250">
        <f t="shared" si="48"/>
        <v>0.02</v>
      </c>
    </row>
    <row r="251" spans="1:25" x14ac:dyDescent="0.25">
      <c r="A251" s="1" t="s">
        <v>766</v>
      </c>
      <c r="B251" s="1">
        <v>100</v>
      </c>
      <c r="C251" s="1">
        <v>22</v>
      </c>
      <c r="D251" s="1">
        <v>3.8</v>
      </c>
      <c r="E251" s="1">
        <v>3.4</v>
      </c>
      <c r="F251" s="1">
        <v>0.1</v>
      </c>
      <c r="G251" s="1"/>
      <c r="H251" s="1">
        <v>11</v>
      </c>
      <c r="I251" s="1"/>
      <c r="J251" s="1"/>
      <c r="K251" s="1">
        <v>0</v>
      </c>
      <c r="L251" s="1">
        <v>2017</v>
      </c>
      <c r="M251">
        <f t="shared" si="37"/>
        <v>29.699999999999996</v>
      </c>
      <c r="N251">
        <f t="shared" si="38"/>
        <v>1.35</v>
      </c>
      <c r="O251">
        <f t="shared" si="39"/>
        <v>99.9</v>
      </c>
      <c r="P251">
        <f t="shared" si="40"/>
        <v>899.1</v>
      </c>
      <c r="Q251">
        <f t="shared" si="41"/>
        <v>7.1999999999999993</v>
      </c>
      <c r="R251">
        <f t="shared" si="42"/>
        <v>28.799999999999997</v>
      </c>
      <c r="S251">
        <f t="shared" si="43"/>
        <v>1.44</v>
      </c>
      <c r="T251">
        <f t="shared" si="44"/>
        <v>5</v>
      </c>
      <c r="U251">
        <f t="shared" si="45"/>
        <v>5</v>
      </c>
      <c r="W251">
        <f t="shared" si="46"/>
        <v>0.52</v>
      </c>
      <c r="X251">
        <f t="shared" si="47"/>
        <v>0.47</v>
      </c>
      <c r="Y251">
        <f t="shared" si="48"/>
        <v>0.01</v>
      </c>
    </row>
    <row r="252" spans="1:25" x14ac:dyDescent="0.25">
      <c r="A252" s="1" t="s">
        <v>767</v>
      </c>
      <c r="B252" s="1">
        <v>100</v>
      </c>
      <c r="C252" s="1">
        <v>29</v>
      </c>
      <c r="D252" s="1">
        <v>4.37</v>
      </c>
      <c r="E252" s="1">
        <v>4.1500000000000004</v>
      </c>
      <c r="F252" s="1">
        <v>0.43</v>
      </c>
      <c r="G252" s="1">
        <v>0</v>
      </c>
      <c r="H252" s="1">
        <v>20</v>
      </c>
      <c r="I252" s="1">
        <v>0</v>
      </c>
      <c r="J252" s="1">
        <v>0.09</v>
      </c>
      <c r="K252" s="1">
        <v>0</v>
      </c>
      <c r="L252" s="1">
        <v>2017</v>
      </c>
      <c r="M252">
        <f t="shared" si="37"/>
        <v>37.949999999999996</v>
      </c>
      <c r="N252">
        <f t="shared" si="38"/>
        <v>1.31</v>
      </c>
      <c r="O252">
        <f t="shared" si="39"/>
        <v>99.57</v>
      </c>
      <c r="P252">
        <f t="shared" si="40"/>
        <v>896.12999999999988</v>
      </c>
      <c r="Q252">
        <f t="shared" si="41"/>
        <v>8.52</v>
      </c>
      <c r="R252">
        <f t="shared" si="42"/>
        <v>34.08</v>
      </c>
      <c r="S252">
        <f t="shared" si="43"/>
        <v>1.7</v>
      </c>
      <c r="T252">
        <f t="shared" si="44"/>
        <v>5.01</v>
      </c>
      <c r="U252">
        <f t="shared" si="45"/>
        <v>5</v>
      </c>
      <c r="W252">
        <f t="shared" si="46"/>
        <v>0.49</v>
      </c>
      <c r="X252">
        <f t="shared" si="47"/>
        <v>0.46</v>
      </c>
      <c r="Y252">
        <f t="shared" si="48"/>
        <v>0.05</v>
      </c>
    </row>
    <row r="253" spans="1:25" x14ac:dyDescent="0.25">
      <c r="A253" s="1" t="s">
        <v>768</v>
      </c>
      <c r="B253" s="1">
        <v>40</v>
      </c>
      <c r="C253" s="1">
        <v>8</v>
      </c>
      <c r="D253" s="1">
        <v>1.52</v>
      </c>
      <c r="E253" s="1">
        <v>1.36</v>
      </c>
      <c r="F253" s="1">
        <v>0.04</v>
      </c>
      <c r="G253" s="1">
        <v>0</v>
      </c>
      <c r="H253" s="1">
        <v>4.4000000000000004</v>
      </c>
      <c r="I253" s="1">
        <v>0</v>
      </c>
      <c r="J253" s="1">
        <v>0</v>
      </c>
      <c r="K253" s="1">
        <v>0</v>
      </c>
      <c r="L253" s="1">
        <v>2006</v>
      </c>
      <c r="M253">
        <f t="shared" si="37"/>
        <v>11.879999999999999</v>
      </c>
      <c r="N253">
        <f t="shared" si="38"/>
        <v>1.49</v>
      </c>
      <c r="O253">
        <f t="shared" si="39"/>
        <v>39.96</v>
      </c>
      <c r="P253">
        <f t="shared" si="40"/>
        <v>359.64</v>
      </c>
      <c r="Q253">
        <f t="shared" si="41"/>
        <v>2.88</v>
      </c>
      <c r="R253">
        <f t="shared" si="42"/>
        <v>11.52</v>
      </c>
      <c r="S253">
        <f t="shared" si="43"/>
        <v>0.57999999999999996</v>
      </c>
      <c r="T253">
        <f t="shared" si="44"/>
        <v>4.97</v>
      </c>
      <c r="U253">
        <f t="shared" si="45"/>
        <v>5</v>
      </c>
      <c r="W253">
        <f t="shared" si="46"/>
        <v>0.52</v>
      </c>
      <c r="X253">
        <f t="shared" si="47"/>
        <v>0.47</v>
      </c>
      <c r="Y253">
        <f t="shared" si="48"/>
        <v>0.01</v>
      </c>
    </row>
    <row r="254" spans="1:25" x14ac:dyDescent="0.25">
      <c r="A254" s="1" t="s">
        <v>769</v>
      </c>
      <c r="B254" s="1">
        <v>100</v>
      </c>
      <c r="C254" s="1">
        <v>19</v>
      </c>
      <c r="D254" s="1">
        <v>5.66</v>
      </c>
      <c r="E254" s="1">
        <v>1.08</v>
      </c>
      <c r="F254" s="1">
        <v>0.14000000000000001</v>
      </c>
      <c r="G254" s="1">
        <v>1.95</v>
      </c>
      <c r="H254" s="1">
        <v>31</v>
      </c>
      <c r="I254" s="1">
        <v>0</v>
      </c>
      <c r="J254" s="1">
        <v>0.03</v>
      </c>
      <c r="K254" s="1">
        <v>0</v>
      </c>
      <c r="L254" s="1">
        <v>2017</v>
      </c>
      <c r="M254">
        <f t="shared" si="37"/>
        <v>28.220000000000002</v>
      </c>
      <c r="N254">
        <f t="shared" si="38"/>
        <v>1.49</v>
      </c>
      <c r="O254">
        <f t="shared" si="39"/>
        <v>99.86</v>
      </c>
      <c r="P254">
        <f t="shared" si="40"/>
        <v>898.74</v>
      </c>
      <c r="Q254">
        <f t="shared" si="41"/>
        <v>6.74</v>
      </c>
      <c r="R254">
        <f t="shared" si="42"/>
        <v>26.96</v>
      </c>
      <c r="S254">
        <f t="shared" si="43"/>
        <v>1.35</v>
      </c>
      <c r="T254">
        <f t="shared" si="44"/>
        <v>4.99</v>
      </c>
      <c r="U254">
        <f t="shared" si="45"/>
        <v>5</v>
      </c>
      <c r="W254">
        <f t="shared" si="46"/>
        <v>0.82</v>
      </c>
      <c r="X254">
        <f t="shared" si="47"/>
        <v>0.16</v>
      </c>
      <c r="Y254">
        <f t="shared" si="48"/>
        <v>0.02</v>
      </c>
    </row>
    <row r="255" spans="1:25" x14ac:dyDescent="0.25">
      <c r="A255" s="1" t="s">
        <v>770</v>
      </c>
      <c r="B255" s="1">
        <v>100</v>
      </c>
      <c r="C255" s="1">
        <v>23</v>
      </c>
      <c r="D255" s="1">
        <v>4.29</v>
      </c>
      <c r="E255" s="1">
        <v>3.07</v>
      </c>
      <c r="F255" s="1">
        <v>0.23</v>
      </c>
      <c r="G255" s="1">
        <v>0</v>
      </c>
      <c r="H255" s="1">
        <v>29</v>
      </c>
      <c r="I255" s="1">
        <v>0</v>
      </c>
      <c r="J255" s="1">
        <v>0.05</v>
      </c>
      <c r="K255" s="1">
        <v>0</v>
      </c>
      <c r="L255" s="1">
        <v>2017</v>
      </c>
      <c r="M255">
        <f t="shared" si="37"/>
        <v>31.509999999999998</v>
      </c>
      <c r="N255">
        <f t="shared" si="38"/>
        <v>1.37</v>
      </c>
      <c r="O255">
        <f t="shared" si="39"/>
        <v>99.77</v>
      </c>
      <c r="P255">
        <f t="shared" si="40"/>
        <v>897.93</v>
      </c>
      <c r="Q255">
        <f t="shared" si="41"/>
        <v>7.3599999999999994</v>
      </c>
      <c r="R255">
        <f t="shared" si="42"/>
        <v>29.439999999999998</v>
      </c>
      <c r="S255">
        <f t="shared" si="43"/>
        <v>1.47</v>
      </c>
      <c r="T255">
        <f t="shared" si="44"/>
        <v>5.01</v>
      </c>
      <c r="U255">
        <f t="shared" si="45"/>
        <v>5</v>
      </c>
      <c r="W255">
        <f t="shared" si="46"/>
        <v>0.56999999999999995</v>
      </c>
      <c r="X255">
        <f t="shared" si="47"/>
        <v>0.4</v>
      </c>
      <c r="Y255">
        <f t="shared" si="48"/>
        <v>0.03</v>
      </c>
    </row>
    <row r="256" spans="1:25" x14ac:dyDescent="0.25">
      <c r="A256" s="1" t="s">
        <v>771</v>
      </c>
      <c r="B256" s="1">
        <v>100</v>
      </c>
      <c r="C256" s="1">
        <v>35</v>
      </c>
      <c r="D256" s="1">
        <v>6.79</v>
      </c>
      <c r="E256" s="1">
        <v>3.71</v>
      </c>
      <c r="F256" s="1">
        <v>0.63</v>
      </c>
      <c r="G256" s="1">
        <v>0</v>
      </c>
      <c r="H256" s="1">
        <v>3</v>
      </c>
      <c r="I256" s="1">
        <v>0</v>
      </c>
      <c r="J256" s="1">
        <v>0.1</v>
      </c>
      <c r="K256" s="1">
        <v>0</v>
      </c>
      <c r="L256" s="1">
        <v>2017</v>
      </c>
      <c r="M256">
        <f t="shared" si="37"/>
        <v>47.67</v>
      </c>
      <c r="N256">
        <f t="shared" si="38"/>
        <v>1.36</v>
      </c>
      <c r="O256">
        <f t="shared" si="39"/>
        <v>99.37</v>
      </c>
      <c r="P256">
        <f t="shared" si="40"/>
        <v>894.33</v>
      </c>
      <c r="Q256">
        <f t="shared" si="41"/>
        <v>10.5</v>
      </c>
      <c r="R256">
        <f t="shared" si="42"/>
        <v>42</v>
      </c>
      <c r="S256">
        <f t="shared" si="43"/>
        <v>2.1</v>
      </c>
      <c r="T256">
        <f t="shared" si="44"/>
        <v>5</v>
      </c>
      <c r="U256">
        <f t="shared" si="45"/>
        <v>5</v>
      </c>
      <c r="W256">
        <f t="shared" si="46"/>
        <v>0.61</v>
      </c>
      <c r="X256">
        <f t="shared" si="47"/>
        <v>0.33</v>
      </c>
      <c r="Y256">
        <f t="shared" si="48"/>
        <v>0.06</v>
      </c>
    </row>
    <row r="257" spans="1:25" x14ac:dyDescent="0.25">
      <c r="A257" s="1" t="s">
        <v>772</v>
      </c>
      <c r="B257" s="1">
        <v>100</v>
      </c>
      <c r="C257" s="1">
        <v>241</v>
      </c>
      <c r="D257" s="1">
        <v>53.8</v>
      </c>
      <c r="E257" s="1">
        <v>25.8</v>
      </c>
      <c r="F257" s="1">
        <v>2.0499999999999998</v>
      </c>
      <c r="G257" s="1">
        <v>0.16</v>
      </c>
      <c r="H257" s="1">
        <v>39</v>
      </c>
      <c r="I257" s="1">
        <v>0</v>
      </c>
      <c r="J257" s="1">
        <v>0.89</v>
      </c>
      <c r="K257" s="1">
        <v>0</v>
      </c>
      <c r="L257" s="1">
        <v>2017</v>
      </c>
      <c r="M257">
        <f t="shared" si="37"/>
        <v>336.84999999999997</v>
      </c>
      <c r="N257">
        <f t="shared" si="38"/>
        <v>1.4</v>
      </c>
      <c r="O257">
        <f t="shared" si="39"/>
        <v>97.95</v>
      </c>
      <c r="P257">
        <f t="shared" si="40"/>
        <v>881.55000000000007</v>
      </c>
      <c r="Q257">
        <f t="shared" si="41"/>
        <v>79.599999999999994</v>
      </c>
      <c r="R257">
        <f t="shared" si="42"/>
        <v>318.39999999999998</v>
      </c>
      <c r="S257">
        <f t="shared" si="43"/>
        <v>15.92</v>
      </c>
      <c r="T257">
        <f t="shared" si="44"/>
        <v>5</v>
      </c>
      <c r="U257">
        <f t="shared" si="45"/>
        <v>5</v>
      </c>
      <c r="W257">
        <f t="shared" si="46"/>
        <v>0.66</v>
      </c>
      <c r="X257">
        <f t="shared" si="47"/>
        <v>0.32</v>
      </c>
      <c r="Y257">
        <f t="shared" si="48"/>
        <v>0.03</v>
      </c>
    </row>
    <row r="258" spans="1:25" x14ac:dyDescent="0.25">
      <c r="A258" s="1" t="s">
        <v>773</v>
      </c>
      <c r="B258" s="1">
        <v>100</v>
      </c>
      <c r="C258" s="1">
        <v>32</v>
      </c>
      <c r="D258" s="1">
        <v>7.04</v>
      </c>
      <c r="E258" s="1">
        <v>3.4</v>
      </c>
      <c r="F258" s="1">
        <v>0.38</v>
      </c>
      <c r="G258" s="1">
        <v>0</v>
      </c>
      <c r="H258" s="1">
        <v>3</v>
      </c>
      <c r="I258" s="1">
        <v>0</v>
      </c>
      <c r="J258" s="1">
        <v>0.09</v>
      </c>
      <c r="K258" s="1">
        <v>0</v>
      </c>
      <c r="L258" s="1">
        <v>2017</v>
      </c>
      <c r="M258">
        <f t="shared" si="37"/>
        <v>45.18</v>
      </c>
      <c r="N258">
        <f t="shared" si="38"/>
        <v>1.41</v>
      </c>
      <c r="O258">
        <f t="shared" si="39"/>
        <v>99.62</v>
      </c>
      <c r="P258">
        <f t="shared" si="40"/>
        <v>896.58</v>
      </c>
      <c r="Q258">
        <f t="shared" si="41"/>
        <v>10.44</v>
      </c>
      <c r="R258">
        <f t="shared" si="42"/>
        <v>41.76</v>
      </c>
      <c r="S258">
        <f t="shared" si="43"/>
        <v>2.09</v>
      </c>
      <c r="T258">
        <f t="shared" si="44"/>
        <v>5</v>
      </c>
      <c r="U258">
        <f t="shared" si="45"/>
        <v>5</v>
      </c>
      <c r="W258">
        <f t="shared" si="46"/>
        <v>0.65</v>
      </c>
      <c r="X258">
        <f t="shared" si="47"/>
        <v>0.31</v>
      </c>
      <c r="Y258">
        <f t="shared" si="48"/>
        <v>0.04</v>
      </c>
    </row>
    <row r="259" spans="1:25" x14ac:dyDescent="0.25">
      <c r="A259" s="1" t="s">
        <v>774</v>
      </c>
      <c r="B259" s="1">
        <v>100</v>
      </c>
      <c r="C259" s="1">
        <v>19</v>
      </c>
      <c r="D259" s="1">
        <v>3.8</v>
      </c>
      <c r="E259" s="1">
        <v>2.1</v>
      </c>
      <c r="F259" s="1">
        <v>0.3</v>
      </c>
      <c r="G259" s="1">
        <v>0</v>
      </c>
      <c r="H259" s="1">
        <v>135</v>
      </c>
      <c r="I259" s="1">
        <v>0</v>
      </c>
      <c r="J259" s="1">
        <v>0.05</v>
      </c>
      <c r="K259" s="1">
        <v>0</v>
      </c>
      <c r="L259" s="1">
        <v>2017</v>
      </c>
      <c r="M259">
        <f t="shared" si="37"/>
        <v>26.3</v>
      </c>
      <c r="N259">
        <f t="shared" si="38"/>
        <v>1.38</v>
      </c>
      <c r="O259">
        <f t="shared" si="39"/>
        <v>99.7</v>
      </c>
      <c r="P259">
        <f t="shared" si="40"/>
        <v>897.30000000000007</v>
      </c>
      <c r="Q259">
        <f t="shared" si="41"/>
        <v>5.9</v>
      </c>
      <c r="R259">
        <f t="shared" si="42"/>
        <v>23.6</v>
      </c>
      <c r="S259">
        <f t="shared" si="43"/>
        <v>1.18</v>
      </c>
      <c r="T259">
        <f t="shared" si="44"/>
        <v>5</v>
      </c>
      <c r="U259">
        <f t="shared" si="45"/>
        <v>5</v>
      </c>
      <c r="W259">
        <f t="shared" si="46"/>
        <v>0.61</v>
      </c>
      <c r="X259">
        <f t="shared" si="47"/>
        <v>0.34</v>
      </c>
      <c r="Y259">
        <f t="shared" si="48"/>
        <v>0.05</v>
      </c>
    </row>
    <row r="260" spans="1:25" x14ac:dyDescent="0.25">
      <c r="A260" s="1" t="s">
        <v>775</v>
      </c>
      <c r="B260" s="1">
        <v>100</v>
      </c>
      <c r="C260" s="1">
        <v>14</v>
      </c>
      <c r="D260" s="1">
        <v>2.35</v>
      </c>
      <c r="E260" s="1">
        <v>1.93</v>
      </c>
      <c r="F260" s="1">
        <v>0.17</v>
      </c>
      <c r="G260" s="1">
        <v>0</v>
      </c>
      <c r="H260" s="1">
        <v>145</v>
      </c>
      <c r="I260" s="1">
        <v>0</v>
      </c>
      <c r="J260" s="1">
        <v>0.04</v>
      </c>
      <c r="K260" s="1">
        <v>0</v>
      </c>
      <c r="L260" s="1">
        <v>2017</v>
      </c>
      <c r="M260">
        <f t="shared" ref="M260:M323" si="49">4*D260+4*E260+9*F260</f>
        <v>18.650000000000002</v>
      </c>
      <c r="N260">
        <f t="shared" ref="N260:N323" si="50">ROUND(M260/C260,2)</f>
        <v>1.33</v>
      </c>
      <c r="O260">
        <f t="shared" ref="O260:O323" si="51">B260-F260</f>
        <v>99.83</v>
      </c>
      <c r="P260">
        <f t="shared" ref="P260:P323" si="52">O260*9</f>
        <v>898.47</v>
      </c>
      <c r="Q260">
        <f t="shared" ref="Q260:Q323" si="53">D260+E260</f>
        <v>4.28</v>
      </c>
      <c r="R260">
        <f t="shared" ref="R260:R323" si="54">Q260*4</f>
        <v>17.12</v>
      </c>
      <c r="S260">
        <f t="shared" ref="S260:S323" si="55">ROUND(R260/20,2)</f>
        <v>0.86</v>
      </c>
      <c r="T260">
        <f t="shared" ref="T260:T323" si="56">ROUND(Q260/S260,2)</f>
        <v>4.9800000000000004</v>
      </c>
      <c r="U260">
        <f t="shared" ref="U260:U323" si="57">IF(T260&lt;=20,ROUND(T260,1),IF(AND(T260&gt;20,T260&lt;=50),INT((T260+2)/5)*5,ROUND(T260,-1)))</f>
        <v>5</v>
      </c>
      <c r="W260">
        <f t="shared" ref="W260:W323" si="58">ROUND(D260/($D260+$E260+$F260),2)</f>
        <v>0.53</v>
      </c>
      <c r="X260">
        <f t="shared" ref="X260:X323" si="59">ROUND(E260/($D260+$E260+$F260),2)</f>
        <v>0.43</v>
      </c>
      <c r="Y260">
        <f t="shared" ref="Y260:Y323" si="60">ROUND(F260/($D260+$E260+$F260),2)</f>
        <v>0.04</v>
      </c>
    </row>
    <row r="261" spans="1:25" x14ac:dyDescent="0.25">
      <c r="A261" s="1" t="s">
        <v>776</v>
      </c>
      <c r="B261" s="1">
        <v>100</v>
      </c>
      <c r="C261" s="1">
        <v>25</v>
      </c>
      <c r="D261" s="1">
        <v>3.53</v>
      </c>
      <c r="E261" s="1">
        <v>2.92</v>
      </c>
      <c r="F261" s="1">
        <v>0.72</v>
      </c>
      <c r="G261" s="1">
        <v>0.08</v>
      </c>
      <c r="H261" s="1">
        <v>1</v>
      </c>
      <c r="I261" s="1">
        <v>0</v>
      </c>
      <c r="J261" s="1">
        <v>0.04</v>
      </c>
      <c r="K261" s="1">
        <v>0</v>
      </c>
      <c r="L261" s="1">
        <v>2017</v>
      </c>
      <c r="M261">
        <f t="shared" si="49"/>
        <v>32.279999999999994</v>
      </c>
      <c r="N261">
        <f t="shared" si="50"/>
        <v>1.29</v>
      </c>
      <c r="O261">
        <f t="shared" si="51"/>
        <v>99.28</v>
      </c>
      <c r="P261">
        <f t="shared" si="52"/>
        <v>893.52</v>
      </c>
      <c r="Q261">
        <f t="shared" si="53"/>
        <v>6.4499999999999993</v>
      </c>
      <c r="R261">
        <f t="shared" si="54"/>
        <v>25.799999999999997</v>
      </c>
      <c r="S261">
        <f t="shared" si="55"/>
        <v>1.29</v>
      </c>
      <c r="T261">
        <f t="shared" si="56"/>
        <v>5</v>
      </c>
      <c r="U261">
        <f t="shared" si="57"/>
        <v>5</v>
      </c>
      <c r="W261">
        <f t="shared" si="58"/>
        <v>0.49</v>
      </c>
      <c r="X261">
        <f t="shared" si="59"/>
        <v>0.41</v>
      </c>
      <c r="Y261">
        <f t="shared" si="60"/>
        <v>0.1</v>
      </c>
    </row>
    <row r="262" spans="1:25" x14ac:dyDescent="0.25">
      <c r="A262" s="1" t="s">
        <v>777</v>
      </c>
      <c r="B262" s="1">
        <v>100</v>
      </c>
      <c r="C262" s="1">
        <v>26</v>
      </c>
      <c r="D262" s="1">
        <v>6.3</v>
      </c>
      <c r="E262" s="1">
        <v>2.6</v>
      </c>
      <c r="F262" s="1">
        <v>0.2</v>
      </c>
      <c r="G262" s="1"/>
      <c r="H262" s="1">
        <v>19</v>
      </c>
      <c r="I262" s="1"/>
      <c r="J262" s="1"/>
      <c r="K262" s="1">
        <v>0</v>
      </c>
      <c r="L262" s="1">
        <v>2017</v>
      </c>
      <c r="M262">
        <f t="shared" si="49"/>
        <v>37.4</v>
      </c>
      <c r="N262">
        <f t="shared" si="50"/>
        <v>1.44</v>
      </c>
      <c r="O262">
        <f t="shared" si="51"/>
        <v>99.8</v>
      </c>
      <c r="P262">
        <f t="shared" si="52"/>
        <v>898.19999999999993</v>
      </c>
      <c r="Q262">
        <f t="shared" si="53"/>
        <v>8.9</v>
      </c>
      <c r="R262">
        <f t="shared" si="54"/>
        <v>35.6</v>
      </c>
      <c r="S262">
        <f t="shared" si="55"/>
        <v>1.78</v>
      </c>
      <c r="T262">
        <f t="shared" si="56"/>
        <v>5</v>
      </c>
      <c r="U262">
        <f t="shared" si="57"/>
        <v>5</v>
      </c>
      <c r="W262">
        <f t="shared" si="58"/>
        <v>0.69</v>
      </c>
      <c r="X262">
        <f t="shared" si="59"/>
        <v>0.28999999999999998</v>
      </c>
      <c r="Y262">
        <f t="shared" si="60"/>
        <v>0.02</v>
      </c>
    </row>
    <row r="263" spans="1:25" x14ac:dyDescent="0.25">
      <c r="A263" s="1" t="s">
        <v>778</v>
      </c>
      <c r="B263" s="1">
        <v>100</v>
      </c>
      <c r="C263" s="1">
        <v>56</v>
      </c>
      <c r="D263" s="1">
        <v>16.239999999999998</v>
      </c>
      <c r="E263" s="1">
        <v>2.54</v>
      </c>
      <c r="F263" s="1">
        <v>0.13</v>
      </c>
      <c r="G263" s="1">
        <v>5.05</v>
      </c>
      <c r="H263" s="1">
        <v>3</v>
      </c>
      <c r="I263" s="1">
        <v>0</v>
      </c>
      <c r="J263" s="1">
        <v>0.04</v>
      </c>
      <c r="K263" s="1">
        <v>0</v>
      </c>
      <c r="L263" s="1">
        <v>2017</v>
      </c>
      <c r="M263">
        <f t="shared" si="49"/>
        <v>76.289999999999992</v>
      </c>
      <c r="N263">
        <f t="shared" si="50"/>
        <v>1.36</v>
      </c>
      <c r="O263">
        <f t="shared" si="51"/>
        <v>99.87</v>
      </c>
      <c r="P263">
        <f t="shared" si="52"/>
        <v>898.83</v>
      </c>
      <c r="Q263">
        <f t="shared" si="53"/>
        <v>18.779999999999998</v>
      </c>
      <c r="R263">
        <f t="shared" si="54"/>
        <v>75.11999999999999</v>
      </c>
      <c r="S263">
        <f t="shared" si="55"/>
        <v>3.76</v>
      </c>
      <c r="T263">
        <f t="shared" si="56"/>
        <v>4.99</v>
      </c>
      <c r="U263">
        <f t="shared" si="57"/>
        <v>5</v>
      </c>
      <c r="W263">
        <f t="shared" si="58"/>
        <v>0.86</v>
      </c>
      <c r="X263">
        <f t="shared" si="59"/>
        <v>0.13</v>
      </c>
      <c r="Y263">
        <f t="shared" si="60"/>
        <v>0.01</v>
      </c>
    </row>
    <row r="264" spans="1:25" x14ac:dyDescent="0.25">
      <c r="A264" s="1" t="s">
        <v>779</v>
      </c>
      <c r="B264" s="1">
        <v>100</v>
      </c>
      <c r="C264" s="1">
        <v>36</v>
      </c>
      <c r="D264" s="1">
        <v>9.1999999999999993</v>
      </c>
      <c r="E264" s="1">
        <v>2.9</v>
      </c>
      <c r="F264" s="1">
        <v>0.4</v>
      </c>
      <c r="G264" s="1"/>
      <c r="H264" s="1">
        <v>36</v>
      </c>
      <c r="I264" s="1"/>
      <c r="J264" s="1"/>
      <c r="K264" s="1">
        <v>0</v>
      </c>
      <c r="L264" s="1">
        <v>2017</v>
      </c>
      <c r="M264">
        <f t="shared" si="49"/>
        <v>52</v>
      </c>
      <c r="N264">
        <f t="shared" si="50"/>
        <v>1.44</v>
      </c>
      <c r="O264">
        <f t="shared" si="51"/>
        <v>99.6</v>
      </c>
      <c r="P264">
        <f t="shared" si="52"/>
        <v>896.4</v>
      </c>
      <c r="Q264">
        <f t="shared" si="53"/>
        <v>12.1</v>
      </c>
      <c r="R264">
        <f t="shared" si="54"/>
        <v>48.4</v>
      </c>
      <c r="S264">
        <f t="shared" si="55"/>
        <v>2.42</v>
      </c>
      <c r="T264">
        <f t="shared" si="56"/>
        <v>5</v>
      </c>
      <c r="U264">
        <f t="shared" si="57"/>
        <v>5</v>
      </c>
      <c r="W264">
        <f t="shared" si="58"/>
        <v>0.74</v>
      </c>
      <c r="X264">
        <f t="shared" si="59"/>
        <v>0.23</v>
      </c>
      <c r="Y264">
        <f t="shared" si="60"/>
        <v>0.03</v>
      </c>
    </row>
    <row r="265" spans="1:25" x14ac:dyDescent="0.25">
      <c r="A265" s="1" t="s">
        <v>780</v>
      </c>
      <c r="B265" s="1">
        <v>25</v>
      </c>
      <c r="C265" s="1">
        <v>9.5</v>
      </c>
      <c r="D265" s="1">
        <v>1.8</v>
      </c>
      <c r="E265" s="1">
        <v>1.58</v>
      </c>
      <c r="F265" s="1">
        <v>0.05</v>
      </c>
      <c r="G265" s="1">
        <v>0</v>
      </c>
      <c r="H265" s="1">
        <v>3.5</v>
      </c>
      <c r="I265" s="1">
        <v>0</v>
      </c>
      <c r="J265" s="1">
        <v>0</v>
      </c>
      <c r="K265" s="1">
        <v>0</v>
      </c>
      <c r="L265" s="1">
        <v>2006</v>
      </c>
      <c r="M265">
        <f t="shared" si="49"/>
        <v>13.969999999999999</v>
      </c>
      <c r="N265">
        <f t="shared" si="50"/>
        <v>1.47</v>
      </c>
      <c r="O265">
        <f t="shared" si="51"/>
        <v>24.95</v>
      </c>
      <c r="P265">
        <f t="shared" si="52"/>
        <v>224.54999999999998</v>
      </c>
      <c r="Q265">
        <f t="shared" si="53"/>
        <v>3.38</v>
      </c>
      <c r="R265">
        <f t="shared" si="54"/>
        <v>13.52</v>
      </c>
      <c r="S265">
        <f t="shared" si="55"/>
        <v>0.68</v>
      </c>
      <c r="T265">
        <f t="shared" si="56"/>
        <v>4.97</v>
      </c>
      <c r="U265">
        <f t="shared" si="57"/>
        <v>5</v>
      </c>
      <c r="W265">
        <f t="shared" si="58"/>
        <v>0.52</v>
      </c>
      <c r="X265">
        <f t="shared" si="59"/>
        <v>0.46</v>
      </c>
      <c r="Y265">
        <f t="shared" si="60"/>
        <v>0.01</v>
      </c>
    </row>
    <row r="266" spans="1:25" x14ac:dyDescent="0.25">
      <c r="A266" s="1" t="s">
        <v>781</v>
      </c>
      <c r="B266" s="1">
        <v>25</v>
      </c>
      <c r="C266" s="1">
        <v>12.25</v>
      </c>
      <c r="D266" s="1">
        <v>2.4500000000000002</v>
      </c>
      <c r="E266" s="1">
        <v>1.33</v>
      </c>
      <c r="F266" s="1">
        <v>0.03</v>
      </c>
      <c r="G266" s="1">
        <v>0</v>
      </c>
      <c r="H266" s="1">
        <v>1.25</v>
      </c>
      <c r="I266" s="1">
        <v>0</v>
      </c>
      <c r="J266" s="1">
        <v>0</v>
      </c>
      <c r="K266" s="1">
        <v>0</v>
      </c>
      <c r="L266" s="1">
        <v>2006</v>
      </c>
      <c r="M266">
        <f t="shared" si="49"/>
        <v>15.39</v>
      </c>
      <c r="N266">
        <f t="shared" si="50"/>
        <v>1.26</v>
      </c>
      <c r="O266">
        <f t="shared" si="51"/>
        <v>24.97</v>
      </c>
      <c r="P266">
        <f t="shared" si="52"/>
        <v>224.73</v>
      </c>
      <c r="Q266">
        <f t="shared" si="53"/>
        <v>3.7800000000000002</v>
      </c>
      <c r="R266">
        <f t="shared" si="54"/>
        <v>15.120000000000001</v>
      </c>
      <c r="S266">
        <f t="shared" si="55"/>
        <v>0.76</v>
      </c>
      <c r="T266">
        <f t="shared" si="56"/>
        <v>4.97</v>
      </c>
      <c r="U266">
        <f t="shared" si="57"/>
        <v>5</v>
      </c>
      <c r="W266">
        <f t="shared" si="58"/>
        <v>0.64</v>
      </c>
      <c r="X266">
        <f t="shared" si="59"/>
        <v>0.35</v>
      </c>
      <c r="Y266">
        <f t="shared" si="60"/>
        <v>0.01</v>
      </c>
    </row>
    <row r="267" spans="1:25" x14ac:dyDescent="0.25">
      <c r="A267" s="1" t="s">
        <v>782</v>
      </c>
      <c r="B267" s="1">
        <v>100</v>
      </c>
      <c r="C267" s="1">
        <v>12</v>
      </c>
      <c r="D267" s="1">
        <v>3</v>
      </c>
      <c r="E267" s="1">
        <v>1.1000000000000001</v>
      </c>
      <c r="F267" s="1">
        <v>0.1</v>
      </c>
      <c r="G267" s="1"/>
      <c r="H267" s="1">
        <v>387</v>
      </c>
      <c r="I267" s="1"/>
      <c r="J267" s="1"/>
      <c r="K267" s="1">
        <v>0</v>
      </c>
      <c r="L267" s="1">
        <v>2017</v>
      </c>
      <c r="M267">
        <f t="shared" si="49"/>
        <v>17.299999999999997</v>
      </c>
      <c r="N267">
        <f t="shared" si="50"/>
        <v>1.44</v>
      </c>
      <c r="O267">
        <f t="shared" si="51"/>
        <v>99.9</v>
      </c>
      <c r="P267">
        <f t="shared" si="52"/>
        <v>899.1</v>
      </c>
      <c r="Q267">
        <f t="shared" si="53"/>
        <v>4.0999999999999996</v>
      </c>
      <c r="R267">
        <f t="shared" si="54"/>
        <v>16.399999999999999</v>
      </c>
      <c r="S267">
        <f t="shared" si="55"/>
        <v>0.82</v>
      </c>
      <c r="T267">
        <f t="shared" si="56"/>
        <v>5</v>
      </c>
      <c r="U267">
        <f t="shared" si="57"/>
        <v>5</v>
      </c>
      <c r="W267">
        <f t="shared" si="58"/>
        <v>0.71</v>
      </c>
      <c r="X267">
        <f t="shared" si="59"/>
        <v>0.26</v>
      </c>
      <c r="Y267">
        <f t="shared" si="60"/>
        <v>0.02</v>
      </c>
    </row>
    <row r="268" spans="1:25" x14ac:dyDescent="0.25">
      <c r="A268" s="1" t="s">
        <v>783</v>
      </c>
      <c r="B268" s="1">
        <v>100</v>
      </c>
      <c r="C268" s="1">
        <v>22</v>
      </c>
      <c r="D268" s="1">
        <v>4.2</v>
      </c>
      <c r="E268" s="1">
        <v>3.1</v>
      </c>
      <c r="F268" s="1">
        <v>0.1</v>
      </c>
      <c r="G268" s="1"/>
      <c r="H268" s="1">
        <v>1</v>
      </c>
      <c r="I268" s="1"/>
      <c r="J268" s="1"/>
      <c r="K268" s="1">
        <v>0</v>
      </c>
      <c r="L268" s="1">
        <v>2017</v>
      </c>
      <c r="M268">
        <f t="shared" si="49"/>
        <v>30.1</v>
      </c>
      <c r="N268">
        <f t="shared" si="50"/>
        <v>1.37</v>
      </c>
      <c r="O268">
        <f t="shared" si="51"/>
        <v>99.9</v>
      </c>
      <c r="P268">
        <f t="shared" si="52"/>
        <v>899.1</v>
      </c>
      <c r="Q268">
        <f t="shared" si="53"/>
        <v>7.3000000000000007</v>
      </c>
      <c r="R268">
        <f t="shared" si="54"/>
        <v>29.200000000000003</v>
      </c>
      <c r="S268">
        <f t="shared" si="55"/>
        <v>1.46</v>
      </c>
      <c r="T268">
        <f t="shared" si="56"/>
        <v>5</v>
      </c>
      <c r="U268">
        <f t="shared" si="57"/>
        <v>5</v>
      </c>
      <c r="W268">
        <f t="shared" si="58"/>
        <v>0.56999999999999995</v>
      </c>
      <c r="X268">
        <f t="shared" si="59"/>
        <v>0.42</v>
      </c>
      <c r="Y268">
        <f t="shared" si="60"/>
        <v>0.01</v>
      </c>
    </row>
    <row r="269" spans="1:25" x14ac:dyDescent="0.25">
      <c r="A269" s="1" t="s">
        <v>784</v>
      </c>
      <c r="B269" s="1">
        <v>100</v>
      </c>
      <c r="C269" s="1">
        <v>20</v>
      </c>
      <c r="D269" s="1">
        <v>3.51</v>
      </c>
      <c r="E269" s="1">
        <v>1.85</v>
      </c>
      <c r="F269" s="1">
        <v>0.53</v>
      </c>
      <c r="G269" s="1">
        <v>3.49</v>
      </c>
      <c r="H269" s="1">
        <v>0</v>
      </c>
      <c r="I269" s="1">
        <v>0</v>
      </c>
      <c r="J269" s="1">
        <v>0.03</v>
      </c>
      <c r="K269" s="1">
        <v>0</v>
      </c>
      <c r="L269" s="1">
        <v>2017</v>
      </c>
      <c r="M269">
        <f t="shared" si="49"/>
        <v>26.209999999999997</v>
      </c>
      <c r="N269">
        <f t="shared" si="50"/>
        <v>1.31</v>
      </c>
      <c r="O269">
        <f t="shared" si="51"/>
        <v>99.47</v>
      </c>
      <c r="P269">
        <f t="shared" si="52"/>
        <v>895.23</v>
      </c>
      <c r="Q269">
        <f t="shared" si="53"/>
        <v>5.3599999999999994</v>
      </c>
      <c r="R269">
        <f t="shared" si="54"/>
        <v>21.439999999999998</v>
      </c>
      <c r="S269">
        <f t="shared" si="55"/>
        <v>1.07</v>
      </c>
      <c r="T269">
        <f t="shared" si="56"/>
        <v>5.01</v>
      </c>
      <c r="U269">
        <f t="shared" si="57"/>
        <v>5</v>
      </c>
      <c r="W269">
        <f t="shared" si="58"/>
        <v>0.6</v>
      </c>
      <c r="X269">
        <f t="shared" si="59"/>
        <v>0.31</v>
      </c>
      <c r="Y269">
        <f t="shared" si="60"/>
        <v>0.09</v>
      </c>
    </row>
    <row r="270" spans="1:25" x14ac:dyDescent="0.25">
      <c r="A270" s="1" t="s">
        <v>785</v>
      </c>
      <c r="B270" s="1">
        <v>100</v>
      </c>
      <c r="C270" s="1">
        <v>29</v>
      </c>
      <c r="D270" s="1">
        <v>5.2</v>
      </c>
      <c r="E270" s="1">
        <v>3.52</v>
      </c>
      <c r="F270" s="1">
        <v>0.49</v>
      </c>
      <c r="G270" s="1">
        <v>0</v>
      </c>
      <c r="H270" s="1">
        <v>17</v>
      </c>
      <c r="I270" s="1">
        <v>0</v>
      </c>
      <c r="J270" s="1">
        <v>0.08</v>
      </c>
      <c r="K270" s="1">
        <v>0</v>
      </c>
      <c r="L270" s="1">
        <v>2017</v>
      </c>
      <c r="M270">
        <f t="shared" si="49"/>
        <v>39.290000000000006</v>
      </c>
      <c r="N270">
        <f t="shared" si="50"/>
        <v>1.35</v>
      </c>
      <c r="O270">
        <f t="shared" si="51"/>
        <v>99.51</v>
      </c>
      <c r="P270">
        <f t="shared" si="52"/>
        <v>895.59</v>
      </c>
      <c r="Q270">
        <f t="shared" si="53"/>
        <v>8.7200000000000006</v>
      </c>
      <c r="R270">
        <f t="shared" si="54"/>
        <v>34.880000000000003</v>
      </c>
      <c r="S270">
        <f t="shared" si="55"/>
        <v>1.74</v>
      </c>
      <c r="T270">
        <f t="shared" si="56"/>
        <v>5.01</v>
      </c>
      <c r="U270">
        <f t="shared" si="57"/>
        <v>5</v>
      </c>
      <c r="W270">
        <f t="shared" si="58"/>
        <v>0.56000000000000005</v>
      </c>
      <c r="X270">
        <f t="shared" si="59"/>
        <v>0.38</v>
      </c>
      <c r="Y270">
        <f t="shared" si="60"/>
        <v>0.05</v>
      </c>
    </row>
    <row r="271" spans="1:25" x14ac:dyDescent="0.25">
      <c r="A271" s="1" t="s">
        <v>786</v>
      </c>
      <c r="B271" s="1">
        <v>100</v>
      </c>
      <c r="C271" s="1">
        <v>32</v>
      </c>
      <c r="D271" s="1">
        <v>7.64</v>
      </c>
      <c r="E271" s="1">
        <v>3.08</v>
      </c>
      <c r="F271" s="1">
        <v>0.31</v>
      </c>
      <c r="G271" s="1">
        <v>0</v>
      </c>
      <c r="H271" s="1">
        <v>37</v>
      </c>
      <c r="I271" s="1">
        <v>0</v>
      </c>
      <c r="J271" s="1">
        <v>7.0000000000000007E-2</v>
      </c>
      <c r="K271" s="1">
        <v>0</v>
      </c>
      <c r="L271" s="1">
        <v>2017</v>
      </c>
      <c r="M271">
        <f t="shared" si="49"/>
        <v>45.669999999999995</v>
      </c>
      <c r="N271">
        <f t="shared" si="50"/>
        <v>1.43</v>
      </c>
      <c r="O271">
        <f t="shared" si="51"/>
        <v>99.69</v>
      </c>
      <c r="P271">
        <f t="shared" si="52"/>
        <v>897.21</v>
      </c>
      <c r="Q271">
        <f t="shared" si="53"/>
        <v>10.719999999999999</v>
      </c>
      <c r="R271">
        <f t="shared" si="54"/>
        <v>42.879999999999995</v>
      </c>
      <c r="S271">
        <f t="shared" si="55"/>
        <v>2.14</v>
      </c>
      <c r="T271">
        <f t="shared" si="56"/>
        <v>5.01</v>
      </c>
      <c r="U271">
        <f t="shared" si="57"/>
        <v>5</v>
      </c>
      <c r="W271">
        <f t="shared" si="58"/>
        <v>0.69</v>
      </c>
      <c r="X271">
        <f t="shared" si="59"/>
        <v>0.28000000000000003</v>
      </c>
      <c r="Y271">
        <f t="shared" si="60"/>
        <v>0.03</v>
      </c>
    </row>
    <row r="272" spans="1:25" x14ac:dyDescent="0.25">
      <c r="A272" s="1" t="s">
        <v>787</v>
      </c>
      <c r="B272" s="1">
        <v>100</v>
      </c>
      <c r="C272" s="1">
        <v>274</v>
      </c>
      <c r="D272" s="1">
        <v>48</v>
      </c>
      <c r="E272" s="1">
        <v>36.799999999999997</v>
      </c>
      <c r="F272" s="1">
        <v>3.1</v>
      </c>
      <c r="G272" s="1"/>
      <c r="H272" s="1">
        <v>50</v>
      </c>
      <c r="I272" s="1"/>
      <c r="J272" s="1"/>
      <c r="K272" s="1">
        <v>0</v>
      </c>
      <c r="L272" s="1">
        <v>2017</v>
      </c>
      <c r="M272">
        <f t="shared" si="49"/>
        <v>367.09999999999997</v>
      </c>
      <c r="N272">
        <f t="shared" si="50"/>
        <v>1.34</v>
      </c>
      <c r="O272">
        <f t="shared" si="51"/>
        <v>96.9</v>
      </c>
      <c r="P272">
        <f t="shared" si="52"/>
        <v>872.1</v>
      </c>
      <c r="Q272">
        <f t="shared" si="53"/>
        <v>84.8</v>
      </c>
      <c r="R272">
        <f t="shared" si="54"/>
        <v>339.2</v>
      </c>
      <c r="S272">
        <f t="shared" si="55"/>
        <v>16.96</v>
      </c>
      <c r="T272">
        <f t="shared" si="56"/>
        <v>5</v>
      </c>
      <c r="U272">
        <f t="shared" si="57"/>
        <v>5</v>
      </c>
      <c r="W272">
        <f t="shared" si="58"/>
        <v>0.55000000000000004</v>
      </c>
      <c r="X272">
        <f t="shared" si="59"/>
        <v>0.42</v>
      </c>
      <c r="Y272">
        <f t="shared" si="60"/>
        <v>0.04</v>
      </c>
    </row>
    <row r="273" spans="1:25" x14ac:dyDescent="0.25">
      <c r="A273" s="1" t="s">
        <v>788</v>
      </c>
      <c r="B273" s="1">
        <v>100</v>
      </c>
      <c r="C273" s="1">
        <v>68</v>
      </c>
      <c r="D273" s="1">
        <v>17.8</v>
      </c>
      <c r="E273" s="1">
        <v>5.8</v>
      </c>
      <c r="F273" s="1">
        <v>0.5</v>
      </c>
      <c r="G273" s="1"/>
      <c r="H273" s="1">
        <v>7</v>
      </c>
      <c r="I273" s="1"/>
      <c r="J273" s="1"/>
      <c r="K273" s="1">
        <v>0</v>
      </c>
      <c r="L273" s="1">
        <v>2017</v>
      </c>
      <c r="M273">
        <f t="shared" si="49"/>
        <v>98.9</v>
      </c>
      <c r="N273">
        <f t="shared" si="50"/>
        <v>1.45</v>
      </c>
      <c r="O273">
        <f t="shared" si="51"/>
        <v>99.5</v>
      </c>
      <c r="P273">
        <f t="shared" si="52"/>
        <v>895.5</v>
      </c>
      <c r="Q273">
        <f t="shared" si="53"/>
        <v>23.6</v>
      </c>
      <c r="R273">
        <f t="shared" si="54"/>
        <v>94.4</v>
      </c>
      <c r="S273">
        <f t="shared" si="55"/>
        <v>4.72</v>
      </c>
      <c r="T273">
        <f t="shared" si="56"/>
        <v>5</v>
      </c>
      <c r="U273">
        <f t="shared" si="57"/>
        <v>5</v>
      </c>
      <c r="W273">
        <f t="shared" si="58"/>
        <v>0.74</v>
      </c>
      <c r="X273">
        <f t="shared" si="59"/>
        <v>0.24</v>
      </c>
      <c r="Y273">
        <f t="shared" si="60"/>
        <v>0.02</v>
      </c>
    </row>
    <row r="274" spans="1:25" x14ac:dyDescent="0.25">
      <c r="A274" s="1" t="s">
        <v>789</v>
      </c>
      <c r="B274" s="1">
        <v>100</v>
      </c>
      <c r="C274" s="1">
        <v>2</v>
      </c>
      <c r="D274" s="1">
        <v>0.7</v>
      </c>
      <c r="E274" s="1">
        <v>0.1</v>
      </c>
      <c r="F274" s="1">
        <v>0</v>
      </c>
      <c r="G274" s="1"/>
      <c r="H274" s="1">
        <v>13</v>
      </c>
      <c r="I274" s="1"/>
      <c r="J274" s="1"/>
      <c r="K274" s="1">
        <v>0</v>
      </c>
      <c r="L274" s="1">
        <v>2017</v>
      </c>
      <c r="M274">
        <f t="shared" si="49"/>
        <v>3.1999999999999997</v>
      </c>
      <c r="N274">
        <f t="shared" si="50"/>
        <v>1.6</v>
      </c>
      <c r="O274">
        <f t="shared" si="51"/>
        <v>100</v>
      </c>
      <c r="P274">
        <f t="shared" si="52"/>
        <v>900</v>
      </c>
      <c r="Q274">
        <f t="shared" si="53"/>
        <v>0.79999999999999993</v>
      </c>
      <c r="R274">
        <f t="shared" si="54"/>
        <v>3.1999999999999997</v>
      </c>
      <c r="S274">
        <f t="shared" si="55"/>
        <v>0.16</v>
      </c>
      <c r="T274">
        <f t="shared" si="56"/>
        <v>5</v>
      </c>
      <c r="U274">
        <f t="shared" si="57"/>
        <v>5</v>
      </c>
      <c r="W274">
        <f t="shared" si="58"/>
        <v>0.88</v>
      </c>
      <c r="X274">
        <f t="shared" si="59"/>
        <v>0.13</v>
      </c>
      <c r="Y274">
        <f t="shared" si="60"/>
        <v>0</v>
      </c>
    </row>
    <row r="275" spans="1:25" x14ac:dyDescent="0.25">
      <c r="A275" s="1" t="s">
        <v>790</v>
      </c>
      <c r="B275" s="1">
        <v>100</v>
      </c>
      <c r="C275" s="1">
        <v>22</v>
      </c>
      <c r="D275" s="1">
        <v>3.14</v>
      </c>
      <c r="E275" s="1">
        <v>3.53</v>
      </c>
      <c r="F275" s="1">
        <v>0.2</v>
      </c>
      <c r="G275" s="1">
        <v>0.34</v>
      </c>
      <c r="H275" s="1">
        <v>5</v>
      </c>
      <c r="I275" s="1">
        <v>0</v>
      </c>
      <c r="J275" s="1">
        <v>7.0000000000000007E-2</v>
      </c>
      <c r="K275" s="1">
        <v>0</v>
      </c>
      <c r="L275" s="1">
        <v>2017</v>
      </c>
      <c r="M275">
        <f t="shared" si="49"/>
        <v>28.48</v>
      </c>
      <c r="N275">
        <f t="shared" si="50"/>
        <v>1.29</v>
      </c>
      <c r="O275">
        <f t="shared" si="51"/>
        <v>99.8</v>
      </c>
      <c r="P275">
        <f t="shared" si="52"/>
        <v>898.19999999999993</v>
      </c>
      <c r="Q275">
        <f t="shared" si="53"/>
        <v>6.67</v>
      </c>
      <c r="R275">
        <f t="shared" si="54"/>
        <v>26.68</v>
      </c>
      <c r="S275">
        <f t="shared" si="55"/>
        <v>1.33</v>
      </c>
      <c r="T275">
        <f t="shared" si="56"/>
        <v>5.0199999999999996</v>
      </c>
      <c r="U275">
        <f t="shared" si="57"/>
        <v>5</v>
      </c>
      <c r="W275">
        <f t="shared" si="58"/>
        <v>0.46</v>
      </c>
      <c r="X275">
        <f t="shared" si="59"/>
        <v>0.51</v>
      </c>
      <c r="Y275">
        <f t="shared" si="60"/>
        <v>0.03</v>
      </c>
    </row>
    <row r="276" spans="1:25" x14ac:dyDescent="0.25">
      <c r="A276" s="1" t="s">
        <v>791</v>
      </c>
      <c r="B276" s="1">
        <v>100</v>
      </c>
      <c r="C276" s="1">
        <v>45</v>
      </c>
      <c r="D276" s="1">
        <v>14.7</v>
      </c>
      <c r="E276" s="1">
        <v>0.7</v>
      </c>
      <c r="F276" s="1">
        <v>0.1</v>
      </c>
      <c r="G276" s="1"/>
      <c r="H276" s="1">
        <v>7</v>
      </c>
      <c r="I276" s="1"/>
      <c r="J276" s="1"/>
      <c r="K276" s="1">
        <v>0</v>
      </c>
      <c r="L276" s="1">
        <v>2017</v>
      </c>
      <c r="M276">
        <f t="shared" si="49"/>
        <v>62.499999999999993</v>
      </c>
      <c r="N276">
        <f t="shared" si="50"/>
        <v>1.39</v>
      </c>
      <c r="O276">
        <f t="shared" si="51"/>
        <v>99.9</v>
      </c>
      <c r="P276">
        <f t="shared" si="52"/>
        <v>899.1</v>
      </c>
      <c r="Q276">
        <f t="shared" si="53"/>
        <v>15.399999999999999</v>
      </c>
      <c r="R276">
        <f t="shared" si="54"/>
        <v>61.599999999999994</v>
      </c>
      <c r="S276">
        <f t="shared" si="55"/>
        <v>3.08</v>
      </c>
      <c r="T276">
        <f t="shared" si="56"/>
        <v>5</v>
      </c>
      <c r="U276">
        <f t="shared" si="57"/>
        <v>5</v>
      </c>
      <c r="W276">
        <f t="shared" si="58"/>
        <v>0.95</v>
      </c>
      <c r="X276">
        <f t="shared" si="59"/>
        <v>0.05</v>
      </c>
      <c r="Y276">
        <f t="shared" si="60"/>
        <v>0.01</v>
      </c>
    </row>
    <row r="277" spans="1:25" x14ac:dyDescent="0.25">
      <c r="A277" s="1" t="s">
        <v>792</v>
      </c>
      <c r="B277" s="1">
        <v>70</v>
      </c>
      <c r="C277" s="1">
        <v>35.700000000000003</v>
      </c>
      <c r="D277" s="1">
        <v>6.58</v>
      </c>
      <c r="E277" s="1">
        <v>1.89</v>
      </c>
      <c r="F277" s="1">
        <v>0.91</v>
      </c>
      <c r="G277" s="1">
        <v>0</v>
      </c>
      <c r="H277" s="1"/>
      <c r="I277" s="1">
        <v>0</v>
      </c>
      <c r="J277" s="1">
        <v>0</v>
      </c>
      <c r="K277" s="1">
        <v>0</v>
      </c>
      <c r="L277" s="1">
        <v>2001</v>
      </c>
      <c r="M277">
        <f t="shared" si="49"/>
        <v>42.07</v>
      </c>
      <c r="N277">
        <f t="shared" si="50"/>
        <v>1.18</v>
      </c>
      <c r="O277">
        <f t="shared" si="51"/>
        <v>69.09</v>
      </c>
      <c r="P277">
        <f t="shared" si="52"/>
        <v>621.81000000000006</v>
      </c>
      <c r="Q277">
        <f t="shared" si="53"/>
        <v>8.4700000000000006</v>
      </c>
      <c r="R277">
        <f t="shared" si="54"/>
        <v>33.880000000000003</v>
      </c>
      <c r="S277">
        <f t="shared" si="55"/>
        <v>1.69</v>
      </c>
      <c r="T277">
        <f t="shared" si="56"/>
        <v>5.01</v>
      </c>
      <c r="U277">
        <f t="shared" si="57"/>
        <v>5</v>
      </c>
      <c r="W277">
        <f t="shared" si="58"/>
        <v>0.7</v>
      </c>
      <c r="X277">
        <f t="shared" si="59"/>
        <v>0.2</v>
      </c>
      <c r="Y277">
        <f t="shared" si="60"/>
        <v>0.1</v>
      </c>
    </row>
    <row r="278" spans="1:25" x14ac:dyDescent="0.25">
      <c r="A278" s="1" t="s">
        <v>793</v>
      </c>
      <c r="B278" s="1">
        <v>100</v>
      </c>
      <c r="C278" s="1">
        <v>153</v>
      </c>
      <c r="D278" s="1">
        <v>14.89</v>
      </c>
      <c r="E278" s="1">
        <v>0.95</v>
      </c>
      <c r="F278" s="1">
        <v>9.91</v>
      </c>
      <c r="G278" s="1">
        <v>12.19</v>
      </c>
      <c r="H278" s="1">
        <v>203</v>
      </c>
      <c r="I278" s="1">
        <v>4</v>
      </c>
      <c r="J278" s="1">
        <v>1.6</v>
      </c>
      <c r="K278" s="1">
        <v>0</v>
      </c>
      <c r="L278" s="1">
        <v>2017</v>
      </c>
      <c r="M278">
        <f t="shared" si="49"/>
        <v>152.55000000000001</v>
      </c>
      <c r="N278">
        <f t="shared" si="50"/>
        <v>1</v>
      </c>
      <c r="O278">
        <f t="shared" si="51"/>
        <v>90.09</v>
      </c>
      <c r="P278">
        <f t="shared" si="52"/>
        <v>810.81000000000006</v>
      </c>
      <c r="Q278">
        <f t="shared" si="53"/>
        <v>15.84</v>
      </c>
      <c r="R278">
        <f t="shared" si="54"/>
        <v>63.36</v>
      </c>
      <c r="S278">
        <f t="shared" si="55"/>
        <v>3.17</v>
      </c>
      <c r="T278">
        <f t="shared" si="56"/>
        <v>5</v>
      </c>
      <c r="U278">
        <f t="shared" si="57"/>
        <v>5</v>
      </c>
      <c r="W278">
        <f t="shared" si="58"/>
        <v>0.57999999999999996</v>
      </c>
      <c r="X278">
        <f t="shared" si="59"/>
        <v>0.04</v>
      </c>
      <c r="Y278">
        <f t="shared" si="60"/>
        <v>0.38</v>
      </c>
    </row>
    <row r="279" spans="1:25" x14ac:dyDescent="0.25">
      <c r="A279" s="1" t="s">
        <v>794</v>
      </c>
      <c r="B279" s="1">
        <v>100</v>
      </c>
      <c r="C279" s="1">
        <v>26</v>
      </c>
      <c r="D279" s="1">
        <v>7.56</v>
      </c>
      <c r="E279" s="1">
        <v>1.71</v>
      </c>
      <c r="F279" s="1">
        <v>0.12</v>
      </c>
      <c r="G279" s="1">
        <v>5.2</v>
      </c>
      <c r="H279" s="1">
        <v>7</v>
      </c>
      <c r="I279" s="1">
        <v>0</v>
      </c>
      <c r="J279" s="1">
        <v>0.03</v>
      </c>
      <c r="K279" s="1">
        <v>0</v>
      </c>
      <c r="L279" s="1">
        <v>2017</v>
      </c>
      <c r="M279">
        <f t="shared" si="49"/>
        <v>38.159999999999997</v>
      </c>
      <c r="N279">
        <f t="shared" si="50"/>
        <v>1.47</v>
      </c>
      <c r="O279">
        <f t="shared" si="51"/>
        <v>99.88</v>
      </c>
      <c r="P279">
        <f t="shared" si="52"/>
        <v>898.92</v>
      </c>
      <c r="Q279">
        <f t="shared" si="53"/>
        <v>9.27</v>
      </c>
      <c r="R279">
        <f t="shared" si="54"/>
        <v>37.08</v>
      </c>
      <c r="S279">
        <f t="shared" si="55"/>
        <v>1.85</v>
      </c>
      <c r="T279">
        <f t="shared" si="56"/>
        <v>5.01</v>
      </c>
      <c r="U279">
        <f t="shared" si="57"/>
        <v>5</v>
      </c>
      <c r="W279">
        <f t="shared" si="58"/>
        <v>0.81</v>
      </c>
      <c r="X279">
        <f t="shared" si="59"/>
        <v>0.18</v>
      </c>
      <c r="Y279">
        <f t="shared" si="60"/>
        <v>0.01</v>
      </c>
    </row>
    <row r="280" spans="1:25" x14ac:dyDescent="0.25">
      <c r="A280" s="1" t="s">
        <v>795</v>
      </c>
      <c r="B280" s="1">
        <v>100</v>
      </c>
      <c r="C280" s="1">
        <v>26</v>
      </c>
      <c r="D280" s="1">
        <v>7.92</v>
      </c>
      <c r="E280" s="1">
        <v>1.68</v>
      </c>
      <c r="F280" s="1">
        <v>0.08</v>
      </c>
      <c r="G280" s="1">
        <v>4.79</v>
      </c>
      <c r="H280" s="1">
        <v>8</v>
      </c>
      <c r="I280" s="1">
        <v>0</v>
      </c>
      <c r="J280" s="1">
        <v>0.03</v>
      </c>
      <c r="K280" s="1">
        <v>0</v>
      </c>
      <c r="L280" s="1">
        <v>2017</v>
      </c>
      <c r="M280">
        <f t="shared" si="49"/>
        <v>39.119999999999997</v>
      </c>
      <c r="N280">
        <f t="shared" si="50"/>
        <v>1.5</v>
      </c>
      <c r="O280">
        <f t="shared" si="51"/>
        <v>99.92</v>
      </c>
      <c r="P280">
        <f t="shared" si="52"/>
        <v>899.28</v>
      </c>
      <c r="Q280">
        <f t="shared" si="53"/>
        <v>9.6</v>
      </c>
      <c r="R280">
        <f t="shared" si="54"/>
        <v>38.4</v>
      </c>
      <c r="S280">
        <f t="shared" si="55"/>
        <v>1.92</v>
      </c>
      <c r="T280">
        <f t="shared" si="56"/>
        <v>5</v>
      </c>
      <c r="U280">
        <f t="shared" si="57"/>
        <v>5</v>
      </c>
      <c r="W280">
        <f t="shared" si="58"/>
        <v>0.82</v>
      </c>
      <c r="X280">
        <f t="shared" si="59"/>
        <v>0.17</v>
      </c>
      <c r="Y280">
        <f t="shared" si="60"/>
        <v>0.01</v>
      </c>
    </row>
    <row r="281" spans="1:25" x14ac:dyDescent="0.25">
      <c r="A281" s="1" t="s">
        <v>796</v>
      </c>
      <c r="B281" s="1">
        <v>100</v>
      </c>
      <c r="C281" s="1">
        <v>38</v>
      </c>
      <c r="D281" s="1">
        <v>4.5999999999999996</v>
      </c>
      <c r="E281" s="1">
        <v>3.38</v>
      </c>
      <c r="F281" s="1">
        <v>1.77</v>
      </c>
      <c r="G281" s="1">
        <v>0.73</v>
      </c>
      <c r="H281" s="1">
        <v>8</v>
      </c>
      <c r="I281" s="1">
        <v>0</v>
      </c>
      <c r="J281" s="1">
        <v>0.11</v>
      </c>
      <c r="K281" s="1">
        <v>0</v>
      </c>
      <c r="L281" s="1">
        <v>2017</v>
      </c>
      <c r="M281">
        <f t="shared" si="49"/>
        <v>47.849999999999994</v>
      </c>
      <c r="N281">
        <f t="shared" si="50"/>
        <v>1.26</v>
      </c>
      <c r="O281">
        <f t="shared" si="51"/>
        <v>98.23</v>
      </c>
      <c r="P281">
        <f t="shared" si="52"/>
        <v>884.07</v>
      </c>
      <c r="Q281">
        <f t="shared" si="53"/>
        <v>7.9799999999999995</v>
      </c>
      <c r="R281">
        <f t="shared" si="54"/>
        <v>31.919999999999998</v>
      </c>
      <c r="S281">
        <f t="shared" si="55"/>
        <v>1.6</v>
      </c>
      <c r="T281">
        <f t="shared" si="56"/>
        <v>4.99</v>
      </c>
      <c r="U281">
        <f t="shared" si="57"/>
        <v>5</v>
      </c>
      <c r="W281">
        <f t="shared" si="58"/>
        <v>0.47</v>
      </c>
      <c r="X281">
        <f t="shared" si="59"/>
        <v>0.35</v>
      </c>
      <c r="Y281">
        <f t="shared" si="60"/>
        <v>0.18</v>
      </c>
    </row>
    <row r="282" spans="1:25" x14ac:dyDescent="0.25">
      <c r="A282" s="1" t="s">
        <v>797</v>
      </c>
      <c r="B282" s="1">
        <v>100</v>
      </c>
      <c r="C282" s="1">
        <v>33</v>
      </c>
      <c r="D282" s="1">
        <v>9.5299999999999994</v>
      </c>
      <c r="E282" s="1">
        <v>2.13</v>
      </c>
      <c r="F282" s="1">
        <v>0.21</v>
      </c>
      <c r="G282" s="1">
        <v>4.7699999999999996</v>
      </c>
      <c r="H282" s="1">
        <v>7</v>
      </c>
      <c r="I282" s="1">
        <v>0</v>
      </c>
      <c r="J282" s="1">
        <v>7.0000000000000007E-2</v>
      </c>
      <c r="K282" s="1">
        <v>0</v>
      </c>
      <c r="L282" s="1">
        <v>2017</v>
      </c>
      <c r="M282">
        <f t="shared" si="49"/>
        <v>48.53</v>
      </c>
      <c r="N282">
        <f t="shared" si="50"/>
        <v>1.47</v>
      </c>
      <c r="O282">
        <f t="shared" si="51"/>
        <v>99.79</v>
      </c>
      <c r="P282">
        <f t="shared" si="52"/>
        <v>898.11</v>
      </c>
      <c r="Q282">
        <f t="shared" si="53"/>
        <v>11.66</v>
      </c>
      <c r="R282">
        <f t="shared" si="54"/>
        <v>46.64</v>
      </c>
      <c r="S282">
        <f t="shared" si="55"/>
        <v>2.33</v>
      </c>
      <c r="T282">
        <f t="shared" si="56"/>
        <v>5</v>
      </c>
      <c r="U282">
        <f t="shared" si="57"/>
        <v>5</v>
      </c>
      <c r="W282">
        <f t="shared" si="58"/>
        <v>0.8</v>
      </c>
      <c r="X282">
        <f t="shared" si="59"/>
        <v>0.18</v>
      </c>
      <c r="Y282">
        <f t="shared" si="60"/>
        <v>0.02</v>
      </c>
    </row>
    <row r="283" spans="1:25" x14ac:dyDescent="0.25">
      <c r="A283" s="1" t="s">
        <v>798</v>
      </c>
      <c r="B283" s="1">
        <v>100</v>
      </c>
      <c r="C283" s="1">
        <v>13</v>
      </c>
      <c r="D283" s="1">
        <v>4.5999999999999996</v>
      </c>
      <c r="E283" s="1">
        <v>0.6</v>
      </c>
      <c r="F283" s="1">
        <v>0</v>
      </c>
      <c r="G283" s="1"/>
      <c r="H283" s="1">
        <v>2</v>
      </c>
      <c r="I283" s="1"/>
      <c r="J283" s="1"/>
      <c r="K283" s="1">
        <v>0</v>
      </c>
      <c r="L283" s="1">
        <v>2017</v>
      </c>
      <c r="M283">
        <f t="shared" si="49"/>
        <v>20.799999999999997</v>
      </c>
      <c r="N283">
        <f t="shared" si="50"/>
        <v>1.6</v>
      </c>
      <c r="O283">
        <f t="shared" si="51"/>
        <v>100</v>
      </c>
      <c r="P283">
        <f t="shared" si="52"/>
        <v>900</v>
      </c>
      <c r="Q283">
        <f t="shared" si="53"/>
        <v>5.1999999999999993</v>
      </c>
      <c r="R283">
        <f t="shared" si="54"/>
        <v>20.799999999999997</v>
      </c>
      <c r="S283">
        <f t="shared" si="55"/>
        <v>1.04</v>
      </c>
      <c r="T283">
        <f t="shared" si="56"/>
        <v>5</v>
      </c>
      <c r="U283">
        <f t="shared" si="57"/>
        <v>5</v>
      </c>
      <c r="W283">
        <f t="shared" si="58"/>
        <v>0.88</v>
      </c>
      <c r="X283">
        <f t="shared" si="59"/>
        <v>0.12</v>
      </c>
      <c r="Y283">
        <f t="shared" si="60"/>
        <v>0</v>
      </c>
    </row>
    <row r="284" spans="1:25" x14ac:dyDescent="0.25">
      <c r="A284" s="1" t="s">
        <v>799</v>
      </c>
      <c r="B284" s="1">
        <v>100</v>
      </c>
      <c r="C284" s="1">
        <v>16</v>
      </c>
      <c r="D284" s="1">
        <v>3.49</v>
      </c>
      <c r="E284" s="1">
        <v>1.51</v>
      </c>
      <c r="F284" s="1">
        <v>0.22</v>
      </c>
      <c r="G284" s="1">
        <v>0.89</v>
      </c>
      <c r="H284" s="1"/>
      <c r="I284" s="1">
        <v>0</v>
      </c>
      <c r="J284" s="1">
        <v>0.04</v>
      </c>
      <c r="K284" s="1">
        <v>0</v>
      </c>
      <c r="L284" s="1">
        <v>2017</v>
      </c>
      <c r="M284">
        <f t="shared" si="49"/>
        <v>21.98</v>
      </c>
      <c r="N284">
        <f t="shared" si="50"/>
        <v>1.37</v>
      </c>
      <c r="O284">
        <f t="shared" si="51"/>
        <v>99.78</v>
      </c>
      <c r="P284">
        <f t="shared" si="52"/>
        <v>898.02</v>
      </c>
      <c r="Q284">
        <f t="shared" si="53"/>
        <v>5</v>
      </c>
      <c r="R284">
        <f t="shared" si="54"/>
        <v>20</v>
      </c>
      <c r="S284">
        <f t="shared" si="55"/>
        <v>1</v>
      </c>
      <c r="T284">
        <f t="shared" si="56"/>
        <v>5</v>
      </c>
      <c r="U284">
        <f t="shared" si="57"/>
        <v>5</v>
      </c>
      <c r="W284">
        <f t="shared" si="58"/>
        <v>0.67</v>
      </c>
      <c r="X284">
        <f t="shared" si="59"/>
        <v>0.28999999999999998</v>
      </c>
      <c r="Y284">
        <f t="shared" si="60"/>
        <v>0.04</v>
      </c>
    </row>
    <row r="285" spans="1:25" x14ac:dyDescent="0.25">
      <c r="A285" s="1" t="s">
        <v>800</v>
      </c>
      <c r="B285" s="1">
        <v>100</v>
      </c>
      <c r="C285" s="1">
        <v>411</v>
      </c>
      <c r="D285" s="1">
        <v>43.58</v>
      </c>
      <c r="E285" s="1">
        <v>3.86</v>
      </c>
      <c r="F285" s="1">
        <v>25.23</v>
      </c>
      <c r="G285" s="1">
        <v>5.43</v>
      </c>
      <c r="H285" s="1">
        <v>776</v>
      </c>
      <c r="I285" s="1">
        <v>0</v>
      </c>
      <c r="J285" s="1">
        <v>4.1900000000000004</v>
      </c>
      <c r="K285" s="1">
        <v>0</v>
      </c>
      <c r="L285" s="1">
        <v>2017</v>
      </c>
      <c r="M285">
        <f t="shared" si="49"/>
        <v>416.83</v>
      </c>
      <c r="N285">
        <f t="shared" si="50"/>
        <v>1.01</v>
      </c>
      <c r="O285">
        <f t="shared" si="51"/>
        <v>74.77</v>
      </c>
      <c r="P285">
        <f t="shared" si="52"/>
        <v>672.93</v>
      </c>
      <c r="Q285">
        <f t="shared" si="53"/>
        <v>47.44</v>
      </c>
      <c r="R285">
        <f t="shared" si="54"/>
        <v>189.76</v>
      </c>
      <c r="S285">
        <f t="shared" si="55"/>
        <v>9.49</v>
      </c>
      <c r="T285">
        <f t="shared" si="56"/>
        <v>5</v>
      </c>
      <c r="U285">
        <f t="shared" si="57"/>
        <v>5</v>
      </c>
      <c r="W285">
        <f t="shared" si="58"/>
        <v>0.6</v>
      </c>
      <c r="X285">
        <f t="shared" si="59"/>
        <v>0.05</v>
      </c>
      <c r="Y285">
        <f t="shared" si="60"/>
        <v>0.35</v>
      </c>
    </row>
    <row r="286" spans="1:25" x14ac:dyDescent="0.25">
      <c r="A286" s="1" t="s">
        <v>801</v>
      </c>
      <c r="B286" s="1">
        <v>100</v>
      </c>
      <c r="C286" s="1">
        <v>20</v>
      </c>
      <c r="D286" s="1">
        <v>6.93</v>
      </c>
      <c r="E286" s="1">
        <v>0.84</v>
      </c>
      <c r="F286" s="1">
        <v>0.04</v>
      </c>
      <c r="G286" s="1">
        <v>4.55</v>
      </c>
      <c r="H286" s="1">
        <v>3</v>
      </c>
      <c r="I286" s="1">
        <v>0</v>
      </c>
      <c r="J286" s="1">
        <v>0.01</v>
      </c>
      <c r="K286" s="1">
        <v>0</v>
      </c>
      <c r="L286" s="1">
        <v>2017</v>
      </c>
      <c r="M286">
        <f t="shared" si="49"/>
        <v>31.439999999999998</v>
      </c>
      <c r="N286">
        <f t="shared" si="50"/>
        <v>1.57</v>
      </c>
      <c r="O286">
        <f t="shared" si="51"/>
        <v>99.96</v>
      </c>
      <c r="P286">
        <f t="shared" si="52"/>
        <v>899.64</v>
      </c>
      <c r="Q286">
        <f t="shared" si="53"/>
        <v>7.77</v>
      </c>
      <c r="R286">
        <f t="shared" si="54"/>
        <v>31.08</v>
      </c>
      <c r="S286">
        <f t="shared" si="55"/>
        <v>1.55</v>
      </c>
      <c r="T286">
        <f t="shared" si="56"/>
        <v>5.01</v>
      </c>
      <c r="U286">
        <f t="shared" si="57"/>
        <v>5</v>
      </c>
      <c r="W286">
        <f t="shared" si="58"/>
        <v>0.89</v>
      </c>
      <c r="X286">
        <f t="shared" si="59"/>
        <v>0.11</v>
      </c>
      <c r="Y286">
        <f t="shared" si="60"/>
        <v>0.01</v>
      </c>
    </row>
    <row r="287" spans="1:25" x14ac:dyDescent="0.25">
      <c r="A287" s="1" t="s">
        <v>802</v>
      </c>
      <c r="B287" s="1">
        <v>100</v>
      </c>
      <c r="C287" s="1">
        <v>270</v>
      </c>
      <c r="D287" s="1">
        <v>78</v>
      </c>
      <c r="E287" s="1">
        <v>11.7</v>
      </c>
      <c r="F287" s="1">
        <v>1</v>
      </c>
      <c r="G287" s="1"/>
      <c r="H287" s="1">
        <v>7</v>
      </c>
      <c r="I287" s="1"/>
      <c r="J287" s="1"/>
      <c r="K287" s="1">
        <v>0</v>
      </c>
      <c r="L287" s="1">
        <v>2017</v>
      </c>
      <c r="M287">
        <f t="shared" si="49"/>
        <v>367.8</v>
      </c>
      <c r="N287">
        <f t="shared" si="50"/>
        <v>1.36</v>
      </c>
      <c r="O287">
        <f t="shared" si="51"/>
        <v>99</v>
      </c>
      <c r="P287">
        <f t="shared" si="52"/>
        <v>891</v>
      </c>
      <c r="Q287">
        <f t="shared" si="53"/>
        <v>89.7</v>
      </c>
      <c r="R287">
        <f t="shared" si="54"/>
        <v>358.8</v>
      </c>
      <c r="S287">
        <f t="shared" si="55"/>
        <v>17.940000000000001</v>
      </c>
      <c r="T287">
        <f t="shared" si="56"/>
        <v>5</v>
      </c>
      <c r="U287">
        <f t="shared" si="57"/>
        <v>5</v>
      </c>
      <c r="W287">
        <f t="shared" si="58"/>
        <v>0.86</v>
      </c>
      <c r="X287">
        <f t="shared" si="59"/>
        <v>0.13</v>
      </c>
      <c r="Y287">
        <f t="shared" si="60"/>
        <v>0.01</v>
      </c>
    </row>
    <row r="288" spans="1:25" x14ac:dyDescent="0.25">
      <c r="A288" s="1" t="s">
        <v>803</v>
      </c>
      <c r="B288" s="1">
        <v>100</v>
      </c>
      <c r="C288" s="1">
        <v>20</v>
      </c>
      <c r="D288" s="1">
        <v>6.68</v>
      </c>
      <c r="E288" s="1">
        <v>0.95</v>
      </c>
      <c r="F288" s="1">
        <v>0.04</v>
      </c>
      <c r="G288" s="1">
        <v>5.74</v>
      </c>
      <c r="H288" s="1">
        <v>3</v>
      </c>
      <c r="I288" s="1">
        <v>0</v>
      </c>
      <c r="J288" s="1">
        <v>0.01</v>
      </c>
      <c r="K288" s="1">
        <v>0</v>
      </c>
      <c r="L288" s="1">
        <v>2017</v>
      </c>
      <c r="M288">
        <f t="shared" si="49"/>
        <v>30.88</v>
      </c>
      <c r="N288">
        <f t="shared" si="50"/>
        <v>1.54</v>
      </c>
      <c r="O288">
        <f t="shared" si="51"/>
        <v>99.96</v>
      </c>
      <c r="P288">
        <f t="shared" si="52"/>
        <v>899.64</v>
      </c>
      <c r="Q288">
        <f t="shared" si="53"/>
        <v>7.63</v>
      </c>
      <c r="R288">
        <f t="shared" si="54"/>
        <v>30.52</v>
      </c>
      <c r="S288">
        <f t="shared" si="55"/>
        <v>1.53</v>
      </c>
      <c r="T288">
        <f t="shared" si="56"/>
        <v>4.99</v>
      </c>
      <c r="U288">
        <f t="shared" si="57"/>
        <v>5</v>
      </c>
      <c r="W288">
        <f t="shared" si="58"/>
        <v>0.87</v>
      </c>
      <c r="X288">
        <f t="shared" si="59"/>
        <v>0.12</v>
      </c>
      <c r="Y288">
        <f t="shared" si="60"/>
        <v>0.01</v>
      </c>
    </row>
    <row r="289" spans="1:25" x14ac:dyDescent="0.25">
      <c r="A289" s="1" t="s">
        <v>804</v>
      </c>
      <c r="B289" s="1">
        <v>100</v>
      </c>
      <c r="C289" s="1">
        <v>258</v>
      </c>
      <c r="D289" s="1">
        <v>30.53</v>
      </c>
      <c r="E289" s="1">
        <v>3.15</v>
      </c>
      <c r="F289" s="1">
        <v>14.1</v>
      </c>
      <c r="G289" s="1"/>
      <c r="H289" s="1">
        <v>246</v>
      </c>
      <c r="I289" s="1">
        <v>0</v>
      </c>
      <c r="J289" s="1">
        <v>4.53</v>
      </c>
      <c r="K289" s="1">
        <v>0</v>
      </c>
      <c r="L289" s="1">
        <v>2017</v>
      </c>
      <c r="M289">
        <f t="shared" si="49"/>
        <v>261.62</v>
      </c>
      <c r="N289">
        <f t="shared" si="50"/>
        <v>1.01</v>
      </c>
      <c r="O289">
        <f t="shared" si="51"/>
        <v>85.9</v>
      </c>
      <c r="P289">
        <f t="shared" si="52"/>
        <v>773.1</v>
      </c>
      <c r="Q289">
        <f t="shared" si="53"/>
        <v>33.68</v>
      </c>
      <c r="R289">
        <f t="shared" si="54"/>
        <v>134.72</v>
      </c>
      <c r="S289">
        <f t="shared" si="55"/>
        <v>6.74</v>
      </c>
      <c r="T289">
        <f t="shared" si="56"/>
        <v>5</v>
      </c>
      <c r="U289">
        <f t="shared" si="57"/>
        <v>5</v>
      </c>
      <c r="W289">
        <f t="shared" si="58"/>
        <v>0.64</v>
      </c>
      <c r="X289">
        <f t="shared" si="59"/>
        <v>7.0000000000000007E-2</v>
      </c>
      <c r="Y289">
        <f t="shared" si="60"/>
        <v>0.3</v>
      </c>
    </row>
    <row r="290" spans="1:25" x14ac:dyDescent="0.25">
      <c r="A290" s="1" t="s">
        <v>805</v>
      </c>
      <c r="B290" s="1">
        <v>100</v>
      </c>
      <c r="C290" s="1">
        <v>11</v>
      </c>
      <c r="D290" s="1">
        <v>2.8</v>
      </c>
      <c r="E290" s="1">
        <v>0.6</v>
      </c>
      <c r="F290" s="1">
        <v>0.1</v>
      </c>
      <c r="G290" s="1"/>
      <c r="H290" s="1">
        <v>1</v>
      </c>
      <c r="I290" s="1"/>
      <c r="J290" s="1"/>
      <c r="K290" s="1">
        <v>0</v>
      </c>
      <c r="L290" s="1">
        <v>2017</v>
      </c>
      <c r="M290">
        <f t="shared" si="49"/>
        <v>14.5</v>
      </c>
      <c r="N290">
        <f t="shared" si="50"/>
        <v>1.32</v>
      </c>
      <c r="O290">
        <f t="shared" si="51"/>
        <v>99.9</v>
      </c>
      <c r="P290">
        <f t="shared" si="52"/>
        <v>899.1</v>
      </c>
      <c r="Q290">
        <f t="shared" si="53"/>
        <v>3.4</v>
      </c>
      <c r="R290">
        <f t="shared" si="54"/>
        <v>13.6</v>
      </c>
      <c r="S290">
        <f t="shared" si="55"/>
        <v>0.68</v>
      </c>
      <c r="T290">
        <f t="shared" si="56"/>
        <v>5</v>
      </c>
      <c r="U290">
        <f t="shared" si="57"/>
        <v>5</v>
      </c>
      <c r="W290">
        <f t="shared" si="58"/>
        <v>0.8</v>
      </c>
      <c r="X290">
        <f t="shared" si="59"/>
        <v>0.17</v>
      </c>
      <c r="Y290">
        <f t="shared" si="60"/>
        <v>0.03</v>
      </c>
    </row>
    <row r="291" spans="1:25" x14ac:dyDescent="0.25">
      <c r="A291" s="1" t="s">
        <v>806</v>
      </c>
      <c r="B291" s="1">
        <v>100</v>
      </c>
      <c r="C291" s="1">
        <v>30</v>
      </c>
      <c r="D291" s="1">
        <v>5</v>
      </c>
      <c r="E291" s="1">
        <v>4.4000000000000004</v>
      </c>
      <c r="F291" s="1">
        <v>0.3</v>
      </c>
      <c r="G291" s="1"/>
      <c r="H291" s="1"/>
      <c r="I291" s="1"/>
      <c r="J291" s="1"/>
      <c r="K291" s="1">
        <v>0</v>
      </c>
      <c r="L291" s="1">
        <v>2017</v>
      </c>
      <c r="M291">
        <f t="shared" si="49"/>
        <v>40.300000000000004</v>
      </c>
      <c r="N291">
        <f t="shared" si="50"/>
        <v>1.34</v>
      </c>
      <c r="O291">
        <f t="shared" si="51"/>
        <v>99.7</v>
      </c>
      <c r="P291">
        <f t="shared" si="52"/>
        <v>897.30000000000007</v>
      </c>
      <c r="Q291">
        <f t="shared" si="53"/>
        <v>9.4</v>
      </c>
      <c r="R291">
        <f t="shared" si="54"/>
        <v>37.6</v>
      </c>
      <c r="S291">
        <f t="shared" si="55"/>
        <v>1.88</v>
      </c>
      <c r="T291">
        <f t="shared" si="56"/>
        <v>5</v>
      </c>
      <c r="U291">
        <f t="shared" si="57"/>
        <v>5</v>
      </c>
      <c r="W291">
        <f t="shared" si="58"/>
        <v>0.52</v>
      </c>
      <c r="X291">
        <f t="shared" si="59"/>
        <v>0.45</v>
      </c>
      <c r="Y291">
        <f t="shared" si="60"/>
        <v>0.03</v>
      </c>
    </row>
    <row r="292" spans="1:25" x14ac:dyDescent="0.25">
      <c r="A292" s="1" t="s">
        <v>807</v>
      </c>
      <c r="B292" s="1">
        <v>100</v>
      </c>
      <c r="C292" s="1">
        <v>36</v>
      </c>
      <c r="D292" s="1">
        <v>10.4</v>
      </c>
      <c r="E292" s="1">
        <v>2.4</v>
      </c>
      <c r="F292" s="1">
        <v>0.3</v>
      </c>
      <c r="G292" s="1"/>
      <c r="H292" s="1">
        <v>16</v>
      </c>
      <c r="I292" s="1"/>
      <c r="J292" s="1"/>
      <c r="K292" s="1">
        <v>0</v>
      </c>
      <c r="L292" s="1">
        <v>2017</v>
      </c>
      <c r="M292">
        <f t="shared" si="49"/>
        <v>53.900000000000006</v>
      </c>
      <c r="N292">
        <f t="shared" si="50"/>
        <v>1.5</v>
      </c>
      <c r="O292">
        <f t="shared" si="51"/>
        <v>99.7</v>
      </c>
      <c r="P292">
        <f t="shared" si="52"/>
        <v>897.30000000000007</v>
      </c>
      <c r="Q292">
        <f t="shared" si="53"/>
        <v>12.8</v>
      </c>
      <c r="R292">
        <f t="shared" si="54"/>
        <v>51.2</v>
      </c>
      <c r="S292">
        <f t="shared" si="55"/>
        <v>2.56</v>
      </c>
      <c r="T292">
        <f t="shared" si="56"/>
        <v>5</v>
      </c>
      <c r="U292">
        <f t="shared" si="57"/>
        <v>5</v>
      </c>
      <c r="W292">
        <f t="shared" si="58"/>
        <v>0.79</v>
      </c>
      <c r="X292">
        <f t="shared" si="59"/>
        <v>0.18</v>
      </c>
      <c r="Y292">
        <f t="shared" si="60"/>
        <v>0.02</v>
      </c>
    </row>
    <row r="293" spans="1:25" x14ac:dyDescent="0.25">
      <c r="A293" s="1" t="s">
        <v>808</v>
      </c>
      <c r="B293" s="1">
        <v>100</v>
      </c>
      <c r="C293" s="1">
        <v>256</v>
      </c>
      <c r="D293" s="1">
        <v>83.3</v>
      </c>
      <c r="E293" s="1">
        <v>5.6</v>
      </c>
      <c r="F293" s="1">
        <v>0.4</v>
      </c>
      <c r="G293" s="1"/>
      <c r="H293" s="1">
        <v>7</v>
      </c>
      <c r="I293" s="1"/>
      <c r="J293" s="1"/>
      <c r="K293" s="1">
        <v>0</v>
      </c>
      <c r="L293" s="1">
        <v>2017</v>
      </c>
      <c r="M293">
        <f t="shared" si="49"/>
        <v>359.2</v>
      </c>
      <c r="N293">
        <f t="shared" si="50"/>
        <v>1.4</v>
      </c>
      <c r="O293">
        <f t="shared" si="51"/>
        <v>99.6</v>
      </c>
      <c r="P293">
        <f t="shared" si="52"/>
        <v>896.4</v>
      </c>
      <c r="Q293">
        <f t="shared" si="53"/>
        <v>88.899999999999991</v>
      </c>
      <c r="R293">
        <f t="shared" si="54"/>
        <v>355.59999999999997</v>
      </c>
      <c r="S293">
        <f t="shared" si="55"/>
        <v>17.78</v>
      </c>
      <c r="T293">
        <f t="shared" si="56"/>
        <v>5</v>
      </c>
      <c r="U293">
        <f t="shared" si="57"/>
        <v>5</v>
      </c>
      <c r="W293">
        <f t="shared" si="58"/>
        <v>0.93</v>
      </c>
      <c r="X293">
        <f t="shared" si="59"/>
        <v>0.06</v>
      </c>
      <c r="Y293">
        <f t="shared" si="60"/>
        <v>0</v>
      </c>
    </row>
    <row r="294" spans="1:25" x14ac:dyDescent="0.25">
      <c r="A294" s="1" t="s">
        <v>809</v>
      </c>
      <c r="B294" s="1">
        <v>100</v>
      </c>
      <c r="C294" s="1">
        <v>41</v>
      </c>
      <c r="D294" s="1">
        <v>3.86</v>
      </c>
      <c r="E294" s="1">
        <v>7.05</v>
      </c>
      <c r="F294" s="1">
        <v>0.75</v>
      </c>
      <c r="G294" s="1">
        <v>0</v>
      </c>
      <c r="H294" s="1">
        <v>3</v>
      </c>
      <c r="I294" s="1">
        <v>0</v>
      </c>
      <c r="J294" s="1">
        <v>0.18</v>
      </c>
      <c r="K294" s="1">
        <v>0</v>
      </c>
      <c r="L294" s="1">
        <v>2017</v>
      </c>
      <c r="M294">
        <f t="shared" si="49"/>
        <v>50.39</v>
      </c>
      <c r="N294">
        <f t="shared" si="50"/>
        <v>1.23</v>
      </c>
      <c r="O294">
        <f t="shared" si="51"/>
        <v>99.25</v>
      </c>
      <c r="P294">
        <f t="shared" si="52"/>
        <v>893.25</v>
      </c>
      <c r="Q294">
        <f t="shared" si="53"/>
        <v>10.91</v>
      </c>
      <c r="R294">
        <f t="shared" si="54"/>
        <v>43.64</v>
      </c>
      <c r="S294">
        <f t="shared" si="55"/>
        <v>2.1800000000000002</v>
      </c>
      <c r="T294">
        <f t="shared" si="56"/>
        <v>5</v>
      </c>
      <c r="U294">
        <f t="shared" si="57"/>
        <v>5</v>
      </c>
      <c r="W294">
        <f t="shared" si="58"/>
        <v>0.33</v>
      </c>
      <c r="X294">
        <f t="shared" si="59"/>
        <v>0.6</v>
      </c>
      <c r="Y294">
        <f t="shared" si="60"/>
        <v>0.06</v>
      </c>
    </row>
    <row r="295" spans="1:25" x14ac:dyDescent="0.25">
      <c r="A295" s="1" t="s">
        <v>810</v>
      </c>
      <c r="B295" s="1">
        <v>100</v>
      </c>
      <c r="C295" s="1">
        <v>43</v>
      </c>
      <c r="D295" s="1">
        <v>5.2</v>
      </c>
      <c r="E295" s="1">
        <v>6.94</v>
      </c>
      <c r="F295" s="1">
        <v>0.67</v>
      </c>
      <c r="G295" s="1">
        <v>0.36</v>
      </c>
      <c r="H295" s="1">
        <v>1</v>
      </c>
      <c r="I295" s="1">
        <v>0</v>
      </c>
      <c r="J295" s="1">
        <v>0.19</v>
      </c>
      <c r="K295" s="1">
        <v>0</v>
      </c>
      <c r="L295" s="1">
        <v>2017</v>
      </c>
      <c r="M295">
        <f t="shared" si="49"/>
        <v>54.59</v>
      </c>
      <c r="N295">
        <f t="shared" si="50"/>
        <v>1.27</v>
      </c>
      <c r="O295">
        <f t="shared" si="51"/>
        <v>99.33</v>
      </c>
      <c r="P295">
        <f t="shared" si="52"/>
        <v>893.97</v>
      </c>
      <c r="Q295">
        <f t="shared" si="53"/>
        <v>12.14</v>
      </c>
      <c r="R295">
        <f t="shared" si="54"/>
        <v>48.56</v>
      </c>
      <c r="S295">
        <f t="shared" si="55"/>
        <v>2.4300000000000002</v>
      </c>
      <c r="T295">
        <f t="shared" si="56"/>
        <v>5</v>
      </c>
      <c r="U295">
        <f t="shared" si="57"/>
        <v>5</v>
      </c>
      <c r="W295">
        <f t="shared" si="58"/>
        <v>0.41</v>
      </c>
      <c r="X295">
        <f t="shared" si="59"/>
        <v>0.54</v>
      </c>
      <c r="Y295">
        <f t="shared" si="60"/>
        <v>0.05</v>
      </c>
    </row>
    <row r="296" spans="1:25" x14ac:dyDescent="0.25">
      <c r="A296" s="1" t="s">
        <v>811</v>
      </c>
      <c r="B296" s="1">
        <v>100</v>
      </c>
      <c r="C296" s="1">
        <v>229</v>
      </c>
      <c r="D296" s="1">
        <v>55.6</v>
      </c>
      <c r="E296" s="1">
        <v>22.4</v>
      </c>
      <c r="F296" s="1">
        <v>1.6</v>
      </c>
      <c r="G296" s="1"/>
      <c r="H296" s="1">
        <v>7</v>
      </c>
      <c r="I296" s="1"/>
      <c r="J296" s="1"/>
      <c r="K296" s="1">
        <v>0</v>
      </c>
      <c r="L296" s="1">
        <v>2017</v>
      </c>
      <c r="M296">
        <f t="shared" si="49"/>
        <v>326.39999999999998</v>
      </c>
      <c r="N296">
        <f t="shared" si="50"/>
        <v>1.43</v>
      </c>
      <c r="O296">
        <f t="shared" si="51"/>
        <v>98.4</v>
      </c>
      <c r="P296">
        <f t="shared" si="52"/>
        <v>885.6</v>
      </c>
      <c r="Q296">
        <f t="shared" si="53"/>
        <v>78</v>
      </c>
      <c r="R296">
        <f t="shared" si="54"/>
        <v>312</v>
      </c>
      <c r="S296">
        <f t="shared" si="55"/>
        <v>15.6</v>
      </c>
      <c r="T296">
        <f t="shared" si="56"/>
        <v>5</v>
      </c>
      <c r="U296">
        <f t="shared" si="57"/>
        <v>5</v>
      </c>
      <c r="W296">
        <f t="shared" si="58"/>
        <v>0.7</v>
      </c>
      <c r="X296">
        <f t="shared" si="59"/>
        <v>0.28000000000000003</v>
      </c>
      <c r="Y296">
        <f t="shared" si="60"/>
        <v>0.02</v>
      </c>
    </row>
    <row r="297" spans="1:25" x14ac:dyDescent="0.25">
      <c r="A297" s="1" t="s">
        <v>812</v>
      </c>
      <c r="B297" s="1">
        <v>100</v>
      </c>
      <c r="C297" s="1">
        <v>248</v>
      </c>
      <c r="D297" s="1">
        <v>54.2</v>
      </c>
      <c r="E297" s="1">
        <v>27.4</v>
      </c>
      <c r="F297" s="1">
        <v>2.2000000000000002</v>
      </c>
      <c r="G297" s="1"/>
      <c r="H297" s="1">
        <v>7</v>
      </c>
      <c r="I297" s="1"/>
      <c r="J297" s="1"/>
      <c r="K297" s="1">
        <v>0</v>
      </c>
      <c r="L297" s="1">
        <v>2017</v>
      </c>
      <c r="M297">
        <f t="shared" si="49"/>
        <v>346.2</v>
      </c>
      <c r="N297">
        <f t="shared" si="50"/>
        <v>1.4</v>
      </c>
      <c r="O297">
        <f t="shared" si="51"/>
        <v>97.8</v>
      </c>
      <c r="P297">
        <f t="shared" si="52"/>
        <v>880.19999999999993</v>
      </c>
      <c r="Q297">
        <f t="shared" si="53"/>
        <v>81.599999999999994</v>
      </c>
      <c r="R297">
        <f t="shared" si="54"/>
        <v>326.39999999999998</v>
      </c>
      <c r="S297">
        <f t="shared" si="55"/>
        <v>16.32</v>
      </c>
      <c r="T297">
        <f t="shared" si="56"/>
        <v>5</v>
      </c>
      <c r="U297">
        <f t="shared" si="57"/>
        <v>5</v>
      </c>
      <c r="W297">
        <f t="shared" si="58"/>
        <v>0.65</v>
      </c>
      <c r="X297">
        <f t="shared" si="59"/>
        <v>0.33</v>
      </c>
      <c r="Y297">
        <f t="shared" si="60"/>
        <v>0.03</v>
      </c>
    </row>
    <row r="298" spans="1:25" x14ac:dyDescent="0.25">
      <c r="A298" s="1" t="s">
        <v>813</v>
      </c>
      <c r="B298" s="1">
        <v>100</v>
      </c>
      <c r="C298" s="1">
        <v>19</v>
      </c>
      <c r="D298" s="1">
        <v>4.4800000000000004</v>
      </c>
      <c r="E298" s="1">
        <v>1.28</v>
      </c>
      <c r="F298" s="1">
        <v>0.36</v>
      </c>
      <c r="G298" s="1">
        <v>0.36</v>
      </c>
      <c r="H298" s="1">
        <v>0</v>
      </c>
      <c r="I298" s="1">
        <v>0</v>
      </c>
      <c r="J298" s="1">
        <v>0.03</v>
      </c>
      <c r="K298" s="1">
        <v>0</v>
      </c>
      <c r="L298" s="1">
        <v>2017</v>
      </c>
      <c r="M298">
        <f t="shared" si="49"/>
        <v>26.28</v>
      </c>
      <c r="N298">
        <f t="shared" si="50"/>
        <v>1.38</v>
      </c>
      <c r="O298">
        <f t="shared" si="51"/>
        <v>99.64</v>
      </c>
      <c r="P298">
        <f t="shared" si="52"/>
        <v>896.76</v>
      </c>
      <c r="Q298">
        <f t="shared" si="53"/>
        <v>5.7600000000000007</v>
      </c>
      <c r="R298">
        <f t="shared" si="54"/>
        <v>23.040000000000003</v>
      </c>
      <c r="S298">
        <f t="shared" si="55"/>
        <v>1.1499999999999999</v>
      </c>
      <c r="T298">
        <f t="shared" si="56"/>
        <v>5.01</v>
      </c>
      <c r="U298">
        <f t="shared" si="57"/>
        <v>5</v>
      </c>
      <c r="W298">
        <f t="shared" si="58"/>
        <v>0.73</v>
      </c>
      <c r="X298">
        <f t="shared" si="59"/>
        <v>0.21</v>
      </c>
      <c r="Y298">
        <f t="shared" si="60"/>
        <v>0.06</v>
      </c>
    </row>
    <row r="299" spans="1:25" x14ac:dyDescent="0.25">
      <c r="A299" s="1" t="s">
        <v>814</v>
      </c>
      <c r="B299" s="1">
        <v>100</v>
      </c>
      <c r="C299" s="1">
        <v>45</v>
      </c>
      <c r="D299" s="1">
        <v>14.41</v>
      </c>
      <c r="E299" s="1">
        <v>1.07</v>
      </c>
      <c r="F299" s="1">
        <v>0.08</v>
      </c>
      <c r="G299" s="1">
        <v>0.59</v>
      </c>
      <c r="H299" s="1">
        <v>6</v>
      </c>
      <c r="I299" s="1">
        <v>0</v>
      </c>
      <c r="J299" s="1">
        <v>0.02</v>
      </c>
      <c r="K299" s="1">
        <v>0</v>
      </c>
      <c r="L299" s="1">
        <v>2017</v>
      </c>
      <c r="M299">
        <f t="shared" si="49"/>
        <v>62.64</v>
      </c>
      <c r="N299">
        <f t="shared" si="50"/>
        <v>1.39</v>
      </c>
      <c r="O299">
        <f t="shared" si="51"/>
        <v>99.92</v>
      </c>
      <c r="P299">
        <f t="shared" si="52"/>
        <v>899.28</v>
      </c>
      <c r="Q299">
        <f t="shared" si="53"/>
        <v>15.48</v>
      </c>
      <c r="R299">
        <f t="shared" si="54"/>
        <v>61.92</v>
      </c>
      <c r="S299">
        <f t="shared" si="55"/>
        <v>3.1</v>
      </c>
      <c r="T299">
        <f t="shared" si="56"/>
        <v>4.99</v>
      </c>
      <c r="U299">
        <f t="shared" si="57"/>
        <v>5</v>
      </c>
      <c r="W299">
        <f t="shared" si="58"/>
        <v>0.93</v>
      </c>
      <c r="X299">
        <f t="shared" si="59"/>
        <v>7.0000000000000007E-2</v>
      </c>
      <c r="Y299">
        <f t="shared" si="60"/>
        <v>0.01</v>
      </c>
    </row>
    <row r="300" spans="1:25" x14ac:dyDescent="0.25">
      <c r="A300" s="1" t="s">
        <v>815</v>
      </c>
      <c r="B300" s="1">
        <v>100</v>
      </c>
      <c r="C300" s="1">
        <v>55</v>
      </c>
      <c r="D300" s="1">
        <v>17.28</v>
      </c>
      <c r="E300" s="1">
        <v>1.63</v>
      </c>
      <c r="F300" s="1">
        <v>7.0000000000000007E-2</v>
      </c>
      <c r="G300" s="1">
        <v>1.81</v>
      </c>
      <c r="H300" s="1">
        <v>21</v>
      </c>
      <c r="I300" s="1">
        <v>0</v>
      </c>
      <c r="J300" s="1">
        <v>0.02</v>
      </c>
      <c r="K300" s="1">
        <v>0</v>
      </c>
      <c r="L300" s="1">
        <v>2017</v>
      </c>
      <c r="M300">
        <f t="shared" si="49"/>
        <v>76.27</v>
      </c>
      <c r="N300">
        <f t="shared" si="50"/>
        <v>1.39</v>
      </c>
      <c r="O300">
        <f t="shared" si="51"/>
        <v>99.93</v>
      </c>
      <c r="P300">
        <f t="shared" si="52"/>
        <v>899.37000000000012</v>
      </c>
      <c r="Q300">
        <f t="shared" si="53"/>
        <v>18.91</v>
      </c>
      <c r="R300">
        <f t="shared" si="54"/>
        <v>75.64</v>
      </c>
      <c r="S300">
        <f t="shared" si="55"/>
        <v>3.78</v>
      </c>
      <c r="T300">
        <f t="shared" si="56"/>
        <v>5</v>
      </c>
      <c r="U300">
        <f t="shared" si="57"/>
        <v>5</v>
      </c>
      <c r="W300">
        <f t="shared" si="58"/>
        <v>0.91</v>
      </c>
      <c r="X300">
        <f t="shared" si="59"/>
        <v>0.09</v>
      </c>
      <c r="Y300">
        <f t="shared" si="60"/>
        <v>0</v>
      </c>
    </row>
    <row r="301" spans="1:25" x14ac:dyDescent="0.25">
      <c r="A301" s="1" t="s">
        <v>816</v>
      </c>
      <c r="B301" s="1">
        <v>100</v>
      </c>
      <c r="C301" s="1">
        <v>44</v>
      </c>
      <c r="D301" s="1">
        <v>6.5</v>
      </c>
      <c r="E301" s="1">
        <v>5.8</v>
      </c>
      <c r="F301" s="1">
        <v>0.9</v>
      </c>
      <c r="G301" s="1"/>
      <c r="H301" s="1"/>
      <c r="I301" s="1"/>
      <c r="J301" s="1"/>
      <c r="K301" s="1">
        <v>0</v>
      </c>
      <c r="L301" s="1">
        <v>2017</v>
      </c>
      <c r="M301">
        <f t="shared" si="49"/>
        <v>57.300000000000004</v>
      </c>
      <c r="N301">
        <f t="shared" si="50"/>
        <v>1.3</v>
      </c>
      <c r="O301">
        <f t="shared" si="51"/>
        <v>99.1</v>
      </c>
      <c r="P301">
        <f t="shared" si="52"/>
        <v>891.9</v>
      </c>
      <c r="Q301">
        <f t="shared" si="53"/>
        <v>12.3</v>
      </c>
      <c r="R301">
        <f t="shared" si="54"/>
        <v>49.2</v>
      </c>
      <c r="S301">
        <f t="shared" si="55"/>
        <v>2.46</v>
      </c>
      <c r="T301">
        <f t="shared" si="56"/>
        <v>5</v>
      </c>
      <c r="U301">
        <f t="shared" si="57"/>
        <v>5</v>
      </c>
      <c r="W301">
        <f t="shared" si="58"/>
        <v>0.49</v>
      </c>
      <c r="X301">
        <f t="shared" si="59"/>
        <v>0.44</v>
      </c>
      <c r="Y301">
        <f t="shared" si="60"/>
        <v>7.0000000000000007E-2</v>
      </c>
    </row>
    <row r="302" spans="1:25" x14ac:dyDescent="0.25">
      <c r="A302" s="1" t="s">
        <v>817</v>
      </c>
      <c r="B302" s="1">
        <v>100</v>
      </c>
      <c r="C302" s="1">
        <v>85</v>
      </c>
      <c r="D302" s="1">
        <v>20.5</v>
      </c>
      <c r="E302" s="1">
        <v>0.6</v>
      </c>
      <c r="F302" s="1">
        <v>0.1</v>
      </c>
      <c r="G302" s="1"/>
      <c r="H302" s="1">
        <v>573</v>
      </c>
      <c r="I302" s="1"/>
      <c r="J302" s="1"/>
      <c r="K302" s="1">
        <v>0</v>
      </c>
      <c r="L302" s="1">
        <v>2017</v>
      </c>
      <c r="M302">
        <f t="shared" si="49"/>
        <v>85.300000000000011</v>
      </c>
      <c r="N302">
        <f t="shared" si="50"/>
        <v>1</v>
      </c>
      <c r="O302">
        <f t="shared" si="51"/>
        <v>99.9</v>
      </c>
      <c r="P302">
        <f t="shared" si="52"/>
        <v>899.1</v>
      </c>
      <c r="Q302">
        <f t="shared" si="53"/>
        <v>21.1</v>
      </c>
      <c r="R302">
        <f t="shared" si="54"/>
        <v>84.4</v>
      </c>
      <c r="S302">
        <f t="shared" si="55"/>
        <v>4.22</v>
      </c>
      <c r="T302">
        <f t="shared" si="56"/>
        <v>5</v>
      </c>
      <c r="U302">
        <f t="shared" si="57"/>
        <v>5</v>
      </c>
      <c r="W302">
        <f t="shared" si="58"/>
        <v>0.97</v>
      </c>
      <c r="X302">
        <f t="shared" si="59"/>
        <v>0.03</v>
      </c>
      <c r="Y302">
        <f t="shared" si="60"/>
        <v>0</v>
      </c>
    </row>
    <row r="303" spans="1:25" x14ac:dyDescent="0.25">
      <c r="A303" s="1" t="s">
        <v>818</v>
      </c>
      <c r="B303" s="1">
        <v>100</v>
      </c>
      <c r="C303" s="1">
        <v>118</v>
      </c>
      <c r="D303" s="1">
        <v>29.3</v>
      </c>
      <c r="E303" s="1">
        <v>1.4</v>
      </c>
      <c r="F303" s="1">
        <v>0.2</v>
      </c>
      <c r="G303" s="1"/>
      <c r="H303" s="1">
        <v>2</v>
      </c>
      <c r="I303" s="1">
        <v>0</v>
      </c>
      <c r="J303" s="1">
        <v>-0.03</v>
      </c>
      <c r="K303" s="1">
        <v>0</v>
      </c>
      <c r="L303" s="1">
        <v>2017</v>
      </c>
      <c r="M303">
        <f t="shared" si="49"/>
        <v>124.6</v>
      </c>
      <c r="N303">
        <f t="shared" si="50"/>
        <v>1.06</v>
      </c>
      <c r="O303">
        <f t="shared" si="51"/>
        <v>99.8</v>
      </c>
      <c r="P303">
        <f t="shared" si="52"/>
        <v>898.19999999999993</v>
      </c>
      <c r="Q303">
        <f t="shared" si="53"/>
        <v>30.7</v>
      </c>
      <c r="R303">
        <f t="shared" si="54"/>
        <v>122.8</v>
      </c>
      <c r="S303">
        <f t="shared" si="55"/>
        <v>6.14</v>
      </c>
      <c r="T303">
        <f t="shared" si="56"/>
        <v>5</v>
      </c>
      <c r="U303">
        <f t="shared" si="57"/>
        <v>5</v>
      </c>
      <c r="W303">
        <f t="shared" si="58"/>
        <v>0.95</v>
      </c>
      <c r="X303">
        <f t="shared" si="59"/>
        <v>0.05</v>
      </c>
      <c r="Y303">
        <f t="shared" si="60"/>
        <v>0.01</v>
      </c>
    </row>
    <row r="304" spans="1:25" x14ac:dyDescent="0.25">
      <c r="A304" s="1" t="s">
        <v>819</v>
      </c>
      <c r="B304" s="1">
        <v>100</v>
      </c>
      <c r="C304" s="1">
        <v>30</v>
      </c>
      <c r="D304" s="1">
        <v>7.8</v>
      </c>
      <c r="E304" s="1">
        <v>2.5</v>
      </c>
      <c r="F304" s="1">
        <v>0.2</v>
      </c>
      <c r="G304" s="1"/>
      <c r="H304" s="1">
        <v>6</v>
      </c>
      <c r="I304" s="1"/>
      <c r="J304" s="1"/>
      <c r="K304" s="1">
        <v>0</v>
      </c>
      <c r="L304" s="1">
        <v>2017</v>
      </c>
      <c r="M304">
        <f t="shared" si="49"/>
        <v>43</v>
      </c>
      <c r="N304">
        <f t="shared" si="50"/>
        <v>1.43</v>
      </c>
      <c r="O304">
        <f t="shared" si="51"/>
        <v>99.8</v>
      </c>
      <c r="P304">
        <f t="shared" si="52"/>
        <v>898.19999999999993</v>
      </c>
      <c r="Q304">
        <f t="shared" si="53"/>
        <v>10.3</v>
      </c>
      <c r="R304">
        <f t="shared" si="54"/>
        <v>41.2</v>
      </c>
      <c r="S304">
        <f t="shared" si="55"/>
        <v>2.06</v>
      </c>
      <c r="T304">
        <f t="shared" si="56"/>
        <v>5</v>
      </c>
      <c r="U304">
        <f t="shared" si="57"/>
        <v>5</v>
      </c>
      <c r="W304">
        <f t="shared" si="58"/>
        <v>0.74</v>
      </c>
      <c r="X304">
        <f t="shared" si="59"/>
        <v>0.24</v>
      </c>
      <c r="Y304">
        <f t="shared" si="60"/>
        <v>0.02</v>
      </c>
    </row>
    <row r="305" spans="1:25" x14ac:dyDescent="0.25">
      <c r="A305" s="1" t="s">
        <v>820</v>
      </c>
      <c r="B305" s="1">
        <v>100</v>
      </c>
      <c r="C305" s="1">
        <v>244</v>
      </c>
      <c r="D305" s="1">
        <v>54.4</v>
      </c>
      <c r="E305" s="1">
        <v>23.8</v>
      </c>
      <c r="F305" s="1">
        <v>3.1</v>
      </c>
      <c r="G305" s="1"/>
      <c r="H305" s="1">
        <v>15</v>
      </c>
      <c r="I305" s="1"/>
      <c r="J305" s="1"/>
      <c r="K305" s="1">
        <v>0</v>
      </c>
      <c r="L305" s="1">
        <v>2017</v>
      </c>
      <c r="M305">
        <f t="shared" si="49"/>
        <v>340.7</v>
      </c>
      <c r="N305">
        <f t="shared" si="50"/>
        <v>1.4</v>
      </c>
      <c r="O305">
        <f t="shared" si="51"/>
        <v>96.9</v>
      </c>
      <c r="P305">
        <f t="shared" si="52"/>
        <v>872.1</v>
      </c>
      <c r="Q305">
        <f t="shared" si="53"/>
        <v>78.2</v>
      </c>
      <c r="R305">
        <f t="shared" si="54"/>
        <v>312.8</v>
      </c>
      <c r="S305">
        <f t="shared" si="55"/>
        <v>15.64</v>
      </c>
      <c r="T305">
        <f t="shared" si="56"/>
        <v>5</v>
      </c>
      <c r="U305">
        <f t="shared" si="57"/>
        <v>5</v>
      </c>
      <c r="W305">
        <f t="shared" si="58"/>
        <v>0.67</v>
      </c>
      <c r="X305">
        <f t="shared" si="59"/>
        <v>0.28999999999999998</v>
      </c>
      <c r="Y305">
        <f t="shared" si="60"/>
        <v>0.04</v>
      </c>
    </row>
    <row r="306" spans="1:25" x14ac:dyDescent="0.25">
      <c r="A306" s="1" t="s">
        <v>821</v>
      </c>
      <c r="B306" s="1">
        <v>100</v>
      </c>
      <c r="C306" s="1">
        <v>29</v>
      </c>
      <c r="D306" s="1">
        <v>7.7</v>
      </c>
      <c r="E306" s="1">
        <v>2.5</v>
      </c>
      <c r="F306" s="1">
        <v>0.1</v>
      </c>
      <c r="G306" s="1"/>
      <c r="H306" s="1">
        <v>14</v>
      </c>
      <c r="I306" s="1"/>
      <c r="J306" s="1"/>
      <c r="K306" s="1">
        <v>0</v>
      </c>
      <c r="L306" s="1">
        <v>2017</v>
      </c>
      <c r="M306">
        <f t="shared" si="49"/>
        <v>41.699999999999996</v>
      </c>
      <c r="N306">
        <f t="shared" si="50"/>
        <v>1.44</v>
      </c>
      <c r="O306">
        <f t="shared" si="51"/>
        <v>99.9</v>
      </c>
      <c r="P306">
        <f t="shared" si="52"/>
        <v>899.1</v>
      </c>
      <c r="Q306">
        <f t="shared" si="53"/>
        <v>10.199999999999999</v>
      </c>
      <c r="R306">
        <f t="shared" si="54"/>
        <v>40.799999999999997</v>
      </c>
      <c r="S306">
        <f t="shared" si="55"/>
        <v>2.04</v>
      </c>
      <c r="T306">
        <f t="shared" si="56"/>
        <v>5</v>
      </c>
      <c r="U306">
        <f t="shared" si="57"/>
        <v>5</v>
      </c>
      <c r="W306">
        <f t="shared" si="58"/>
        <v>0.75</v>
      </c>
      <c r="X306">
        <f t="shared" si="59"/>
        <v>0.24</v>
      </c>
      <c r="Y306">
        <f t="shared" si="60"/>
        <v>0.01</v>
      </c>
    </row>
    <row r="307" spans="1:25" x14ac:dyDescent="0.25">
      <c r="A307" s="1" t="s">
        <v>822</v>
      </c>
      <c r="B307" s="1">
        <v>100</v>
      </c>
      <c r="C307" s="1">
        <v>8</v>
      </c>
      <c r="D307" s="1">
        <v>2.1</v>
      </c>
      <c r="E307" s="1">
        <v>0.63</v>
      </c>
      <c r="F307" s="1">
        <v>0.12</v>
      </c>
      <c r="G307" s="1">
        <v>14.31</v>
      </c>
      <c r="H307" s="1">
        <v>1647</v>
      </c>
      <c r="I307" s="1">
        <v>0</v>
      </c>
      <c r="J307" s="1">
        <v>0.03</v>
      </c>
      <c r="K307" s="1">
        <v>0</v>
      </c>
      <c r="L307" s="1">
        <v>2017</v>
      </c>
      <c r="M307">
        <f t="shared" si="49"/>
        <v>12</v>
      </c>
      <c r="N307">
        <f t="shared" si="50"/>
        <v>1.5</v>
      </c>
      <c r="O307">
        <f t="shared" si="51"/>
        <v>99.88</v>
      </c>
      <c r="P307">
        <f t="shared" si="52"/>
        <v>898.92</v>
      </c>
      <c r="Q307">
        <f t="shared" si="53"/>
        <v>2.73</v>
      </c>
      <c r="R307">
        <f t="shared" si="54"/>
        <v>10.92</v>
      </c>
      <c r="S307">
        <f t="shared" si="55"/>
        <v>0.55000000000000004</v>
      </c>
      <c r="T307">
        <f t="shared" si="56"/>
        <v>4.96</v>
      </c>
      <c r="U307">
        <f t="shared" si="57"/>
        <v>5</v>
      </c>
      <c r="W307">
        <f t="shared" si="58"/>
        <v>0.74</v>
      </c>
      <c r="X307">
        <f t="shared" si="59"/>
        <v>0.22</v>
      </c>
      <c r="Y307">
        <f t="shared" si="60"/>
        <v>0.04</v>
      </c>
    </row>
    <row r="308" spans="1:25" x14ac:dyDescent="0.25">
      <c r="A308" s="1" t="s">
        <v>823</v>
      </c>
      <c r="B308" s="1">
        <v>100</v>
      </c>
      <c r="C308" s="1">
        <v>64</v>
      </c>
      <c r="D308" s="1">
        <v>25.07</v>
      </c>
      <c r="E308" s="1">
        <v>0.38</v>
      </c>
      <c r="F308" s="1">
        <v>0.12</v>
      </c>
      <c r="G308" s="1">
        <v>22.69</v>
      </c>
      <c r="H308" s="1">
        <v>1040</v>
      </c>
      <c r="I308" s="1">
        <v>0</v>
      </c>
      <c r="J308" s="1">
        <v>0.05</v>
      </c>
      <c r="K308" s="1">
        <v>0</v>
      </c>
      <c r="L308" s="1">
        <v>2017</v>
      </c>
      <c r="M308">
        <f t="shared" si="49"/>
        <v>102.88</v>
      </c>
      <c r="N308">
        <f t="shared" si="50"/>
        <v>1.61</v>
      </c>
      <c r="O308">
        <f t="shared" si="51"/>
        <v>99.88</v>
      </c>
      <c r="P308">
        <f t="shared" si="52"/>
        <v>898.92</v>
      </c>
      <c r="Q308">
        <f t="shared" si="53"/>
        <v>25.45</v>
      </c>
      <c r="R308">
        <f t="shared" si="54"/>
        <v>101.8</v>
      </c>
      <c r="S308">
        <f t="shared" si="55"/>
        <v>5.09</v>
      </c>
      <c r="T308">
        <f t="shared" si="56"/>
        <v>5</v>
      </c>
      <c r="U308">
        <f t="shared" si="57"/>
        <v>5</v>
      </c>
      <c r="W308">
        <f t="shared" si="58"/>
        <v>0.98</v>
      </c>
      <c r="X308">
        <f t="shared" si="59"/>
        <v>0.01</v>
      </c>
      <c r="Y308">
        <f t="shared" si="60"/>
        <v>0</v>
      </c>
    </row>
    <row r="309" spans="1:25" x14ac:dyDescent="0.25">
      <c r="A309" s="1" t="s">
        <v>824</v>
      </c>
      <c r="B309" s="1">
        <v>100</v>
      </c>
      <c r="C309" s="1">
        <v>12</v>
      </c>
      <c r="D309" s="1">
        <v>3.05</v>
      </c>
      <c r="E309" s="1">
        <v>1.22</v>
      </c>
      <c r="F309" s="1">
        <v>0.02</v>
      </c>
      <c r="G309" s="1">
        <v>1.38</v>
      </c>
      <c r="H309" s="1">
        <v>3</v>
      </c>
      <c r="I309" s="1">
        <v>0</v>
      </c>
      <c r="J309" s="1">
        <v>0.01</v>
      </c>
      <c r="K309" s="1">
        <v>0</v>
      </c>
      <c r="L309" s="1">
        <v>2017</v>
      </c>
      <c r="M309">
        <f t="shared" si="49"/>
        <v>17.259999999999998</v>
      </c>
      <c r="N309">
        <f t="shared" si="50"/>
        <v>1.44</v>
      </c>
      <c r="O309">
        <f t="shared" si="51"/>
        <v>99.98</v>
      </c>
      <c r="P309">
        <f t="shared" si="52"/>
        <v>899.82</v>
      </c>
      <c r="Q309">
        <f t="shared" si="53"/>
        <v>4.2699999999999996</v>
      </c>
      <c r="R309">
        <f t="shared" si="54"/>
        <v>17.079999999999998</v>
      </c>
      <c r="S309">
        <f t="shared" si="55"/>
        <v>0.85</v>
      </c>
      <c r="T309">
        <f t="shared" si="56"/>
        <v>5.0199999999999996</v>
      </c>
      <c r="U309">
        <f t="shared" si="57"/>
        <v>5</v>
      </c>
      <c r="W309">
        <f t="shared" si="58"/>
        <v>0.71</v>
      </c>
      <c r="X309">
        <f t="shared" si="59"/>
        <v>0.28000000000000003</v>
      </c>
      <c r="Y309">
        <f t="shared" si="60"/>
        <v>0</v>
      </c>
    </row>
    <row r="310" spans="1:25" x14ac:dyDescent="0.25">
      <c r="A310" s="1" t="s">
        <v>825</v>
      </c>
      <c r="B310" s="1">
        <v>100</v>
      </c>
      <c r="C310" s="1">
        <v>11</v>
      </c>
      <c r="D310" s="1">
        <v>2.2999999999999998</v>
      </c>
      <c r="E310" s="1">
        <v>0.8</v>
      </c>
      <c r="F310" s="1">
        <v>0.1</v>
      </c>
      <c r="G310" s="1">
        <v>0</v>
      </c>
      <c r="H310" s="1">
        <v>5</v>
      </c>
      <c r="I310" s="1">
        <v>0</v>
      </c>
      <c r="J310" s="1">
        <v>0</v>
      </c>
      <c r="K310" s="1">
        <v>0</v>
      </c>
      <c r="L310" s="1">
        <v>2011</v>
      </c>
      <c r="M310">
        <f t="shared" si="49"/>
        <v>13.299999999999999</v>
      </c>
      <c r="N310">
        <f t="shared" si="50"/>
        <v>1.21</v>
      </c>
      <c r="O310">
        <f t="shared" si="51"/>
        <v>99.9</v>
      </c>
      <c r="P310">
        <f t="shared" si="52"/>
        <v>899.1</v>
      </c>
      <c r="Q310">
        <f t="shared" si="53"/>
        <v>3.0999999999999996</v>
      </c>
      <c r="R310">
        <f t="shared" si="54"/>
        <v>12.399999999999999</v>
      </c>
      <c r="S310">
        <f t="shared" si="55"/>
        <v>0.62</v>
      </c>
      <c r="T310">
        <f t="shared" si="56"/>
        <v>5</v>
      </c>
      <c r="U310">
        <f t="shared" si="57"/>
        <v>5</v>
      </c>
      <c r="W310">
        <f t="shared" si="58"/>
        <v>0.72</v>
      </c>
      <c r="X310">
        <f t="shared" si="59"/>
        <v>0.25</v>
      </c>
      <c r="Y310">
        <f t="shared" si="60"/>
        <v>0.03</v>
      </c>
    </row>
    <row r="311" spans="1:25" x14ac:dyDescent="0.25">
      <c r="A311" s="1" t="s">
        <v>826</v>
      </c>
      <c r="B311" s="1">
        <v>100</v>
      </c>
      <c r="C311" s="1">
        <v>33</v>
      </c>
      <c r="D311" s="1">
        <v>7.6</v>
      </c>
      <c r="E311" s="1">
        <v>2.1</v>
      </c>
      <c r="F311" s="1">
        <v>0.1</v>
      </c>
      <c r="G311" s="1">
        <v>2.1</v>
      </c>
      <c r="H311" s="1">
        <v>4</v>
      </c>
      <c r="I311" s="1">
        <v>0</v>
      </c>
      <c r="J311" s="1">
        <v>-0.02</v>
      </c>
      <c r="K311" s="1">
        <v>0</v>
      </c>
      <c r="L311" s="1">
        <v>2017</v>
      </c>
      <c r="M311">
        <f t="shared" si="49"/>
        <v>39.699999999999996</v>
      </c>
      <c r="N311">
        <f t="shared" si="50"/>
        <v>1.2</v>
      </c>
      <c r="O311">
        <f t="shared" si="51"/>
        <v>99.9</v>
      </c>
      <c r="P311">
        <f t="shared" si="52"/>
        <v>899.1</v>
      </c>
      <c r="Q311">
        <f t="shared" si="53"/>
        <v>9.6999999999999993</v>
      </c>
      <c r="R311">
        <f t="shared" si="54"/>
        <v>38.799999999999997</v>
      </c>
      <c r="S311">
        <f t="shared" si="55"/>
        <v>1.94</v>
      </c>
      <c r="T311">
        <f t="shared" si="56"/>
        <v>5</v>
      </c>
      <c r="U311">
        <f t="shared" si="57"/>
        <v>5</v>
      </c>
      <c r="W311">
        <f t="shared" si="58"/>
        <v>0.78</v>
      </c>
      <c r="X311">
        <f t="shared" si="59"/>
        <v>0.21</v>
      </c>
      <c r="Y311">
        <f t="shared" si="60"/>
        <v>0.01</v>
      </c>
    </row>
    <row r="312" spans="1:25" x14ac:dyDescent="0.25">
      <c r="A312" s="1" t="s">
        <v>827</v>
      </c>
      <c r="B312" s="1">
        <v>100</v>
      </c>
      <c r="C312" s="1">
        <v>30</v>
      </c>
      <c r="D312" s="1">
        <v>6.6</v>
      </c>
      <c r="E312" s="1">
        <v>2.1</v>
      </c>
      <c r="F312" s="1">
        <v>0.2</v>
      </c>
      <c r="G312" s="1">
        <v>1.9</v>
      </c>
      <c r="H312" s="1">
        <v>4</v>
      </c>
      <c r="I312" s="1">
        <v>0</v>
      </c>
      <c r="J312" s="1">
        <v>-0.03</v>
      </c>
      <c r="K312" s="1">
        <v>0</v>
      </c>
      <c r="L312" s="1">
        <v>2017</v>
      </c>
      <c r="M312">
        <f t="shared" si="49"/>
        <v>36.599999999999994</v>
      </c>
      <c r="N312">
        <f t="shared" si="50"/>
        <v>1.22</v>
      </c>
      <c r="O312">
        <f t="shared" si="51"/>
        <v>99.8</v>
      </c>
      <c r="P312">
        <f t="shared" si="52"/>
        <v>898.19999999999993</v>
      </c>
      <c r="Q312">
        <f t="shared" si="53"/>
        <v>8.6999999999999993</v>
      </c>
      <c r="R312">
        <f t="shared" si="54"/>
        <v>34.799999999999997</v>
      </c>
      <c r="S312">
        <f t="shared" si="55"/>
        <v>1.74</v>
      </c>
      <c r="T312">
        <f t="shared" si="56"/>
        <v>5</v>
      </c>
      <c r="U312">
        <f t="shared" si="57"/>
        <v>5</v>
      </c>
      <c r="W312">
        <f t="shared" si="58"/>
        <v>0.74</v>
      </c>
      <c r="X312">
        <f t="shared" si="59"/>
        <v>0.24</v>
      </c>
      <c r="Y312">
        <f t="shared" si="60"/>
        <v>0.02</v>
      </c>
    </row>
    <row r="313" spans="1:25" x14ac:dyDescent="0.25">
      <c r="A313" s="1" t="s">
        <v>828</v>
      </c>
      <c r="B313" s="1">
        <v>100</v>
      </c>
      <c r="C313" s="1">
        <v>68</v>
      </c>
      <c r="D313" s="1">
        <v>15.1</v>
      </c>
      <c r="E313" s="1">
        <v>4.9000000000000004</v>
      </c>
      <c r="F313" s="1">
        <v>1.6</v>
      </c>
      <c r="G313" s="1"/>
      <c r="H313" s="1">
        <v>15</v>
      </c>
      <c r="I313" s="1"/>
      <c r="J313" s="1"/>
      <c r="K313" s="1">
        <v>0</v>
      </c>
      <c r="L313" s="1">
        <v>2017</v>
      </c>
      <c r="M313">
        <f t="shared" si="49"/>
        <v>94.4</v>
      </c>
      <c r="N313">
        <f t="shared" si="50"/>
        <v>1.39</v>
      </c>
      <c r="O313">
        <f t="shared" si="51"/>
        <v>98.4</v>
      </c>
      <c r="P313">
        <f t="shared" si="52"/>
        <v>885.6</v>
      </c>
      <c r="Q313">
        <f t="shared" si="53"/>
        <v>20</v>
      </c>
      <c r="R313">
        <f t="shared" si="54"/>
        <v>80</v>
      </c>
      <c r="S313">
        <f t="shared" si="55"/>
        <v>4</v>
      </c>
      <c r="T313">
        <f t="shared" si="56"/>
        <v>5</v>
      </c>
      <c r="U313">
        <f t="shared" si="57"/>
        <v>5</v>
      </c>
      <c r="W313">
        <f t="shared" si="58"/>
        <v>0.7</v>
      </c>
      <c r="X313">
        <f t="shared" si="59"/>
        <v>0.23</v>
      </c>
      <c r="Y313">
        <f t="shared" si="60"/>
        <v>7.0000000000000007E-2</v>
      </c>
    </row>
    <row r="314" spans="1:25" x14ac:dyDescent="0.25">
      <c r="A314" s="1" t="s">
        <v>829</v>
      </c>
      <c r="B314" s="1">
        <v>100</v>
      </c>
      <c r="C314" s="1">
        <v>280</v>
      </c>
      <c r="D314" s="1">
        <v>66.900000000000006</v>
      </c>
      <c r="E314" s="1">
        <v>12.9</v>
      </c>
      <c r="F314" s="1">
        <v>1.2</v>
      </c>
      <c r="G314" s="1">
        <v>0</v>
      </c>
      <c r="H314" s="1">
        <v>41</v>
      </c>
      <c r="I314" s="1">
        <v>0</v>
      </c>
      <c r="J314" s="1">
        <v>0</v>
      </c>
      <c r="K314" s="1">
        <v>0</v>
      </c>
      <c r="L314" s="1">
        <v>2011</v>
      </c>
      <c r="M314">
        <f t="shared" si="49"/>
        <v>330.00000000000006</v>
      </c>
      <c r="N314">
        <f t="shared" si="50"/>
        <v>1.18</v>
      </c>
      <c r="O314">
        <f t="shared" si="51"/>
        <v>98.8</v>
      </c>
      <c r="P314">
        <f t="shared" si="52"/>
        <v>889.19999999999993</v>
      </c>
      <c r="Q314">
        <f t="shared" si="53"/>
        <v>79.800000000000011</v>
      </c>
      <c r="R314">
        <f t="shared" si="54"/>
        <v>319.20000000000005</v>
      </c>
      <c r="S314">
        <f t="shared" si="55"/>
        <v>15.96</v>
      </c>
      <c r="T314">
        <f t="shared" si="56"/>
        <v>5</v>
      </c>
      <c r="U314">
        <f t="shared" si="57"/>
        <v>5</v>
      </c>
      <c r="W314">
        <f t="shared" si="58"/>
        <v>0.83</v>
      </c>
      <c r="X314">
        <f t="shared" si="59"/>
        <v>0.16</v>
      </c>
      <c r="Y314">
        <f t="shared" si="60"/>
        <v>0.01</v>
      </c>
    </row>
    <row r="315" spans="1:25" x14ac:dyDescent="0.25">
      <c r="A315" s="1" t="s">
        <v>830</v>
      </c>
      <c r="B315" s="1">
        <v>100</v>
      </c>
      <c r="C315" s="1">
        <v>290</v>
      </c>
      <c r="D315" s="1">
        <v>67.400000000000006</v>
      </c>
      <c r="E315" s="1">
        <v>15.3</v>
      </c>
      <c r="F315" s="1">
        <v>1.4</v>
      </c>
      <c r="G315" s="1">
        <v>0</v>
      </c>
      <c r="H315" s="1">
        <v>54</v>
      </c>
      <c r="I315" s="1">
        <v>0</v>
      </c>
      <c r="J315" s="1">
        <v>0</v>
      </c>
      <c r="K315" s="1">
        <v>0</v>
      </c>
      <c r="L315" s="1">
        <v>2011</v>
      </c>
      <c r="M315">
        <f t="shared" si="49"/>
        <v>343.40000000000003</v>
      </c>
      <c r="N315">
        <f t="shared" si="50"/>
        <v>1.18</v>
      </c>
      <c r="O315">
        <f t="shared" si="51"/>
        <v>98.6</v>
      </c>
      <c r="P315">
        <f t="shared" si="52"/>
        <v>887.4</v>
      </c>
      <c r="Q315">
        <f t="shared" si="53"/>
        <v>82.7</v>
      </c>
      <c r="R315">
        <f t="shared" si="54"/>
        <v>330.8</v>
      </c>
      <c r="S315">
        <f t="shared" si="55"/>
        <v>16.54</v>
      </c>
      <c r="T315">
        <f t="shared" si="56"/>
        <v>5</v>
      </c>
      <c r="U315">
        <f t="shared" si="57"/>
        <v>5</v>
      </c>
      <c r="W315">
        <f t="shared" si="58"/>
        <v>0.8</v>
      </c>
      <c r="X315">
        <f t="shared" si="59"/>
        <v>0.18</v>
      </c>
      <c r="Y315">
        <f t="shared" si="60"/>
        <v>0.02</v>
      </c>
    </row>
    <row r="316" spans="1:25" x14ac:dyDescent="0.25">
      <c r="A316" s="1" t="s">
        <v>831</v>
      </c>
      <c r="B316" s="1">
        <v>100</v>
      </c>
      <c r="C316" s="1">
        <v>40</v>
      </c>
      <c r="D316" s="1">
        <v>11.34</v>
      </c>
      <c r="E316" s="1">
        <v>1.88</v>
      </c>
      <c r="F316" s="1">
        <v>0.09</v>
      </c>
      <c r="G316" s="1">
        <v>0.69</v>
      </c>
      <c r="H316" s="1">
        <v>5</v>
      </c>
      <c r="I316" s="1">
        <v>0</v>
      </c>
      <c r="J316" s="1">
        <v>0.02</v>
      </c>
      <c r="K316" s="1">
        <v>0</v>
      </c>
      <c r="L316" s="1">
        <v>2017</v>
      </c>
      <c r="M316">
        <f t="shared" si="49"/>
        <v>53.69</v>
      </c>
      <c r="N316">
        <f t="shared" si="50"/>
        <v>1.34</v>
      </c>
      <c r="O316">
        <f t="shared" si="51"/>
        <v>99.91</v>
      </c>
      <c r="P316">
        <f t="shared" si="52"/>
        <v>899.18999999999994</v>
      </c>
      <c r="Q316">
        <f t="shared" si="53"/>
        <v>13.219999999999999</v>
      </c>
      <c r="R316">
        <f t="shared" si="54"/>
        <v>52.879999999999995</v>
      </c>
      <c r="S316">
        <f t="shared" si="55"/>
        <v>2.64</v>
      </c>
      <c r="T316">
        <f t="shared" si="56"/>
        <v>5.01</v>
      </c>
      <c r="U316">
        <f t="shared" si="57"/>
        <v>5</v>
      </c>
      <c r="W316">
        <f t="shared" si="58"/>
        <v>0.85</v>
      </c>
      <c r="X316">
        <f t="shared" si="59"/>
        <v>0.14000000000000001</v>
      </c>
      <c r="Y316">
        <f t="shared" si="60"/>
        <v>0.01</v>
      </c>
    </row>
    <row r="317" spans="1:25" x14ac:dyDescent="0.25">
      <c r="A317" s="1" t="s">
        <v>832</v>
      </c>
      <c r="B317" s="1">
        <v>100</v>
      </c>
      <c r="C317" s="1">
        <v>54</v>
      </c>
      <c r="D317" s="1">
        <v>15.29</v>
      </c>
      <c r="E317" s="1">
        <v>2.61</v>
      </c>
      <c r="F317" s="1">
        <v>0.06</v>
      </c>
      <c r="G317" s="1">
        <v>2.87</v>
      </c>
      <c r="H317" s="1">
        <v>6</v>
      </c>
      <c r="I317" s="1">
        <v>0</v>
      </c>
      <c r="J317" s="1">
        <v>0.02</v>
      </c>
      <c r="K317" s="1">
        <v>0</v>
      </c>
      <c r="L317" s="1">
        <v>2017</v>
      </c>
      <c r="M317">
        <f t="shared" si="49"/>
        <v>72.14</v>
      </c>
      <c r="N317">
        <f t="shared" si="50"/>
        <v>1.34</v>
      </c>
      <c r="O317">
        <f t="shared" si="51"/>
        <v>99.94</v>
      </c>
      <c r="P317">
        <f t="shared" si="52"/>
        <v>899.46</v>
      </c>
      <c r="Q317">
        <f t="shared" si="53"/>
        <v>17.899999999999999</v>
      </c>
      <c r="R317">
        <f t="shared" si="54"/>
        <v>71.599999999999994</v>
      </c>
      <c r="S317">
        <f t="shared" si="55"/>
        <v>3.58</v>
      </c>
      <c r="T317">
        <f t="shared" si="56"/>
        <v>5</v>
      </c>
      <c r="U317">
        <f t="shared" si="57"/>
        <v>5</v>
      </c>
      <c r="W317">
        <f t="shared" si="58"/>
        <v>0.85</v>
      </c>
      <c r="X317">
        <f t="shared" si="59"/>
        <v>0.15</v>
      </c>
      <c r="Y317">
        <f t="shared" si="60"/>
        <v>0</v>
      </c>
    </row>
    <row r="318" spans="1:25" x14ac:dyDescent="0.25">
      <c r="A318" s="1" t="s">
        <v>833</v>
      </c>
      <c r="B318" s="1">
        <v>100</v>
      </c>
      <c r="C318" s="1">
        <v>59</v>
      </c>
      <c r="D318" s="1">
        <v>13.1</v>
      </c>
      <c r="E318" s="1">
        <v>5.0999999999999996</v>
      </c>
      <c r="F318" s="1">
        <v>0.3</v>
      </c>
      <c r="G318" s="1"/>
      <c r="H318" s="1">
        <v>3487</v>
      </c>
      <c r="I318" s="1"/>
      <c r="J318" s="1"/>
      <c r="K318" s="1">
        <v>0</v>
      </c>
      <c r="L318" s="1">
        <v>2017</v>
      </c>
      <c r="M318">
        <f t="shared" si="49"/>
        <v>75.5</v>
      </c>
      <c r="N318">
        <f t="shared" si="50"/>
        <v>1.28</v>
      </c>
      <c r="O318">
        <f t="shared" si="51"/>
        <v>99.7</v>
      </c>
      <c r="P318">
        <f t="shared" si="52"/>
        <v>897.30000000000007</v>
      </c>
      <c r="Q318">
        <f t="shared" si="53"/>
        <v>18.2</v>
      </c>
      <c r="R318">
        <f t="shared" si="54"/>
        <v>72.8</v>
      </c>
      <c r="S318">
        <f t="shared" si="55"/>
        <v>3.64</v>
      </c>
      <c r="T318">
        <f t="shared" si="56"/>
        <v>5</v>
      </c>
      <c r="U318">
        <f t="shared" si="57"/>
        <v>5</v>
      </c>
      <c r="W318">
        <f t="shared" si="58"/>
        <v>0.71</v>
      </c>
      <c r="X318">
        <f t="shared" si="59"/>
        <v>0.28000000000000003</v>
      </c>
      <c r="Y318">
        <f t="shared" si="60"/>
        <v>0.02</v>
      </c>
    </row>
    <row r="319" spans="1:25" x14ac:dyDescent="0.25">
      <c r="A319" s="1" t="s">
        <v>834</v>
      </c>
      <c r="B319" s="1">
        <v>100</v>
      </c>
      <c r="C319" s="1">
        <v>22</v>
      </c>
      <c r="D319" s="1">
        <v>3.7</v>
      </c>
      <c r="E319" s="1">
        <v>3.5</v>
      </c>
      <c r="F319" s="1">
        <v>0.1</v>
      </c>
      <c r="G319" s="1"/>
      <c r="H319" s="1">
        <v>28</v>
      </c>
      <c r="I319" s="1"/>
      <c r="J319" s="1"/>
      <c r="K319" s="1">
        <v>0</v>
      </c>
      <c r="L319" s="1">
        <v>2017</v>
      </c>
      <c r="M319">
        <f t="shared" si="49"/>
        <v>29.7</v>
      </c>
      <c r="N319">
        <f t="shared" si="50"/>
        <v>1.35</v>
      </c>
      <c r="O319">
        <f t="shared" si="51"/>
        <v>99.9</v>
      </c>
      <c r="P319">
        <f t="shared" si="52"/>
        <v>899.1</v>
      </c>
      <c r="Q319">
        <f t="shared" si="53"/>
        <v>7.2</v>
      </c>
      <c r="R319">
        <f t="shared" si="54"/>
        <v>28.8</v>
      </c>
      <c r="S319">
        <f t="shared" si="55"/>
        <v>1.44</v>
      </c>
      <c r="T319">
        <f t="shared" si="56"/>
        <v>5</v>
      </c>
      <c r="U319">
        <f t="shared" si="57"/>
        <v>5</v>
      </c>
      <c r="W319">
        <f t="shared" si="58"/>
        <v>0.51</v>
      </c>
      <c r="X319">
        <f t="shared" si="59"/>
        <v>0.48</v>
      </c>
      <c r="Y319">
        <f t="shared" si="60"/>
        <v>0.01</v>
      </c>
    </row>
    <row r="320" spans="1:25" x14ac:dyDescent="0.25">
      <c r="A320" s="1" t="s">
        <v>835</v>
      </c>
      <c r="B320" s="1">
        <v>100</v>
      </c>
      <c r="C320" s="1">
        <v>31</v>
      </c>
      <c r="D320" s="1">
        <v>6.48</v>
      </c>
      <c r="E320" s="1">
        <v>3.55</v>
      </c>
      <c r="F320" s="1">
        <v>0.36</v>
      </c>
      <c r="G320" s="1">
        <v>2.5099999999999998</v>
      </c>
      <c r="H320" s="1">
        <v>1</v>
      </c>
      <c r="I320" s="1">
        <v>0</v>
      </c>
      <c r="J320" s="1">
        <v>0.08</v>
      </c>
      <c r="K320" s="1">
        <v>0</v>
      </c>
      <c r="L320" s="1">
        <v>2017</v>
      </c>
      <c r="M320">
        <f t="shared" si="49"/>
        <v>43.360000000000007</v>
      </c>
      <c r="N320">
        <f t="shared" si="50"/>
        <v>1.4</v>
      </c>
      <c r="O320">
        <f t="shared" si="51"/>
        <v>99.64</v>
      </c>
      <c r="P320">
        <f t="shared" si="52"/>
        <v>896.76</v>
      </c>
      <c r="Q320">
        <f t="shared" si="53"/>
        <v>10.030000000000001</v>
      </c>
      <c r="R320">
        <f t="shared" si="54"/>
        <v>40.120000000000005</v>
      </c>
      <c r="S320">
        <f t="shared" si="55"/>
        <v>2.0099999999999998</v>
      </c>
      <c r="T320">
        <f t="shared" si="56"/>
        <v>4.99</v>
      </c>
      <c r="U320">
        <f t="shared" si="57"/>
        <v>5</v>
      </c>
      <c r="W320">
        <f t="shared" si="58"/>
        <v>0.62</v>
      </c>
      <c r="X320">
        <f t="shared" si="59"/>
        <v>0.34</v>
      </c>
      <c r="Y320">
        <f t="shared" si="60"/>
        <v>0.03</v>
      </c>
    </row>
    <row r="321" spans="1:25" x14ac:dyDescent="0.25">
      <c r="A321" s="1" t="s">
        <v>836</v>
      </c>
      <c r="B321" s="1">
        <v>100</v>
      </c>
      <c r="C321" s="1">
        <v>29</v>
      </c>
      <c r="D321" s="1">
        <v>4.57</v>
      </c>
      <c r="E321" s="1">
        <v>4.13</v>
      </c>
      <c r="F321" s="1">
        <v>0.32</v>
      </c>
      <c r="G321" s="1">
        <v>0.6</v>
      </c>
      <c r="H321" s="1">
        <v>11</v>
      </c>
      <c r="I321" s="1">
        <v>0</v>
      </c>
      <c r="J321" s="1">
        <v>0.06</v>
      </c>
      <c r="K321" s="1">
        <v>0</v>
      </c>
      <c r="L321" s="1">
        <v>2017</v>
      </c>
      <c r="M321">
        <f t="shared" si="49"/>
        <v>37.68</v>
      </c>
      <c r="N321">
        <f t="shared" si="50"/>
        <v>1.3</v>
      </c>
      <c r="O321">
        <f t="shared" si="51"/>
        <v>99.68</v>
      </c>
      <c r="P321">
        <f t="shared" si="52"/>
        <v>897.12000000000012</v>
      </c>
      <c r="Q321">
        <f t="shared" si="53"/>
        <v>8.6999999999999993</v>
      </c>
      <c r="R321">
        <f t="shared" si="54"/>
        <v>34.799999999999997</v>
      </c>
      <c r="S321">
        <f t="shared" si="55"/>
        <v>1.74</v>
      </c>
      <c r="T321">
        <f t="shared" si="56"/>
        <v>5</v>
      </c>
      <c r="U321">
        <f t="shared" si="57"/>
        <v>5</v>
      </c>
      <c r="W321">
        <f t="shared" si="58"/>
        <v>0.51</v>
      </c>
      <c r="X321">
        <f t="shared" si="59"/>
        <v>0.46</v>
      </c>
      <c r="Y321">
        <f t="shared" si="60"/>
        <v>0.04</v>
      </c>
    </row>
    <row r="322" spans="1:25" x14ac:dyDescent="0.25">
      <c r="A322" s="1" t="s">
        <v>837</v>
      </c>
      <c r="B322" s="1">
        <v>100</v>
      </c>
      <c r="C322" s="1">
        <v>76</v>
      </c>
      <c r="D322" s="1">
        <v>6.8</v>
      </c>
      <c r="E322" s="1">
        <v>3.4</v>
      </c>
      <c r="F322" s="1">
        <v>4.5999999999999996</v>
      </c>
      <c r="G322" s="1"/>
      <c r="H322" s="1">
        <v>5</v>
      </c>
      <c r="I322" s="1"/>
      <c r="J322" s="1"/>
      <c r="K322" s="1">
        <v>0</v>
      </c>
      <c r="L322" s="1">
        <v>2017</v>
      </c>
      <c r="M322">
        <f t="shared" si="49"/>
        <v>82.199999999999989</v>
      </c>
      <c r="N322">
        <f t="shared" si="50"/>
        <v>1.08</v>
      </c>
      <c r="O322">
        <f t="shared" si="51"/>
        <v>95.4</v>
      </c>
      <c r="P322">
        <f t="shared" si="52"/>
        <v>858.6</v>
      </c>
      <c r="Q322">
        <f t="shared" si="53"/>
        <v>10.199999999999999</v>
      </c>
      <c r="R322">
        <f t="shared" si="54"/>
        <v>40.799999999999997</v>
      </c>
      <c r="S322">
        <f t="shared" si="55"/>
        <v>2.04</v>
      </c>
      <c r="T322">
        <f t="shared" si="56"/>
        <v>5</v>
      </c>
      <c r="U322">
        <f t="shared" si="57"/>
        <v>5</v>
      </c>
      <c r="W322">
        <f t="shared" si="58"/>
        <v>0.46</v>
      </c>
      <c r="X322">
        <f t="shared" si="59"/>
        <v>0.23</v>
      </c>
      <c r="Y322">
        <f t="shared" si="60"/>
        <v>0.31</v>
      </c>
    </row>
    <row r="323" spans="1:25" x14ac:dyDescent="0.25">
      <c r="A323" s="1" t="s">
        <v>838</v>
      </c>
      <c r="B323" s="1">
        <v>100</v>
      </c>
      <c r="C323" s="1">
        <v>31</v>
      </c>
      <c r="D323" s="1">
        <v>5.3</v>
      </c>
      <c r="E323" s="1">
        <v>3.6</v>
      </c>
      <c r="F323" s="1">
        <v>0.4</v>
      </c>
      <c r="G323" s="1"/>
      <c r="H323" s="1">
        <v>10</v>
      </c>
      <c r="I323" s="1">
        <v>0</v>
      </c>
      <c r="J323" s="1">
        <v>-0.04</v>
      </c>
      <c r="K323" s="1">
        <v>0</v>
      </c>
      <c r="L323" s="1">
        <v>2017</v>
      </c>
      <c r="M323">
        <f t="shared" si="49"/>
        <v>39.200000000000003</v>
      </c>
      <c r="N323">
        <f t="shared" si="50"/>
        <v>1.26</v>
      </c>
      <c r="O323">
        <f t="shared" si="51"/>
        <v>99.6</v>
      </c>
      <c r="P323">
        <f t="shared" si="52"/>
        <v>896.4</v>
      </c>
      <c r="Q323">
        <f t="shared" si="53"/>
        <v>8.9</v>
      </c>
      <c r="R323">
        <f t="shared" si="54"/>
        <v>35.6</v>
      </c>
      <c r="S323">
        <f t="shared" si="55"/>
        <v>1.78</v>
      </c>
      <c r="T323">
        <f t="shared" si="56"/>
        <v>5</v>
      </c>
      <c r="U323">
        <f t="shared" si="57"/>
        <v>5</v>
      </c>
      <c r="W323">
        <f t="shared" si="58"/>
        <v>0.56999999999999995</v>
      </c>
      <c r="X323">
        <f t="shared" si="59"/>
        <v>0.39</v>
      </c>
      <c r="Y323">
        <f t="shared" si="60"/>
        <v>0.04</v>
      </c>
    </row>
    <row r="324" spans="1:25" x14ac:dyDescent="0.25">
      <c r="A324" s="1" t="s">
        <v>839</v>
      </c>
      <c r="B324" s="1">
        <v>100</v>
      </c>
      <c r="C324" s="1">
        <v>35</v>
      </c>
      <c r="D324" s="1">
        <v>6</v>
      </c>
      <c r="E324" s="1">
        <v>4.0999999999999996</v>
      </c>
      <c r="F324" s="1">
        <v>0.4</v>
      </c>
      <c r="G324" s="1"/>
      <c r="H324" s="1">
        <v>12</v>
      </c>
      <c r="I324" s="1">
        <v>0</v>
      </c>
      <c r="J324" s="1">
        <v>-0.04</v>
      </c>
      <c r="K324" s="1">
        <v>0</v>
      </c>
      <c r="L324" s="1">
        <v>2017</v>
      </c>
      <c r="M324">
        <f t="shared" ref="M324:M387" si="61">4*D324+4*E324+9*F324</f>
        <v>44</v>
      </c>
      <c r="N324">
        <f t="shared" ref="N324:N387" si="62">ROUND(M324/C324,2)</f>
        <v>1.26</v>
      </c>
      <c r="O324">
        <f t="shared" ref="O324:O387" si="63">B324-F324</f>
        <v>99.6</v>
      </c>
      <c r="P324">
        <f t="shared" ref="P324:P387" si="64">O324*9</f>
        <v>896.4</v>
      </c>
      <c r="Q324">
        <f t="shared" ref="Q324:Q387" si="65">D324+E324</f>
        <v>10.1</v>
      </c>
      <c r="R324">
        <f t="shared" ref="R324:R387" si="66">Q324*4</f>
        <v>40.4</v>
      </c>
      <c r="S324">
        <f t="shared" ref="S324:S387" si="67">ROUND(R324/20,2)</f>
        <v>2.02</v>
      </c>
      <c r="T324">
        <f t="shared" ref="T324:T387" si="68">ROUND(Q324/S324,2)</f>
        <v>5</v>
      </c>
      <c r="U324">
        <f t="shared" ref="U324:U387" si="69">IF(T324&lt;=20,ROUND(T324,1),IF(AND(T324&gt;20,T324&lt;=50),INT((T324+2)/5)*5,ROUND(T324,-1)))</f>
        <v>5</v>
      </c>
      <c r="W324">
        <f t="shared" ref="W324:W387" si="70">ROUND(D324/($D324+$E324+$F324),2)</f>
        <v>0.56999999999999995</v>
      </c>
      <c r="X324">
        <f t="shared" ref="X324:X387" si="71">ROUND(E324/($D324+$E324+$F324),2)</f>
        <v>0.39</v>
      </c>
      <c r="Y324">
        <f t="shared" ref="Y324:Y387" si="72">ROUND(F324/($D324+$E324+$F324),2)</f>
        <v>0.04</v>
      </c>
    </row>
    <row r="325" spans="1:25" x14ac:dyDescent="0.25">
      <c r="A325" s="1" t="s">
        <v>840</v>
      </c>
      <c r="B325" s="1">
        <v>100</v>
      </c>
      <c r="C325" s="1">
        <v>29</v>
      </c>
      <c r="D325" s="1">
        <v>5.38</v>
      </c>
      <c r="E325" s="1">
        <v>3.65</v>
      </c>
      <c r="F325" s="1">
        <v>0.31</v>
      </c>
      <c r="G325" s="1">
        <v>0.56000000000000005</v>
      </c>
      <c r="H325" s="1">
        <v>13</v>
      </c>
      <c r="I325" s="1">
        <v>0</v>
      </c>
      <c r="J325" s="1">
        <v>0.05</v>
      </c>
      <c r="K325" s="1">
        <v>0</v>
      </c>
      <c r="L325" s="1">
        <v>2017</v>
      </c>
      <c r="M325">
        <f t="shared" si="61"/>
        <v>38.909999999999997</v>
      </c>
      <c r="N325">
        <f t="shared" si="62"/>
        <v>1.34</v>
      </c>
      <c r="O325">
        <f t="shared" si="63"/>
        <v>99.69</v>
      </c>
      <c r="P325">
        <f t="shared" si="64"/>
        <v>897.21</v>
      </c>
      <c r="Q325">
        <f t="shared" si="65"/>
        <v>9.0299999999999994</v>
      </c>
      <c r="R325">
        <f t="shared" si="66"/>
        <v>36.119999999999997</v>
      </c>
      <c r="S325">
        <f t="shared" si="67"/>
        <v>1.81</v>
      </c>
      <c r="T325">
        <f t="shared" si="68"/>
        <v>4.99</v>
      </c>
      <c r="U325">
        <f t="shared" si="69"/>
        <v>5</v>
      </c>
      <c r="W325">
        <f t="shared" si="70"/>
        <v>0.57999999999999996</v>
      </c>
      <c r="X325">
        <f t="shared" si="71"/>
        <v>0.39</v>
      </c>
      <c r="Y325">
        <f t="shared" si="72"/>
        <v>0.03</v>
      </c>
    </row>
    <row r="326" spans="1:25" x14ac:dyDescent="0.25">
      <c r="A326" s="1" t="s">
        <v>841</v>
      </c>
      <c r="B326" s="1">
        <v>25</v>
      </c>
      <c r="C326" s="1">
        <v>8.75</v>
      </c>
      <c r="D326" s="1">
        <v>1.5</v>
      </c>
      <c r="E326" s="1">
        <v>1.02</v>
      </c>
      <c r="F326" s="1">
        <v>0.1</v>
      </c>
      <c r="G326" s="1">
        <v>0</v>
      </c>
      <c r="H326" s="1">
        <v>3</v>
      </c>
      <c r="I326" s="1">
        <v>0</v>
      </c>
      <c r="J326" s="1">
        <v>0</v>
      </c>
      <c r="K326" s="1">
        <v>0</v>
      </c>
      <c r="L326" s="1">
        <v>2006</v>
      </c>
      <c r="M326">
        <f t="shared" si="61"/>
        <v>10.98</v>
      </c>
      <c r="N326">
        <f t="shared" si="62"/>
        <v>1.25</v>
      </c>
      <c r="O326">
        <f t="shared" si="63"/>
        <v>24.9</v>
      </c>
      <c r="P326">
        <f t="shared" si="64"/>
        <v>224.1</v>
      </c>
      <c r="Q326">
        <f t="shared" si="65"/>
        <v>2.52</v>
      </c>
      <c r="R326">
        <f t="shared" si="66"/>
        <v>10.08</v>
      </c>
      <c r="S326">
        <f t="shared" si="67"/>
        <v>0.5</v>
      </c>
      <c r="T326">
        <f t="shared" si="68"/>
        <v>5.04</v>
      </c>
      <c r="U326">
        <f t="shared" si="69"/>
        <v>5</v>
      </c>
      <c r="W326">
        <f t="shared" si="70"/>
        <v>0.56999999999999995</v>
      </c>
      <c r="X326">
        <f t="shared" si="71"/>
        <v>0.39</v>
      </c>
      <c r="Y326">
        <f t="shared" si="72"/>
        <v>0.04</v>
      </c>
    </row>
    <row r="327" spans="1:25" x14ac:dyDescent="0.25">
      <c r="A327" s="1" t="s">
        <v>842</v>
      </c>
      <c r="B327" s="1">
        <v>25</v>
      </c>
      <c r="C327" s="1">
        <v>7.75</v>
      </c>
      <c r="D327" s="1">
        <v>1.33</v>
      </c>
      <c r="E327" s="1">
        <v>0.9</v>
      </c>
      <c r="F327" s="1">
        <v>0.1</v>
      </c>
      <c r="G327" s="1">
        <v>0</v>
      </c>
      <c r="H327" s="1">
        <v>2.5</v>
      </c>
      <c r="I327" s="1">
        <v>0</v>
      </c>
      <c r="J327" s="1">
        <v>0</v>
      </c>
      <c r="K327" s="1">
        <v>0</v>
      </c>
      <c r="L327" s="1">
        <v>2006</v>
      </c>
      <c r="M327">
        <f t="shared" si="61"/>
        <v>9.82</v>
      </c>
      <c r="N327">
        <f t="shared" si="62"/>
        <v>1.27</v>
      </c>
      <c r="O327">
        <f t="shared" si="63"/>
        <v>24.9</v>
      </c>
      <c r="P327">
        <f t="shared" si="64"/>
        <v>224.1</v>
      </c>
      <c r="Q327">
        <f t="shared" si="65"/>
        <v>2.23</v>
      </c>
      <c r="R327">
        <f t="shared" si="66"/>
        <v>8.92</v>
      </c>
      <c r="S327">
        <f t="shared" si="67"/>
        <v>0.45</v>
      </c>
      <c r="T327">
        <f t="shared" si="68"/>
        <v>4.96</v>
      </c>
      <c r="U327">
        <f t="shared" si="69"/>
        <v>5</v>
      </c>
      <c r="W327">
        <f t="shared" si="70"/>
        <v>0.56999999999999995</v>
      </c>
      <c r="X327">
        <f t="shared" si="71"/>
        <v>0.39</v>
      </c>
      <c r="Y327">
        <f t="shared" si="72"/>
        <v>0.04</v>
      </c>
    </row>
    <row r="328" spans="1:25" x14ac:dyDescent="0.25">
      <c r="A328" s="1" t="s">
        <v>843</v>
      </c>
      <c r="B328" s="1">
        <v>100</v>
      </c>
      <c r="C328" s="1">
        <v>39</v>
      </c>
      <c r="D328" s="1">
        <v>9</v>
      </c>
      <c r="E328" s="1">
        <v>3.9</v>
      </c>
      <c r="F328" s="1">
        <v>0.4</v>
      </c>
      <c r="G328" s="1"/>
      <c r="H328" s="1">
        <v>5</v>
      </c>
      <c r="I328" s="1"/>
      <c r="J328" s="1"/>
      <c r="K328" s="1">
        <v>0</v>
      </c>
      <c r="L328" s="1">
        <v>2017</v>
      </c>
      <c r="M328">
        <f t="shared" si="61"/>
        <v>55.2</v>
      </c>
      <c r="N328">
        <f t="shared" si="62"/>
        <v>1.42</v>
      </c>
      <c r="O328">
        <f t="shared" si="63"/>
        <v>99.6</v>
      </c>
      <c r="P328">
        <f t="shared" si="64"/>
        <v>896.4</v>
      </c>
      <c r="Q328">
        <f t="shared" si="65"/>
        <v>12.9</v>
      </c>
      <c r="R328">
        <f t="shared" si="66"/>
        <v>51.6</v>
      </c>
      <c r="S328">
        <f t="shared" si="67"/>
        <v>2.58</v>
      </c>
      <c r="T328">
        <f t="shared" si="68"/>
        <v>5</v>
      </c>
      <c r="U328">
        <f t="shared" si="69"/>
        <v>5</v>
      </c>
      <c r="W328">
        <f t="shared" si="70"/>
        <v>0.68</v>
      </c>
      <c r="X328">
        <f t="shared" si="71"/>
        <v>0.28999999999999998</v>
      </c>
      <c r="Y328">
        <f t="shared" si="72"/>
        <v>0.03</v>
      </c>
    </row>
    <row r="329" spans="1:25" x14ac:dyDescent="0.25">
      <c r="A329" s="1" t="s">
        <v>844</v>
      </c>
      <c r="B329" s="1">
        <v>100</v>
      </c>
      <c r="C329" s="1">
        <v>40</v>
      </c>
      <c r="D329" s="1">
        <v>10.1</v>
      </c>
      <c r="E329" s="1">
        <v>3</v>
      </c>
      <c r="F329" s="1">
        <v>0.6</v>
      </c>
      <c r="G329" s="1"/>
      <c r="H329" s="1">
        <v>3</v>
      </c>
      <c r="I329" s="1"/>
      <c r="J329" s="1"/>
      <c r="K329" s="1">
        <v>0</v>
      </c>
      <c r="L329" s="1">
        <v>2017</v>
      </c>
      <c r="M329">
        <f t="shared" si="61"/>
        <v>57.8</v>
      </c>
      <c r="N329">
        <f t="shared" si="62"/>
        <v>1.45</v>
      </c>
      <c r="O329">
        <f t="shared" si="63"/>
        <v>99.4</v>
      </c>
      <c r="P329">
        <f t="shared" si="64"/>
        <v>894.6</v>
      </c>
      <c r="Q329">
        <f t="shared" si="65"/>
        <v>13.1</v>
      </c>
      <c r="R329">
        <f t="shared" si="66"/>
        <v>52.4</v>
      </c>
      <c r="S329">
        <f t="shared" si="67"/>
        <v>2.62</v>
      </c>
      <c r="T329">
        <f t="shared" si="68"/>
        <v>5</v>
      </c>
      <c r="U329">
        <f t="shared" si="69"/>
        <v>5</v>
      </c>
      <c r="W329">
        <f t="shared" si="70"/>
        <v>0.74</v>
      </c>
      <c r="X329">
        <f t="shared" si="71"/>
        <v>0.22</v>
      </c>
      <c r="Y329">
        <f t="shared" si="72"/>
        <v>0.04</v>
      </c>
    </row>
    <row r="330" spans="1:25" x14ac:dyDescent="0.25">
      <c r="A330" s="1" t="s">
        <v>845</v>
      </c>
      <c r="B330" s="1">
        <v>100</v>
      </c>
      <c r="C330" s="1">
        <v>38</v>
      </c>
      <c r="D330" s="1">
        <v>6.6</v>
      </c>
      <c r="E330" s="1">
        <v>4.5999999999999996</v>
      </c>
      <c r="F330" s="1">
        <v>0.6</v>
      </c>
      <c r="G330" s="1"/>
      <c r="H330" s="1"/>
      <c r="I330" s="1"/>
      <c r="J330" s="1"/>
      <c r="K330" s="1">
        <v>0</v>
      </c>
      <c r="L330" s="1">
        <v>2017</v>
      </c>
      <c r="M330">
        <f t="shared" si="61"/>
        <v>50.199999999999996</v>
      </c>
      <c r="N330">
        <f t="shared" si="62"/>
        <v>1.32</v>
      </c>
      <c r="O330">
        <f t="shared" si="63"/>
        <v>99.4</v>
      </c>
      <c r="P330">
        <f t="shared" si="64"/>
        <v>894.6</v>
      </c>
      <c r="Q330">
        <f t="shared" si="65"/>
        <v>11.2</v>
      </c>
      <c r="R330">
        <f t="shared" si="66"/>
        <v>44.8</v>
      </c>
      <c r="S330">
        <f t="shared" si="67"/>
        <v>2.2400000000000002</v>
      </c>
      <c r="T330">
        <f t="shared" si="68"/>
        <v>5</v>
      </c>
      <c r="U330">
        <f t="shared" si="69"/>
        <v>5</v>
      </c>
      <c r="W330">
        <f t="shared" si="70"/>
        <v>0.56000000000000005</v>
      </c>
      <c r="X330">
        <f t="shared" si="71"/>
        <v>0.39</v>
      </c>
      <c r="Y330">
        <f t="shared" si="72"/>
        <v>0.05</v>
      </c>
    </row>
    <row r="331" spans="1:25" x14ac:dyDescent="0.25">
      <c r="A331" s="1" t="s">
        <v>846</v>
      </c>
      <c r="B331" s="1">
        <v>100</v>
      </c>
      <c r="C331" s="1">
        <v>61</v>
      </c>
      <c r="D331" s="1">
        <v>18.600000000000001</v>
      </c>
      <c r="E331" s="1">
        <v>2.1</v>
      </c>
      <c r="F331" s="1">
        <v>0.2</v>
      </c>
      <c r="G331" s="1"/>
      <c r="H331" s="1">
        <v>8</v>
      </c>
      <c r="I331" s="1"/>
      <c r="J331" s="1"/>
      <c r="K331" s="1">
        <v>0</v>
      </c>
      <c r="L331" s="1">
        <v>2017</v>
      </c>
      <c r="M331">
        <f t="shared" si="61"/>
        <v>84.600000000000009</v>
      </c>
      <c r="N331">
        <f t="shared" si="62"/>
        <v>1.39</v>
      </c>
      <c r="O331">
        <f t="shared" si="63"/>
        <v>99.8</v>
      </c>
      <c r="P331">
        <f t="shared" si="64"/>
        <v>898.19999999999993</v>
      </c>
      <c r="Q331">
        <f t="shared" si="65"/>
        <v>20.700000000000003</v>
      </c>
      <c r="R331">
        <f t="shared" si="66"/>
        <v>82.800000000000011</v>
      </c>
      <c r="S331">
        <f t="shared" si="67"/>
        <v>4.1399999999999997</v>
      </c>
      <c r="T331">
        <f t="shared" si="68"/>
        <v>5</v>
      </c>
      <c r="U331">
        <f t="shared" si="69"/>
        <v>5</v>
      </c>
      <c r="W331">
        <f t="shared" si="70"/>
        <v>0.89</v>
      </c>
      <c r="X331">
        <f t="shared" si="71"/>
        <v>0.1</v>
      </c>
      <c r="Y331">
        <f t="shared" si="72"/>
        <v>0.01</v>
      </c>
    </row>
    <row r="332" spans="1:25" x14ac:dyDescent="0.25">
      <c r="A332" s="1" t="s">
        <v>847</v>
      </c>
      <c r="B332" s="1">
        <v>100</v>
      </c>
      <c r="C332" s="1">
        <v>48</v>
      </c>
      <c r="D332" s="1">
        <v>9.9</v>
      </c>
      <c r="E332" s="1">
        <v>3.4</v>
      </c>
      <c r="F332" s="1">
        <v>0.9</v>
      </c>
      <c r="G332" s="1"/>
      <c r="H332" s="1">
        <v>1</v>
      </c>
      <c r="I332" s="1"/>
      <c r="J332" s="1"/>
      <c r="K332" s="1">
        <v>0</v>
      </c>
      <c r="L332" s="1">
        <v>2017</v>
      </c>
      <c r="M332">
        <f t="shared" si="61"/>
        <v>61.300000000000004</v>
      </c>
      <c r="N332">
        <f t="shared" si="62"/>
        <v>1.28</v>
      </c>
      <c r="O332">
        <f t="shared" si="63"/>
        <v>99.1</v>
      </c>
      <c r="P332">
        <f t="shared" si="64"/>
        <v>891.9</v>
      </c>
      <c r="Q332">
        <f t="shared" si="65"/>
        <v>13.3</v>
      </c>
      <c r="R332">
        <f t="shared" si="66"/>
        <v>53.2</v>
      </c>
      <c r="S332">
        <f t="shared" si="67"/>
        <v>2.66</v>
      </c>
      <c r="T332">
        <f t="shared" si="68"/>
        <v>5</v>
      </c>
      <c r="U332">
        <f t="shared" si="69"/>
        <v>5</v>
      </c>
      <c r="W332">
        <f t="shared" si="70"/>
        <v>0.7</v>
      </c>
      <c r="X332">
        <f t="shared" si="71"/>
        <v>0.24</v>
      </c>
      <c r="Y332">
        <f t="shared" si="72"/>
        <v>0.06</v>
      </c>
    </row>
    <row r="333" spans="1:25" x14ac:dyDescent="0.25">
      <c r="A333" s="1" t="s">
        <v>848</v>
      </c>
      <c r="B333" s="1">
        <v>100</v>
      </c>
      <c r="C333" s="1">
        <v>29</v>
      </c>
      <c r="D333" s="1">
        <v>7.6</v>
      </c>
      <c r="E333" s="1">
        <v>2.1</v>
      </c>
      <c r="F333" s="1">
        <v>0.3</v>
      </c>
      <c r="G333" s="1"/>
      <c r="H333" s="1">
        <v>14</v>
      </c>
      <c r="I333" s="1"/>
      <c r="J333" s="1"/>
      <c r="K333" s="1">
        <v>0</v>
      </c>
      <c r="L333" s="1">
        <v>2017</v>
      </c>
      <c r="M333">
        <f t="shared" si="61"/>
        <v>41.5</v>
      </c>
      <c r="N333">
        <f t="shared" si="62"/>
        <v>1.43</v>
      </c>
      <c r="O333">
        <f t="shared" si="63"/>
        <v>99.7</v>
      </c>
      <c r="P333">
        <f t="shared" si="64"/>
        <v>897.30000000000007</v>
      </c>
      <c r="Q333">
        <f t="shared" si="65"/>
        <v>9.6999999999999993</v>
      </c>
      <c r="R333">
        <f t="shared" si="66"/>
        <v>38.799999999999997</v>
      </c>
      <c r="S333">
        <f t="shared" si="67"/>
        <v>1.94</v>
      </c>
      <c r="T333">
        <f t="shared" si="68"/>
        <v>5</v>
      </c>
      <c r="U333">
        <f t="shared" si="69"/>
        <v>5</v>
      </c>
      <c r="W333">
        <f t="shared" si="70"/>
        <v>0.76</v>
      </c>
      <c r="X333">
        <f t="shared" si="71"/>
        <v>0.21</v>
      </c>
      <c r="Y333">
        <f t="shared" si="72"/>
        <v>0.03</v>
      </c>
    </row>
    <row r="334" spans="1:25" x14ac:dyDescent="0.25">
      <c r="A334" s="1" t="s">
        <v>849</v>
      </c>
      <c r="B334" s="1">
        <v>100</v>
      </c>
      <c r="C334" s="1">
        <v>22</v>
      </c>
      <c r="D334" s="1">
        <v>4.2</v>
      </c>
      <c r="E334" s="1">
        <v>3.1</v>
      </c>
      <c r="F334" s="1">
        <v>0.1</v>
      </c>
      <c r="G334" s="1"/>
      <c r="H334" s="1">
        <v>62</v>
      </c>
      <c r="I334" s="1"/>
      <c r="J334" s="1"/>
      <c r="K334" s="1">
        <v>0</v>
      </c>
      <c r="L334" s="1">
        <v>2017</v>
      </c>
      <c r="M334">
        <f t="shared" si="61"/>
        <v>30.1</v>
      </c>
      <c r="N334">
        <f t="shared" si="62"/>
        <v>1.37</v>
      </c>
      <c r="O334">
        <f t="shared" si="63"/>
        <v>99.9</v>
      </c>
      <c r="P334">
        <f t="shared" si="64"/>
        <v>899.1</v>
      </c>
      <c r="Q334">
        <f t="shared" si="65"/>
        <v>7.3000000000000007</v>
      </c>
      <c r="R334">
        <f t="shared" si="66"/>
        <v>29.200000000000003</v>
      </c>
      <c r="S334">
        <f t="shared" si="67"/>
        <v>1.46</v>
      </c>
      <c r="T334">
        <f t="shared" si="68"/>
        <v>5</v>
      </c>
      <c r="U334">
        <f t="shared" si="69"/>
        <v>5</v>
      </c>
      <c r="W334">
        <f t="shared" si="70"/>
        <v>0.56999999999999995</v>
      </c>
      <c r="X334">
        <f t="shared" si="71"/>
        <v>0.42</v>
      </c>
      <c r="Y334">
        <f t="shared" si="72"/>
        <v>0.01</v>
      </c>
    </row>
    <row r="335" spans="1:25" x14ac:dyDescent="0.25">
      <c r="A335" s="1" t="s">
        <v>850</v>
      </c>
      <c r="B335" s="1">
        <v>100</v>
      </c>
      <c r="C335" s="1">
        <v>34</v>
      </c>
      <c r="D335" s="1">
        <v>5</v>
      </c>
      <c r="E335" s="1">
        <v>4.5</v>
      </c>
      <c r="F335" s="1">
        <v>0.7</v>
      </c>
      <c r="G335" s="1"/>
      <c r="H335" s="1"/>
      <c r="I335" s="1"/>
      <c r="J335" s="1"/>
      <c r="K335" s="1">
        <v>0</v>
      </c>
      <c r="L335" s="1">
        <v>2017</v>
      </c>
      <c r="M335">
        <f t="shared" si="61"/>
        <v>44.3</v>
      </c>
      <c r="N335">
        <f t="shared" si="62"/>
        <v>1.3</v>
      </c>
      <c r="O335">
        <f t="shared" si="63"/>
        <v>99.3</v>
      </c>
      <c r="P335">
        <f t="shared" si="64"/>
        <v>893.69999999999993</v>
      </c>
      <c r="Q335">
        <f t="shared" si="65"/>
        <v>9.5</v>
      </c>
      <c r="R335">
        <f t="shared" si="66"/>
        <v>38</v>
      </c>
      <c r="S335">
        <f t="shared" si="67"/>
        <v>1.9</v>
      </c>
      <c r="T335">
        <f t="shared" si="68"/>
        <v>5</v>
      </c>
      <c r="U335">
        <f t="shared" si="69"/>
        <v>5</v>
      </c>
      <c r="W335">
        <f t="shared" si="70"/>
        <v>0.49</v>
      </c>
      <c r="X335">
        <f t="shared" si="71"/>
        <v>0.44</v>
      </c>
      <c r="Y335">
        <f t="shared" si="72"/>
        <v>7.0000000000000007E-2</v>
      </c>
    </row>
    <row r="336" spans="1:25" x14ac:dyDescent="0.25">
      <c r="A336" s="1" t="s">
        <v>851</v>
      </c>
      <c r="B336" s="1">
        <v>100</v>
      </c>
      <c r="C336" s="1">
        <v>41</v>
      </c>
      <c r="D336" s="1">
        <v>10.1</v>
      </c>
      <c r="E336" s="1">
        <v>4</v>
      </c>
      <c r="F336" s="1">
        <v>0.2</v>
      </c>
      <c r="G336" s="1"/>
      <c r="H336" s="1"/>
      <c r="I336" s="1"/>
      <c r="J336" s="1"/>
      <c r="K336" s="1">
        <v>0</v>
      </c>
      <c r="L336" s="1">
        <v>2017</v>
      </c>
      <c r="M336">
        <f t="shared" si="61"/>
        <v>58.199999999999996</v>
      </c>
      <c r="N336">
        <f t="shared" si="62"/>
        <v>1.42</v>
      </c>
      <c r="O336">
        <f t="shared" si="63"/>
        <v>99.8</v>
      </c>
      <c r="P336">
        <f t="shared" si="64"/>
        <v>898.19999999999993</v>
      </c>
      <c r="Q336">
        <f t="shared" si="65"/>
        <v>14.1</v>
      </c>
      <c r="R336">
        <f t="shared" si="66"/>
        <v>56.4</v>
      </c>
      <c r="S336">
        <f t="shared" si="67"/>
        <v>2.82</v>
      </c>
      <c r="T336">
        <f t="shared" si="68"/>
        <v>5</v>
      </c>
      <c r="U336">
        <f t="shared" si="69"/>
        <v>5</v>
      </c>
      <c r="W336">
        <f t="shared" si="70"/>
        <v>0.71</v>
      </c>
      <c r="X336">
        <f t="shared" si="71"/>
        <v>0.28000000000000003</v>
      </c>
      <c r="Y336">
        <f t="shared" si="72"/>
        <v>0.01</v>
      </c>
    </row>
    <row r="337" spans="1:25" x14ac:dyDescent="0.25">
      <c r="A337" s="1" t="s">
        <v>852</v>
      </c>
      <c r="B337" s="1">
        <v>100</v>
      </c>
      <c r="C337" s="1">
        <v>18</v>
      </c>
      <c r="D337" s="1">
        <v>4.0999999999999996</v>
      </c>
      <c r="E337" s="1">
        <v>0.5</v>
      </c>
      <c r="F337" s="1">
        <v>0.1</v>
      </c>
      <c r="G337" s="1">
        <v>2.7</v>
      </c>
      <c r="H337" s="1">
        <v>19</v>
      </c>
      <c r="I337" s="1">
        <v>0</v>
      </c>
      <c r="J337" s="1">
        <v>0.01</v>
      </c>
      <c r="K337" s="1">
        <v>0</v>
      </c>
      <c r="L337" s="1">
        <v>2017</v>
      </c>
      <c r="M337">
        <f t="shared" si="61"/>
        <v>19.299999999999997</v>
      </c>
      <c r="N337">
        <f t="shared" si="62"/>
        <v>1.07</v>
      </c>
      <c r="O337">
        <f t="shared" si="63"/>
        <v>99.9</v>
      </c>
      <c r="P337">
        <f t="shared" si="64"/>
        <v>899.1</v>
      </c>
      <c r="Q337">
        <f t="shared" si="65"/>
        <v>4.5999999999999996</v>
      </c>
      <c r="R337">
        <f t="shared" si="66"/>
        <v>18.399999999999999</v>
      </c>
      <c r="S337">
        <f t="shared" si="67"/>
        <v>0.92</v>
      </c>
      <c r="T337">
        <f t="shared" si="68"/>
        <v>5</v>
      </c>
      <c r="U337">
        <f t="shared" si="69"/>
        <v>5</v>
      </c>
      <c r="W337">
        <f t="shared" si="70"/>
        <v>0.87</v>
      </c>
      <c r="X337">
        <f t="shared" si="71"/>
        <v>0.11</v>
      </c>
      <c r="Y337">
        <f t="shared" si="72"/>
        <v>0.02</v>
      </c>
    </row>
    <row r="338" spans="1:25" x14ac:dyDescent="0.25">
      <c r="A338" s="1" t="s">
        <v>853</v>
      </c>
      <c r="B338" s="1">
        <v>100</v>
      </c>
      <c r="C338" s="1">
        <v>14</v>
      </c>
      <c r="D338" s="1">
        <v>2.8</v>
      </c>
      <c r="E338" s="1">
        <v>1.3</v>
      </c>
      <c r="F338" s="1">
        <v>0.3</v>
      </c>
      <c r="G338" s="1"/>
      <c r="H338" s="1">
        <v>2</v>
      </c>
      <c r="I338" s="1"/>
      <c r="J338" s="1"/>
      <c r="K338" s="1">
        <v>0</v>
      </c>
      <c r="L338" s="1">
        <v>2017</v>
      </c>
      <c r="M338">
        <f t="shared" si="61"/>
        <v>19.099999999999998</v>
      </c>
      <c r="N338">
        <f t="shared" si="62"/>
        <v>1.36</v>
      </c>
      <c r="O338">
        <f t="shared" si="63"/>
        <v>99.7</v>
      </c>
      <c r="P338">
        <f t="shared" si="64"/>
        <v>897.30000000000007</v>
      </c>
      <c r="Q338">
        <f t="shared" si="65"/>
        <v>4.0999999999999996</v>
      </c>
      <c r="R338">
        <f t="shared" si="66"/>
        <v>16.399999999999999</v>
      </c>
      <c r="S338">
        <f t="shared" si="67"/>
        <v>0.82</v>
      </c>
      <c r="T338">
        <f t="shared" si="68"/>
        <v>5</v>
      </c>
      <c r="U338">
        <f t="shared" si="69"/>
        <v>5</v>
      </c>
      <c r="W338">
        <f t="shared" si="70"/>
        <v>0.64</v>
      </c>
      <c r="X338">
        <f t="shared" si="71"/>
        <v>0.3</v>
      </c>
      <c r="Y338">
        <f t="shared" si="72"/>
        <v>7.0000000000000007E-2</v>
      </c>
    </row>
    <row r="339" spans="1:25" x14ac:dyDescent="0.25">
      <c r="A339" s="1" t="s">
        <v>854</v>
      </c>
      <c r="B339" s="1">
        <v>100</v>
      </c>
      <c r="C339" s="1">
        <v>27</v>
      </c>
      <c r="D339" s="1">
        <v>5.5</v>
      </c>
      <c r="E339" s="1">
        <v>3.2</v>
      </c>
      <c r="F339" s="1">
        <v>0.3</v>
      </c>
      <c r="G339" s="1"/>
      <c r="H339" s="1">
        <v>6</v>
      </c>
      <c r="I339" s="1"/>
      <c r="J339" s="1"/>
      <c r="K339" s="1">
        <v>0</v>
      </c>
      <c r="L339" s="1">
        <v>2017</v>
      </c>
      <c r="M339">
        <f t="shared" si="61"/>
        <v>37.5</v>
      </c>
      <c r="N339">
        <f t="shared" si="62"/>
        <v>1.39</v>
      </c>
      <c r="O339">
        <f t="shared" si="63"/>
        <v>99.7</v>
      </c>
      <c r="P339">
        <f t="shared" si="64"/>
        <v>897.30000000000007</v>
      </c>
      <c r="Q339">
        <f t="shared" si="65"/>
        <v>8.6999999999999993</v>
      </c>
      <c r="R339">
        <f t="shared" si="66"/>
        <v>34.799999999999997</v>
      </c>
      <c r="S339">
        <f t="shared" si="67"/>
        <v>1.74</v>
      </c>
      <c r="T339">
        <f t="shared" si="68"/>
        <v>5</v>
      </c>
      <c r="U339">
        <f t="shared" si="69"/>
        <v>5</v>
      </c>
      <c r="W339">
        <f t="shared" si="70"/>
        <v>0.61</v>
      </c>
      <c r="X339">
        <f t="shared" si="71"/>
        <v>0.36</v>
      </c>
      <c r="Y339">
        <f t="shared" si="72"/>
        <v>0.03</v>
      </c>
    </row>
    <row r="340" spans="1:25" x14ac:dyDescent="0.25">
      <c r="A340" s="1" t="s">
        <v>855</v>
      </c>
      <c r="B340" s="1">
        <v>100</v>
      </c>
      <c r="C340" s="1">
        <v>243</v>
      </c>
      <c r="D340" s="1">
        <v>52.8</v>
      </c>
      <c r="E340" s="1">
        <v>13.8</v>
      </c>
      <c r="F340" s="1">
        <v>2.5</v>
      </c>
      <c r="G340" s="1">
        <v>0</v>
      </c>
      <c r="H340" s="1"/>
      <c r="I340" s="1">
        <v>0</v>
      </c>
      <c r="J340" s="1">
        <v>0</v>
      </c>
      <c r="K340" s="1">
        <v>0</v>
      </c>
      <c r="L340" s="1">
        <v>2011</v>
      </c>
      <c r="M340">
        <f t="shared" si="61"/>
        <v>288.89999999999998</v>
      </c>
      <c r="N340">
        <f t="shared" si="62"/>
        <v>1.19</v>
      </c>
      <c r="O340">
        <f t="shared" si="63"/>
        <v>97.5</v>
      </c>
      <c r="P340">
        <f t="shared" si="64"/>
        <v>877.5</v>
      </c>
      <c r="Q340">
        <f t="shared" si="65"/>
        <v>66.599999999999994</v>
      </c>
      <c r="R340">
        <f t="shared" si="66"/>
        <v>266.39999999999998</v>
      </c>
      <c r="S340">
        <f t="shared" si="67"/>
        <v>13.32</v>
      </c>
      <c r="T340">
        <f t="shared" si="68"/>
        <v>5</v>
      </c>
      <c r="U340">
        <f t="shared" si="69"/>
        <v>5</v>
      </c>
      <c r="W340">
        <f t="shared" si="70"/>
        <v>0.76</v>
      </c>
      <c r="X340">
        <f t="shared" si="71"/>
        <v>0.2</v>
      </c>
      <c r="Y340">
        <f t="shared" si="72"/>
        <v>0.04</v>
      </c>
    </row>
    <row r="341" spans="1:25" x14ac:dyDescent="0.25">
      <c r="A341" s="1" t="s">
        <v>856</v>
      </c>
      <c r="B341" s="1">
        <v>100</v>
      </c>
      <c r="C341" s="1">
        <v>222</v>
      </c>
      <c r="D341" s="1">
        <v>41.9</v>
      </c>
      <c r="E341" s="1">
        <v>29.7</v>
      </c>
      <c r="F341" s="1">
        <v>1.7</v>
      </c>
      <c r="G341" s="1"/>
      <c r="H341" s="1"/>
      <c r="I341" s="1"/>
      <c r="J341" s="1"/>
      <c r="K341" s="1">
        <v>0</v>
      </c>
      <c r="L341" s="1">
        <v>2017</v>
      </c>
      <c r="M341">
        <f t="shared" si="61"/>
        <v>301.7</v>
      </c>
      <c r="N341">
        <f t="shared" si="62"/>
        <v>1.36</v>
      </c>
      <c r="O341">
        <f t="shared" si="63"/>
        <v>98.3</v>
      </c>
      <c r="P341">
        <f t="shared" si="64"/>
        <v>884.69999999999993</v>
      </c>
      <c r="Q341">
        <f t="shared" si="65"/>
        <v>71.599999999999994</v>
      </c>
      <c r="R341">
        <f t="shared" si="66"/>
        <v>286.39999999999998</v>
      </c>
      <c r="S341">
        <f t="shared" si="67"/>
        <v>14.32</v>
      </c>
      <c r="T341">
        <f t="shared" si="68"/>
        <v>5</v>
      </c>
      <c r="U341">
        <f t="shared" si="69"/>
        <v>5</v>
      </c>
      <c r="W341">
        <f t="shared" si="70"/>
        <v>0.56999999999999995</v>
      </c>
      <c r="X341">
        <f t="shared" si="71"/>
        <v>0.41</v>
      </c>
      <c r="Y341">
        <f t="shared" si="72"/>
        <v>0.02</v>
      </c>
    </row>
    <row r="342" spans="1:25" x14ac:dyDescent="0.25">
      <c r="A342" s="1" t="s">
        <v>857</v>
      </c>
      <c r="B342" s="1">
        <v>100</v>
      </c>
      <c r="C342" s="1">
        <v>20</v>
      </c>
      <c r="D342" s="1">
        <v>6.3</v>
      </c>
      <c r="E342" s="1">
        <v>1</v>
      </c>
      <c r="F342" s="1">
        <v>0.1</v>
      </c>
      <c r="G342" s="1"/>
      <c r="H342" s="1">
        <v>17</v>
      </c>
      <c r="I342" s="1"/>
      <c r="J342" s="1"/>
      <c r="K342" s="1">
        <v>0</v>
      </c>
      <c r="L342" s="1">
        <v>2017</v>
      </c>
      <c r="M342">
        <f t="shared" si="61"/>
        <v>30.099999999999998</v>
      </c>
      <c r="N342">
        <f t="shared" si="62"/>
        <v>1.51</v>
      </c>
      <c r="O342">
        <f t="shared" si="63"/>
        <v>99.9</v>
      </c>
      <c r="P342">
        <f t="shared" si="64"/>
        <v>899.1</v>
      </c>
      <c r="Q342">
        <f t="shared" si="65"/>
        <v>7.3</v>
      </c>
      <c r="R342">
        <f t="shared" si="66"/>
        <v>29.2</v>
      </c>
      <c r="S342">
        <f t="shared" si="67"/>
        <v>1.46</v>
      </c>
      <c r="T342">
        <f t="shared" si="68"/>
        <v>5</v>
      </c>
      <c r="U342">
        <f t="shared" si="69"/>
        <v>5</v>
      </c>
      <c r="W342">
        <f t="shared" si="70"/>
        <v>0.85</v>
      </c>
      <c r="X342">
        <f t="shared" si="71"/>
        <v>0.14000000000000001</v>
      </c>
      <c r="Y342">
        <f t="shared" si="72"/>
        <v>0.01</v>
      </c>
    </row>
    <row r="343" spans="1:25" x14ac:dyDescent="0.25">
      <c r="A343" s="1" t="s">
        <v>858</v>
      </c>
      <c r="B343" s="1">
        <v>100</v>
      </c>
      <c r="C343" s="1">
        <v>36</v>
      </c>
      <c r="D343" s="1">
        <v>10.7</v>
      </c>
      <c r="E343" s="1">
        <v>2.4</v>
      </c>
      <c r="F343" s="1">
        <v>0.1</v>
      </c>
      <c r="G343" s="1"/>
      <c r="H343" s="1">
        <v>14</v>
      </c>
      <c r="I343" s="1"/>
      <c r="J343" s="1"/>
      <c r="K343" s="1">
        <v>0</v>
      </c>
      <c r="L343" s="1">
        <v>2017</v>
      </c>
      <c r="M343">
        <f t="shared" si="61"/>
        <v>53.3</v>
      </c>
      <c r="N343">
        <f t="shared" si="62"/>
        <v>1.48</v>
      </c>
      <c r="O343">
        <f t="shared" si="63"/>
        <v>99.9</v>
      </c>
      <c r="P343">
        <f t="shared" si="64"/>
        <v>899.1</v>
      </c>
      <c r="Q343">
        <f t="shared" si="65"/>
        <v>13.1</v>
      </c>
      <c r="R343">
        <f t="shared" si="66"/>
        <v>52.4</v>
      </c>
      <c r="S343">
        <f t="shared" si="67"/>
        <v>2.62</v>
      </c>
      <c r="T343">
        <f t="shared" si="68"/>
        <v>5</v>
      </c>
      <c r="U343">
        <f t="shared" si="69"/>
        <v>5</v>
      </c>
      <c r="W343">
        <f t="shared" si="70"/>
        <v>0.81</v>
      </c>
      <c r="X343">
        <f t="shared" si="71"/>
        <v>0.18</v>
      </c>
      <c r="Y343">
        <f t="shared" si="72"/>
        <v>0.01</v>
      </c>
    </row>
    <row r="344" spans="1:25" x14ac:dyDescent="0.25">
      <c r="A344" s="1" t="s">
        <v>859</v>
      </c>
      <c r="B344" s="1">
        <v>100</v>
      </c>
      <c r="C344" s="1">
        <v>39</v>
      </c>
      <c r="D344" s="1">
        <v>10.8</v>
      </c>
      <c r="E344" s="1">
        <v>3</v>
      </c>
      <c r="F344" s="1">
        <v>0.2</v>
      </c>
      <c r="G344" s="1"/>
      <c r="H344" s="1">
        <v>16</v>
      </c>
      <c r="I344" s="1"/>
      <c r="J344" s="1"/>
      <c r="K344" s="1">
        <v>0</v>
      </c>
      <c r="L344" s="1">
        <v>2017</v>
      </c>
      <c r="M344">
        <f t="shared" si="61"/>
        <v>57</v>
      </c>
      <c r="N344">
        <f t="shared" si="62"/>
        <v>1.46</v>
      </c>
      <c r="O344">
        <f t="shared" si="63"/>
        <v>99.8</v>
      </c>
      <c r="P344">
        <f t="shared" si="64"/>
        <v>898.19999999999993</v>
      </c>
      <c r="Q344">
        <f t="shared" si="65"/>
        <v>13.8</v>
      </c>
      <c r="R344">
        <f t="shared" si="66"/>
        <v>55.2</v>
      </c>
      <c r="S344">
        <f t="shared" si="67"/>
        <v>2.76</v>
      </c>
      <c r="T344">
        <f t="shared" si="68"/>
        <v>5</v>
      </c>
      <c r="U344">
        <f t="shared" si="69"/>
        <v>5</v>
      </c>
      <c r="W344">
        <f t="shared" si="70"/>
        <v>0.77</v>
      </c>
      <c r="X344">
        <f t="shared" si="71"/>
        <v>0.21</v>
      </c>
      <c r="Y344">
        <f t="shared" si="72"/>
        <v>0.01</v>
      </c>
    </row>
    <row r="345" spans="1:25" x14ac:dyDescent="0.25">
      <c r="A345" s="1" t="s">
        <v>860</v>
      </c>
      <c r="B345" s="1">
        <v>100</v>
      </c>
      <c r="C345" s="1">
        <v>237</v>
      </c>
      <c r="D345" s="1">
        <v>71.599999999999994</v>
      </c>
      <c r="E345" s="1">
        <v>8.5</v>
      </c>
      <c r="F345" s="1">
        <v>3.8</v>
      </c>
      <c r="G345" s="1"/>
      <c r="H345" s="1"/>
      <c r="I345" s="1"/>
      <c r="J345" s="1"/>
      <c r="K345" s="1">
        <v>0</v>
      </c>
      <c r="L345" s="1">
        <v>2017</v>
      </c>
      <c r="M345">
        <f t="shared" si="61"/>
        <v>354.59999999999997</v>
      </c>
      <c r="N345">
        <f t="shared" si="62"/>
        <v>1.5</v>
      </c>
      <c r="O345">
        <f t="shared" si="63"/>
        <v>96.2</v>
      </c>
      <c r="P345">
        <f t="shared" si="64"/>
        <v>865.80000000000007</v>
      </c>
      <c r="Q345">
        <f t="shared" si="65"/>
        <v>80.099999999999994</v>
      </c>
      <c r="R345">
        <f t="shared" si="66"/>
        <v>320.39999999999998</v>
      </c>
      <c r="S345">
        <f t="shared" si="67"/>
        <v>16.02</v>
      </c>
      <c r="T345">
        <f t="shared" si="68"/>
        <v>5</v>
      </c>
      <c r="U345">
        <f t="shared" si="69"/>
        <v>5</v>
      </c>
      <c r="W345">
        <f t="shared" si="70"/>
        <v>0.85</v>
      </c>
      <c r="X345">
        <f t="shared" si="71"/>
        <v>0.1</v>
      </c>
      <c r="Y345">
        <f t="shared" si="72"/>
        <v>0.05</v>
      </c>
    </row>
    <row r="346" spans="1:25" x14ac:dyDescent="0.25">
      <c r="A346" s="1" t="s">
        <v>861</v>
      </c>
      <c r="B346" s="1">
        <v>100</v>
      </c>
      <c r="C346" s="1">
        <v>17</v>
      </c>
      <c r="D346" s="1">
        <v>4.09</v>
      </c>
      <c r="E346" s="1">
        <v>1.58</v>
      </c>
      <c r="F346" s="1">
        <v>0.19</v>
      </c>
      <c r="G346" s="1">
        <v>0</v>
      </c>
      <c r="H346" s="1">
        <v>18</v>
      </c>
      <c r="I346" s="1">
        <v>0</v>
      </c>
      <c r="J346" s="1">
        <v>0.04</v>
      </c>
      <c r="K346" s="1">
        <v>0</v>
      </c>
      <c r="L346" s="1">
        <v>2017</v>
      </c>
      <c r="M346">
        <f t="shared" si="61"/>
        <v>24.39</v>
      </c>
      <c r="N346">
        <f t="shared" si="62"/>
        <v>1.43</v>
      </c>
      <c r="O346">
        <f t="shared" si="63"/>
        <v>99.81</v>
      </c>
      <c r="P346">
        <f t="shared" si="64"/>
        <v>898.29</v>
      </c>
      <c r="Q346">
        <f t="shared" si="65"/>
        <v>5.67</v>
      </c>
      <c r="R346">
        <f t="shared" si="66"/>
        <v>22.68</v>
      </c>
      <c r="S346">
        <f t="shared" si="67"/>
        <v>1.1299999999999999</v>
      </c>
      <c r="T346">
        <f t="shared" si="68"/>
        <v>5.0199999999999996</v>
      </c>
      <c r="U346">
        <f t="shared" si="69"/>
        <v>5</v>
      </c>
      <c r="W346">
        <f t="shared" si="70"/>
        <v>0.7</v>
      </c>
      <c r="X346">
        <f t="shared" si="71"/>
        <v>0.27</v>
      </c>
      <c r="Y346">
        <f t="shared" si="72"/>
        <v>0.03</v>
      </c>
    </row>
    <row r="347" spans="1:25" x14ac:dyDescent="0.25">
      <c r="A347" s="1" t="s">
        <v>862</v>
      </c>
      <c r="B347" s="1">
        <v>100</v>
      </c>
      <c r="C347" s="1">
        <v>228</v>
      </c>
      <c r="D347" s="1">
        <v>65.7</v>
      </c>
      <c r="E347" s="1">
        <v>12.6</v>
      </c>
      <c r="F347" s="1">
        <v>2.7</v>
      </c>
      <c r="G347" s="1"/>
      <c r="H347" s="1">
        <v>6</v>
      </c>
      <c r="I347" s="1"/>
      <c r="J347" s="1"/>
      <c r="K347" s="1">
        <v>0</v>
      </c>
      <c r="L347" s="1">
        <v>2017</v>
      </c>
      <c r="M347">
        <f t="shared" si="61"/>
        <v>337.5</v>
      </c>
      <c r="N347">
        <f t="shared" si="62"/>
        <v>1.48</v>
      </c>
      <c r="O347">
        <f t="shared" si="63"/>
        <v>97.3</v>
      </c>
      <c r="P347">
        <f t="shared" si="64"/>
        <v>875.69999999999993</v>
      </c>
      <c r="Q347">
        <f t="shared" si="65"/>
        <v>78.3</v>
      </c>
      <c r="R347">
        <f t="shared" si="66"/>
        <v>313.2</v>
      </c>
      <c r="S347">
        <f t="shared" si="67"/>
        <v>15.66</v>
      </c>
      <c r="T347">
        <f t="shared" si="68"/>
        <v>5</v>
      </c>
      <c r="U347">
        <f t="shared" si="69"/>
        <v>5</v>
      </c>
      <c r="W347">
        <f t="shared" si="70"/>
        <v>0.81</v>
      </c>
      <c r="X347">
        <f t="shared" si="71"/>
        <v>0.16</v>
      </c>
      <c r="Y347">
        <f t="shared" si="72"/>
        <v>0.03</v>
      </c>
    </row>
    <row r="348" spans="1:25" x14ac:dyDescent="0.25">
      <c r="A348" s="1" t="s">
        <v>863</v>
      </c>
      <c r="B348" s="1">
        <v>100</v>
      </c>
      <c r="C348" s="1">
        <v>57</v>
      </c>
      <c r="D348" s="1">
        <v>10.3</v>
      </c>
      <c r="E348" s="1">
        <v>7.4</v>
      </c>
      <c r="F348" s="1">
        <v>0.7</v>
      </c>
      <c r="G348" s="1"/>
      <c r="H348" s="1">
        <v>2</v>
      </c>
      <c r="I348" s="1"/>
      <c r="J348" s="1"/>
      <c r="K348" s="1">
        <v>0</v>
      </c>
      <c r="L348" s="1">
        <v>2017</v>
      </c>
      <c r="M348">
        <f t="shared" si="61"/>
        <v>77.100000000000009</v>
      </c>
      <c r="N348">
        <f t="shared" si="62"/>
        <v>1.35</v>
      </c>
      <c r="O348">
        <f t="shared" si="63"/>
        <v>99.3</v>
      </c>
      <c r="P348">
        <f t="shared" si="64"/>
        <v>893.69999999999993</v>
      </c>
      <c r="Q348">
        <f t="shared" si="65"/>
        <v>17.700000000000003</v>
      </c>
      <c r="R348">
        <f t="shared" si="66"/>
        <v>70.800000000000011</v>
      </c>
      <c r="S348">
        <f t="shared" si="67"/>
        <v>3.54</v>
      </c>
      <c r="T348">
        <f t="shared" si="68"/>
        <v>5</v>
      </c>
      <c r="U348">
        <f t="shared" si="69"/>
        <v>5</v>
      </c>
      <c r="W348">
        <f t="shared" si="70"/>
        <v>0.56000000000000005</v>
      </c>
      <c r="X348">
        <f t="shared" si="71"/>
        <v>0.4</v>
      </c>
      <c r="Y348">
        <f t="shared" si="72"/>
        <v>0.04</v>
      </c>
    </row>
    <row r="349" spans="1:25" x14ac:dyDescent="0.25">
      <c r="A349" s="1" t="s">
        <v>864</v>
      </c>
      <c r="B349" s="1">
        <v>100</v>
      </c>
      <c r="C349" s="1">
        <v>247</v>
      </c>
      <c r="D349" s="1">
        <v>57</v>
      </c>
      <c r="E349" s="1">
        <v>27.9</v>
      </c>
      <c r="F349" s="1">
        <v>1</v>
      </c>
      <c r="G349" s="1"/>
      <c r="H349" s="1">
        <v>37</v>
      </c>
      <c r="I349" s="1"/>
      <c r="J349" s="1"/>
      <c r="K349" s="1">
        <v>0</v>
      </c>
      <c r="L349" s="1">
        <v>2017</v>
      </c>
      <c r="M349">
        <f t="shared" si="61"/>
        <v>348.6</v>
      </c>
      <c r="N349">
        <f t="shared" si="62"/>
        <v>1.41</v>
      </c>
      <c r="O349">
        <f t="shared" si="63"/>
        <v>99</v>
      </c>
      <c r="P349">
        <f t="shared" si="64"/>
        <v>891</v>
      </c>
      <c r="Q349">
        <f t="shared" si="65"/>
        <v>84.9</v>
      </c>
      <c r="R349">
        <f t="shared" si="66"/>
        <v>339.6</v>
      </c>
      <c r="S349">
        <f t="shared" si="67"/>
        <v>16.98</v>
      </c>
      <c r="T349">
        <f t="shared" si="68"/>
        <v>5</v>
      </c>
      <c r="U349">
        <f t="shared" si="69"/>
        <v>5</v>
      </c>
      <c r="W349">
        <f t="shared" si="70"/>
        <v>0.66</v>
      </c>
      <c r="X349">
        <f t="shared" si="71"/>
        <v>0.32</v>
      </c>
      <c r="Y349">
        <f t="shared" si="72"/>
        <v>0.01</v>
      </c>
    </row>
    <row r="350" spans="1:25" x14ac:dyDescent="0.25">
      <c r="A350" s="1" t="s">
        <v>865</v>
      </c>
      <c r="B350" s="1">
        <v>100</v>
      </c>
      <c r="C350" s="1">
        <v>49</v>
      </c>
      <c r="D350" s="1">
        <v>7.9</v>
      </c>
      <c r="E350" s="1">
        <v>5.3</v>
      </c>
      <c r="F350" s="1">
        <v>1.3</v>
      </c>
      <c r="G350" s="1"/>
      <c r="H350" s="1"/>
      <c r="I350" s="1"/>
      <c r="J350" s="1"/>
      <c r="K350" s="1">
        <v>0</v>
      </c>
      <c r="L350" s="1">
        <v>2017</v>
      </c>
      <c r="M350">
        <f t="shared" si="61"/>
        <v>64.5</v>
      </c>
      <c r="N350">
        <f t="shared" si="62"/>
        <v>1.32</v>
      </c>
      <c r="O350">
        <f t="shared" si="63"/>
        <v>98.7</v>
      </c>
      <c r="P350">
        <f t="shared" si="64"/>
        <v>888.30000000000007</v>
      </c>
      <c r="Q350">
        <f t="shared" si="65"/>
        <v>13.2</v>
      </c>
      <c r="R350">
        <f t="shared" si="66"/>
        <v>52.8</v>
      </c>
      <c r="S350">
        <f t="shared" si="67"/>
        <v>2.64</v>
      </c>
      <c r="T350">
        <f t="shared" si="68"/>
        <v>5</v>
      </c>
      <c r="U350">
        <f t="shared" si="69"/>
        <v>5</v>
      </c>
      <c r="W350">
        <f t="shared" si="70"/>
        <v>0.54</v>
      </c>
      <c r="X350">
        <f t="shared" si="71"/>
        <v>0.37</v>
      </c>
      <c r="Y350">
        <f t="shared" si="72"/>
        <v>0.09</v>
      </c>
    </row>
    <row r="351" spans="1:25" x14ac:dyDescent="0.25">
      <c r="A351" s="1" t="s">
        <v>866</v>
      </c>
      <c r="B351" s="1">
        <v>100</v>
      </c>
      <c r="C351" s="1">
        <v>10</v>
      </c>
      <c r="D351" s="1">
        <v>1.64</v>
      </c>
      <c r="E351" s="1">
        <v>1.41</v>
      </c>
      <c r="F351" s="1">
        <v>0.09</v>
      </c>
      <c r="G351" s="1">
        <v>0</v>
      </c>
      <c r="H351" s="1">
        <v>17</v>
      </c>
      <c r="I351" s="1">
        <v>0</v>
      </c>
      <c r="J351" s="1">
        <v>0.02</v>
      </c>
      <c r="K351" s="1">
        <v>0</v>
      </c>
      <c r="L351" s="1">
        <v>2017</v>
      </c>
      <c r="M351">
        <f t="shared" si="61"/>
        <v>13.01</v>
      </c>
      <c r="N351">
        <f t="shared" si="62"/>
        <v>1.3</v>
      </c>
      <c r="O351">
        <f t="shared" si="63"/>
        <v>99.91</v>
      </c>
      <c r="P351">
        <f t="shared" si="64"/>
        <v>899.18999999999994</v>
      </c>
      <c r="Q351">
        <f t="shared" si="65"/>
        <v>3.05</v>
      </c>
      <c r="R351">
        <f t="shared" si="66"/>
        <v>12.2</v>
      </c>
      <c r="S351">
        <f t="shared" si="67"/>
        <v>0.61</v>
      </c>
      <c r="T351">
        <f t="shared" si="68"/>
        <v>5</v>
      </c>
      <c r="U351">
        <f t="shared" si="69"/>
        <v>5</v>
      </c>
      <c r="W351">
        <f t="shared" si="70"/>
        <v>0.52</v>
      </c>
      <c r="X351">
        <f t="shared" si="71"/>
        <v>0.45</v>
      </c>
      <c r="Y351">
        <f t="shared" si="72"/>
        <v>0.03</v>
      </c>
    </row>
    <row r="352" spans="1:25" x14ac:dyDescent="0.25">
      <c r="A352" s="1" t="s">
        <v>867</v>
      </c>
      <c r="B352" s="1">
        <v>100</v>
      </c>
      <c r="C352" s="1">
        <v>45</v>
      </c>
      <c r="D352" s="1">
        <v>11.3</v>
      </c>
      <c r="E352" s="1">
        <v>4.2</v>
      </c>
      <c r="F352" s="1">
        <v>0.3</v>
      </c>
      <c r="G352" s="1"/>
      <c r="H352" s="1">
        <v>38</v>
      </c>
      <c r="I352" s="1"/>
      <c r="J352" s="1"/>
      <c r="K352" s="1">
        <v>0</v>
      </c>
      <c r="L352" s="1">
        <v>2017</v>
      </c>
      <c r="M352">
        <f t="shared" si="61"/>
        <v>64.7</v>
      </c>
      <c r="N352">
        <f t="shared" si="62"/>
        <v>1.44</v>
      </c>
      <c r="O352">
        <f t="shared" si="63"/>
        <v>99.7</v>
      </c>
      <c r="P352">
        <f t="shared" si="64"/>
        <v>897.30000000000007</v>
      </c>
      <c r="Q352">
        <f t="shared" si="65"/>
        <v>15.5</v>
      </c>
      <c r="R352">
        <f t="shared" si="66"/>
        <v>62</v>
      </c>
      <c r="S352">
        <f t="shared" si="67"/>
        <v>3.1</v>
      </c>
      <c r="T352">
        <f t="shared" si="68"/>
        <v>5</v>
      </c>
      <c r="U352">
        <f t="shared" si="69"/>
        <v>5</v>
      </c>
      <c r="W352">
        <f t="shared" si="70"/>
        <v>0.72</v>
      </c>
      <c r="X352">
        <f t="shared" si="71"/>
        <v>0.27</v>
      </c>
      <c r="Y352">
        <f t="shared" si="72"/>
        <v>0.02</v>
      </c>
    </row>
    <row r="353" spans="1:25" x14ac:dyDescent="0.25">
      <c r="A353" s="1" t="s">
        <v>868</v>
      </c>
      <c r="B353" s="1">
        <v>100</v>
      </c>
      <c r="C353" s="1">
        <v>42</v>
      </c>
      <c r="D353" s="1">
        <v>9.6</v>
      </c>
      <c r="E353" s="1">
        <v>3.7</v>
      </c>
      <c r="F353" s="1">
        <v>0.6</v>
      </c>
      <c r="G353" s="1"/>
      <c r="H353" s="1">
        <v>20</v>
      </c>
      <c r="I353" s="1"/>
      <c r="J353" s="1"/>
      <c r="K353" s="1">
        <v>0</v>
      </c>
      <c r="L353" s="1">
        <v>2017</v>
      </c>
      <c r="M353">
        <f t="shared" si="61"/>
        <v>58.6</v>
      </c>
      <c r="N353">
        <f t="shared" si="62"/>
        <v>1.4</v>
      </c>
      <c r="O353">
        <f t="shared" si="63"/>
        <v>99.4</v>
      </c>
      <c r="P353">
        <f t="shared" si="64"/>
        <v>894.6</v>
      </c>
      <c r="Q353">
        <f t="shared" si="65"/>
        <v>13.3</v>
      </c>
      <c r="R353">
        <f t="shared" si="66"/>
        <v>53.2</v>
      </c>
      <c r="S353">
        <f t="shared" si="67"/>
        <v>2.66</v>
      </c>
      <c r="T353">
        <f t="shared" si="68"/>
        <v>5</v>
      </c>
      <c r="U353">
        <f t="shared" si="69"/>
        <v>5</v>
      </c>
      <c r="W353">
        <f t="shared" si="70"/>
        <v>0.69</v>
      </c>
      <c r="X353">
        <f t="shared" si="71"/>
        <v>0.27</v>
      </c>
      <c r="Y353">
        <f t="shared" si="72"/>
        <v>0.04</v>
      </c>
    </row>
    <row r="354" spans="1:25" x14ac:dyDescent="0.25">
      <c r="A354" s="1" t="s">
        <v>869</v>
      </c>
      <c r="B354" s="1">
        <v>100</v>
      </c>
      <c r="C354" s="1">
        <v>45</v>
      </c>
      <c r="D354" s="1">
        <v>12.3</v>
      </c>
      <c r="E354" s="1">
        <v>3</v>
      </c>
      <c r="F354" s="1">
        <v>0.5</v>
      </c>
      <c r="G354" s="1"/>
      <c r="H354" s="1">
        <v>15</v>
      </c>
      <c r="I354" s="1"/>
      <c r="J354" s="1"/>
      <c r="K354" s="1">
        <v>0</v>
      </c>
      <c r="L354" s="1">
        <v>2017</v>
      </c>
      <c r="M354">
        <f t="shared" si="61"/>
        <v>65.7</v>
      </c>
      <c r="N354">
        <f t="shared" si="62"/>
        <v>1.46</v>
      </c>
      <c r="O354">
        <f t="shared" si="63"/>
        <v>99.5</v>
      </c>
      <c r="P354">
        <f t="shared" si="64"/>
        <v>895.5</v>
      </c>
      <c r="Q354">
        <f t="shared" si="65"/>
        <v>15.3</v>
      </c>
      <c r="R354">
        <f t="shared" si="66"/>
        <v>61.2</v>
      </c>
      <c r="S354">
        <f t="shared" si="67"/>
        <v>3.06</v>
      </c>
      <c r="T354">
        <f t="shared" si="68"/>
        <v>5</v>
      </c>
      <c r="U354">
        <f t="shared" si="69"/>
        <v>5</v>
      </c>
      <c r="W354">
        <f t="shared" si="70"/>
        <v>0.78</v>
      </c>
      <c r="X354">
        <f t="shared" si="71"/>
        <v>0.19</v>
      </c>
      <c r="Y354">
        <f t="shared" si="72"/>
        <v>0.03</v>
      </c>
    </row>
    <row r="355" spans="1:25" x14ac:dyDescent="0.25">
      <c r="A355" s="1" t="s">
        <v>870</v>
      </c>
      <c r="B355" s="1">
        <v>100</v>
      </c>
      <c r="C355" s="1">
        <v>40</v>
      </c>
      <c r="D355" s="1">
        <v>10.54</v>
      </c>
      <c r="E355" s="1">
        <v>2.77</v>
      </c>
      <c r="F355" s="1">
        <v>0.5</v>
      </c>
      <c r="G355" s="1">
        <v>0.63</v>
      </c>
      <c r="H355" s="1">
        <v>8</v>
      </c>
      <c r="I355" s="1">
        <v>0</v>
      </c>
      <c r="J355" s="1">
        <v>0.08</v>
      </c>
      <c r="K355" s="1">
        <v>0</v>
      </c>
      <c r="L355" s="1">
        <v>2017</v>
      </c>
      <c r="M355">
        <f t="shared" si="61"/>
        <v>57.739999999999995</v>
      </c>
      <c r="N355">
        <f t="shared" si="62"/>
        <v>1.44</v>
      </c>
      <c r="O355">
        <f t="shared" si="63"/>
        <v>99.5</v>
      </c>
      <c r="P355">
        <f t="shared" si="64"/>
        <v>895.5</v>
      </c>
      <c r="Q355">
        <f t="shared" si="65"/>
        <v>13.309999999999999</v>
      </c>
      <c r="R355">
        <f t="shared" si="66"/>
        <v>53.239999999999995</v>
      </c>
      <c r="S355">
        <f t="shared" si="67"/>
        <v>2.66</v>
      </c>
      <c r="T355">
        <f t="shared" si="68"/>
        <v>5</v>
      </c>
      <c r="U355">
        <f t="shared" si="69"/>
        <v>5</v>
      </c>
      <c r="W355">
        <f t="shared" si="70"/>
        <v>0.76</v>
      </c>
      <c r="X355">
        <f t="shared" si="71"/>
        <v>0.2</v>
      </c>
      <c r="Y355">
        <f t="shared" si="72"/>
        <v>0.04</v>
      </c>
    </row>
    <row r="356" spans="1:25" x14ac:dyDescent="0.25">
      <c r="A356" s="1" t="s">
        <v>871</v>
      </c>
      <c r="B356" s="1">
        <v>100</v>
      </c>
      <c r="C356" s="1">
        <v>229</v>
      </c>
      <c r="D356" s="1">
        <v>53.6</v>
      </c>
      <c r="E356" s="1">
        <v>22.2</v>
      </c>
      <c r="F356" s="1">
        <v>2.2999999999999998</v>
      </c>
      <c r="G356" s="1"/>
      <c r="H356" s="1"/>
      <c r="I356" s="1"/>
      <c r="J356" s="1"/>
      <c r="K356" s="1">
        <v>0</v>
      </c>
      <c r="L356" s="1">
        <v>2017</v>
      </c>
      <c r="M356">
        <f t="shared" si="61"/>
        <v>323.89999999999998</v>
      </c>
      <c r="N356">
        <f t="shared" si="62"/>
        <v>1.41</v>
      </c>
      <c r="O356">
        <f t="shared" si="63"/>
        <v>97.7</v>
      </c>
      <c r="P356">
        <f t="shared" si="64"/>
        <v>879.30000000000007</v>
      </c>
      <c r="Q356">
        <f t="shared" si="65"/>
        <v>75.8</v>
      </c>
      <c r="R356">
        <f t="shared" si="66"/>
        <v>303.2</v>
      </c>
      <c r="S356">
        <f t="shared" si="67"/>
        <v>15.16</v>
      </c>
      <c r="T356">
        <f t="shared" si="68"/>
        <v>5</v>
      </c>
      <c r="U356">
        <f t="shared" si="69"/>
        <v>5</v>
      </c>
      <c r="W356">
        <f t="shared" si="70"/>
        <v>0.69</v>
      </c>
      <c r="X356">
        <f t="shared" si="71"/>
        <v>0.28000000000000003</v>
      </c>
      <c r="Y356">
        <f t="shared" si="72"/>
        <v>0.03</v>
      </c>
    </row>
    <row r="357" spans="1:25" x14ac:dyDescent="0.25">
      <c r="A357" s="1" t="s">
        <v>872</v>
      </c>
      <c r="B357" s="1">
        <v>100</v>
      </c>
      <c r="C357" s="1">
        <v>41</v>
      </c>
      <c r="D357" s="1">
        <v>11.66</v>
      </c>
      <c r="E357" s="1">
        <v>2.61</v>
      </c>
      <c r="F357" s="1">
        <v>0.38</v>
      </c>
      <c r="G357" s="1">
        <v>2.5499999999999998</v>
      </c>
      <c r="H357" s="1">
        <v>5</v>
      </c>
      <c r="I357" s="1">
        <v>0</v>
      </c>
      <c r="J357" s="1">
        <v>7.0000000000000007E-2</v>
      </c>
      <c r="K357" s="1">
        <v>0</v>
      </c>
      <c r="L357" s="1">
        <v>2017</v>
      </c>
      <c r="M357">
        <f t="shared" si="61"/>
        <v>60.5</v>
      </c>
      <c r="N357">
        <f t="shared" si="62"/>
        <v>1.48</v>
      </c>
      <c r="O357">
        <f t="shared" si="63"/>
        <v>99.62</v>
      </c>
      <c r="P357">
        <f t="shared" si="64"/>
        <v>896.58</v>
      </c>
      <c r="Q357">
        <f t="shared" si="65"/>
        <v>14.27</v>
      </c>
      <c r="R357">
        <f t="shared" si="66"/>
        <v>57.08</v>
      </c>
      <c r="S357">
        <f t="shared" si="67"/>
        <v>2.85</v>
      </c>
      <c r="T357">
        <f t="shared" si="68"/>
        <v>5.01</v>
      </c>
      <c r="U357">
        <f t="shared" si="69"/>
        <v>5</v>
      </c>
      <c r="W357">
        <f t="shared" si="70"/>
        <v>0.8</v>
      </c>
      <c r="X357">
        <f t="shared" si="71"/>
        <v>0.18</v>
      </c>
      <c r="Y357">
        <f t="shared" si="72"/>
        <v>0.03</v>
      </c>
    </row>
    <row r="358" spans="1:25" x14ac:dyDescent="0.25">
      <c r="A358" s="1" t="s">
        <v>873</v>
      </c>
      <c r="B358" s="1">
        <v>100</v>
      </c>
      <c r="C358" s="1">
        <v>72</v>
      </c>
      <c r="D358" s="1">
        <v>17.510000000000002</v>
      </c>
      <c r="E358" s="1">
        <v>1.4</v>
      </c>
      <c r="F358" s="1">
        <v>0.2</v>
      </c>
      <c r="G358" s="1">
        <v>8.73</v>
      </c>
      <c r="H358" s="1">
        <v>50</v>
      </c>
      <c r="I358" s="1">
        <v>0</v>
      </c>
      <c r="J358" s="1">
        <v>0.05</v>
      </c>
      <c r="K358" s="1">
        <v>0</v>
      </c>
      <c r="L358" s="1">
        <v>2017</v>
      </c>
      <c r="M358">
        <f t="shared" si="61"/>
        <v>77.44</v>
      </c>
      <c r="N358">
        <f t="shared" si="62"/>
        <v>1.08</v>
      </c>
      <c r="O358">
        <f t="shared" si="63"/>
        <v>99.8</v>
      </c>
      <c r="P358">
        <f t="shared" si="64"/>
        <v>898.19999999999993</v>
      </c>
      <c r="Q358">
        <f t="shared" si="65"/>
        <v>18.91</v>
      </c>
      <c r="R358">
        <f t="shared" si="66"/>
        <v>75.64</v>
      </c>
      <c r="S358">
        <f t="shared" si="67"/>
        <v>3.78</v>
      </c>
      <c r="T358">
        <f t="shared" si="68"/>
        <v>5</v>
      </c>
      <c r="U358">
        <f t="shared" si="69"/>
        <v>5</v>
      </c>
      <c r="W358">
        <f t="shared" si="70"/>
        <v>0.92</v>
      </c>
      <c r="X358">
        <f t="shared" si="71"/>
        <v>7.0000000000000007E-2</v>
      </c>
      <c r="Y358">
        <f t="shared" si="72"/>
        <v>0.01</v>
      </c>
    </row>
    <row r="359" spans="1:25" x14ac:dyDescent="0.25">
      <c r="A359" s="1" t="s">
        <v>874</v>
      </c>
      <c r="B359" s="1">
        <v>100</v>
      </c>
      <c r="C359" s="1">
        <v>22</v>
      </c>
      <c r="D359" s="1">
        <v>5</v>
      </c>
      <c r="E359" s="1">
        <v>2.2999999999999998</v>
      </c>
      <c r="F359" s="1">
        <v>0.2</v>
      </c>
      <c r="G359" s="1"/>
      <c r="H359" s="1">
        <v>57</v>
      </c>
      <c r="I359" s="1"/>
      <c r="J359" s="1"/>
      <c r="K359" s="1">
        <v>0</v>
      </c>
      <c r="L359" s="1">
        <v>2017</v>
      </c>
      <c r="M359">
        <f t="shared" si="61"/>
        <v>31</v>
      </c>
      <c r="N359">
        <f t="shared" si="62"/>
        <v>1.41</v>
      </c>
      <c r="O359">
        <f t="shared" si="63"/>
        <v>99.8</v>
      </c>
      <c r="P359">
        <f t="shared" si="64"/>
        <v>898.19999999999993</v>
      </c>
      <c r="Q359">
        <f t="shared" si="65"/>
        <v>7.3</v>
      </c>
      <c r="R359">
        <f t="shared" si="66"/>
        <v>29.2</v>
      </c>
      <c r="S359">
        <f t="shared" si="67"/>
        <v>1.46</v>
      </c>
      <c r="T359">
        <f t="shared" si="68"/>
        <v>5</v>
      </c>
      <c r="U359">
        <f t="shared" si="69"/>
        <v>5</v>
      </c>
      <c r="W359">
        <f t="shared" si="70"/>
        <v>0.67</v>
      </c>
      <c r="X359">
        <f t="shared" si="71"/>
        <v>0.31</v>
      </c>
      <c r="Y359">
        <f t="shared" si="72"/>
        <v>0.03</v>
      </c>
    </row>
    <row r="360" spans="1:25" x14ac:dyDescent="0.25">
      <c r="A360" s="1" t="s">
        <v>875</v>
      </c>
      <c r="B360" s="1">
        <v>100</v>
      </c>
      <c r="C360" s="1">
        <v>24</v>
      </c>
      <c r="D360" s="1">
        <v>5</v>
      </c>
      <c r="E360" s="1">
        <v>2.7</v>
      </c>
      <c r="F360" s="1">
        <v>0.3</v>
      </c>
      <c r="G360" s="1"/>
      <c r="H360" s="1">
        <v>673</v>
      </c>
      <c r="I360" s="1"/>
      <c r="J360" s="1"/>
      <c r="K360" s="1">
        <v>0</v>
      </c>
      <c r="L360" s="1">
        <v>2017</v>
      </c>
      <c r="M360">
        <f t="shared" si="61"/>
        <v>33.5</v>
      </c>
      <c r="N360">
        <f t="shared" si="62"/>
        <v>1.4</v>
      </c>
      <c r="O360">
        <f t="shared" si="63"/>
        <v>99.7</v>
      </c>
      <c r="P360">
        <f t="shared" si="64"/>
        <v>897.30000000000007</v>
      </c>
      <c r="Q360">
        <f t="shared" si="65"/>
        <v>7.7</v>
      </c>
      <c r="R360">
        <f t="shared" si="66"/>
        <v>30.8</v>
      </c>
      <c r="S360">
        <f t="shared" si="67"/>
        <v>1.54</v>
      </c>
      <c r="T360">
        <f t="shared" si="68"/>
        <v>5</v>
      </c>
      <c r="U360">
        <f t="shared" si="69"/>
        <v>5</v>
      </c>
      <c r="W360">
        <f t="shared" si="70"/>
        <v>0.63</v>
      </c>
      <c r="X360">
        <f t="shared" si="71"/>
        <v>0.34</v>
      </c>
      <c r="Y360">
        <f t="shared" si="72"/>
        <v>0.04</v>
      </c>
    </row>
    <row r="361" spans="1:25" x14ac:dyDescent="0.25">
      <c r="A361" s="1" t="s">
        <v>876</v>
      </c>
      <c r="B361" s="1">
        <v>100</v>
      </c>
      <c r="C361" s="1">
        <v>29</v>
      </c>
      <c r="D361" s="1">
        <v>6.5</v>
      </c>
      <c r="E361" s="1">
        <v>3.3</v>
      </c>
      <c r="F361" s="1">
        <v>0.2</v>
      </c>
      <c r="G361" s="1"/>
      <c r="H361" s="1">
        <v>103</v>
      </c>
      <c r="I361" s="1"/>
      <c r="J361" s="1"/>
      <c r="K361" s="1">
        <v>0</v>
      </c>
      <c r="L361" s="1">
        <v>2017</v>
      </c>
      <c r="M361">
        <f t="shared" si="61"/>
        <v>41</v>
      </c>
      <c r="N361">
        <f t="shared" si="62"/>
        <v>1.41</v>
      </c>
      <c r="O361">
        <f t="shared" si="63"/>
        <v>99.8</v>
      </c>
      <c r="P361">
        <f t="shared" si="64"/>
        <v>898.19999999999993</v>
      </c>
      <c r="Q361">
        <f t="shared" si="65"/>
        <v>9.8000000000000007</v>
      </c>
      <c r="R361">
        <f t="shared" si="66"/>
        <v>39.200000000000003</v>
      </c>
      <c r="S361">
        <f t="shared" si="67"/>
        <v>1.96</v>
      </c>
      <c r="T361">
        <f t="shared" si="68"/>
        <v>5</v>
      </c>
      <c r="U361">
        <f t="shared" si="69"/>
        <v>5</v>
      </c>
      <c r="W361">
        <f t="shared" si="70"/>
        <v>0.65</v>
      </c>
      <c r="X361">
        <f t="shared" si="71"/>
        <v>0.33</v>
      </c>
      <c r="Y361">
        <f t="shared" si="72"/>
        <v>0.02</v>
      </c>
    </row>
    <row r="362" spans="1:25" x14ac:dyDescent="0.25">
      <c r="A362" s="1" t="s">
        <v>877</v>
      </c>
      <c r="B362" s="1">
        <v>100</v>
      </c>
      <c r="C362" s="1">
        <v>39</v>
      </c>
      <c r="D362" s="1">
        <v>11.1</v>
      </c>
      <c r="E362" s="1">
        <v>2.7</v>
      </c>
      <c r="F362" s="1">
        <v>0.3</v>
      </c>
      <c r="G362" s="1"/>
      <c r="H362" s="1">
        <v>11</v>
      </c>
      <c r="I362" s="1"/>
      <c r="J362" s="1"/>
      <c r="K362" s="1">
        <v>0</v>
      </c>
      <c r="L362" s="1">
        <v>2017</v>
      </c>
      <c r="M362">
        <f t="shared" si="61"/>
        <v>57.900000000000006</v>
      </c>
      <c r="N362">
        <f t="shared" si="62"/>
        <v>1.48</v>
      </c>
      <c r="O362">
        <f t="shared" si="63"/>
        <v>99.7</v>
      </c>
      <c r="P362">
        <f t="shared" si="64"/>
        <v>897.30000000000007</v>
      </c>
      <c r="Q362">
        <f t="shared" si="65"/>
        <v>13.8</v>
      </c>
      <c r="R362">
        <f t="shared" si="66"/>
        <v>55.2</v>
      </c>
      <c r="S362">
        <f t="shared" si="67"/>
        <v>2.76</v>
      </c>
      <c r="T362">
        <f t="shared" si="68"/>
        <v>5</v>
      </c>
      <c r="U362">
        <f t="shared" si="69"/>
        <v>5</v>
      </c>
      <c r="W362">
        <f t="shared" si="70"/>
        <v>0.79</v>
      </c>
      <c r="X362">
        <f t="shared" si="71"/>
        <v>0.19</v>
      </c>
      <c r="Y362">
        <f t="shared" si="72"/>
        <v>0.02</v>
      </c>
    </row>
    <row r="363" spans="1:25" x14ac:dyDescent="0.25">
      <c r="A363" s="1" t="s">
        <v>878</v>
      </c>
      <c r="B363" s="1">
        <v>100</v>
      </c>
      <c r="C363" s="1">
        <v>24</v>
      </c>
      <c r="D363" s="1">
        <v>4.6100000000000003</v>
      </c>
      <c r="E363" s="1">
        <v>3.11</v>
      </c>
      <c r="F363" s="1">
        <v>0.24</v>
      </c>
      <c r="G363" s="1">
        <v>0</v>
      </c>
      <c r="H363" s="1">
        <v>47</v>
      </c>
      <c r="I363" s="1">
        <v>0</v>
      </c>
      <c r="J363" s="1">
        <v>0.05</v>
      </c>
      <c r="K363" s="1">
        <v>0</v>
      </c>
      <c r="L363" s="1">
        <v>2017</v>
      </c>
      <c r="M363">
        <f t="shared" si="61"/>
        <v>33.040000000000006</v>
      </c>
      <c r="N363">
        <f t="shared" si="62"/>
        <v>1.38</v>
      </c>
      <c r="O363">
        <f t="shared" si="63"/>
        <v>99.76</v>
      </c>
      <c r="P363">
        <f t="shared" si="64"/>
        <v>897.84</v>
      </c>
      <c r="Q363">
        <f t="shared" si="65"/>
        <v>7.7200000000000006</v>
      </c>
      <c r="R363">
        <f t="shared" si="66"/>
        <v>30.880000000000003</v>
      </c>
      <c r="S363">
        <f t="shared" si="67"/>
        <v>1.54</v>
      </c>
      <c r="T363">
        <f t="shared" si="68"/>
        <v>5.01</v>
      </c>
      <c r="U363">
        <f t="shared" si="69"/>
        <v>5</v>
      </c>
      <c r="W363">
        <f t="shared" si="70"/>
        <v>0.57999999999999996</v>
      </c>
      <c r="X363">
        <f t="shared" si="71"/>
        <v>0.39</v>
      </c>
      <c r="Y363">
        <f t="shared" si="72"/>
        <v>0.03</v>
      </c>
    </row>
    <row r="364" spans="1:25" x14ac:dyDescent="0.25">
      <c r="A364" s="1" t="s">
        <v>879</v>
      </c>
      <c r="B364" s="1">
        <v>100</v>
      </c>
      <c r="C364" s="1">
        <v>21</v>
      </c>
      <c r="D364" s="1">
        <v>5.2</v>
      </c>
      <c r="E364" s="1">
        <v>1</v>
      </c>
      <c r="F364" s="1">
        <v>0</v>
      </c>
      <c r="G364" s="1">
        <v>2.2999999999999998</v>
      </c>
      <c r="H364" s="1">
        <v>7</v>
      </c>
      <c r="I364" s="1">
        <v>0</v>
      </c>
      <c r="J364" s="1"/>
      <c r="K364" s="1">
        <v>0</v>
      </c>
      <c r="L364" s="1">
        <v>2017</v>
      </c>
      <c r="M364">
        <f t="shared" si="61"/>
        <v>24.8</v>
      </c>
      <c r="N364">
        <f t="shared" si="62"/>
        <v>1.18</v>
      </c>
      <c r="O364">
        <f t="shared" si="63"/>
        <v>100</v>
      </c>
      <c r="P364">
        <f t="shared" si="64"/>
        <v>900</v>
      </c>
      <c r="Q364">
        <f t="shared" si="65"/>
        <v>6.2</v>
      </c>
      <c r="R364">
        <f t="shared" si="66"/>
        <v>24.8</v>
      </c>
      <c r="S364">
        <f t="shared" si="67"/>
        <v>1.24</v>
      </c>
      <c r="T364">
        <f t="shared" si="68"/>
        <v>5</v>
      </c>
      <c r="U364">
        <f t="shared" si="69"/>
        <v>5</v>
      </c>
      <c r="W364">
        <f t="shared" si="70"/>
        <v>0.84</v>
      </c>
      <c r="X364">
        <f t="shared" si="71"/>
        <v>0.16</v>
      </c>
      <c r="Y364">
        <f t="shared" si="72"/>
        <v>0</v>
      </c>
    </row>
    <row r="365" spans="1:25" x14ac:dyDescent="0.25">
      <c r="A365" s="1" t="s">
        <v>880</v>
      </c>
      <c r="B365" s="1">
        <v>100</v>
      </c>
      <c r="C365" s="1">
        <v>17</v>
      </c>
      <c r="D365" s="1">
        <v>5.16</v>
      </c>
      <c r="E365" s="1">
        <v>1.1599999999999999</v>
      </c>
      <c r="F365" s="1">
        <v>0.05</v>
      </c>
      <c r="G365" s="1">
        <v>1.55</v>
      </c>
      <c r="H365" s="1">
        <v>7</v>
      </c>
      <c r="I365" s="1">
        <v>0</v>
      </c>
      <c r="J365" s="1">
        <v>0.02</v>
      </c>
      <c r="K365" s="1">
        <v>0</v>
      </c>
      <c r="L365" s="1">
        <v>2017</v>
      </c>
      <c r="M365">
        <f t="shared" si="61"/>
        <v>25.73</v>
      </c>
      <c r="N365">
        <f t="shared" si="62"/>
        <v>1.51</v>
      </c>
      <c r="O365">
        <f t="shared" si="63"/>
        <v>99.95</v>
      </c>
      <c r="P365">
        <f t="shared" si="64"/>
        <v>899.55000000000007</v>
      </c>
      <c r="Q365">
        <f t="shared" si="65"/>
        <v>6.32</v>
      </c>
      <c r="R365">
        <f t="shared" si="66"/>
        <v>25.28</v>
      </c>
      <c r="S365">
        <f t="shared" si="67"/>
        <v>1.26</v>
      </c>
      <c r="T365">
        <f t="shared" si="68"/>
        <v>5.0199999999999996</v>
      </c>
      <c r="U365">
        <f t="shared" si="69"/>
        <v>5</v>
      </c>
      <c r="W365">
        <f t="shared" si="70"/>
        <v>0.81</v>
      </c>
      <c r="X365">
        <f t="shared" si="71"/>
        <v>0.18</v>
      </c>
      <c r="Y365">
        <f t="shared" si="72"/>
        <v>0.01</v>
      </c>
    </row>
    <row r="366" spans="1:25" x14ac:dyDescent="0.25">
      <c r="A366" s="1" t="s">
        <v>881</v>
      </c>
      <c r="B366" s="1">
        <v>100</v>
      </c>
      <c r="C366" s="1">
        <v>77</v>
      </c>
      <c r="D366" s="1">
        <v>21</v>
      </c>
      <c r="E366" s="1">
        <v>6.6</v>
      </c>
      <c r="F366" s="1">
        <v>0.3</v>
      </c>
      <c r="G366" s="1"/>
      <c r="H366" s="1"/>
      <c r="I366" s="1"/>
      <c r="J366" s="1"/>
      <c r="K366" s="1">
        <v>0</v>
      </c>
      <c r="L366" s="1">
        <v>2017</v>
      </c>
      <c r="M366">
        <f t="shared" si="61"/>
        <v>113.10000000000001</v>
      </c>
      <c r="N366">
        <f t="shared" si="62"/>
        <v>1.47</v>
      </c>
      <c r="O366">
        <f t="shared" si="63"/>
        <v>99.7</v>
      </c>
      <c r="P366">
        <f t="shared" si="64"/>
        <v>897.30000000000007</v>
      </c>
      <c r="Q366">
        <f t="shared" si="65"/>
        <v>27.6</v>
      </c>
      <c r="R366">
        <f t="shared" si="66"/>
        <v>110.4</v>
      </c>
      <c r="S366">
        <f t="shared" si="67"/>
        <v>5.52</v>
      </c>
      <c r="T366">
        <f t="shared" si="68"/>
        <v>5</v>
      </c>
      <c r="U366">
        <f t="shared" si="69"/>
        <v>5</v>
      </c>
      <c r="W366">
        <f t="shared" si="70"/>
        <v>0.75</v>
      </c>
      <c r="X366">
        <f t="shared" si="71"/>
        <v>0.24</v>
      </c>
      <c r="Y366">
        <f t="shared" si="72"/>
        <v>0.01</v>
      </c>
    </row>
    <row r="367" spans="1:25" x14ac:dyDescent="0.25">
      <c r="A367" s="1" t="s">
        <v>882</v>
      </c>
      <c r="B367" s="1">
        <v>100</v>
      </c>
      <c r="C367" s="1">
        <v>410</v>
      </c>
      <c r="D367" s="1">
        <v>31.7</v>
      </c>
      <c r="E367" s="1">
        <v>45.4</v>
      </c>
      <c r="F367" s="1">
        <v>11.6</v>
      </c>
      <c r="G367" s="1"/>
      <c r="H367" s="1">
        <v>41</v>
      </c>
      <c r="I367" s="1"/>
      <c r="J367" s="1"/>
      <c r="K367" s="1">
        <v>0</v>
      </c>
      <c r="L367" s="1">
        <v>2017</v>
      </c>
      <c r="M367">
        <f t="shared" si="61"/>
        <v>412.79999999999995</v>
      </c>
      <c r="N367">
        <f t="shared" si="62"/>
        <v>1.01</v>
      </c>
      <c r="O367">
        <f t="shared" si="63"/>
        <v>88.4</v>
      </c>
      <c r="P367">
        <f t="shared" si="64"/>
        <v>795.6</v>
      </c>
      <c r="Q367">
        <f t="shared" si="65"/>
        <v>77.099999999999994</v>
      </c>
      <c r="R367">
        <f t="shared" si="66"/>
        <v>308.39999999999998</v>
      </c>
      <c r="S367">
        <f t="shared" si="67"/>
        <v>15.42</v>
      </c>
      <c r="T367">
        <f t="shared" si="68"/>
        <v>5</v>
      </c>
      <c r="U367">
        <f t="shared" si="69"/>
        <v>5</v>
      </c>
      <c r="W367">
        <f t="shared" si="70"/>
        <v>0.36</v>
      </c>
      <c r="X367">
        <f t="shared" si="71"/>
        <v>0.51</v>
      </c>
      <c r="Y367">
        <f t="shared" si="72"/>
        <v>0.13</v>
      </c>
    </row>
    <row r="368" spans="1:25" x14ac:dyDescent="0.25">
      <c r="A368" s="1" t="s">
        <v>883</v>
      </c>
      <c r="B368" s="1">
        <v>100</v>
      </c>
      <c r="C368" s="1">
        <v>29</v>
      </c>
      <c r="D368" s="1">
        <v>2.7</v>
      </c>
      <c r="E368" s="1">
        <v>4.2</v>
      </c>
      <c r="F368" s="1">
        <v>0.9</v>
      </c>
      <c r="G368" s="1"/>
      <c r="H368" s="1">
        <v>5</v>
      </c>
      <c r="I368" s="1"/>
      <c r="J368" s="1"/>
      <c r="K368" s="1">
        <v>0</v>
      </c>
      <c r="L368" s="1">
        <v>2017</v>
      </c>
      <c r="M368">
        <f t="shared" si="61"/>
        <v>35.700000000000003</v>
      </c>
      <c r="N368">
        <f t="shared" si="62"/>
        <v>1.23</v>
      </c>
      <c r="O368">
        <f t="shared" si="63"/>
        <v>99.1</v>
      </c>
      <c r="P368">
        <f t="shared" si="64"/>
        <v>891.9</v>
      </c>
      <c r="Q368">
        <f t="shared" si="65"/>
        <v>6.9</v>
      </c>
      <c r="R368">
        <f t="shared" si="66"/>
        <v>27.6</v>
      </c>
      <c r="S368">
        <f t="shared" si="67"/>
        <v>1.38</v>
      </c>
      <c r="T368">
        <f t="shared" si="68"/>
        <v>5</v>
      </c>
      <c r="U368">
        <f t="shared" si="69"/>
        <v>5</v>
      </c>
      <c r="W368">
        <f t="shared" si="70"/>
        <v>0.35</v>
      </c>
      <c r="X368">
        <f t="shared" si="71"/>
        <v>0.54</v>
      </c>
      <c r="Y368">
        <f t="shared" si="72"/>
        <v>0.12</v>
      </c>
    </row>
    <row r="369" spans="1:25" x14ac:dyDescent="0.25">
      <c r="A369" s="1" t="s">
        <v>884</v>
      </c>
      <c r="B369" s="1">
        <v>100</v>
      </c>
      <c r="C369" s="1">
        <v>35</v>
      </c>
      <c r="D369" s="1">
        <v>2.5499999999999998</v>
      </c>
      <c r="E369" s="1">
        <v>4.5199999999999996</v>
      </c>
      <c r="F369" s="1">
        <v>1.51</v>
      </c>
      <c r="G369" s="1">
        <v>0.62</v>
      </c>
      <c r="H369" s="1">
        <v>1</v>
      </c>
      <c r="I369" s="1">
        <v>0</v>
      </c>
      <c r="J369" s="1">
        <v>0.24</v>
      </c>
      <c r="K369" s="1">
        <v>0</v>
      </c>
      <c r="L369" s="1">
        <v>2017</v>
      </c>
      <c r="M369">
        <f t="shared" si="61"/>
        <v>41.87</v>
      </c>
      <c r="N369">
        <f t="shared" si="62"/>
        <v>1.2</v>
      </c>
      <c r="O369">
        <f t="shared" si="63"/>
        <v>98.49</v>
      </c>
      <c r="P369">
        <f t="shared" si="64"/>
        <v>886.41</v>
      </c>
      <c r="Q369">
        <f t="shared" si="65"/>
        <v>7.0699999999999994</v>
      </c>
      <c r="R369">
        <f t="shared" si="66"/>
        <v>28.279999999999998</v>
      </c>
      <c r="S369">
        <f t="shared" si="67"/>
        <v>1.41</v>
      </c>
      <c r="T369">
        <f t="shared" si="68"/>
        <v>5.01</v>
      </c>
      <c r="U369">
        <f t="shared" si="69"/>
        <v>5</v>
      </c>
      <c r="W369">
        <f t="shared" si="70"/>
        <v>0.3</v>
      </c>
      <c r="X369">
        <f t="shared" si="71"/>
        <v>0.53</v>
      </c>
      <c r="Y369">
        <f t="shared" si="72"/>
        <v>0.18</v>
      </c>
    </row>
    <row r="370" spans="1:25" x14ac:dyDescent="0.25">
      <c r="A370" s="1" t="s">
        <v>885</v>
      </c>
      <c r="B370" s="1">
        <v>100</v>
      </c>
      <c r="C370" s="1">
        <v>407</v>
      </c>
      <c r="D370" s="1">
        <v>32.5</v>
      </c>
      <c r="E370" s="1">
        <v>45.7</v>
      </c>
      <c r="F370" s="1">
        <v>10.8</v>
      </c>
      <c r="G370" s="1"/>
      <c r="H370" s="1">
        <v>42</v>
      </c>
      <c r="I370" s="1"/>
      <c r="J370" s="1"/>
      <c r="K370" s="1">
        <v>0</v>
      </c>
      <c r="L370" s="1">
        <v>2017</v>
      </c>
      <c r="M370">
        <f t="shared" si="61"/>
        <v>410</v>
      </c>
      <c r="N370">
        <f t="shared" si="62"/>
        <v>1.01</v>
      </c>
      <c r="O370">
        <f t="shared" si="63"/>
        <v>89.2</v>
      </c>
      <c r="P370">
        <f t="shared" si="64"/>
        <v>802.80000000000007</v>
      </c>
      <c r="Q370">
        <f t="shared" si="65"/>
        <v>78.2</v>
      </c>
      <c r="R370">
        <f t="shared" si="66"/>
        <v>312.8</v>
      </c>
      <c r="S370">
        <f t="shared" si="67"/>
        <v>15.64</v>
      </c>
      <c r="T370">
        <f t="shared" si="68"/>
        <v>5</v>
      </c>
      <c r="U370">
        <f t="shared" si="69"/>
        <v>5</v>
      </c>
      <c r="W370">
        <f t="shared" si="70"/>
        <v>0.37</v>
      </c>
      <c r="X370">
        <f t="shared" si="71"/>
        <v>0.51</v>
      </c>
      <c r="Y370">
        <f t="shared" si="72"/>
        <v>0.12</v>
      </c>
    </row>
    <row r="371" spans="1:25" x14ac:dyDescent="0.25">
      <c r="A371" s="1" t="s">
        <v>886</v>
      </c>
      <c r="B371" s="1">
        <v>100</v>
      </c>
      <c r="C371" s="1">
        <v>37</v>
      </c>
      <c r="D371" s="1">
        <v>3.8</v>
      </c>
      <c r="E371" s="1">
        <v>4.6399999999999997</v>
      </c>
      <c r="F371" s="1">
        <v>1.36</v>
      </c>
      <c r="G371" s="1">
        <v>0.35</v>
      </c>
      <c r="H371" s="1">
        <v>1</v>
      </c>
      <c r="I371" s="1">
        <v>0</v>
      </c>
      <c r="J371" s="1">
        <v>0.26</v>
      </c>
      <c r="K371" s="1">
        <v>0</v>
      </c>
      <c r="L371" s="1">
        <v>2017</v>
      </c>
      <c r="M371">
        <f t="shared" si="61"/>
        <v>46</v>
      </c>
      <c r="N371">
        <f t="shared" si="62"/>
        <v>1.24</v>
      </c>
      <c r="O371">
        <f t="shared" si="63"/>
        <v>98.64</v>
      </c>
      <c r="P371">
        <f t="shared" si="64"/>
        <v>887.76</v>
      </c>
      <c r="Q371">
        <f t="shared" si="65"/>
        <v>8.44</v>
      </c>
      <c r="R371">
        <f t="shared" si="66"/>
        <v>33.76</v>
      </c>
      <c r="S371">
        <f t="shared" si="67"/>
        <v>1.69</v>
      </c>
      <c r="T371">
        <f t="shared" si="68"/>
        <v>4.99</v>
      </c>
      <c r="U371">
        <f t="shared" si="69"/>
        <v>5</v>
      </c>
      <c r="W371">
        <f t="shared" si="70"/>
        <v>0.39</v>
      </c>
      <c r="X371">
        <f t="shared" si="71"/>
        <v>0.47</v>
      </c>
      <c r="Y371">
        <f t="shared" si="72"/>
        <v>0.14000000000000001</v>
      </c>
    </row>
    <row r="372" spans="1:25" x14ac:dyDescent="0.25">
      <c r="A372" s="1" t="s">
        <v>887</v>
      </c>
      <c r="B372" s="1">
        <v>100</v>
      </c>
      <c r="C372" s="1">
        <v>40</v>
      </c>
      <c r="D372" s="1">
        <v>11.7</v>
      </c>
      <c r="E372" s="1">
        <v>1.9</v>
      </c>
      <c r="F372" s="1">
        <v>0.6</v>
      </c>
      <c r="G372" s="1"/>
      <c r="H372" s="1">
        <v>427</v>
      </c>
      <c r="I372" s="1"/>
      <c r="J372" s="1"/>
      <c r="K372" s="1">
        <v>0</v>
      </c>
      <c r="L372" s="1">
        <v>2017</v>
      </c>
      <c r="M372">
        <f t="shared" si="61"/>
        <v>59.8</v>
      </c>
      <c r="N372">
        <f t="shared" si="62"/>
        <v>1.5</v>
      </c>
      <c r="O372">
        <f t="shared" si="63"/>
        <v>99.4</v>
      </c>
      <c r="P372">
        <f t="shared" si="64"/>
        <v>894.6</v>
      </c>
      <c r="Q372">
        <f t="shared" si="65"/>
        <v>13.6</v>
      </c>
      <c r="R372">
        <f t="shared" si="66"/>
        <v>54.4</v>
      </c>
      <c r="S372">
        <f t="shared" si="67"/>
        <v>2.72</v>
      </c>
      <c r="T372">
        <f t="shared" si="68"/>
        <v>5</v>
      </c>
      <c r="U372">
        <f t="shared" si="69"/>
        <v>5</v>
      </c>
      <c r="W372">
        <f t="shared" si="70"/>
        <v>0.82</v>
      </c>
      <c r="X372">
        <f t="shared" si="71"/>
        <v>0.13</v>
      </c>
      <c r="Y372">
        <f t="shared" si="72"/>
        <v>0.04</v>
      </c>
    </row>
    <row r="373" spans="1:25" x14ac:dyDescent="0.25">
      <c r="A373" s="1" t="s">
        <v>888</v>
      </c>
      <c r="B373" s="1">
        <v>100</v>
      </c>
      <c r="C373" s="1">
        <v>44</v>
      </c>
      <c r="D373" s="1">
        <v>16.899999999999999</v>
      </c>
      <c r="E373" s="1">
        <v>0.5</v>
      </c>
      <c r="F373" s="1">
        <v>0.1</v>
      </c>
      <c r="G373" s="1"/>
      <c r="H373" s="1">
        <v>260</v>
      </c>
      <c r="I373" s="1"/>
      <c r="J373" s="1"/>
      <c r="K373" s="1">
        <v>0</v>
      </c>
      <c r="L373" s="1">
        <v>2017</v>
      </c>
      <c r="M373">
        <f t="shared" si="61"/>
        <v>70.5</v>
      </c>
      <c r="N373">
        <f t="shared" si="62"/>
        <v>1.6</v>
      </c>
      <c r="O373">
        <f t="shared" si="63"/>
        <v>99.9</v>
      </c>
      <c r="P373">
        <f t="shared" si="64"/>
        <v>899.1</v>
      </c>
      <c r="Q373">
        <f t="shared" si="65"/>
        <v>17.399999999999999</v>
      </c>
      <c r="R373">
        <f t="shared" si="66"/>
        <v>69.599999999999994</v>
      </c>
      <c r="S373">
        <f t="shared" si="67"/>
        <v>3.48</v>
      </c>
      <c r="T373">
        <f t="shared" si="68"/>
        <v>5</v>
      </c>
      <c r="U373">
        <f t="shared" si="69"/>
        <v>5</v>
      </c>
      <c r="W373">
        <f t="shared" si="70"/>
        <v>0.97</v>
      </c>
      <c r="X373">
        <f t="shared" si="71"/>
        <v>0.03</v>
      </c>
      <c r="Y373">
        <f t="shared" si="72"/>
        <v>0.01</v>
      </c>
    </row>
    <row r="374" spans="1:25" x14ac:dyDescent="0.25">
      <c r="A374" s="1" t="s">
        <v>889</v>
      </c>
      <c r="B374" s="1">
        <v>100</v>
      </c>
      <c r="C374" s="1">
        <v>15</v>
      </c>
      <c r="D374" s="1">
        <v>4.9000000000000004</v>
      </c>
      <c r="E374" s="1">
        <v>0.5</v>
      </c>
      <c r="F374" s="1">
        <v>0.1</v>
      </c>
      <c r="G374" s="1"/>
      <c r="H374" s="1">
        <v>2</v>
      </c>
      <c r="I374" s="1"/>
      <c r="J374" s="1"/>
      <c r="K374" s="1">
        <v>0</v>
      </c>
      <c r="L374" s="1">
        <v>2017</v>
      </c>
      <c r="M374">
        <f t="shared" si="61"/>
        <v>22.5</v>
      </c>
      <c r="N374">
        <f t="shared" si="62"/>
        <v>1.5</v>
      </c>
      <c r="O374">
        <f t="shared" si="63"/>
        <v>99.9</v>
      </c>
      <c r="P374">
        <f t="shared" si="64"/>
        <v>899.1</v>
      </c>
      <c r="Q374">
        <f t="shared" si="65"/>
        <v>5.4</v>
      </c>
      <c r="R374">
        <f t="shared" si="66"/>
        <v>21.6</v>
      </c>
      <c r="S374">
        <f t="shared" si="67"/>
        <v>1.08</v>
      </c>
      <c r="T374">
        <f t="shared" si="68"/>
        <v>5</v>
      </c>
      <c r="U374">
        <f t="shared" si="69"/>
        <v>5</v>
      </c>
      <c r="W374">
        <f t="shared" si="70"/>
        <v>0.89</v>
      </c>
      <c r="X374">
        <f t="shared" si="71"/>
        <v>0.09</v>
      </c>
      <c r="Y374">
        <f t="shared" si="72"/>
        <v>0.02</v>
      </c>
    </row>
    <row r="375" spans="1:25" x14ac:dyDescent="0.25">
      <c r="A375" s="1" t="s">
        <v>890</v>
      </c>
      <c r="B375" s="1">
        <v>100</v>
      </c>
      <c r="C375" s="1">
        <v>14</v>
      </c>
      <c r="D375" s="1">
        <v>5.3</v>
      </c>
      <c r="E375" s="1">
        <v>0.4</v>
      </c>
      <c r="F375" s="1">
        <v>0</v>
      </c>
      <c r="G375" s="1"/>
      <c r="H375" s="1">
        <v>1</v>
      </c>
      <c r="I375" s="1"/>
      <c r="J375" s="1"/>
      <c r="K375" s="1">
        <v>0</v>
      </c>
      <c r="L375" s="1">
        <v>2017</v>
      </c>
      <c r="M375">
        <f t="shared" si="61"/>
        <v>22.8</v>
      </c>
      <c r="N375">
        <f t="shared" si="62"/>
        <v>1.63</v>
      </c>
      <c r="O375">
        <f t="shared" si="63"/>
        <v>100</v>
      </c>
      <c r="P375">
        <f t="shared" si="64"/>
        <v>900</v>
      </c>
      <c r="Q375">
        <f t="shared" si="65"/>
        <v>5.7</v>
      </c>
      <c r="R375">
        <f t="shared" si="66"/>
        <v>22.8</v>
      </c>
      <c r="S375">
        <f t="shared" si="67"/>
        <v>1.1399999999999999</v>
      </c>
      <c r="T375">
        <f t="shared" si="68"/>
        <v>5</v>
      </c>
      <c r="U375">
        <f t="shared" si="69"/>
        <v>5</v>
      </c>
      <c r="W375">
        <f t="shared" si="70"/>
        <v>0.93</v>
      </c>
      <c r="X375">
        <f t="shared" si="71"/>
        <v>7.0000000000000007E-2</v>
      </c>
      <c r="Y375">
        <f t="shared" si="72"/>
        <v>0</v>
      </c>
    </row>
    <row r="376" spans="1:25" x14ac:dyDescent="0.25">
      <c r="A376" s="1" t="s">
        <v>891</v>
      </c>
      <c r="B376" s="1">
        <v>100</v>
      </c>
      <c r="C376" s="1">
        <v>195</v>
      </c>
      <c r="D376" s="1">
        <v>65.5</v>
      </c>
      <c r="E376" s="1">
        <v>7.4</v>
      </c>
      <c r="F376" s="1">
        <v>1.1000000000000001</v>
      </c>
      <c r="G376" s="1"/>
      <c r="H376" s="1">
        <v>11</v>
      </c>
      <c r="I376" s="1"/>
      <c r="J376" s="1"/>
      <c r="K376" s="1">
        <v>0</v>
      </c>
      <c r="L376" s="1">
        <v>2017</v>
      </c>
      <c r="M376">
        <f t="shared" si="61"/>
        <v>301.5</v>
      </c>
      <c r="N376">
        <f t="shared" si="62"/>
        <v>1.55</v>
      </c>
      <c r="O376">
        <f t="shared" si="63"/>
        <v>98.9</v>
      </c>
      <c r="P376">
        <f t="shared" si="64"/>
        <v>890.1</v>
      </c>
      <c r="Q376">
        <f t="shared" si="65"/>
        <v>72.900000000000006</v>
      </c>
      <c r="R376">
        <f t="shared" si="66"/>
        <v>291.60000000000002</v>
      </c>
      <c r="S376">
        <f t="shared" si="67"/>
        <v>14.58</v>
      </c>
      <c r="T376">
        <f t="shared" si="68"/>
        <v>5</v>
      </c>
      <c r="U376">
        <f t="shared" si="69"/>
        <v>5</v>
      </c>
      <c r="W376">
        <f t="shared" si="70"/>
        <v>0.89</v>
      </c>
      <c r="X376">
        <f t="shared" si="71"/>
        <v>0.1</v>
      </c>
      <c r="Y376">
        <f t="shared" si="72"/>
        <v>0.01</v>
      </c>
    </row>
    <row r="377" spans="1:25" x14ac:dyDescent="0.25">
      <c r="A377" s="1" t="s">
        <v>892</v>
      </c>
      <c r="B377" s="1">
        <v>100</v>
      </c>
      <c r="C377" s="1">
        <v>12</v>
      </c>
      <c r="D377" s="1">
        <v>4.25</v>
      </c>
      <c r="E377" s="1">
        <v>0.28000000000000003</v>
      </c>
      <c r="F377" s="1">
        <v>0.05</v>
      </c>
      <c r="G377" s="1">
        <v>1.52</v>
      </c>
      <c r="H377" s="1">
        <v>1</v>
      </c>
      <c r="I377" s="1">
        <v>0</v>
      </c>
      <c r="J377" s="1">
        <v>0.02</v>
      </c>
      <c r="K377" s="1">
        <v>0</v>
      </c>
      <c r="L377" s="1">
        <v>2017</v>
      </c>
      <c r="M377">
        <f t="shared" si="61"/>
        <v>18.57</v>
      </c>
      <c r="N377">
        <f t="shared" si="62"/>
        <v>1.55</v>
      </c>
      <c r="O377">
        <f t="shared" si="63"/>
        <v>99.95</v>
      </c>
      <c r="P377">
        <f t="shared" si="64"/>
        <v>899.55000000000007</v>
      </c>
      <c r="Q377">
        <f t="shared" si="65"/>
        <v>4.53</v>
      </c>
      <c r="R377">
        <f t="shared" si="66"/>
        <v>18.12</v>
      </c>
      <c r="S377">
        <f t="shared" si="67"/>
        <v>0.91</v>
      </c>
      <c r="T377">
        <f t="shared" si="68"/>
        <v>4.9800000000000004</v>
      </c>
      <c r="U377">
        <f t="shared" si="69"/>
        <v>5</v>
      </c>
      <c r="W377">
        <f t="shared" si="70"/>
        <v>0.93</v>
      </c>
      <c r="X377">
        <f t="shared" si="71"/>
        <v>0.06</v>
      </c>
      <c r="Y377">
        <f t="shared" si="72"/>
        <v>0.01</v>
      </c>
    </row>
    <row r="378" spans="1:25" x14ac:dyDescent="0.25">
      <c r="A378" s="1" t="s">
        <v>893</v>
      </c>
      <c r="B378" s="1">
        <v>100</v>
      </c>
      <c r="C378" s="1">
        <v>98</v>
      </c>
      <c r="D378" s="1">
        <v>19.68</v>
      </c>
      <c r="E378" s="1">
        <v>4.22</v>
      </c>
      <c r="F378" s="1">
        <v>0.24</v>
      </c>
      <c r="G378" s="1">
        <v>11.78</v>
      </c>
      <c r="H378" s="1">
        <v>113</v>
      </c>
      <c r="I378" s="1">
        <v>0</v>
      </c>
      <c r="J378" s="1">
        <v>0.08</v>
      </c>
      <c r="K378" s="1">
        <v>0</v>
      </c>
      <c r="L378" s="1">
        <v>2017</v>
      </c>
      <c r="M378">
        <f t="shared" si="61"/>
        <v>97.759999999999991</v>
      </c>
      <c r="N378">
        <f t="shared" si="62"/>
        <v>1</v>
      </c>
      <c r="O378">
        <f t="shared" si="63"/>
        <v>99.76</v>
      </c>
      <c r="P378">
        <f t="shared" si="64"/>
        <v>897.84</v>
      </c>
      <c r="Q378">
        <f t="shared" si="65"/>
        <v>23.9</v>
      </c>
      <c r="R378">
        <f t="shared" si="66"/>
        <v>95.6</v>
      </c>
      <c r="S378">
        <f t="shared" si="67"/>
        <v>4.78</v>
      </c>
      <c r="T378">
        <f t="shared" si="68"/>
        <v>5</v>
      </c>
      <c r="U378">
        <f t="shared" si="69"/>
        <v>5</v>
      </c>
      <c r="W378">
        <f t="shared" si="70"/>
        <v>0.82</v>
      </c>
      <c r="X378">
        <f t="shared" si="71"/>
        <v>0.17</v>
      </c>
      <c r="Y378">
        <f t="shared" si="72"/>
        <v>0.01</v>
      </c>
    </row>
    <row r="379" spans="1:25" x14ac:dyDescent="0.25">
      <c r="A379" s="1" t="s">
        <v>894</v>
      </c>
      <c r="B379" s="1">
        <v>100</v>
      </c>
      <c r="C379" s="1">
        <v>38</v>
      </c>
      <c r="D379" s="1">
        <v>10.92</v>
      </c>
      <c r="E379" s="1">
        <v>0.4</v>
      </c>
      <c r="F379" s="1">
        <v>0.02</v>
      </c>
      <c r="G379" s="1">
        <v>8.4</v>
      </c>
      <c r="H379" s="1">
        <v>27</v>
      </c>
      <c r="I379" s="1">
        <v>0</v>
      </c>
      <c r="J379" s="1">
        <v>0.01</v>
      </c>
      <c r="K379" s="1">
        <v>0</v>
      </c>
      <c r="L379" s="1">
        <v>2017</v>
      </c>
      <c r="M379">
        <f t="shared" si="61"/>
        <v>45.46</v>
      </c>
      <c r="N379">
        <f t="shared" si="62"/>
        <v>1.2</v>
      </c>
      <c r="O379">
        <f t="shared" si="63"/>
        <v>99.98</v>
      </c>
      <c r="P379">
        <f t="shared" si="64"/>
        <v>899.82</v>
      </c>
      <c r="Q379">
        <f t="shared" si="65"/>
        <v>11.32</v>
      </c>
      <c r="R379">
        <f t="shared" si="66"/>
        <v>45.28</v>
      </c>
      <c r="S379">
        <f t="shared" si="67"/>
        <v>2.2599999999999998</v>
      </c>
      <c r="T379">
        <f t="shared" si="68"/>
        <v>5.01</v>
      </c>
      <c r="U379">
        <f t="shared" si="69"/>
        <v>5</v>
      </c>
      <c r="W379">
        <f t="shared" si="70"/>
        <v>0.96</v>
      </c>
      <c r="X379">
        <f t="shared" si="71"/>
        <v>0.04</v>
      </c>
      <c r="Y379">
        <f t="shared" si="72"/>
        <v>0</v>
      </c>
    </row>
    <row r="380" spans="1:25" x14ac:dyDescent="0.25">
      <c r="A380" s="1" t="s">
        <v>895</v>
      </c>
      <c r="B380" s="1">
        <v>100</v>
      </c>
      <c r="C380" s="1">
        <v>41</v>
      </c>
      <c r="D380" s="1">
        <v>9.9</v>
      </c>
      <c r="E380" s="1">
        <v>1.9</v>
      </c>
      <c r="F380" s="1">
        <v>0.1</v>
      </c>
      <c r="G380" s="1">
        <v>5.2</v>
      </c>
      <c r="H380" s="1">
        <v>19</v>
      </c>
      <c r="I380" s="1">
        <v>0</v>
      </c>
      <c r="J380" s="1">
        <v>-0.02</v>
      </c>
      <c r="K380" s="1">
        <v>0</v>
      </c>
      <c r="L380" s="1">
        <v>2017</v>
      </c>
      <c r="M380">
        <f t="shared" si="61"/>
        <v>48.1</v>
      </c>
      <c r="N380">
        <f t="shared" si="62"/>
        <v>1.17</v>
      </c>
      <c r="O380">
        <f t="shared" si="63"/>
        <v>99.9</v>
      </c>
      <c r="P380">
        <f t="shared" si="64"/>
        <v>899.1</v>
      </c>
      <c r="Q380">
        <f t="shared" si="65"/>
        <v>11.8</v>
      </c>
      <c r="R380">
        <f t="shared" si="66"/>
        <v>47.2</v>
      </c>
      <c r="S380">
        <f t="shared" si="67"/>
        <v>2.36</v>
      </c>
      <c r="T380">
        <f t="shared" si="68"/>
        <v>5</v>
      </c>
      <c r="U380">
        <f t="shared" si="69"/>
        <v>5</v>
      </c>
      <c r="W380">
        <f t="shared" si="70"/>
        <v>0.83</v>
      </c>
      <c r="X380">
        <f t="shared" si="71"/>
        <v>0.16</v>
      </c>
      <c r="Y380">
        <f t="shared" si="72"/>
        <v>0.01</v>
      </c>
    </row>
    <row r="381" spans="1:25" x14ac:dyDescent="0.25">
      <c r="A381" s="1" t="s">
        <v>896</v>
      </c>
      <c r="B381" s="1">
        <v>100</v>
      </c>
      <c r="C381" s="1">
        <v>20</v>
      </c>
      <c r="D381" s="1">
        <v>4.4000000000000004</v>
      </c>
      <c r="E381" s="1">
        <v>0.9</v>
      </c>
      <c r="F381" s="1">
        <v>0.2</v>
      </c>
      <c r="G381" s="1">
        <v>3.6</v>
      </c>
      <c r="H381" s="1">
        <v>4</v>
      </c>
      <c r="I381" s="1">
        <v>0</v>
      </c>
      <c r="J381" s="1">
        <v>-0.03</v>
      </c>
      <c r="K381" s="1">
        <v>0</v>
      </c>
      <c r="L381" s="1">
        <v>2017</v>
      </c>
      <c r="M381">
        <f t="shared" si="61"/>
        <v>23.000000000000004</v>
      </c>
      <c r="N381">
        <f t="shared" si="62"/>
        <v>1.1499999999999999</v>
      </c>
      <c r="O381">
        <f t="shared" si="63"/>
        <v>99.8</v>
      </c>
      <c r="P381">
        <f t="shared" si="64"/>
        <v>898.19999999999993</v>
      </c>
      <c r="Q381">
        <f t="shared" si="65"/>
        <v>5.3000000000000007</v>
      </c>
      <c r="R381">
        <f t="shared" si="66"/>
        <v>21.200000000000003</v>
      </c>
      <c r="S381">
        <f t="shared" si="67"/>
        <v>1.06</v>
      </c>
      <c r="T381">
        <f t="shared" si="68"/>
        <v>5</v>
      </c>
      <c r="U381">
        <f t="shared" si="69"/>
        <v>5</v>
      </c>
      <c r="W381">
        <f t="shared" si="70"/>
        <v>0.8</v>
      </c>
      <c r="X381">
        <f t="shared" si="71"/>
        <v>0.16</v>
      </c>
      <c r="Y381">
        <f t="shared" si="72"/>
        <v>0.04</v>
      </c>
    </row>
    <row r="382" spans="1:25" x14ac:dyDescent="0.25">
      <c r="A382" s="1" t="s">
        <v>897</v>
      </c>
      <c r="B382" s="1">
        <v>100</v>
      </c>
      <c r="C382" s="1">
        <v>14</v>
      </c>
      <c r="D382" s="1">
        <v>4.0599999999999996</v>
      </c>
      <c r="E382" s="1">
        <v>0.7</v>
      </c>
      <c r="F382" s="1">
        <v>0.14000000000000001</v>
      </c>
      <c r="G382" s="1">
        <v>2.08</v>
      </c>
      <c r="H382" s="1">
        <v>2</v>
      </c>
      <c r="I382" s="1">
        <v>0</v>
      </c>
      <c r="J382" s="1">
        <v>0.03</v>
      </c>
      <c r="K382" s="1">
        <v>0</v>
      </c>
      <c r="L382" s="1">
        <v>2017</v>
      </c>
      <c r="M382">
        <f t="shared" si="61"/>
        <v>20.3</v>
      </c>
      <c r="N382">
        <f t="shared" si="62"/>
        <v>1.45</v>
      </c>
      <c r="O382">
        <f t="shared" si="63"/>
        <v>99.86</v>
      </c>
      <c r="P382">
        <f t="shared" si="64"/>
        <v>898.74</v>
      </c>
      <c r="Q382">
        <f t="shared" si="65"/>
        <v>4.76</v>
      </c>
      <c r="R382">
        <f t="shared" si="66"/>
        <v>19.04</v>
      </c>
      <c r="S382">
        <f t="shared" si="67"/>
        <v>0.95</v>
      </c>
      <c r="T382">
        <f t="shared" si="68"/>
        <v>5.01</v>
      </c>
      <c r="U382">
        <f t="shared" si="69"/>
        <v>5</v>
      </c>
      <c r="W382">
        <f t="shared" si="70"/>
        <v>0.83</v>
      </c>
      <c r="X382">
        <f t="shared" si="71"/>
        <v>0.14000000000000001</v>
      </c>
      <c r="Y382">
        <f t="shared" si="72"/>
        <v>0.03</v>
      </c>
    </row>
    <row r="383" spans="1:25" x14ac:dyDescent="0.25">
      <c r="A383" s="1" t="s">
        <v>898</v>
      </c>
      <c r="B383" s="1">
        <v>100</v>
      </c>
      <c r="C383" s="1">
        <v>19</v>
      </c>
      <c r="D383" s="1">
        <v>6.02</v>
      </c>
      <c r="E383" s="1">
        <v>1</v>
      </c>
      <c r="F383" s="1">
        <v>0.13</v>
      </c>
      <c r="G383" s="1">
        <v>3.89</v>
      </c>
      <c r="H383" s="1">
        <v>5</v>
      </c>
      <c r="I383" s="1">
        <v>0</v>
      </c>
      <c r="J383" s="1">
        <v>0.04</v>
      </c>
      <c r="K383" s="1">
        <v>0</v>
      </c>
      <c r="L383" s="1">
        <v>2017</v>
      </c>
      <c r="M383">
        <f t="shared" si="61"/>
        <v>29.25</v>
      </c>
      <c r="N383">
        <f t="shared" si="62"/>
        <v>1.54</v>
      </c>
      <c r="O383">
        <f t="shared" si="63"/>
        <v>99.87</v>
      </c>
      <c r="P383">
        <f t="shared" si="64"/>
        <v>898.83</v>
      </c>
      <c r="Q383">
        <f t="shared" si="65"/>
        <v>7.02</v>
      </c>
      <c r="R383">
        <f t="shared" si="66"/>
        <v>28.08</v>
      </c>
      <c r="S383">
        <f t="shared" si="67"/>
        <v>1.4</v>
      </c>
      <c r="T383">
        <f t="shared" si="68"/>
        <v>5.01</v>
      </c>
      <c r="U383">
        <f t="shared" si="69"/>
        <v>5</v>
      </c>
      <c r="W383">
        <f t="shared" si="70"/>
        <v>0.84</v>
      </c>
      <c r="X383">
        <f t="shared" si="71"/>
        <v>0.14000000000000001</v>
      </c>
      <c r="Y383">
        <f t="shared" si="72"/>
        <v>0.02</v>
      </c>
    </row>
    <row r="384" spans="1:25" x14ac:dyDescent="0.25">
      <c r="A384" s="1" t="s">
        <v>899</v>
      </c>
      <c r="B384" s="1">
        <v>100</v>
      </c>
      <c r="C384" s="1">
        <v>16</v>
      </c>
      <c r="D384" s="1">
        <v>4.26</v>
      </c>
      <c r="E384" s="1">
        <v>1.03</v>
      </c>
      <c r="F384" s="1">
        <v>0.18</v>
      </c>
      <c r="G384" s="1">
        <v>2.37</v>
      </c>
      <c r="H384" s="1">
        <v>2</v>
      </c>
      <c r="I384" s="1">
        <v>0</v>
      </c>
      <c r="J384" s="1">
        <v>0.04</v>
      </c>
      <c r="K384" s="1">
        <v>0</v>
      </c>
      <c r="L384" s="1">
        <v>2017</v>
      </c>
      <c r="M384">
        <f t="shared" si="61"/>
        <v>22.78</v>
      </c>
      <c r="N384">
        <f t="shared" si="62"/>
        <v>1.42</v>
      </c>
      <c r="O384">
        <f t="shared" si="63"/>
        <v>99.82</v>
      </c>
      <c r="P384">
        <f t="shared" si="64"/>
        <v>898.37999999999988</v>
      </c>
      <c r="Q384">
        <f t="shared" si="65"/>
        <v>5.29</v>
      </c>
      <c r="R384">
        <f t="shared" si="66"/>
        <v>21.16</v>
      </c>
      <c r="S384">
        <f t="shared" si="67"/>
        <v>1.06</v>
      </c>
      <c r="T384">
        <f t="shared" si="68"/>
        <v>4.99</v>
      </c>
      <c r="U384">
        <f t="shared" si="69"/>
        <v>5</v>
      </c>
      <c r="W384">
        <f t="shared" si="70"/>
        <v>0.78</v>
      </c>
      <c r="X384">
        <f t="shared" si="71"/>
        <v>0.19</v>
      </c>
      <c r="Y384">
        <f t="shared" si="72"/>
        <v>0.03</v>
      </c>
    </row>
    <row r="385" spans="1:25" x14ac:dyDescent="0.25">
      <c r="A385" s="1" t="s">
        <v>900</v>
      </c>
      <c r="B385" s="1">
        <v>100</v>
      </c>
      <c r="C385" s="1">
        <v>15</v>
      </c>
      <c r="D385" s="1">
        <v>5.22</v>
      </c>
      <c r="E385" s="1">
        <v>0.68</v>
      </c>
      <c r="F385" s="1">
        <v>0.04</v>
      </c>
      <c r="G385" s="1">
        <v>2.96</v>
      </c>
      <c r="H385" s="1">
        <v>2</v>
      </c>
      <c r="I385" s="1">
        <v>0</v>
      </c>
      <c r="J385" s="1">
        <v>0.02</v>
      </c>
      <c r="K385" s="1">
        <v>0</v>
      </c>
      <c r="L385" s="1">
        <v>2017</v>
      </c>
      <c r="M385">
        <f t="shared" si="61"/>
        <v>23.959999999999997</v>
      </c>
      <c r="N385">
        <f t="shared" si="62"/>
        <v>1.6</v>
      </c>
      <c r="O385">
        <f t="shared" si="63"/>
        <v>99.96</v>
      </c>
      <c r="P385">
        <f t="shared" si="64"/>
        <v>899.64</v>
      </c>
      <c r="Q385">
        <f t="shared" si="65"/>
        <v>5.8999999999999995</v>
      </c>
      <c r="R385">
        <f t="shared" si="66"/>
        <v>23.599999999999998</v>
      </c>
      <c r="S385">
        <f t="shared" si="67"/>
        <v>1.18</v>
      </c>
      <c r="T385">
        <f t="shared" si="68"/>
        <v>5</v>
      </c>
      <c r="U385">
        <f t="shared" si="69"/>
        <v>5</v>
      </c>
      <c r="W385">
        <f t="shared" si="70"/>
        <v>0.88</v>
      </c>
      <c r="X385">
        <f t="shared" si="71"/>
        <v>0.11</v>
      </c>
      <c r="Y385">
        <f t="shared" si="72"/>
        <v>0.01</v>
      </c>
    </row>
    <row r="386" spans="1:25" x14ac:dyDescent="0.25">
      <c r="A386" s="1" t="s">
        <v>901</v>
      </c>
      <c r="B386" s="1">
        <v>100</v>
      </c>
      <c r="C386" s="1">
        <v>44</v>
      </c>
      <c r="D386" s="1">
        <v>8.5</v>
      </c>
      <c r="E386" s="1">
        <v>2</v>
      </c>
      <c r="F386" s="1">
        <v>0.2</v>
      </c>
      <c r="G386" s="1">
        <v>5.3</v>
      </c>
      <c r="H386" s="1">
        <v>240</v>
      </c>
      <c r="I386" s="1">
        <v>0</v>
      </c>
      <c r="J386" s="1">
        <v>-0.03</v>
      </c>
      <c r="K386" s="1">
        <v>0</v>
      </c>
      <c r="L386" s="1">
        <v>2017</v>
      </c>
      <c r="M386">
        <f t="shared" si="61"/>
        <v>43.8</v>
      </c>
      <c r="N386">
        <f t="shared" si="62"/>
        <v>1</v>
      </c>
      <c r="O386">
        <f t="shared" si="63"/>
        <v>99.8</v>
      </c>
      <c r="P386">
        <f t="shared" si="64"/>
        <v>898.19999999999993</v>
      </c>
      <c r="Q386">
        <f t="shared" si="65"/>
        <v>10.5</v>
      </c>
      <c r="R386">
        <f t="shared" si="66"/>
        <v>42</v>
      </c>
      <c r="S386">
        <f t="shared" si="67"/>
        <v>2.1</v>
      </c>
      <c r="T386">
        <f t="shared" si="68"/>
        <v>5</v>
      </c>
      <c r="U386">
        <f t="shared" si="69"/>
        <v>5</v>
      </c>
      <c r="W386">
        <f t="shared" si="70"/>
        <v>0.79</v>
      </c>
      <c r="X386">
        <f t="shared" si="71"/>
        <v>0.19</v>
      </c>
      <c r="Y386">
        <f t="shared" si="72"/>
        <v>0.02</v>
      </c>
    </row>
    <row r="387" spans="1:25" x14ac:dyDescent="0.25">
      <c r="A387" s="1" t="s">
        <v>902</v>
      </c>
      <c r="B387" s="1">
        <v>100</v>
      </c>
      <c r="C387" s="1">
        <v>38</v>
      </c>
      <c r="D387" s="1">
        <v>6.7</v>
      </c>
      <c r="E387" s="1">
        <v>4.7</v>
      </c>
      <c r="F387" s="1">
        <v>0.6</v>
      </c>
      <c r="G387" s="1"/>
      <c r="H387" s="1">
        <v>189</v>
      </c>
      <c r="I387" s="1"/>
      <c r="J387" s="1"/>
      <c r="K387" s="1">
        <v>0</v>
      </c>
      <c r="L387" s="1">
        <v>2017</v>
      </c>
      <c r="M387">
        <f t="shared" si="61"/>
        <v>51</v>
      </c>
      <c r="N387">
        <f t="shared" si="62"/>
        <v>1.34</v>
      </c>
      <c r="O387">
        <f t="shared" si="63"/>
        <v>99.4</v>
      </c>
      <c r="P387">
        <f t="shared" si="64"/>
        <v>894.6</v>
      </c>
      <c r="Q387">
        <f t="shared" si="65"/>
        <v>11.4</v>
      </c>
      <c r="R387">
        <f t="shared" si="66"/>
        <v>45.6</v>
      </c>
      <c r="S387">
        <f t="shared" si="67"/>
        <v>2.2799999999999998</v>
      </c>
      <c r="T387">
        <f t="shared" si="68"/>
        <v>5</v>
      </c>
      <c r="U387">
        <f t="shared" si="69"/>
        <v>5</v>
      </c>
      <c r="W387">
        <f t="shared" si="70"/>
        <v>0.56000000000000005</v>
      </c>
      <c r="X387">
        <f t="shared" si="71"/>
        <v>0.39</v>
      </c>
      <c r="Y387">
        <f t="shared" si="72"/>
        <v>0.05</v>
      </c>
    </row>
    <row r="388" spans="1:25" x14ac:dyDescent="0.25">
      <c r="A388" s="1" t="s">
        <v>903</v>
      </c>
      <c r="B388" s="1">
        <v>100</v>
      </c>
      <c r="C388" s="1">
        <v>22</v>
      </c>
      <c r="D388" s="1">
        <v>6.7</v>
      </c>
      <c r="E388" s="1">
        <v>1.2</v>
      </c>
      <c r="F388" s="1">
        <v>0.2</v>
      </c>
      <c r="G388" s="1"/>
      <c r="H388" s="1">
        <v>17</v>
      </c>
      <c r="I388" s="1"/>
      <c r="J388" s="1"/>
      <c r="K388" s="1">
        <v>0</v>
      </c>
      <c r="L388" s="1">
        <v>2017</v>
      </c>
      <c r="M388">
        <f t="shared" ref="M388:M417" si="73">4*D388+4*E388+9*F388</f>
        <v>33.4</v>
      </c>
      <c r="N388">
        <f t="shared" ref="N388:N417" si="74">ROUND(M388/C388,2)</f>
        <v>1.52</v>
      </c>
      <c r="O388">
        <f t="shared" ref="O388:O417" si="75">B388-F388</f>
        <v>99.8</v>
      </c>
      <c r="P388">
        <f t="shared" ref="P388:P417" si="76">O388*9</f>
        <v>898.19999999999993</v>
      </c>
      <c r="Q388">
        <f t="shared" ref="Q388:Q417" si="77">D388+E388</f>
        <v>7.9</v>
      </c>
      <c r="R388">
        <f t="shared" ref="R388:R417" si="78">Q388*4</f>
        <v>31.6</v>
      </c>
      <c r="S388">
        <f t="shared" ref="S388:S417" si="79">ROUND(R388/20,2)</f>
        <v>1.58</v>
      </c>
      <c r="T388">
        <f t="shared" ref="T388:T417" si="80">ROUND(Q388/S388,2)</f>
        <v>5</v>
      </c>
      <c r="U388">
        <f t="shared" ref="U388:U417" si="81">IF(T388&lt;=20,ROUND(T388,1),IF(AND(T388&gt;20,T388&lt;=50),INT((T388+2)/5)*5,ROUND(T388,-1)))</f>
        <v>5</v>
      </c>
      <c r="W388">
        <f t="shared" ref="W388:W417" si="82">ROUND(D388/($D388+$E388+$F388),2)</f>
        <v>0.83</v>
      </c>
      <c r="X388">
        <f t="shared" ref="X388:X417" si="83">ROUND(E388/($D388+$E388+$F388),2)</f>
        <v>0.15</v>
      </c>
      <c r="Y388">
        <f t="shared" ref="Y388:Y417" si="84">ROUND(F388/($D388+$E388+$F388),2)</f>
        <v>0.02</v>
      </c>
    </row>
    <row r="389" spans="1:25" x14ac:dyDescent="0.25">
      <c r="A389" s="1" t="s">
        <v>904</v>
      </c>
      <c r="B389" s="1">
        <v>100</v>
      </c>
      <c r="C389" s="1">
        <v>21</v>
      </c>
      <c r="D389" s="1">
        <v>5.5</v>
      </c>
      <c r="E389" s="1">
        <v>1.8</v>
      </c>
      <c r="F389" s="1">
        <v>0.1</v>
      </c>
      <c r="G389" s="1"/>
      <c r="H389" s="1">
        <v>15</v>
      </c>
      <c r="I389" s="1"/>
      <c r="J389" s="1"/>
      <c r="K389" s="1">
        <v>0</v>
      </c>
      <c r="L389" s="1">
        <v>2017</v>
      </c>
      <c r="M389">
        <f t="shared" si="73"/>
        <v>30.099999999999998</v>
      </c>
      <c r="N389">
        <f t="shared" si="74"/>
        <v>1.43</v>
      </c>
      <c r="O389">
        <f t="shared" si="75"/>
        <v>99.9</v>
      </c>
      <c r="P389">
        <f t="shared" si="76"/>
        <v>899.1</v>
      </c>
      <c r="Q389">
        <f t="shared" si="77"/>
        <v>7.3</v>
      </c>
      <c r="R389">
        <f t="shared" si="78"/>
        <v>29.2</v>
      </c>
      <c r="S389">
        <f t="shared" si="79"/>
        <v>1.46</v>
      </c>
      <c r="T389">
        <f t="shared" si="80"/>
        <v>5</v>
      </c>
      <c r="U389">
        <f t="shared" si="81"/>
        <v>5</v>
      </c>
      <c r="W389">
        <f t="shared" si="82"/>
        <v>0.74</v>
      </c>
      <c r="X389">
        <f t="shared" si="83"/>
        <v>0.24</v>
      </c>
      <c r="Y389">
        <f t="shared" si="84"/>
        <v>0.01</v>
      </c>
    </row>
    <row r="390" spans="1:25" x14ac:dyDescent="0.25">
      <c r="A390" s="1" t="s">
        <v>905</v>
      </c>
      <c r="B390" s="1">
        <v>100</v>
      </c>
      <c r="C390" s="1">
        <v>32</v>
      </c>
      <c r="D390" s="1">
        <v>6.8</v>
      </c>
      <c r="E390" s="1">
        <v>3.2</v>
      </c>
      <c r="F390" s="1">
        <v>0.5</v>
      </c>
      <c r="G390" s="1"/>
      <c r="H390" s="1">
        <v>35</v>
      </c>
      <c r="I390" s="1"/>
      <c r="J390" s="1"/>
      <c r="K390" s="1">
        <v>0</v>
      </c>
      <c r="L390" s="1">
        <v>2017</v>
      </c>
      <c r="M390">
        <f t="shared" si="73"/>
        <v>44.5</v>
      </c>
      <c r="N390">
        <f t="shared" si="74"/>
        <v>1.39</v>
      </c>
      <c r="O390">
        <f t="shared" si="75"/>
        <v>99.5</v>
      </c>
      <c r="P390">
        <f t="shared" si="76"/>
        <v>895.5</v>
      </c>
      <c r="Q390">
        <f t="shared" si="77"/>
        <v>10</v>
      </c>
      <c r="R390">
        <f t="shared" si="78"/>
        <v>40</v>
      </c>
      <c r="S390">
        <f t="shared" si="79"/>
        <v>2</v>
      </c>
      <c r="T390">
        <f t="shared" si="80"/>
        <v>5</v>
      </c>
      <c r="U390">
        <f t="shared" si="81"/>
        <v>5</v>
      </c>
      <c r="W390">
        <f t="shared" si="82"/>
        <v>0.65</v>
      </c>
      <c r="X390">
        <f t="shared" si="83"/>
        <v>0.3</v>
      </c>
      <c r="Y390">
        <f t="shared" si="84"/>
        <v>0.05</v>
      </c>
    </row>
    <row r="391" spans="1:25" x14ac:dyDescent="0.25">
      <c r="A391" s="1" t="s">
        <v>906</v>
      </c>
      <c r="B391" s="1">
        <v>100</v>
      </c>
      <c r="C391" s="1">
        <v>12</v>
      </c>
      <c r="D391" s="1">
        <v>3</v>
      </c>
      <c r="E391" s="1">
        <v>1</v>
      </c>
      <c r="F391" s="1">
        <v>0.1</v>
      </c>
      <c r="G391" s="1"/>
      <c r="H391" s="1">
        <v>6</v>
      </c>
      <c r="I391" s="1"/>
      <c r="J391" s="1"/>
      <c r="K391" s="1">
        <v>0</v>
      </c>
      <c r="L391" s="1">
        <v>2017</v>
      </c>
      <c r="M391">
        <f t="shared" si="73"/>
        <v>16.899999999999999</v>
      </c>
      <c r="N391">
        <f t="shared" si="74"/>
        <v>1.41</v>
      </c>
      <c r="O391">
        <f t="shared" si="75"/>
        <v>99.9</v>
      </c>
      <c r="P391">
        <f t="shared" si="76"/>
        <v>899.1</v>
      </c>
      <c r="Q391">
        <f t="shared" si="77"/>
        <v>4</v>
      </c>
      <c r="R391">
        <f t="shared" si="78"/>
        <v>16</v>
      </c>
      <c r="S391">
        <f t="shared" si="79"/>
        <v>0.8</v>
      </c>
      <c r="T391">
        <f t="shared" si="80"/>
        <v>5</v>
      </c>
      <c r="U391">
        <f t="shared" si="81"/>
        <v>5</v>
      </c>
      <c r="W391">
        <f t="shared" si="82"/>
        <v>0.73</v>
      </c>
      <c r="X391">
        <f t="shared" si="83"/>
        <v>0.24</v>
      </c>
      <c r="Y391">
        <f t="shared" si="84"/>
        <v>0.02</v>
      </c>
    </row>
    <row r="392" spans="1:25" x14ac:dyDescent="0.25">
      <c r="A392" s="1" t="s">
        <v>907</v>
      </c>
      <c r="B392" s="1">
        <v>100</v>
      </c>
      <c r="C392" s="1">
        <v>23</v>
      </c>
      <c r="D392" s="1">
        <v>6.42</v>
      </c>
      <c r="E392" s="1">
        <v>1.71</v>
      </c>
      <c r="F392" s="1">
        <v>0.19</v>
      </c>
      <c r="G392" s="1">
        <v>1.8</v>
      </c>
      <c r="H392" s="1">
        <v>1</v>
      </c>
      <c r="I392" s="1">
        <v>0</v>
      </c>
      <c r="J392" s="1">
        <v>0.04</v>
      </c>
      <c r="K392" s="1">
        <v>0</v>
      </c>
      <c r="L392" s="1">
        <v>2017</v>
      </c>
      <c r="M392">
        <f t="shared" si="73"/>
        <v>34.229999999999997</v>
      </c>
      <c r="N392">
        <f t="shared" si="74"/>
        <v>1.49</v>
      </c>
      <c r="O392">
        <f t="shared" si="75"/>
        <v>99.81</v>
      </c>
      <c r="P392">
        <f t="shared" si="76"/>
        <v>898.29</v>
      </c>
      <c r="Q392">
        <f t="shared" si="77"/>
        <v>8.129999999999999</v>
      </c>
      <c r="R392">
        <f t="shared" si="78"/>
        <v>32.519999999999996</v>
      </c>
      <c r="S392">
        <f t="shared" si="79"/>
        <v>1.63</v>
      </c>
      <c r="T392">
        <f t="shared" si="80"/>
        <v>4.99</v>
      </c>
      <c r="U392">
        <f t="shared" si="81"/>
        <v>5</v>
      </c>
      <c r="W392">
        <f t="shared" si="82"/>
        <v>0.77</v>
      </c>
      <c r="X392">
        <f t="shared" si="83"/>
        <v>0.21</v>
      </c>
      <c r="Y392">
        <f t="shared" si="84"/>
        <v>0.02</v>
      </c>
    </row>
    <row r="393" spans="1:25" x14ac:dyDescent="0.25">
      <c r="A393" s="1" t="s">
        <v>908</v>
      </c>
      <c r="B393" s="1">
        <v>100</v>
      </c>
      <c r="C393" s="1">
        <v>17</v>
      </c>
      <c r="D393" s="1">
        <v>5.36</v>
      </c>
      <c r="E393" s="1">
        <v>0.9</v>
      </c>
      <c r="F393" s="1">
        <v>0.04</v>
      </c>
      <c r="G393" s="1">
        <v>1.35</v>
      </c>
      <c r="H393" s="1">
        <v>1</v>
      </c>
      <c r="I393" s="1">
        <v>0</v>
      </c>
      <c r="J393" s="1">
        <v>0.02</v>
      </c>
      <c r="K393" s="1">
        <v>0</v>
      </c>
      <c r="L393" s="1">
        <v>2017</v>
      </c>
      <c r="M393">
        <f t="shared" si="73"/>
        <v>25.400000000000002</v>
      </c>
      <c r="N393">
        <f t="shared" si="74"/>
        <v>1.49</v>
      </c>
      <c r="O393">
        <f t="shared" si="75"/>
        <v>99.96</v>
      </c>
      <c r="P393">
        <f t="shared" si="76"/>
        <v>899.64</v>
      </c>
      <c r="Q393">
        <f t="shared" si="77"/>
        <v>6.2600000000000007</v>
      </c>
      <c r="R393">
        <f t="shared" si="78"/>
        <v>25.040000000000003</v>
      </c>
      <c r="S393">
        <f t="shared" si="79"/>
        <v>1.25</v>
      </c>
      <c r="T393">
        <f t="shared" si="80"/>
        <v>5.01</v>
      </c>
      <c r="U393">
        <f t="shared" si="81"/>
        <v>5</v>
      </c>
      <c r="W393">
        <f t="shared" si="82"/>
        <v>0.85</v>
      </c>
      <c r="X393">
        <f t="shared" si="83"/>
        <v>0.14000000000000001</v>
      </c>
      <c r="Y393">
        <f t="shared" si="84"/>
        <v>0.01</v>
      </c>
    </row>
    <row r="394" spans="1:25" x14ac:dyDescent="0.25">
      <c r="A394" s="1" t="s">
        <v>909</v>
      </c>
      <c r="B394" s="1">
        <v>100</v>
      </c>
      <c r="C394" s="1">
        <v>11</v>
      </c>
      <c r="D394" s="1">
        <v>0.9</v>
      </c>
      <c r="E394" s="1">
        <v>2.2000000000000002</v>
      </c>
      <c r="F394" s="1">
        <v>0.1</v>
      </c>
      <c r="G394" s="1"/>
      <c r="H394" s="1">
        <v>36</v>
      </c>
      <c r="I394" s="1"/>
      <c r="J394" s="1"/>
      <c r="K394" s="1">
        <v>0</v>
      </c>
      <c r="L394" s="1">
        <v>2017</v>
      </c>
      <c r="M394">
        <f t="shared" si="73"/>
        <v>13.3</v>
      </c>
      <c r="N394">
        <f t="shared" si="74"/>
        <v>1.21</v>
      </c>
      <c r="O394">
        <f t="shared" si="75"/>
        <v>99.9</v>
      </c>
      <c r="P394">
        <f t="shared" si="76"/>
        <v>899.1</v>
      </c>
      <c r="Q394">
        <f t="shared" si="77"/>
        <v>3.1</v>
      </c>
      <c r="R394">
        <f t="shared" si="78"/>
        <v>12.4</v>
      </c>
      <c r="S394">
        <f t="shared" si="79"/>
        <v>0.62</v>
      </c>
      <c r="T394">
        <f t="shared" si="80"/>
        <v>5</v>
      </c>
      <c r="U394">
        <f t="shared" si="81"/>
        <v>5</v>
      </c>
      <c r="W394">
        <f t="shared" si="82"/>
        <v>0.28000000000000003</v>
      </c>
      <c r="X394">
        <f t="shared" si="83"/>
        <v>0.69</v>
      </c>
      <c r="Y394">
        <f t="shared" si="84"/>
        <v>0.03</v>
      </c>
    </row>
    <row r="395" spans="1:25" x14ac:dyDescent="0.25">
      <c r="A395" s="1" t="s">
        <v>910</v>
      </c>
      <c r="B395" s="1">
        <v>100</v>
      </c>
      <c r="C395" s="1">
        <v>32</v>
      </c>
      <c r="D395" s="1">
        <v>5.6</v>
      </c>
      <c r="E395" s="1">
        <v>4.5999999999999996</v>
      </c>
      <c r="F395" s="1">
        <v>0.2</v>
      </c>
      <c r="G395" s="1"/>
      <c r="H395" s="1">
        <v>5</v>
      </c>
      <c r="I395" s="1"/>
      <c r="J395" s="1"/>
      <c r="K395" s="1">
        <v>0</v>
      </c>
      <c r="L395" s="1">
        <v>2017</v>
      </c>
      <c r="M395">
        <f t="shared" si="73"/>
        <v>42.599999999999994</v>
      </c>
      <c r="N395">
        <f t="shared" si="74"/>
        <v>1.33</v>
      </c>
      <c r="O395">
        <f t="shared" si="75"/>
        <v>99.8</v>
      </c>
      <c r="P395">
        <f t="shared" si="76"/>
        <v>898.19999999999993</v>
      </c>
      <c r="Q395">
        <f t="shared" si="77"/>
        <v>10.199999999999999</v>
      </c>
      <c r="R395">
        <f t="shared" si="78"/>
        <v>40.799999999999997</v>
      </c>
      <c r="S395">
        <f t="shared" si="79"/>
        <v>2.04</v>
      </c>
      <c r="T395">
        <f t="shared" si="80"/>
        <v>5</v>
      </c>
      <c r="U395">
        <f t="shared" si="81"/>
        <v>5</v>
      </c>
      <c r="W395">
        <f t="shared" si="82"/>
        <v>0.54</v>
      </c>
      <c r="X395">
        <f t="shared" si="83"/>
        <v>0.44</v>
      </c>
      <c r="Y395">
        <f t="shared" si="84"/>
        <v>0.02</v>
      </c>
    </row>
    <row r="396" spans="1:25" x14ac:dyDescent="0.25">
      <c r="A396" s="1" t="s">
        <v>911</v>
      </c>
      <c r="B396" s="1">
        <v>100</v>
      </c>
      <c r="C396" s="1">
        <v>214</v>
      </c>
      <c r="D396" s="1">
        <v>65.599999999999994</v>
      </c>
      <c r="E396" s="1">
        <v>11.8</v>
      </c>
      <c r="F396" s="1">
        <v>1.4</v>
      </c>
      <c r="G396" s="1"/>
      <c r="H396" s="1">
        <v>18</v>
      </c>
      <c r="I396" s="1"/>
      <c r="J396" s="1"/>
      <c r="K396" s="1">
        <v>0</v>
      </c>
      <c r="L396" s="1">
        <v>2017</v>
      </c>
      <c r="M396">
        <f t="shared" si="73"/>
        <v>322.2</v>
      </c>
      <c r="N396">
        <f t="shared" si="74"/>
        <v>1.51</v>
      </c>
      <c r="O396">
        <f t="shared" si="75"/>
        <v>98.6</v>
      </c>
      <c r="P396">
        <f t="shared" si="76"/>
        <v>887.4</v>
      </c>
      <c r="Q396">
        <f t="shared" si="77"/>
        <v>77.399999999999991</v>
      </c>
      <c r="R396">
        <f t="shared" si="78"/>
        <v>309.59999999999997</v>
      </c>
      <c r="S396">
        <f t="shared" si="79"/>
        <v>15.48</v>
      </c>
      <c r="T396">
        <f t="shared" si="80"/>
        <v>5</v>
      </c>
      <c r="U396">
        <f t="shared" si="81"/>
        <v>5</v>
      </c>
      <c r="W396">
        <f t="shared" si="82"/>
        <v>0.83</v>
      </c>
      <c r="X396">
        <f t="shared" si="83"/>
        <v>0.15</v>
      </c>
      <c r="Y396">
        <f t="shared" si="84"/>
        <v>0.02</v>
      </c>
    </row>
    <row r="397" spans="1:25" x14ac:dyDescent="0.25">
      <c r="A397" s="1" t="s">
        <v>912</v>
      </c>
      <c r="B397" s="1">
        <v>100</v>
      </c>
      <c r="C397" s="1">
        <v>219</v>
      </c>
      <c r="D397" s="1">
        <v>65.8</v>
      </c>
      <c r="E397" s="1">
        <v>14.8</v>
      </c>
      <c r="F397" s="1">
        <v>0.7</v>
      </c>
      <c r="G397" s="1"/>
      <c r="H397" s="1">
        <v>12</v>
      </c>
      <c r="I397" s="1"/>
      <c r="J397" s="1"/>
      <c r="K397" s="1">
        <v>0</v>
      </c>
      <c r="L397" s="1">
        <v>2017</v>
      </c>
      <c r="M397">
        <f t="shared" si="73"/>
        <v>328.7</v>
      </c>
      <c r="N397">
        <f t="shared" si="74"/>
        <v>1.5</v>
      </c>
      <c r="O397">
        <f t="shared" si="75"/>
        <v>99.3</v>
      </c>
      <c r="P397">
        <f t="shared" si="76"/>
        <v>893.69999999999993</v>
      </c>
      <c r="Q397">
        <f t="shared" si="77"/>
        <v>80.599999999999994</v>
      </c>
      <c r="R397">
        <f t="shared" si="78"/>
        <v>322.39999999999998</v>
      </c>
      <c r="S397">
        <f t="shared" si="79"/>
        <v>16.12</v>
      </c>
      <c r="T397">
        <f t="shared" si="80"/>
        <v>5</v>
      </c>
      <c r="U397">
        <f t="shared" si="81"/>
        <v>5</v>
      </c>
      <c r="W397">
        <f t="shared" si="82"/>
        <v>0.81</v>
      </c>
      <c r="X397">
        <f t="shared" si="83"/>
        <v>0.18</v>
      </c>
      <c r="Y397">
        <f t="shared" si="84"/>
        <v>0.01</v>
      </c>
    </row>
    <row r="398" spans="1:25" x14ac:dyDescent="0.25">
      <c r="A398" s="1" t="s">
        <v>913</v>
      </c>
      <c r="B398" s="1">
        <v>100</v>
      </c>
      <c r="C398" s="1">
        <v>12</v>
      </c>
      <c r="D398" s="1">
        <v>3.8</v>
      </c>
      <c r="E398" s="1">
        <v>0.5</v>
      </c>
      <c r="F398" s="1">
        <v>0.1</v>
      </c>
      <c r="G398" s="1"/>
      <c r="H398" s="1">
        <v>1</v>
      </c>
      <c r="I398" s="1"/>
      <c r="J398" s="1"/>
      <c r="K398" s="1">
        <v>0</v>
      </c>
      <c r="L398" s="1">
        <v>2017</v>
      </c>
      <c r="M398">
        <f t="shared" si="73"/>
        <v>18.099999999999998</v>
      </c>
      <c r="N398">
        <f t="shared" si="74"/>
        <v>1.51</v>
      </c>
      <c r="O398">
        <f t="shared" si="75"/>
        <v>99.9</v>
      </c>
      <c r="P398">
        <f t="shared" si="76"/>
        <v>899.1</v>
      </c>
      <c r="Q398">
        <f t="shared" si="77"/>
        <v>4.3</v>
      </c>
      <c r="R398">
        <f t="shared" si="78"/>
        <v>17.2</v>
      </c>
      <c r="S398">
        <f t="shared" si="79"/>
        <v>0.86</v>
      </c>
      <c r="T398">
        <f t="shared" si="80"/>
        <v>5</v>
      </c>
      <c r="U398">
        <f t="shared" si="81"/>
        <v>5</v>
      </c>
      <c r="W398">
        <f t="shared" si="82"/>
        <v>0.86</v>
      </c>
      <c r="X398">
        <f t="shared" si="83"/>
        <v>0.11</v>
      </c>
      <c r="Y398">
        <f t="shared" si="84"/>
        <v>0.02</v>
      </c>
    </row>
    <row r="399" spans="1:25" x14ac:dyDescent="0.25">
      <c r="A399" s="1" t="s">
        <v>914</v>
      </c>
      <c r="B399" s="1">
        <v>100</v>
      </c>
      <c r="C399" s="1">
        <v>14</v>
      </c>
      <c r="D399" s="1">
        <v>4.4000000000000004</v>
      </c>
      <c r="E399" s="1">
        <v>0.6</v>
      </c>
      <c r="F399" s="1">
        <v>0.1</v>
      </c>
      <c r="G399" s="1"/>
      <c r="H399" s="1">
        <v>1</v>
      </c>
      <c r="I399" s="1"/>
      <c r="J399" s="1"/>
      <c r="K399" s="1">
        <v>0</v>
      </c>
      <c r="L399" s="1">
        <v>2017</v>
      </c>
      <c r="M399">
        <f t="shared" si="73"/>
        <v>20.9</v>
      </c>
      <c r="N399">
        <f t="shared" si="74"/>
        <v>1.49</v>
      </c>
      <c r="O399">
        <f t="shared" si="75"/>
        <v>99.9</v>
      </c>
      <c r="P399">
        <f t="shared" si="76"/>
        <v>899.1</v>
      </c>
      <c r="Q399">
        <f t="shared" si="77"/>
        <v>5</v>
      </c>
      <c r="R399">
        <f t="shared" si="78"/>
        <v>20</v>
      </c>
      <c r="S399">
        <f t="shared" si="79"/>
        <v>1</v>
      </c>
      <c r="T399">
        <f t="shared" si="80"/>
        <v>5</v>
      </c>
      <c r="U399">
        <f t="shared" si="81"/>
        <v>5</v>
      </c>
      <c r="W399">
        <f t="shared" si="82"/>
        <v>0.86</v>
      </c>
      <c r="X399">
        <f t="shared" si="83"/>
        <v>0.12</v>
      </c>
      <c r="Y399">
        <f t="shared" si="84"/>
        <v>0.02</v>
      </c>
    </row>
    <row r="400" spans="1:25" x14ac:dyDescent="0.25">
      <c r="A400" s="1" t="s">
        <v>915</v>
      </c>
      <c r="B400" s="1">
        <v>100</v>
      </c>
      <c r="C400" s="1">
        <v>24</v>
      </c>
      <c r="D400" s="1">
        <v>6.9</v>
      </c>
      <c r="E400" s="1">
        <v>1.7</v>
      </c>
      <c r="F400" s="1">
        <v>0.1</v>
      </c>
      <c r="G400" s="1"/>
      <c r="H400" s="1">
        <v>0</v>
      </c>
      <c r="I400" s="1"/>
      <c r="J400" s="1"/>
      <c r="K400" s="1">
        <v>0</v>
      </c>
      <c r="L400" s="1">
        <v>2017</v>
      </c>
      <c r="M400">
        <f t="shared" si="73"/>
        <v>35.299999999999997</v>
      </c>
      <c r="N400">
        <f t="shared" si="74"/>
        <v>1.47</v>
      </c>
      <c r="O400">
        <f t="shared" si="75"/>
        <v>99.9</v>
      </c>
      <c r="P400">
        <f t="shared" si="76"/>
        <v>899.1</v>
      </c>
      <c r="Q400">
        <f t="shared" si="77"/>
        <v>8.6</v>
      </c>
      <c r="R400">
        <f t="shared" si="78"/>
        <v>34.4</v>
      </c>
      <c r="S400">
        <f t="shared" si="79"/>
        <v>1.72</v>
      </c>
      <c r="T400">
        <f t="shared" si="80"/>
        <v>5</v>
      </c>
      <c r="U400">
        <f t="shared" si="81"/>
        <v>5</v>
      </c>
      <c r="W400">
        <f t="shared" si="82"/>
        <v>0.79</v>
      </c>
      <c r="X400">
        <f t="shared" si="83"/>
        <v>0.2</v>
      </c>
      <c r="Y400">
        <f t="shared" si="84"/>
        <v>0.01</v>
      </c>
    </row>
    <row r="401" spans="1:25" x14ac:dyDescent="0.25">
      <c r="A401" s="1" t="s">
        <v>916</v>
      </c>
      <c r="B401" s="1">
        <v>100</v>
      </c>
      <c r="C401" s="1">
        <v>25</v>
      </c>
      <c r="D401" s="1">
        <v>8.6199999999999992</v>
      </c>
      <c r="E401" s="1">
        <v>1.08</v>
      </c>
      <c r="F401" s="1">
        <v>0.06</v>
      </c>
      <c r="G401" s="1">
        <v>4.51</v>
      </c>
      <c r="H401" s="1">
        <v>0</v>
      </c>
      <c r="I401" s="1">
        <v>0</v>
      </c>
      <c r="J401" s="1">
        <v>0.02</v>
      </c>
      <c r="K401" s="1">
        <v>0</v>
      </c>
      <c r="L401" s="1">
        <v>2017</v>
      </c>
      <c r="M401">
        <f t="shared" si="73"/>
        <v>39.339999999999996</v>
      </c>
      <c r="N401">
        <f t="shared" si="74"/>
        <v>1.57</v>
      </c>
      <c r="O401">
        <f t="shared" si="75"/>
        <v>99.94</v>
      </c>
      <c r="P401">
        <f t="shared" si="76"/>
        <v>899.46</v>
      </c>
      <c r="Q401">
        <f t="shared" si="77"/>
        <v>9.6999999999999993</v>
      </c>
      <c r="R401">
        <f t="shared" si="78"/>
        <v>38.799999999999997</v>
      </c>
      <c r="S401">
        <f t="shared" si="79"/>
        <v>1.94</v>
      </c>
      <c r="T401">
        <f t="shared" si="80"/>
        <v>5</v>
      </c>
      <c r="U401">
        <f t="shared" si="81"/>
        <v>5</v>
      </c>
      <c r="W401">
        <f t="shared" si="82"/>
        <v>0.88</v>
      </c>
      <c r="X401">
        <f t="shared" si="83"/>
        <v>0.11</v>
      </c>
      <c r="Y401">
        <f t="shared" si="84"/>
        <v>0.01</v>
      </c>
    </row>
    <row r="402" spans="1:25" x14ac:dyDescent="0.25">
      <c r="A402" s="1" t="s">
        <v>917</v>
      </c>
      <c r="B402" s="1">
        <v>100</v>
      </c>
      <c r="C402" s="1">
        <v>24</v>
      </c>
      <c r="D402" s="1">
        <v>6.9</v>
      </c>
      <c r="E402" s="1">
        <v>1.7</v>
      </c>
      <c r="F402" s="1">
        <v>0.1</v>
      </c>
      <c r="G402" s="1"/>
      <c r="H402" s="1">
        <v>0</v>
      </c>
      <c r="I402" s="1"/>
      <c r="J402" s="1"/>
      <c r="K402" s="1">
        <v>0</v>
      </c>
      <c r="L402" s="1">
        <v>2017</v>
      </c>
      <c r="M402">
        <f t="shared" si="73"/>
        <v>35.299999999999997</v>
      </c>
      <c r="N402">
        <f t="shared" si="74"/>
        <v>1.47</v>
      </c>
      <c r="O402">
        <f t="shared" si="75"/>
        <v>99.9</v>
      </c>
      <c r="P402">
        <f t="shared" si="76"/>
        <v>899.1</v>
      </c>
      <c r="Q402">
        <f t="shared" si="77"/>
        <v>8.6</v>
      </c>
      <c r="R402">
        <f t="shared" si="78"/>
        <v>34.4</v>
      </c>
      <c r="S402">
        <f t="shared" si="79"/>
        <v>1.72</v>
      </c>
      <c r="T402">
        <f t="shared" si="80"/>
        <v>5</v>
      </c>
      <c r="U402">
        <f t="shared" si="81"/>
        <v>5</v>
      </c>
      <c r="W402">
        <f t="shared" si="82"/>
        <v>0.79</v>
      </c>
      <c r="X402">
        <f t="shared" si="83"/>
        <v>0.2</v>
      </c>
      <c r="Y402">
        <f t="shared" si="84"/>
        <v>0.01</v>
      </c>
    </row>
    <row r="403" spans="1:25" x14ac:dyDescent="0.25">
      <c r="A403" s="1" t="s">
        <v>918</v>
      </c>
      <c r="B403" s="1">
        <v>100</v>
      </c>
      <c r="C403" s="1">
        <v>43</v>
      </c>
      <c r="D403" s="1">
        <v>13.63</v>
      </c>
      <c r="E403" s="1">
        <v>1.19</v>
      </c>
      <c r="F403" s="1">
        <v>0.65</v>
      </c>
      <c r="G403" s="1">
        <v>4.74</v>
      </c>
      <c r="H403" s="1">
        <v>0</v>
      </c>
      <c r="I403" s="1">
        <v>0</v>
      </c>
      <c r="J403" s="1">
        <v>0.12</v>
      </c>
      <c r="K403" s="1">
        <v>0</v>
      </c>
      <c r="L403" s="1">
        <v>2017</v>
      </c>
      <c r="M403">
        <f t="shared" si="73"/>
        <v>65.13</v>
      </c>
      <c r="N403">
        <f t="shared" si="74"/>
        <v>1.51</v>
      </c>
      <c r="O403">
        <f t="shared" si="75"/>
        <v>99.35</v>
      </c>
      <c r="P403">
        <f t="shared" si="76"/>
        <v>894.15</v>
      </c>
      <c r="Q403">
        <f t="shared" si="77"/>
        <v>14.82</v>
      </c>
      <c r="R403">
        <f t="shared" si="78"/>
        <v>59.28</v>
      </c>
      <c r="S403">
        <f t="shared" si="79"/>
        <v>2.96</v>
      </c>
      <c r="T403">
        <f t="shared" si="80"/>
        <v>5.01</v>
      </c>
      <c r="U403">
        <f t="shared" si="81"/>
        <v>5</v>
      </c>
      <c r="W403">
        <f t="shared" si="82"/>
        <v>0.88</v>
      </c>
      <c r="X403">
        <f t="shared" si="83"/>
        <v>0.08</v>
      </c>
      <c r="Y403">
        <f t="shared" si="84"/>
        <v>0.04</v>
      </c>
    </row>
    <row r="404" spans="1:25" x14ac:dyDescent="0.25">
      <c r="A404" s="1" t="s">
        <v>919</v>
      </c>
      <c r="B404" s="1">
        <v>100</v>
      </c>
      <c r="C404" s="1">
        <v>39</v>
      </c>
      <c r="D404" s="1">
        <v>3.6</v>
      </c>
      <c r="E404" s="1">
        <v>4.5</v>
      </c>
      <c r="F404" s="1">
        <v>1.7</v>
      </c>
      <c r="G404" s="1"/>
      <c r="H404" s="1">
        <v>4</v>
      </c>
      <c r="I404" s="1"/>
      <c r="J404" s="1"/>
      <c r="K404" s="1">
        <v>0</v>
      </c>
      <c r="L404" s="1">
        <v>2017</v>
      </c>
      <c r="M404">
        <f t="shared" si="73"/>
        <v>47.699999999999996</v>
      </c>
      <c r="N404">
        <f t="shared" si="74"/>
        <v>1.22</v>
      </c>
      <c r="O404">
        <f t="shared" si="75"/>
        <v>98.3</v>
      </c>
      <c r="P404">
        <f t="shared" si="76"/>
        <v>884.69999999999993</v>
      </c>
      <c r="Q404">
        <f t="shared" si="77"/>
        <v>8.1</v>
      </c>
      <c r="R404">
        <f t="shared" si="78"/>
        <v>32.4</v>
      </c>
      <c r="S404">
        <f t="shared" si="79"/>
        <v>1.62</v>
      </c>
      <c r="T404">
        <f t="shared" si="80"/>
        <v>5</v>
      </c>
      <c r="U404">
        <f t="shared" si="81"/>
        <v>5</v>
      </c>
      <c r="W404">
        <f t="shared" si="82"/>
        <v>0.37</v>
      </c>
      <c r="X404">
        <f t="shared" si="83"/>
        <v>0.46</v>
      </c>
      <c r="Y404">
        <f t="shared" si="84"/>
        <v>0.17</v>
      </c>
    </row>
    <row r="405" spans="1:25" x14ac:dyDescent="0.25">
      <c r="A405" s="1" t="s">
        <v>920</v>
      </c>
      <c r="B405" s="1">
        <v>100</v>
      </c>
      <c r="C405" s="1">
        <v>16</v>
      </c>
      <c r="D405" s="1">
        <v>4.88</v>
      </c>
      <c r="E405" s="1">
        <v>1.05</v>
      </c>
      <c r="F405" s="1">
        <v>0.1</v>
      </c>
      <c r="G405" s="1">
        <v>2.08</v>
      </c>
      <c r="H405" s="1">
        <v>0</v>
      </c>
      <c r="I405" s="1">
        <v>0</v>
      </c>
      <c r="J405" s="1">
        <v>0.03</v>
      </c>
      <c r="K405" s="1">
        <v>0</v>
      </c>
      <c r="L405" s="1">
        <v>2017</v>
      </c>
      <c r="M405">
        <f t="shared" si="73"/>
        <v>24.619999999999997</v>
      </c>
      <c r="N405">
        <f t="shared" si="74"/>
        <v>1.54</v>
      </c>
      <c r="O405">
        <f t="shared" si="75"/>
        <v>99.9</v>
      </c>
      <c r="P405">
        <f t="shared" si="76"/>
        <v>899.1</v>
      </c>
      <c r="Q405">
        <f t="shared" si="77"/>
        <v>5.93</v>
      </c>
      <c r="R405">
        <f t="shared" si="78"/>
        <v>23.72</v>
      </c>
      <c r="S405">
        <f t="shared" si="79"/>
        <v>1.19</v>
      </c>
      <c r="T405">
        <f t="shared" si="80"/>
        <v>4.9800000000000004</v>
      </c>
      <c r="U405">
        <f t="shared" si="81"/>
        <v>5</v>
      </c>
      <c r="W405">
        <f t="shared" si="82"/>
        <v>0.81</v>
      </c>
      <c r="X405">
        <f t="shared" si="83"/>
        <v>0.17</v>
      </c>
      <c r="Y405">
        <f t="shared" si="84"/>
        <v>0.02</v>
      </c>
    </row>
    <row r="406" spans="1:25" x14ac:dyDescent="0.25">
      <c r="A406" s="1" t="s">
        <v>921</v>
      </c>
      <c r="B406" s="1">
        <v>100</v>
      </c>
      <c r="C406" s="1">
        <v>17</v>
      </c>
      <c r="D406" s="1">
        <v>5.14</v>
      </c>
      <c r="E406" s="1">
        <v>1.07</v>
      </c>
      <c r="F406" s="1">
        <v>0.09</v>
      </c>
      <c r="G406" s="1">
        <v>2.4300000000000002</v>
      </c>
      <c r="H406" s="1">
        <v>0</v>
      </c>
      <c r="I406" s="1">
        <v>0</v>
      </c>
      <c r="J406" s="1">
        <v>0.03</v>
      </c>
      <c r="K406" s="1">
        <v>0</v>
      </c>
      <c r="L406" s="1">
        <v>2017</v>
      </c>
      <c r="M406">
        <f t="shared" si="73"/>
        <v>25.65</v>
      </c>
      <c r="N406">
        <f t="shared" si="74"/>
        <v>1.51</v>
      </c>
      <c r="O406">
        <f t="shared" si="75"/>
        <v>99.91</v>
      </c>
      <c r="P406">
        <f t="shared" si="76"/>
        <v>899.18999999999994</v>
      </c>
      <c r="Q406">
        <f t="shared" si="77"/>
        <v>6.21</v>
      </c>
      <c r="R406">
        <f t="shared" si="78"/>
        <v>24.84</v>
      </c>
      <c r="S406">
        <f t="shared" si="79"/>
        <v>1.24</v>
      </c>
      <c r="T406">
        <f t="shared" si="80"/>
        <v>5.01</v>
      </c>
      <c r="U406">
        <f t="shared" si="81"/>
        <v>5</v>
      </c>
      <c r="W406">
        <f t="shared" si="82"/>
        <v>0.82</v>
      </c>
      <c r="X406">
        <f t="shared" si="83"/>
        <v>0.17</v>
      </c>
      <c r="Y406">
        <f t="shared" si="84"/>
        <v>0.01</v>
      </c>
    </row>
    <row r="407" spans="1:25" x14ac:dyDescent="0.25">
      <c r="A407" s="1" t="s">
        <v>922</v>
      </c>
      <c r="B407" s="1">
        <v>100</v>
      </c>
      <c r="C407" s="1">
        <v>29</v>
      </c>
      <c r="D407" s="1">
        <v>6.14</v>
      </c>
      <c r="E407" s="1">
        <v>3.09</v>
      </c>
      <c r="F407" s="1">
        <v>0.34</v>
      </c>
      <c r="G407" s="1">
        <v>0.33</v>
      </c>
      <c r="H407" s="1">
        <v>2</v>
      </c>
      <c r="I407" s="1">
        <v>0</v>
      </c>
      <c r="J407" s="1">
        <v>7.0000000000000007E-2</v>
      </c>
      <c r="K407" s="1">
        <v>0</v>
      </c>
      <c r="L407" s="1">
        <v>2017</v>
      </c>
      <c r="M407">
        <f t="shared" si="73"/>
        <v>39.980000000000004</v>
      </c>
      <c r="N407">
        <f t="shared" si="74"/>
        <v>1.38</v>
      </c>
      <c r="O407">
        <f t="shared" si="75"/>
        <v>99.66</v>
      </c>
      <c r="P407">
        <f t="shared" si="76"/>
        <v>896.93999999999994</v>
      </c>
      <c r="Q407">
        <f t="shared" si="77"/>
        <v>9.23</v>
      </c>
      <c r="R407">
        <f t="shared" si="78"/>
        <v>36.92</v>
      </c>
      <c r="S407">
        <f t="shared" si="79"/>
        <v>1.85</v>
      </c>
      <c r="T407">
        <f t="shared" si="80"/>
        <v>4.99</v>
      </c>
      <c r="U407">
        <f t="shared" si="81"/>
        <v>5</v>
      </c>
      <c r="W407">
        <f t="shared" si="82"/>
        <v>0.64</v>
      </c>
      <c r="X407">
        <f t="shared" si="83"/>
        <v>0.32</v>
      </c>
      <c r="Y407">
        <f t="shared" si="84"/>
        <v>0.04</v>
      </c>
    </row>
    <row r="408" spans="1:25" x14ac:dyDescent="0.25">
      <c r="A408" s="1" t="s">
        <v>923</v>
      </c>
      <c r="B408" s="1">
        <v>100</v>
      </c>
      <c r="C408" s="1">
        <v>41</v>
      </c>
      <c r="D408" s="1">
        <v>8.43</v>
      </c>
      <c r="E408" s="1">
        <v>4.83</v>
      </c>
      <c r="F408" s="1">
        <v>0.38</v>
      </c>
      <c r="G408" s="1">
        <v>0.84</v>
      </c>
      <c r="H408" s="1">
        <v>0</v>
      </c>
      <c r="I408" s="1">
        <v>0</v>
      </c>
      <c r="J408" s="1">
        <v>0.08</v>
      </c>
      <c r="K408" s="1">
        <v>0</v>
      </c>
      <c r="L408" s="1">
        <v>2017</v>
      </c>
      <c r="M408">
        <f t="shared" si="73"/>
        <v>56.46</v>
      </c>
      <c r="N408">
        <f t="shared" si="74"/>
        <v>1.38</v>
      </c>
      <c r="O408">
        <f t="shared" si="75"/>
        <v>99.62</v>
      </c>
      <c r="P408">
        <f t="shared" si="76"/>
        <v>896.58</v>
      </c>
      <c r="Q408">
        <f t="shared" si="77"/>
        <v>13.26</v>
      </c>
      <c r="R408">
        <f t="shared" si="78"/>
        <v>53.04</v>
      </c>
      <c r="S408">
        <f t="shared" si="79"/>
        <v>2.65</v>
      </c>
      <c r="T408">
        <f t="shared" si="80"/>
        <v>5</v>
      </c>
      <c r="U408">
        <f t="shared" si="81"/>
        <v>5</v>
      </c>
      <c r="W408">
        <f t="shared" si="82"/>
        <v>0.62</v>
      </c>
      <c r="X408">
        <f t="shared" si="83"/>
        <v>0.35</v>
      </c>
      <c r="Y408">
        <f t="shared" si="84"/>
        <v>0.03</v>
      </c>
    </row>
    <row r="409" spans="1:25" x14ac:dyDescent="0.25">
      <c r="A409" s="1" t="s">
        <v>924</v>
      </c>
      <c r="B409" s="1">
        <v>100</v>
      </c>
      <c r="C409" s="1">
        <v>44</v>
      </c>
      <c r="D409" s="1">
        <v>9.19</v>
      </c>
      <c r="E409" s="1">
        <v>4.84</v>
      </c>
      <c r="F409" s="1">
        <v>0.49</v>
      </c>
      <c r="G409" s="1">
        <v>0.7</v>
      </c>
      <c r="H409" s="1">
        <v>3</v>
      </c>
      <c r="I409" s="1">
        <v>0</v>
      </c>
      <c r="J409" s="1">
        <v>0.09</v>
      </c>
      <c r="K409" s="1">
        <v>0</v>
      </c>
      <c r="L409" s="1">
        <v>2017</v>
      </c>
      <c r="M409">
        <f t="shared" si="73"/>
        <v>60.53</v>
      </c>
      <c r="N409">
        <f t="shared" si="74"/>
        <v>1.38</v>
      </c>
      <c r="O409">
        <f t="shared" si="75"/>
        <v>99.51</v>
      </c>
      <c r="P409">
        <f t="shared" si="76"/>
        <v>895.59</v>
      </c>
      <c r="Q409">
        <f t="shared" si="77"/>
        <v>14.03</v>
      </c>
      <c r="R409">
        <f t="shared" si="78"/>
        <v>56.12</v>
      </c>
      <c r="S409">
        <f t="shared" si="79"/>
        <v>2.81</v>
      </c>
      <c r="T409">
        <f t="shared" si="80"/>
        <v>4.99</v>
      </c>
      <c r="U409">
        <f t="shared" si="81"/>
        <v>5</v>
      </c>
      <c r="W409">
        <f t="shared" si="82"/>
        <v>0.63</v>
      </c>
      <c r="X409">
        <f t="shared" si="83"/>
        <v>0.33</v>
      </c>
      <c r="Y409">
        <f t="shared" si="84"/>
        <v>0.03</v>
      </c>
    </row>
    <row r="410" spans="1:25" x14ac:dyDescent="0.25">
      <c r="A410" s="1" t="s">
        <v>925</v>
      </c>
      <c r="B410" s="1">
        <v>100</v>
      </c>
      <c r="C410" s="1">
        <v>9</v>
      </c>
      <c r="D410" s="1">
        <v>2.4</v>
      </c>
      <c r="E410" s="1">
        <v>0.9</v>
      </c>
      <c r="F410" s="1">
        <v>0</v>
      </c>
      <c r="G410" s="1"/>
      <c r="H410" s="1">
        <v>2</v>
      </c>
      <c r="I410" s="1"/>
      <c r="J410" s="1"/>
      <c r="K410" s="1">
        <v>0</v>
      </c>
      <c r="L410" s="1">
        <v>2017</v>
      </c>
      <c r="M410">
        <f t="shared" si="73"/>
        <v>13.2</v>
      </c>
      <c r="N410">
        <f t="shared" si="74"/>
        <v>1.47</v>
      </c>
      <c r="O410">
        <f t="shared" si="75"/>
        <v>100</v>
      </c>
      <c r="P410">
        <f t="shared" si="76"/>
        <v>900</v>
      </c>
      <c r="Q410">
        <f t="shared" si="77"/>
        <v>3.3</v>
      </c>
      <c r="R410">
        <f t="shared" si="78"/>
        <v>13.2</v>
      </c>
      <c r="S410">
        <f t="shared" si="79"/>
        <v>0.66</v>
      </c>
      <c r="T410">
        <f t="shared" si="80"/>
        <v>5</v>
      </c>
      <c r="U410">
        <f t="shared" si="81"/>
        <v>5</v>
      </c>
      <c r="W410">
        <f t="shared" si="82"/>
        <v>0.73</v>
      </c>
      <c r="X410">
        <f t="shared" si="83"/>
        <v>0.27</v>
      </c>
      <c r="Y410">
        <f t="shared" si="84"/>
        <v>0</v>
      </c>
    </row>
    <row r="411" spans="1:25" x14ac:dyDescent="0.25">
      <c r="A411" s="1" t="s">
        <v>926</v>
      </c>
      <c r="B411" s="1">
        <v>100</v>
      </c>
      <c r="C411" s="1">
        <v>24</v>
      </c>
      <c r="D411" s="1">
        <v>7.7</v>
      </c>
      <c r="E411" s="1">
        <v>1.2</v>
      </c>
      <c r="F411" s="1">
        <v>0.1</v>
      </c>
      <c r="G411" s="1"/>
      <c r="H411" s="1">
        <v>6</v>
      </c>
      <c r="I411" s="1"/>
      <c r="J411" s="1"/>
      <c r="K411" s="1">
        <v>0</v>
      </c>
      <c r="L411" s="1">
        <v>2017</v>
      </c>
      <c r="M411">
        <f t="shared" si="73"/>
        <v>36.5</v>
      </c>
      <c r="N411">
        <f t="shared" si="74"/>
        <v>1.52</v>
      </c>
      <c r="O411">
        <f t="shared" si="75"/>
        <v>99.9</v>
      </c>
      <c r="P411">
        <f t="shared" si="76"/>
        <v>899.1</v>
      </c>
      <c r="Q411">
        <f t="shared" si="77"/>
        <v>8.9</v>
      </c>
      <c r="R411">
        <f t="shared" si="78"/>
        <v>35.6</v>
      </c>
      <c r="S411">
        <f t="shared" si="79"/>
        <v>1.78</v>
      </c>
      <c r="T411">
        <f t="shared" si="80"/>
        <v>5</v>
      </c>
      <c r="U411">
        <f t="shared" si="81"/>
        <v>5</v>
      </c>
      <c r="W411">
        <f t="shared" si="82"/>
        <v>0.86</v>
      </c>
      <c r="X411">
        <f t="shared" si="83"/>
        <v>0.13</v>
      </c>
      <c r="Y411">
        <f t="shared" si="84"/>
        <v>0.01</v>
      </c>
    </row>
    <row r="412" spans="1:25" x14ac:dyDescent="0.25">
      <c r="A412" s="1" t="s">
        <v>927</v>
      </c>
      <c r="B412" s="1">
        <v>70</v>
      </c>
      <c r="C412" s="1">
        <v>25.2</v>
      </c>
      <c r="D412" s="1">
        <v>5.04</v>
      </c>
      <c r="E412" s="1">
        <v>2.1</v>
      </c>
      <c r="F412" s="1">
        <v>0.28000000000000003</v>
      </c>
      <c r="G412" s="1">
        <v>0</v>
      </c>
      <c r="H412" s="1">
        <v>23.8</v>
      </c>
      <c r="I412" s="1">
        <v>0</v>
      </c>
      <c r="J412" s="1">
        <v>0</v>
      </c>
      <c r="K412" s="1">
        <v>0</v>
      </c>
      <c r="L412" s="1">
        <v>2011</v>
      </c>
      <c r="M412">
        <f t="shared" si="73"/>
        <v>31.080000000000002</v>
      </c>
      <c r="N412">
        <f t="shared" si="74"/>
        <v>1.23</v>
      </c>
      <c r="O412">
        <f t="shared" si="75"/>
        <v>69.72</v>
      </c>
      <c r="P412">
        <f t="shared" si="76"/>
        <v>627.48</v>
      </c>
      <c r="Q412">
        <f t="shared" si="77"/>
        <v>7.1400000000000006</v>
      </c>
      <c r="R412">
        <f t="shared" si="78"/>
        <v>28.560000000000002</v>
      </c>
      <c r="S412">
        <f t="shared" si="79"/>
        <v>1.43</v>
      </c>
      <c r="T412">
        <f t="shared" si="80"/>
        <v>4.99</v>
      </c>
      <c r="U412">
        <f t="shared" si="81"/>
        <v>5</v>
      </c>
      <c r="W412">
        <f t="shared" si="82"/>
        <v>0.68</v>
      </c>
      <c r="X412">
        <f t="shared" si="83"/>
        <v>0.28000000000000003</v>
      </c>
      <c r="Y412">
        <f t="shared" si="84"/>
        <v>0.04</v>
      </c>
    </row>
    <row r="413" spans="1:25" x14ac:dyDescent="0.25">
      <c r="A413" s="1" t="s">
        <v>928</v>
      </c>
      <c r="B413" s="1">
        <v>70</v>
      </c>
      <c r="C413" s="1">
        <v>14</v>
      </c>
      <c r="D413" s="1">
        <v>5.6</v>
      </c>
      <c r="E413" s="1">
        <v>7.0000000000000007E-2</v>
      </c>
      <c r="F413" s="1">
        <v>0.21</v>
      </c>
      <c r="G413" s="1">
        <v>0</v>
      </c>
      <c r="H413" s="1">
        <v>47.6</v>
      </c>
      <c r="I413" s="1">
        <v>0</v>
      </c>
      <c r="J413" s="1">
        <v>0</v>
      </c>
      <c r="K413" s="1">
        <v>0</v>
      </c>
      <c r="L413" s="1">
        <v>2006</v>
      </c>
      <c r="M413">
        <f t="shared" si="73"/>
        <v>24.57</v>
      </c>
      <c r="N413">
        <f t="shared" si="74"/>
        <v>1.76</v>
      </c>
      <c r="O413">
        <f t="shared" si="75"/>
        <v>69.790000000000006</v>
      </c>
      <c r="P413">
        <f t="shared" si="76"/>
        <v>628.11</v>
      </c>
      <c r="Q413">
        <f t="shared" si="77"/>
        <v>5.67</v>
      </c>
      <c r="R413">
        <f t="shared" si="78"/>
        <v>22.68</v>
      </c>
      <c r="S413">
        <f t="shared" si="79"/>
        <v>1.1299999999999999</v>
      </c>
      <c r="T413">
        <f t="shared" si="80"/>
        <v>5.0199999999999996</v>
      </c>
      <c r="U413">
        <f t="shared" si="81"/>
        <v>5</v>
      </c>
      <c r="W413">
        <f t="shared" si="82"/>
        <v>0.95</v>
      </c>
      <c r="X413">
        <f t="shared" si="83"/>
        <v>0.01</v>
      </c>
      <c r="Y413">
        <f t="shared" si="84"/>
        <v>0.04</v>
      </c>
    </row>
    <row r="414" spans="1:25" x14ac:dyDescent="0.25">
      <c r="A414" s="1" t="s">
        <v>929</v>
      </c>
      <c r="B414" s="1">
        <v>100</v>
      </c>
      <c r="C414" s="1">
        <v>284</v>
      </c>
      <c r="D414" s="1">
        <v>58.1</v>
      </c>
      <c r="E414" s="1">
        <v>19.899999999999999</v>
      </c>
      <c r="F414" s="1">
        <v>3.3</v>
      </c>
      <c r="G414" s="1">
        <v>0</v>
      </c>
      <c r="H414" s="1"/>
      <c r="I414" s="1">
        <v>0</v>
      </c>
      <c r="J414" s="1">
        <v>0</v>
      </c>
      <c r="K414" s="1">
        <v>0</v>
      </c>
      <c r="L414" s="1">
        <v>2011</v>
      </c>
      <c r="M414">
        <f t="shared" si="73"/>
        <v>341.7</v>
      </c>
      <c r="N414">
        <f t="shared" si="74"/>
        <v>1.2</v>
      </c>
      <c r="O414">
        <f t="shared" si="75"/>
        <v>96.7</v>
      </c>
      <c r="P414">
        <f t="shared" si="76"/>
        <v>870.30000000000007</v>
      </c>
      <c r="Q414">
        <f t="shared" si="77"/>
        <v>78</v>
      </c>
      <c r="R414">
        <f t="shared" si="78"/>
        <v>312</v>
      </c>
      <c r="S414">
        <f t="shared" si="79"/>
        <v>15.6</v>
      </c>
      <c r="T414">
        <f t="shared" si="80"/>
        <v>5</v>
      </c>
      <c r="U414">
        <f t="shared" si="81"/>
        <v>5</v>
      </c>
      <c r="W414">
        <f t="shared" si="82"/>
        <v>0.71</v>
      </c>
      <c r="X414">
        <f t="shared" si="83"/>
        <v>0.24</v>
      </c>
      <c r="Y414">
        <f t="shared" si="84"/>
        <v>0.04</v>
      </c>
    </row>
    <row r="415" spans="1:25" x14ac:dyDescent="0.25">
      <c r="A415" s="1" t="s">
        <v>930</v>
      </c>
      <c r="B415" s="1">
        <v>100</v>
      </c>
      <c r="C415" s="1">
        <v>64</v>
      </c>
      <c r="D415" s="1">
        <v>17.03</v>
      </c>
      <c r="E415" s="1">
        <v>4.03</v>
      </c>
      <c r="F415" s="1">
        <v>0.94</v>
      </c>
      <c r="G415" s="1">
        <v>2.0699999999999998</v>
      </c>
      <c r="H415" s="1">
        <v>2</v>
      </c>
      <c r="I415" s="1">
        <v>0</v>
      </c>
      <c r="J415" s="1">
        <v>0.16</v>
      </c>
      <c r="K415" s="1">
        <v>0</v>
      </c>
      <c r="L415" s="1">
        <v>2017</v>
      </c>
      <c r="M415">
        <f t="shared" si="73"/>
        <v>92.7</v>
      </c>
      <c r="N415">
        <f t="shared" si="74"/>
        <v>1.45</v>
      </c>
      <c r="O415">
        <f t="shared" si="75"/>
        <v>99.06</v>
      </c>
      <c r="P415">
        <f t="shared" si="76"/>
        <v>891.54</v>
      </c>
      <c r="Q415">
        <f t="shared" si="77"/>
        <v>21.060000000000002</v>
      </c>
      <c r="R415">
        <f t="shared" si="78"/>
        <v>84.240000000000009</v>
      </c>
      <c r="S415">
        <f t="shared" si="79"/>
        <v>4.21</v>
      </c>
      <c r="T415">
        <f t="shared" si="80"/>
        <v>5</v>
      </c>
      <c r="U415">
        <f t="shared" si="81"/>
        <v>5</v>
      </c>
      <c r="W415">
        <f t="shared" si="82"/>
        <v>0.77</v>
      </c>
      <c r="X415">
        <f t="shared" si="83"/>
        <v>0.18</v>
      </c>
      <c r="Y415">
        <f t="shared" si="84"/>
        <v>0.04</v>
      </c>
    </row>
    <row r="416" spans="1:25" x14ac:dyDescent="0.25">
      <c r="A416" s="1" t="s">
        <v>931</v>
      </c>
      <c r="B416" s="1">
        <v>100</v>
      </c>
      <c r="C416" s="1">
        <v>77</v>
      </c>
      <c r="D416" s="1">
        <v>21.59</v>
      </c>
      <c r="E416" s="1">
        <v>4.7699999999999996</v>
      </c>
      <c r="F416" s="1">
        <v>0.84</v>
      </c>
      <c r="G416" s="1">
        <v>3.32</v>
      </c>
      <c r="H416" s="1">
        <v>1</v>
      </c>
      <c r="I416" s="1">
        <v>0</v>
      </c>
      <c r="J416" s="1">
        <v>0.18</v>
      </c>
      <c r="K416" s="1">
        <v>0</v>
      </c>
      <c r="L416" s="1">
        <v>2017</v>
      </c>
      <c r="M416">
        <f t="shared" si="73"/>
        <v>113</v>
      </c>
      <c r="N416">
        <f t="shared" si="74"/>
        <v>1.47</v>
      </c>
      <c r="O416">
        <f t="shared" si="75"/>
        <v>99.16</v>
      </c>
      <c r="P416">
        <f t="shared" si="76"/>
        <v>892.43999999999994</v>
      </c>
      <c r="Q416">
        <f t="shared" si="77"/>
        <v>26.36</v>
      </c>
      <c r="R416">
        <f t="shared" si="78"/>
        <v>105.44</v>
      </c>
      <c r="S416">
        <f t="shared" si="79"/>
        <v>5.27</v>
      </c>
      <c r="T416">
        <f t="shared" si="80"/>
        <v>5</v>
      </c>
      <c r="U416">
        <f t="shared" si="81"/>
        <v>5</v>
      </c>
      <c r="W416">
        <f t="shared" si="82"/>
        <v>0.79</v>
      </c>
      <c r="X416">
        <f t="shared" si="83"/>
        <v>0.18</v>
      </c>
      <c r="Y416">
        <f t="shared" si="84"/>
        <v>0.03</v>
      </c>
    </row>
    <row r="417" spans="1:25" x14ac:dyDescent="0.25">
      <c r="A417" s="1" t="s">
        <v>932</v>
      </c>
      <c r="B417" s="1">
        <v>100</v>
      </c>
      <c r="C417" s="1">
        <v>33</v>
      </c>
      <c r="D417" s="1">
        <v>1.4</v>
      </c>
      <c r="E417" s="1">
        <v>1.4</v>
      </c>
      <c r="F417" s="1">
        <v>2.9</v>
      </c>
      <c r="G417" s="1">
        <v>0</v>
      </c>
      <c r="H417" s="1"/>
      <c r="I417" s="1">
        <v>0</v>
      </c>
      <c r="J417" s="1">
        <v>0</v>
      </c>
      <c r="K417" s="1">
        <v>0</v>
      </c>
      <c r="L417" s="1">
        <v>2011</v>
      </c>
      <c r="M417">
        <f t="shared" si="73"/>
        <v>37.299999999999997</v>
      </c>
      <c r="N417">
        <f t="shared" si="74"/>
        <v>1.1299999999999999</v>
      </c>
      <c r="O417">
        <f t="shared" si="75"/>
        <v>97.1</v>
      </c>
      <c r="P417">
        <f t="shared" si="76"/>
        <v>873.9</v>
      </c>
      <c r="Q417">
        <f t="shared" si="77"/>
        <v>2.8</v>
      </c>
      <c r="R417">
        <f t="shared" si="78"/>
        <v>11.2</v>
      </c>
      <c r="S417">
        <f t="shared" si="79"/>
        <v>0.56000000000000005</v>
      </c>
      <c r="T417">
        <f t="shared" si="80"/>
        <v>5</v>
      </c>
      <c r="U417">
        <f t="shared" si="81"/>
        <v>5</v>
      </c>
      <c r="W417">
        <f t="shared" si="82"/>
        <v>0.25</v>
      </c>
      <c r="X417">
        <f t="shared" si="83"/>
        <v>0.25</v>
      </c>
      <c r="Y417">
        <f t="shared" si="84"/>
        <v>0.51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Y58"/>
  <sheetViews>
    <sheetView workbookViewId="0">
      <selection activeCell="M1" sqref="M1:Y3"/>
    </sheetView>
  </sheetViews>
  <sheetFormatPr defaultRowHeight="15" x14ac:dyDescent="0.25"/>
  <cols>
    <col min="1" max="1" width="27.42578125" customWidth="1"/>
  </cols>
  <sheetData>
    <row r="1" spans="1:25" x14ac:dyDescent="0.25">
      <c r="M1" s="25" t="s">
        <v>2633</v>
      </c>
      <c r="N1" s="25"/>
      <c r="O1" s="25" t="s">
        <v>2634</v>
      </c>
      <c r="P1" s="25"/>
      <c r="Q1" s="25" t="s">
        <v>2635</v>
      </c>
      <c r="R1" s="25"/>
      <c r="S1" s="16"/>
      <c r="T1" s="15" t="s">
        <v>2640</v>
      </c>
      <c r="U1" s="7"/>
      <c r="V1" s="7"/>
      <c r="W1" s="7" t="s">
        <v>2642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15" t="s">
        <v>2628</v>
      </c>
      <c r="N2" s="12" t="s">
        <v>2630</v>
      </c>
      <c r="O2" s="15" t="s">
        <v>2631</v>
      </c>
      <c r="P2" s="15" t="s">
        <v>2632</v>
      </c>
      <c r="Q2" s="15" t="s">
        <v>2636</v>
      </c>
      <c r="R2" s="15" t="s">
        <v>2637</v>
      </c>
      <c r="S2" s="15" t="s">
        <v>2638</v>
      </c>
      <c r="T2" s="15" t="s">
        <v>2639</v>
      </c>
      <c r="U2" s="7" t="s">
        <v>2641</v>
      </c>
      <c r="V2" s="7"/>
      <c r="W2" s="7" t="s">
        <v>2621</v>
      </c>
      <c r="X2" s="7" t="s">
        <v>2622</v>
      </c>
      <c r="Y2" s="7" t="s">
        <v>293</v>
      </c>
    </row>
    <row r="3" spans="1:25" x14ac:dyDescent="0.25">
      <c r="A3" s="1" t="s">
        <v>933</v>
      </c>
      <c r="B3" s="1">
        <v>100</v>
      </c>
      <c r="C3" s="1">
        <v>177</v>
      </c>
      <c r="D3" s="1">
        <v>62.1</v>
      </c>
      <c r="E3" s="1">
        <v>20.100000000000001</v>
      </c>
      <c r="F3" s="1">
        <v>2.7</v>
      </c>
      <c r="G3" s="1"/>
      <c r="H3" s="1"/>
      <c r="I3" s="1"/>
      <c r="J3" s="1"/>
      <c r="K3" s="1">
        <v>0</v>
      </c>
      <c r="L3" s="1">
        <v>2017</v>
      </c>
      <c r="M3">
        <f>4*D3+4*E3+9*F3</f>
        <v>353.1</v>
      </c>
      <c r="N3">
        <f>ROUND(M3/C3,2)</f>
        <v>1.99</v>
      </c>
      <c r="O3">
        <f>B3-F3</f>
        <v>97.3</v>
      </c>
      <c r="P3">
        <f>O3*9</f>
        <v>875.69999999999993</v>
      </c>
      <c r="Q3">
        <f>D3+E3</f>
        <v>82.2</v>
      </c>
      <c r="R3">
        <f>Q3*4</f>
        <v>328.8</v>
      </c>
      <c r="S3">
        <f>ROUND(R3/20,2)</f>
        <v>16.440000000000001</v>
      </c>
      <c r="T3">
        <f>ROUND(Q3/S3,2)</f>
        <v>5</v>
      </c>
      <c r="U3">
        <f>IF(T3&lt;=20,ROUND(T3,1),IF(AND(T3&gt;20,T3&lt;=50),INT((T3+2)/5)*5,ROUND(T3,-1)))</f>
        <v>5</v>
      </c>
      <c r="W3">
        <f>ROUND(D3/($D3+$E3+$F3),2)</f>
        <v>0.73</v>
      </c>
      <c r="X3">
        <f t="shared" ref="X3:Y3" si="0">ROUND(E3/($D3+$E3+$F3),2)</f>
        <v>0.24</v>
      </c>
      <c r="Y3">
        <f t="shared" si="0"/>
        <v>0.03</v>
      </c>
    </row>
    <row r="4" spans="1:25" x14ac:dyDescent="0.25">
      <c r="A4" s="1" t="s">
        <v>934</v>
      </c>
      <c r="B4" s="1">
        <v>100</v>
      </c>
      <c r="C4" s="1">
        <v>13</v>
      </c>
      <c r="D4" s="1">
        <v>4.5</v>
      </c>
      <c r="E4" s="1">
        <v>1.8</v>
      </c>
      <c r="F4" s="1">
        <v>0.1</v>
      </c>
      <c r="G4" s="1"/>
      <c r="H4" s="1">
        <v>3</v>
      </c>
      <c r="I4" s="1"/>
      <c r="J4" s="1"/>
      <c r="K4" s="1">
        <v>0</v>
      </c>
      <c r="L4" s="1">
        <v>2017</v>
      </c>
      <c r="M4">
        <f t="shared" ref="M4:M58" si="1">4*D4+4*E4+9*F4</f>
        <v>26.099999999999998</v>
      </c>
      <c r="N4">
        <f t="shared" ref="N4:N58" si="2">ROUND(M4/C4,2)</f>
        <v>2.0099999999999998</v>
      </c>
      <c r="O4">
        <f t="shared" ref="O4:O58" si="3">B4-F4</f>
        <v>99.9</v>
      </c>
      <c r="P4">
        <f t="shared" ref="P4:P58" si="4">O4*9</f>
        <v>899.1</v>
      </c>
      <c r="Q4">
        <f t="shared" ref="Q4:Q58" si="5">D4+E4</f>
        <v>6.3</v>
      </c>
      <c r="R4">
        <f t="shared" ref="R4:R58" si="6">Q4*4</f>
        <v>25.2</v>
      </c>
      <c r="S4">
        <f t="shared" ref="S4:S58" si="7">ROUND(R4/20,2)</f>
        <v>1.26</v>
      </c>
      <c r="T4">
        <f t="shared" ref="T4:T58" si="8">ROUND(Q4/S4,2)</f>
        <v>5</v>
      </c>
      <c r="U4">
        <f t="shared" ref="U4:U58" si="9">IF(T4&lt;=20,ROUND(T4,1),IF(AND(T4&gt;20,T4&lt;=50),INT((T4+2)/5)*5,ROUND(T4,-1)))</f>
        <v>5</v>
      </c>
      <c r="W4">
        <f t="shared" ref="W4:W58" si="10">ROUND(D4/($D4+$E4+$F4),2)</f>
        <v>0.7</v>
      </c>
      <c r="X4">
        <f t="shared" ref="X4:X58" si="11">ROUND(E4/($D4+$E4+$F4),2)</f>
        <v>0.28000000000000003</v>
      </c>
      <c r="Y4">
        <f t="shared" ref="Y4:Y58" si="12">ROUND(F4/($D4+$E4+$F4),2)</f>
        <v>0.02</v>
      </c>
    </row>
    <row r="5" spans="1:25" x14ac:dyDescent="0.25">
      <c r="A5" s="1" t="s">
        <v>935</v>
      </c>
      <c r="B5" s="1">
        <v>100</v>
      </c>
      <c r="C5" s="1">
        <v>182</v>
      </c>
      <c r="D5" s="1">
        <v>66.099999999999994</v>
      </c>
      <c r="E5" s="1">
        <v>23.6</v>
      </c>
      <c r="F5" s="1">
        <v>0.5</v>
      </c>
      <c r="G5" s="1"/>
      <c r="H5" s="1">
        <v>64</v>
      </c>
      <c r="I5" s="1"/>
      <c r="J5" s="1"/>
      <c r="K5" s="1">
        <v>0</v>
      </c>
      <c r="L5" s="1">
        <v>2017</v>
      </c>
      <c r="M5">
        <f t="shared" si="1"/>
        <v>363.29999999999995</v>
      </c>
      <c r="N5">
        <f t="shared" si="2"/>
        <v>2</v>
      </c>
      <c r="O5">
        <f t="shared" si="3"/>
        <v>99.5</v>
      </c>
      <c r="P5">
        <f t="shared" si="4"/>
        <v>895.5</v>
      </c>
      <c r="Q5">
        <f t="shared" si="5"/>
        <v>89.699999999999989</v>
      </c>
      <c r="R5">
        <f t="shared" si="6"/>
        <v>358.79999999999995</v>
      </c>
      <c r="S5">
        <f t="shared" si="7"/>
        <v>17.940000000000001</v>
      </c>
      <c r="T5">
        <f t="shared" si="8"/>
        <v>5</v>
      </c>
      <c r="U5">
        <f t="shared" si="9"/>
        <v>5</v>
      </c>
      <c r="W5">
        <f t="shared" si="10"/>
        <v>0.73</v>
      </c>
      <c r="X5">
        <f t="shared" si="11"/>
        <v>0.26</v>
      </c>
      <c r="Y5">
        <f t="shared" si="12"/>
        <v>0.01</v>
      </c>
    </row>
    <row r="6" spans="1:25" x14ac:dyDescent="0.25">
      <c r="A6" s="1" t="s">
        <v>936</v>
      </c>
      <c r="B6" s="1">
        <v>100</v>
      </c>
      <c r="C6" s="1">
        <v>16</v>
      </c>
      <c r="D6" s="1">
        <v>5.7</v>
      </c>
      <c r="E6" s="1">
        <v>2.4</v>
      </c>
      <c r="F6" s="1">
        <v>0</v>
      </c>
      <c r="G6" s="1"/>
      <c r="H6" s="1">
        <v>14</v>
      </c>
      <c r="I6" s="1"/>
      <c r="J6" s="1"/>
      <c r="K6" s="1">
        <v>0</v>
      </c>
      <c r="L6" s="1">
        <v>2017</v>
      </c>
      <c r="M6">
        <f t="shared" si="1"/>
        <v>32.4</v>
      </c>
      <c r="N6">
        <f t="shared" si="2"/>
        <v>2.0299999999999998</v>
      </c>
      <c r="O6">
        <f t="shared" si="3"/>
        <v>100</v>
      </c>
      <c r="P6">
        <f t="shared" si="4"/>
        <v>900</v>
      </c>
      <c r="Q6">
        <f t="shared" si="5"/>
        <v>8.1</v>
      </c>
      <c r="R6">
        <f t="shared" si="6"/>
        <v>32.4</v>
      </c>
      <c r="S6">
        <f t="shared" si="7"/>
        <v>1.62</v>
      </c>
      <c r="T6">
        <f t="shared" si="8"/>
        <v>5</v>
      </c>
      <c r="U6">
        <f t="shared" si="9"/>
        <v>5</v>
      </c>
      <c r="W6">
        <f t="shared" si="10"/>
        <v>0.7</v>
      </c>
      <c r="X6">
        <f t="shared" si="11"/>
        <v>0.3</v>
      </c>
      <c r="Y6">
        <f t="shared" si="12"/>
        <v>0</v>
      </c>
    </row>
    <row r="7" spans="1:25" x14ac:dyDescent="0.25">
      <c r="A7" s="1" t="s">
        <v>937</v>
      </c>
      <c r="B7" s="1">
        <v>100</v>
      </c>
      <c r="C7" s="1">
        <v>179</v>
      </c>
      <c r="D7" s="1">
        <v>57.8</v>
      </c>
      <c r="E7" s="1">
        <v>24.5</v>
      </c>
      <c r="F7" s="1">
        <v>3.2</v>
      </c>
      <c r="G7" s="1"/>
      <c r="H7" s="1">
        <v>57</v>
      </c>
      <c r="I7" s="1"/>
      <c r="J7" s="1"/>
      <c r="K7" s="1">
        <v>0</v>
      </c>
      <c r="L7" s="1">
        <v>2017</v>
      </c>
      <c r="M7">
        <f t="shared" si="1"/>
        <v>358</v>
      </c>
      <c r="N7">
        <f t="shared" si="2"/>
        <v>2</v>
      </c>
      <c r="O7">
        <f t="shared" si="3"/>
        <v>96.8</v>
      </c>
      <c r="P7">
        <f t="shared" si="4"/>
        <v>871.19999999999993</v>
      </c>
      <c r="Q7">
        <f t="shared" si="5"/>
        <v>82.3</v>
      </c>
      <c r="R7">
        <f t="shared" si="6"/>
        <v>329.2</v>
      </c>
      <c r="S7">
        <f t="shared" si="7"/>
        <v>16.46</v>
      </c>
      <c r="T7">
        <f t="shared" si="8"/>
        <v>5</v>
      </c>
      <c r="U7">
        <f t="shared" si="9"/>
        <v>5</v>
      </c>
      <c r="W7">
        <f t="shared" si="10"/>
        <v>0.68</v>
      </c>
      <c r="X7">
        <f t="shared" si="11"/>
        <v>0.28999999999999998</v>
      </c>
      <c r="Y7">
        <f t="shared" si="12"/>
        <v>0.04</v>
      </c>
    </row>
    <row r="8" spans="1:25" x14ac:dyDescent="0.25">
      <c r="A8" s="1" t="s">
        <v>938</v>
      </c>
      <c r="B8" s="1">
        <v>100</v>
      </c>
      <c r="C8" s="1">
        <v>17</v>
      </c>
      <c r="D8" s="1">
        <v>6.3</v>
      </c>
      <c r="E8" s="1">
        <v>1.6</v>
      </c>
      <c r="F8" s="1">
        <v>0.2</v>
      </c>
      <c r="G8" s="1"/>
      <c r="H8" s="1">
        <v>9</v>
      </c>
      <c r="I8" s="1"/>
      <c r="J8" s="1"/>
      <c r="K8" s="1">
        <v>0</v>
      </c>
      <c r="L8" s="1">
        <v>2017</v>
      </c>
      <c r="M8">
        <f t="shared" si="1"/>
        <v>33.4</v>
      </c>
      <c r="N8">
        <f t="shared" si="2"/>
        <v>1.96</v>
      </c>
      <c r="O8">
        <f t="shared" si="3"/>
        <v>99.8</v>
      </c>
      <c r="P8">
        <f t="shared" si="4"/>
        <v>898.19999999999993</v>
      </c>
      <c r="Q8">
        <f t="shared" si="5"/>
        <v>7.9</v>
      </c>
      <c r="R8">
        <f t="shared" si="6"/>
        <v>31.6</v>
      </c>
      <c r="S8">
        <f t="shared" si="7"/>
        <v>1.58</v>
      </c>
      <c r="T8">
        <f t="shared" si="8"/>
        <v>5</v>
      </c>
      <c r="U8">
        <f t="shared" si="9"/>
        <v>5</v>
      </c>
      <c r="W8">
        <f t="shared" si="10"/>
        <v>0.78</v>
      </c>
      <c r="X8">
        <f t="shared" si="11"/>
        <v>0.2</v>
      </c>
      <c r="Y8">
        <f t="shared" si="12"/>
        <v>0.02</v>
      </c>
    </row>
    <row r="9" spans="1:25" x14ac:dyDescent="0.25">
      <c r="A9" s="1" t="s">
        <v>939</v>
      </c>
      <c r="B9" s="1">
        <v>100</v>
      </c>
      <c r="C9" s="1">
        <v>16</v>
      </c>
      <c r="D9" s="1">
        <v>5.3</v>
      </c>
      <c r="E9" s="1">
        <v>2.5</v>
      </c>
      <c r="F9" s="1">
        <v>0.1</v>
      </c>
      <c r="G9" s="1"/>
      <c r="H9" s="1">
        <v>20</v>
      </c>
      <c r="I9" s="1"/>
      <c r="J9" s="1"/>
      <c r="K9" s="1">
        <v>0</v>
      </c>
      <c r="L9" s="1">
        <v>2017</v>
      </c>
      <c r="M9">
        <f t="shared" si="1"/>
        <v>32.1</v>
      </c>
      <c r="N9">
        <f t="shared" si="2"/>
        <v>2.0099999999999998</v>
      </c>
      <c r="O9">
        <f t="shared" si="3"/>
        <v>99.9</v>
      </c>
      <c r="P9">
        <f t="shared" si="4"/>
        <v>899.1</v>
      </c>
      <c r="Q9">
        <f t="shared" si="5"/>
        <v>7.8</v>
      </c>
      <c r="R9">
        <f t="shared" si="6"/>
        <v>31.2</v>
      </c>
      <c r="S9">
        <f t="shared" si="7"/>
        <v>1.56</v>
      </c>
      <c r="T9">
        <f t="shared" si="8"/>
        <v>5</v>
      </c>
      <c r="U9">
        <f t="shared" si="9"/>
        <v>5</v>
      </c>
      <c r="W9">
        <f t="shared" si="10"/>
        <v>0.67</v>
      </c>
      <c r="X9">
        <f t="shared" si="11"/>
        <v>0.32</v>
      </c>
      <c r="Y9">
        <f t="shared" si="12"/>
        <v>0.01</v>
      </c>
    </row>
    <row r="10" spans="1:25" x14ac:dyDescent="0.25">
      <c r="A10" s="1" t="s">
        <v>940</v>
      </c>
      <c r="B10" s="1">
        <v>100</v>
      </c>
      <c r="C10" s="1">
        <v>23</v>
      </c>
      <c r="D10" s="1">
        <v>7.69</v>
      </c>
      <c r="E10" s="1">
        <v>3.28</v>
      </c>
      <c r="F10" s="1">
        <v>0.18</v>
      </c>
      <c r="G10" s="1">
        <v>0</v>
      </c>
      <c r="H10" s="1">
        <v>3</v>
      </c>
      <c r="I10" s="1">
        <v>0</v>
      </c>
      <c r="J10" s="1">
        <v>0.03</v>
      </c>
      <c r="K10" s="1">
        <v>0</v>
      </c>
      <c r="L10" s="1">
        <v>2017</v>
      </c>
      <c r="M10">
        <f t="shared" si="1"/>
        <v>45.5</v>
      </c>
      <c r="N10">
        <f t="shared" si="2"/>
        <v>1.98</v>
      </c>
      <c r="O10">
        <f t="shared" si="3"/>
        <v>99.82</v>
      </c>
      <c r="P10">
        <f t="shared" si="4"/>
        <v>898.37999999999988</v>
      </c>
      <c r="Q10">
        <f t="shared" si="5"/>
        <v>10.97</v>
      </c>
      <c r="R10">
        <f t="shared" si="6"/>
        <v>43.88</v>
      </c>
      <c r="S10">
        <f t="shared" si="7"/>
        <v>2.19</v>
      </c>
      <c r="T10">
        <f t="shared" si="8"/>
        <v>5.01</v>
      </c>
      <c r="U10">
        <f t="shared" si="9"/>
        <v>5</v>
      </c>
      <c r="W10">
        <f t="shared" si="10"/>
        <v>0.69</v>
      </c>
      <c r="X10">
        <f t="shared" si="11"/>
        <v>0.28999999999999998</v>
      </c>
      <c r="Y10">
        <f t="shared" si="12"/>
        <v>0.02</v>
      </c>
    </row>
    <row r="11" spans="1:25" x14ac:dyDescent="0.25">
      <c r="A11" s="1" t="s">
        <v>941</v>
      </c>
      <c r="B11" s="1">
        <v>100</v>
      </c>
      <c r="C11" s="1">
        <v>24</v>
      </c>
      <c r="D11" s="1">
        <v>8.1</v>
      </c>
      <c r="E11" s="1">
        <v>4.0999999999999996</v>
      </c>
      <c r="F11" s="1">
        <v>0</v>
      </c>
      <c r="G11" s="1"/>
      <c r="H11" s="1">
        <v>11</v>
      </c>
      <c r="I11" s="1"/>
      <c r="J11" s="1"/>
      <c r="K11" s="1">
        <v>0</v>
      </c>
      <c r="L11" s="1">
        <v>2017</v>
      </c>
      <c r="M11">
        <f t="shared" si="1"/>
        <v>48.8</v>
      </c>
      <c r="N11">
        <f t="shared" si="2"/>
        <v>2.0299999999999998</v>
      </c>
      <c r="O11">
        <f t="shared" si="3"/>
        <v>100</v>
      </c>
      <c r="P11">
        <f t="shared" si="4"/>
        <v>900</v>
      </c>
      <c r="Q11">
        <f t="shared" si="5"/>
        <v>12.2</v>
      </c>
      <c r="R11">
        <f t="shared" si="6"/>
        <v>48.8</v>
      </c>
      <c r="S11">
        <f t="shared" si="7"/>
        <v>2.44</v>
      </c>
      <c r="T11">
        <f t="shared" si="8"/>
        <v>5</v>
      </c>
      <c r="U11">
        <f t="shared" si="9"/>
        <v>5</v>
      </c>
      <c r="W11">
        <f t="shared" si="10"/>
        <v>0.66</v>
      </c>
      <c r="X11">
        <f t="shared" si="11"/>
        <v>0.34</v>
      </c>
      <c r="Y11">
        <f t="shared" si="12"/>
        <v>0</v>
      </c>
    </row>
    <row r="12" spans="1:25" x14ac:dyDescent="0.25">
      <c r="A12" s="1" t="s">
        <v>942</v>
      </c>
      <c r="B12" s="1">
        <v>100</v>
      </c>
      <c r="C12" s="1">
        <v>18</v>
      </c>
      <c r="D12" s="1">
        <v>6</v>
      </c>
      <c r="E12" s="1">
        <v>2.68</v>
      </c>
      <c r="F12" s="1">
        <v>0.08</v>
      </c>
      <c r="G12" s="1">
        <v>0.67</v>
      </c>
      <c r="H12" s="1">
        <v>1</v>
      </c>
      <c r="I12" s="1">
        <v>0</v>
      </c>
      <c r="J12" s="1">
        <v>0.03</v>
      </c>
      <c r="K12" s="1">
        <v>0</v>
      </c>
      <c r="L12" s="1">
        <v>2017</v>
      </c>
      <c r="M12">
        <f t="shared" si="1"/>
        <v>35.44</v>
      </c>
      <c r="N12">
        <f t="shared" si="2"/>
        <v>1.97</v>
      </c>
      <c r="O12">
        <f t="shared" si="3"/>
        <v>99.92</v>
      </c>
      <c r="P12">
        <f t="shared" si="4"/>
        <v>899.28</v>
      </c>
      <c r="Q12">
        <f t="shared" si="5"/>
        <v>8.68</v>
      </c>
      <c r="R12">
        <f t="shared" si="6"/>
        <v>34.72</v>
      </c>
      <c r="S12">
        <f t="shared" si="7"/>
        <v>1.74</v>
      </c>
      <c r="T12">
        <f t="shared" si="8"/>
        <v>4.99</v>
      </c>
      <c r="U12">
        <f t="shared" si="9"/>
        <v>5</v>
      </c>
      <c r="W12">
        <f t="shared" si="10"/>
        <v>0.68</v>
      </c>
      <c r="X12">
        <f t="shared" si="11"/>
        <v>0.31</v>
      </c>
      <c r="Y12">
        <f t="shared" si="12"/>
        <v>0.01</v>
      </c>
    </row>
    <row r="13" spans="1:25" x14ac:dyDescent="0.25">
      <c r="A13" s="1" t="s">
        <v>943</v>
      </c>
      <c r="B13" s="1">
        <v>100</v>
      </c>
      <c r="C13" s="1">
        <v>21</v>
      </c>
      <c r="D13" s="1">
        <v>6</v>
      </c>
      <c r="E13" s="1">
        <v>4.4000000000000004</v>
      </c>
      <c r="F13" s="1">
        <v>0.1</v>
      </c>
      <c r="G13" s="1"/>
      <c r="H13" s="1">
        <v>17</v>
      </c>
      <c r="I13" s="1"/>
      <c r="J13" s="1"/>
      <c r="K13" s="1">
        <v>0</v>
      </c>
      <c r="L13" s="1">
        <v>2017</v>
      </c>
      <c r="M13">
        <f t="shared" si="1"/>
        <v>42.5</v>
      </c>
      <c r="N13">
        <f t="shared" si="2"/>
        <v>2.02</v>
      </c>
      <c r="O13">
        <f t="shared" si="3"/>
        <v>99.9</v>
      </c>
      <c r="P13">
        <f t="shared" si="4"/>
        <v>899.1</v>
      </c>
      <c r="Q13">
        <f t="shared" si="5"/>
        <v>10.4</v>
      </c>
      <c r="R13">
        <f t="shared" si="6"/>
        <v>41.6</v>
      </c>
      <c r="S13">
        <f t="shared" si="7"/>
        <v>2.08</v>
      </c>
      <c r="T13">
        <f t="shared" si="8"/>
        <v>5</v>
      </c>
      <c r="U13">
        <f t="shared" si="9"/>
        <v>5</v>
      </c>
      <c r="W13">
        <f t="shared" si="10"/>
        <v>0.56999999999999995</v>
      </c>
      <c r="X13">
        <f t="shared" si="11"/>
        <v>0.42</v>
      </c>
      <c r="Y13">
        <f t="shared" si="12"/>
        <v>0.01</v>
      </c>
    </row>
    <row r="14" spans="1:25" x14ac:dyDescent="0.25">
      <c r="A14" s="1" t="s">
        <v>944</v>
      </c>
      <c r="B14" s="1">
        <v>100</v>
      </c>
      <c r="C14" s="1">
        <v>20</v>
      </c>
      <c r="D14" s="1">
        <v>6.1</v>
      </c>
      <c r="E14" s="1">
        <v>3.9</v>
      </c>
      <c r="F14" s="1">
        <v>0</v>
      </c>
      <c r="G14" s="1"/>
      <c r="H14" s="1">
        <v>7</v>
      </c>
      <c r="I14" s="1"/>
      <c r="J14" s="1"/>
      <c r="K14" s="1">
        <v>0</v>
      </c>
      <c r="L14" s="1">
        <v>2017</v>
      </c>
      <c r="M14">
        <f t="shared" si="1"/>
        <v>40</v>
      </c>
      <c r="N14">
        <f t="shared" si="2"/>
        <v>2</v>
      </c>
      <c r="O14">
        <f t="shared" si="3"/>
        <v>100</v>
      </c>
      <c r="P14">
        <f t="shared" si="4"/>
        <v>900</v>
      </c>
      <c r="Q14">
        <f t="shared" si="5"/>
        <v>10</v>
      </c>
      <c r="R14">
        <f t="shared" si="6"/>
        <v>40</v>
      </c>
      <c r="S14">
        <f t="shared" si="7"/>
        <v>2</v>
      </c>
      <c r="T14">
        <f t="shared" si="8"/>
        <v>5</v>
      </c>
      <c r="U14">
        <f t="shared" si="9"/>
        <v>5</v>
      </c>
      <c r="W14">
        <f t="shared" si="10"/>
        <v>0.61</v>
      </c>
      <c r="X14">
        <f t="shared" si="11"/>
        <v>0.39</v>
      </c>
      <c r="Y14">
        <f t="shared" si="12"/>
        <v>0</v>
      </c>
    </row>
    <row r="15" spans="1:25" x14ac:dyDescent="0.25">
      <c r="A15" s="1" t="s">
        <v>945</v>
      </c>
      <c r="B15" s="1">
        <v>100</v>
      </c>
      <c r="C15" s="1">
        <v>16</v>
      </c>
      <c r="D15" s="1">
        <v>5.3</v>
      </c>
      <c r="E15" s="1">
        <v>2.6</v>
      </c>
      <c r="F15" s="1">
        <v>0</v>
      </c>
      <c r="G15" s="1"/>
      <c r="H15" s="1">
        <v>5</v>
      </c>
      <c r="I15" s="1"/>
      <c r="J15" s="1"/>
      <c r="K15" s="1">
        <v>0</v>
      </c>
      <c r="L15" s="1">
        <v>2017</v>
      </c>
      <c r="M15">
        <f t="shared" si="1"/>
        <v>31.6</v>
      </c>
      <c r="N15">
        <f t="shared" si="2"/>
        <v>1.98</v>
      </c>
      <c r="O15">
        <f t="shared" si="3"/>
        <v>100</v>
      </c>
      <c r="P15">
        <f t="shared" si="4"/>
        <v>900</v>
      </c>
      <c r="Q15">
        <f t="shared" si="5"/>
        <v>7.9</v>
      </c>
      <c r="R15">
        <f t="shared" si="6"/>
        <v>31.6</v>
      </c>
      <c r="S15">
        <f t="shared" si="7"/>
        <v>1.58</v>
      </c>
      <c r="T15">
        <f t="shared" si="8"/>
        <v>5</v>
      </c>
      <c r="U15">
        <f t="shared" si="9"/>
        <v>5</v>
      </c>
      <c r="W15">
        <f t="shared" si="10"/>
        <v>0.67</v>
      </c>
      <c r="X15">
        <f t="shared" si="11"/>
        <v>0.33</v>
      </c>
      <c r="Y15">
        <f t="shared" si="12"/>
        <v>0</v>
      </c>
    </row>
    <row r="16" spans="1:25" x14ac:dyDescent="0.25">
      <c r="A16" s="1" t="s">
        <v>946</v>
      </c>
      <c r="B16" s="1">
        <v>100</v>
      </c>
      <c r="C16" s="1">
        <v>18</v>
      </c>
      <c r="D16" s="1">
        <v>5.2</v>
      </c>
      <c r="E16" s="1">
        <v>3.9</v>
      </c>
      <c r="F16" s="1">
        <v>0</v>
      </c>
      <c r="G16" s="1"/>
      <c r="H16" s="1">
        <v>9</v>
      </c>
      <c r="I16" s="1"/>
      <c r="J16" s="1"/>
      <c r="K16" s="1">
        <v>0</v>
      </c>
      <c r="L16" s="1">
        <v>2017</v>
      </c>
      <c r="M16">
        <f t="shared" si="1"/>
        <v>36.4</v>
      </c>
      <c r="N16">
        <f t="shared" si="2"/>
        <v>2.02</v>
      </c>
      <c r="O16">
        <f t="shared" si="3"/>
        <v>100</v>
      </c>
      <c r="P16">
        <f t="shared" si="4"/>
        <v>900</v>
      </c>
      <c r="Q16">
        <f t="shared" si="5"/>
        <v>9.1</v>
      </c>
      <c r="R16">
        <f t="shared" si="6"/>
        <v>36.4</v>
      </c>
      <c r="S16">
        <f t="shared" si="7"/>
        <v>1.82</v>
      </c>
      <c r="T16">
        <f t="shared" si="8"/>
        <v>5</v>
      </c>
      <c r="U16">
        <f t="shared" si="9"/>
        <v>5</v>
      </c>
      <c r="W16">
        <f t="shared" si="10"/>
        <v>0.56999999999999995</v>
      </c>
      <c r="X16">
        <f t="shared" si="11"/>
        <v>0.43</v>
      </c>
      <c r="Y16">
        <f t="shared" si="12"/>
        <v>0</v>
      </c>
    </row>
    <row r="17" spans="1:25" x14ac:dyDescent="0.25">
      <c r="A17" s="1" t="s">
        <v>947</v>
      </c>
      <c r="B17" s="1">
        <v>100</v>
      </c>
      <c r="C17" s="1">
        <v>17</v>
      </c>
      <c r="D17" s="1">
        <v>5.9</v>
      </c>
      <c r="E17" s="1">
        <v>2.2000000000000002</v>
      </c>
      <c r="F17" s="1">
        <v>0.1</v>
      </c>
      <c r="G17" s="1"/>
      <c r="H17" s="1">
        <v>12</v>
      </c>
      <c r="I17" s="1"/>
      <c r="J17" s="1"/>
      <c r="K17" s="1">
        <v>0</v>
      </c>
      <c r="L17" s="1">
        <v>2017</v>
      </c>
      <c r="M17">
        <f t="shared" si="1"/>
        <v>33.300000000000004</v>
      </c>
      <c r="N17">
        <f t="shared" si="2"/>
        <v>1.96</v>
      </c>
      <c r="O17">
        <f t="shared" si="3"/>
        <v>99.9</v>
      </c>
      <c r="P17">
        <f t="shared" si="4"/>
        <v>899.1</v>
      </c>
      <c r="Q17">
        <f t="shared" si="5"/>
        <v>8.1000000000000014</v>
      </c>
      <c r="R17">
        <f t="shared" si="6"/>
        <v>32.400000000000006</v>
      </c>
      <c r="S17">
        <f t="shared" si="7"/>
        <v>1.62</v>
      </c>
      <c r="T17">
        <f t="shared" si="8"/>
        <v>5</v>
      </c>
      <c r="U17">
        <f t="shared" si="9"/>
        <v>5</v>
      </c>
      <c r="W17">
        <f t="shared" si="10"/>
        <v>0.72</v>
      </c>
      <c r="X17">
        <f t="shared" si="11"/>
        <v>0.27</v>
      </c>
      <c r="Y17">
        <f t="shared" si="12"/>
        <v>0.01</v>
      </c>
    </row>
    <row r="18" spans="1:25" x14ac:dyDescent="0.25">
      <c r="A18" s="1" t="s">
        <v>948</v>
      </c>
      <c r="B18" s="1">
        <v>100</v>
      </c>
      <c r="C18" s="1">
        <v>23</v>
      </c>
      <c r="D18" s="1">
        <v>8.9</v>
      </c>
      <c r="E18" s="1">
        <v>2.2999999999999998</v>
      </c>
      <c r="F18" s="1">
        <v>0.1</v>
      </c>
      <c r="G18" s="1"/>
      <c r="H18" s="1"/>
      <c r="I18" s="1"/>
      <c r="J18" s="1"/>
      <c r="K18" s="1">
        <v>0</v>
      </c>
      <c r="L18" s="1">
        <v>2017</v>
      </c>
      <c r="M18">
        <f t="shared" si="1"/>
        <v>45.699999999999996</v>
      </c>
      <c r="N18">
        <f t="shared" si="2"/>
        <v>1.99</v>
      </c>
      <c r="O18">
        <f t="shared" si="3"/>
        <v>99.9</v>
      </c>
      <c r="P18">
        <f t="shared" si="4"/>
        <v>899.1</v>
      </c>
      <c r="Q18">
        <f t="shared" si="5"/>
        <v>11.2</v>
      </c>
      <c r="R18">
        <f t="shared" si="6"/>
        <v>44.8</v>
      </c>
      <c r="S18">
        <f t="shared" si="7"/>
        <v>2.2400000000000002</v>
      </c>
      <c r="T18">
        <f t="shared" si="8"/>
        <v>5</v>
      </c>
      <c r="U18">
        <f t="shared" si="9"/>
        <v>5</v>
      </c>
      <c r="W18">
        <f t="shared" si="10"/>
        <v>0.79</v>
      </c>
      <c r="X18">
        <f t="shared" si="11"/>
        <v>0.2</v>
      </c>
      <c r="Y18">
        <f t="shared" si="12"/>
        <v>0.01</v>
      </c>
    </row>
    <row r="19" spans="1:25" x14ac:dyDescent="0.25">
      <c r="A19" s="1" t="s">
        <v>949</v>
      </c>
      <c r="B19" s="1">
        <v>100</v>
      </c>
      <c r="C19" s="1">
        <v>13</v>
      </c>
      <c r="D19" s="1">
        <v>5.2</v>
      </c>
      <c r="E19" s="1">
        <v>0.6</v>
      </c>
      <c r="F19" s="1">
        <v>0.2</v>
      </c>
      <c r="G19" s="1">
        <v>0</v>
      </c>
      <c r="H19" s="1">
        <v>9</v>
      </c>
      <c r="I19" s="1">
        <v>0</v>
      </c>
      <c r="J19" s="1">
        <v>-0.03</v>
      </c>
      <c r="K19" s="1">
        <v>0</v>
      </c>
      <c r="L19" s="1">
        <v>2017</v>
      </c>
      <c r="M19">
        <f t="shared" si="1"/>
        <v>25</v>
      </c>
      <c r="N19">
        <f t="shared" si="2"/>
        <v>1.92</v>
      </c>
      <c r="O19">
        <f t="shared" si="3"/>
        <v>99.8</v>
      </c>
      <c r="P19">
        <f t="shared" si="4"/>
        <v>898.19999999999993</v>
      </c>
      <c r="Q19">
        <f t="shared" si="5"/>
        <v>5.8</v>
      </c>
      <c r="R19">
        <f t="shared" si="6"/>
        <v>23.2</v>
      </c>
      <c r="S19">
        <f t="shared" si="7"/>
        <v>1.1599999999999999</v>
      </c>
      <c r="T19">
        <f t="shared" si="8"/>
        <v>5</v>
      </c>
      <c r="U19">
        <f t="shared" si="9"/>
        <v>5</v>
      </c>
      <c r="W19">
        <f t="shared" si="10"/>
        <v>0.87</v>
      </c>
      <c r="X19">
        <f t="shared" si="11"/>
        <v>0.1</v>
      </c>
      <c r="Y19">
        <f t="shared" si="12"/>
        <v>0.03</v>
      </c>
    </row>
    <row r="20" spans="1:25" x14ac:dyDescent="0.25">
      <c r="A20" s="1" t="s">
        <v>950</v>
      </c>
      <c r="B20" s="1">
        <v>100</v>
      </c>
      <c r="C20" s="1">
        <v>167</v>
      </c>
      <c r="D20" s="1">
        <v>71.11</v>
      </c>
      <c r="E20" s="1">
        <v>10.28</v>
      </c>
      <c r="F20" s="1">
        <v>0.96</v>
      </c>
      <c r="G20" s="1">
        <v>0.26</v>
      </c>
      <c r="H20" s="1">
        <v>63</v>
      </c>
      <c r="I20" s="1">
        <v>0</v>
      </c>
      <c r="J20" s="1">
        <v>0.11</v>
      </c>
      <c r="K20" s="1">
        <v>0</v>
      </c>
      <c r="L20" s="1">
        <v>2017</v>
      </c>
      <c r="M20">
        <f t="shared" si="1"/>
        <v>334.2</v>
      </c>
      <c r="N20">
        <f t="shared" si="2"/>
        <v>2</v>
      </c>
      <c r="O20">
        <f t="shared" si="3"/>
        <v>99.04</v>
      </c>
      <c r="P20">
        <f t="shared" si="4"/>
        <v>891.36</v>
      </c>
      <c r="Q20">
        <f t="shared" si="5"/>
        <v>81.39</v>
      </c>
      <c r="R20">
        <f t="shared" si="6"/>
        <v>325.56</v>
      </c>
      <c r="S20">
        <f t="shared" si="7"/>
        <v>16.28</v>
      </c>
      <c r="T20">
        <f t="shared" si="8"/>
        <v>5</v>
      </c>
      <c r="U20">
        <f t="shared" si="9"/>
        <v>5</v>
      </c>
      <c r="W20">
        <f t="shared" si="10"/>
        <v>0.86</v>
      </c>
      <c r="X20">
        <f t="shared" si="11"/>
        <v>0.12</v>
      </c>
      <c r="Y20">
        <f t="shared" si="12"/>
        <v>0.01</v>
      </c>
    </row>
    <row r="21" spans="1:25" x14ac:dyDescent="0.25">
      <c r="A21" s="1" t="s">
        <v>951</v>
      </c>
      <c r="B21" s="1">
        <v>100</v>
      </c>
      <c r="C21" s="1">
        <v>11</v>
      </c>
      <c r="D21" s="1">
        <v>4.8600000000000003</v>
      </c>
      <c r="E21" s="1">
        <v>0.57999999999999996</v>
      </c>
      <c r="F21" s="1">
        <v>0.08</v>
      </c>
      <c r="G21" s="1">
        <v>0.03</v>
      </c>
      <c r="H21" s="1">
        <v>7</v>
      </c>
      <c r="I21" s="1">
        <v>0</v>
      </c>
      <c r="J21" s="1">
        <v>0.01</v>
      </c>
      <c r="K21" s="1">
        <v>0</v>
      </c>
      <c r="L21" s="1">
        <v>2017</v>
      </c>
      <c r="M21">
        <f t="shared" si="1"/>
        <v>22.48</v>
      </c>
      <c r="N21">
        <f t="shared" si="2"/>
        <v>2.04</v>
      </c>
      <c r="O21">
        <f t="shared" si="3"/>
        <v>99.92</v>
      </c>
      <c r="P21">
        <f t="shared" si="4"/>
        <v>899.28</v>
      </c>
      <c r="Q21">
        <f t="shared" si="5"/>
        <v>5.44</v>
      </c>
      <c r="R21">
        <f t="shared" si="6"/>
        <v>21.76</v>
      </c>
      <c r="S21">
        <f t="shared" si="7"/>
        <v>1.0900000000000001</v>
      </c>
      <c r="T21">
        <f t="shared" si="8"/>
        <v>4.99</v>
      </c>
      <c r="U21">
        <f t="shared" si="9"/>
        <v>5</v>
      </c>
      <c r="W21">
        <f t="shared" si="10"/>
        <v>0.88</v>
      </c>
      <c r="X21">
        <f t="shared" si="11"/>
        <v>0.11</v>
      </c>
      <c r="Y21">
        <f t="shared" si="12"/>
        <v>0.01</v>
      </c>
    </row>
    <row r="22" spans="1:25" x14ac:dyDescent="0.25">
      <c r="A22" s="1" t="s">
        <v>952</v>
      </c>
      <c r="B22" s="1">
        <v>100</v>
      </c>
      <c r="C22" s="1">
        <v>17</v>
      </c>
      <c r="D22" s="1">
        <v>3.5</v>
      </c>
      <c r="E22" s="1">
        <v>2.9</v>
      </c>
      <c r="F22" s="1">
        <v>0.9</v>
      </c>
      <c r="G22" s="1"/>
      <c r="H22" s="1"/>
      <c r="I22" s="1"/>
      <c r="J22" s="1"/>
      <c r="K22" s="1">
        <v>0</v>
      </c>
      <c r="L22" s="1">
        <v>2017</v>
      </c>
      <c r="M22">
        <f t="shared" si="1"/>
        <v>33.700000000000003</v>
      </c>
      <c r="N22">
        <f t="shared" si="2"/>
        <v>1.98</v>
      </c>
      <c r="O22">
        <f t="shared" si="3"/>
        <v>99.1</v>
      </c>
      <c r="P22">
        <f t="shared" si="4"/>
        <v>891.9</v>
      </c>
      <c r="Q22">
        <f t="shared" si="5"/>
        <v>6.4</v>
      </c>
      <c r="R22">
        <f t="shared" si="6"/>
        <v>25.6</v>
      </c>
      <c r="S22">
        <f t="shared" si="7"/>
        <v>1.28</v>
      </c>
      <c r="T22">
        <f t="shared" si="8"/>
        <v>5</v>
      </c>
      <c r="U22">
        <f t="shared" si="9"/>
        <v>5</v>
      </c>
      <c r="W22">
        <f t="shared" si="10"/>
        <v>0.48</v>
      </c>
      <c r="X22">
        <f t="shared" si="11"/>
        <v>0.4</v>
      </c>
      <c r="Y22">
        <f t="shared" si="12"/>
        <v>0.12</v>
      </c>
    </row>
    <row r="23" spans="1:25" x14ac:dyDescent="0.25">
      <c r="A23" s="1" t="s">
        <v>953</v>
      </c>
      <c r="B23" s="1">
        <v>100</v>
      </c>
      <c r="C23" s="1">
        <v>191</v>
      </c>
      <c r="D23" s="1">
        <v>61.6</v>
      </c>
      <c r="E23" s="1">
        <v>23.3</v>
      </c>
      <c r="F23" s="1">
        <v>4.7</v>
      </c>
      <c r="G23" s="1"/>
      <c r="H23" s="1"/>
      <c r="I23" s="1"/>
      <c r="J23" s="1"/>
      <c r="K23" s="1">
        <v>0</v>
      </c>
      <c r="L23" s="1">
        <v>2017</v>
      </c>
      <c r="M23">
        <f t="shared" si="1"/>
        <v>381.90000000000003</v>
      </c>
      <c r="N23">
        <f t="shared" si="2"/>
        <v>2</v>
      </c>
      <c r="O23">
        <f t="shared" si="3"/>
        <v>95.3</v>
      </c>
      <c r="P23">
        <f t="shared" si="4"/>
        <v>857.69999999999993</v>
      </c>
      <c r="Q23">
        <f t="shared" si="5"/>
        <v>84.9</v>
      </c>
      <c r="R23">
        <f t="shared" si="6"/>
        <v>339.6</v>
      </c>
      <c r="S23">
        <f t="shared" si="7"/>
        <v>16.98</v>
      </c>
      <c r="T23">
        <f t="shared" si="8"/>
        <v>5</v>
      </c>
      <c r="U23">
        <f t="shared" si="9"/>
        <v>5</v>
      </c>
      <c r="W23">
        <f t="shared" si="10"/>
        <v>0.69</v>
      </c>
      <c r="X23">
        <f t="shared" si="11"/>
        <v>0.26</v>
      </c>
      <c r="Y23">
        <f t="shared" si="12"/>
        <v>0.05</v>
      </c>
    </row>
    <row r="24" spans="1:25" x14ac:dyDescent="0.25">
      <c r="A24" s="1" t="s">
        <v>954</v>
      </c>
      <c r="B24" s="1">
        <v>100</v>
      </c>
      <c r="C24" s="1">
        <v>20</v>
      </c>
      <c r="D24" s="1">
        <v>5.5</v>
      </c>
      <c r="E24" s="1">
        <v>4.2</v>
      </c>
      <c r="F24" s="1">
        <v>0.1</v>
      </c>
      <c r="G24" s="1"/>
      <c r="H24" s="1">
        <v>7</v>
      </c>
      <c r="I24" s="1"/>
      <c r="J24" s="1"/>
      <c r="K24" s="1">
        <v>0</v>
      </c>
      <c r="L24" s="1">
        <v>2017</v>
      </c>
      <c r="M24">
        <f t="shared" si="1"/>
        <v>39.699999999999996</v>
      </c>
      <c r="N24">
        <f t="shared" si="2"/>
        <v>1.99</v>
      </c>
      <c r="O24">
        <f t="shared" si="3"/>
        <v>99.9</v>
      </c>
      <c r="P24">
        <f t="shared" si="4"/>
        <v>899.1</v>
      </c>
      <c r="Q24">
        <f t="shared" si="5"/>
        <v>9.6999999999999993</v>
      </c>
      <c r="R24">
        <f t="shared" si="6"/>
        <v>38.799999999999997</v>
      </c>
      <c r="S24">
        <f t="shared" si="7"/>
        <v>1.94</v>
      </c>
      <c r="T24">
        <f t="shared" si="8"/>
        <v>5</v>
      </c>
      <c r="U24">
        <f t="shared" si="9"/>
        <v>5</v>
      </c>
      <c r="W24">
        <f t="shared" si="10"/>
        <v>0.56000000000000005</v>
      </c>
      <c r="X24">
        <f t="shared" si="11"/>
        <v>0.43</v>
      </c>
      <c r="Y24">
        <f t="shared" si="12"/>
        <v>0.01</v>
      </c>
    </row>
    <row r="25" spans="1:25" x14ac:dyDescent="0.25">
      <c r="A25" s="1" t="s">
        <v>955</v>
      </c>
      <c r="B25" s="1">
        <v>100</v>
      </c>
      <c r="C25" s="1">
        <v>183</v>
      </c>
      <c r="D25" s="1">
        <v>71.099999999999994</v>
      </c>
      <c r="E25" s="1">
        <v>14.3</v>
      </c>
      <c r="F25" s="1">
        <v>2.7</v>
      </c>
      <c r="G25" s="1"/>
      <c r="H25" s="1"/>
      <c r="I25" s="1"/>
      <c r="J25" s="1"/>
      <c r="K25" s="1">
        <v>0</v>
      </c>
      <c r="L25" s="1">
        <v>2017</v>
      </c>
      <c r="M25">
        <f t="shared" si="1"/>
        <v>365.9</v>
      </c>
      <c r="N25">
        <f t="shared" si="2"/>
        <v>2</v>
      </c>
      <c r="O25">
        <f t="shared" si="3"/>
        <v>97.3</v>
      </c>
      <c r="P25">
        <f t="shared" si="4"/>
        <v>875.69999999999993</v>
      </c>
      <c r="Q25">
        <f t="shared" si="5"/>
        <v>85.399999999999991</v>
      </c>
      <c r="R25">
        <f t="shared" si="6"/>
        <v>341.59999999999997</v>
      </c>
      <c r="S25">
        <f t="shared" si="7"/>
        <v>17.079999999999998</v>
      </c>
      <c r="T25">
        <f t="shared" si="8"/>
        <v>5</v>
      </c>
      <c r="U25">
        <f t="shared" si="9"/>
        <v>5</v>
      </c>
      <c r="W25">
        <f t="shared" si="10"/>
        <v>0.81</v>
      </c>
      <c r="X25">
        <f t="shared" si="11"/>
        <v>0.16</v>
      </c>
      <c r="Y25">
        <f t="shared" si="12"/>
        <v>0.03</v>
      </c>
    </row>
    <row r="26" spans="1:25" x14ac:dyDescent="0.25">
      <c r="A26" s="1" t="s">
        <v>956</v>
      </c>
      <c r="B26" s="1">
        <v>100</v>
      </c>
      <c r="C26" s="1">
        <v>192</v>
      </c>
      <c r="D26" s="1">
        <v>58.6</v>
      </c>
      <c r="E26" s="1">
        <v>24.4</v>
      </c>
      <c r="F26" s="1">
        <v>5.7</v>
      </c>
      <c r="G26" s="1"/>
      <c r="H26" s="1">
        <v>5</v>
      </c>
      <c r="I26" s="1"/>
      <c r="J26" s="1"/>
      <c r="K26" s="1">
        <v>0</v>
      </c>
      <c r="L26" s="1">
        <v>2017</v>
      </c>
      <c r="M26">
        <f t="shared" si="1"/>
        <v>383.3</v>
      </c>
      <c r="N26">
        <f t="shared" si="2"/>
        <v>2</v>
      </c>
      <c r="O26">
        <f t="shared" si="3"/>
        <v>94.3</v>
      </c>
      <c r="P26">
        <f t="shared" si="4"/>
        <v>848.69999999999993</v>
      </c>
      <c r="Q26">
        <f t="shared" si="5"/>
        <v>83</v>
      </c>
      <c r="R26">
        <f t="shared" si="6"/>
        <v>332</v>
      </c>
      <c r="S26">
        <f t="shared" si="7"/>
        <v>16.600000000000001</v>
      </c>
      <c r="T26">
        <f t="shared" si="8"/>
        <v>5</v>
      </c>
      <c r="U26">
        <f t="shared" si="9"/>
        <v>5</v>
      </c>
      <c r="W26">
        <f t="shared" si="10"/>
        <v>0.66</v>
      </c>
      <c r="X26">
        <f t="shared" si="11"/>
        <v>0.28000000000000003</v>
      </c>
      <c r="Y26">
        <f t="shared" si="12"/>
        <v>0.06</v>
      </c>
    </row>
    <row r="27" spans="1:25" x14ac:dyDescent="0.25">
      <c r="A27" s="1" t="s">
        <v>957</v>
      </c>
      <c r="B27" s="1">
        <v>100</v>
      </c>
      <c r="C27" s="1">
        <v>182</v>
      </c>
      <c r="D27" s="1">
        <v>76.599999999999994</v>
      </c>
      <c r="E27" s="1">
        <v>12.8</v>
      </c>
      <c r="F27" s="1">
        <v>0.6</v>
      </c>
      <c r="G27" s="1"/>
      <c r="H27" s="1">
        <v>3</v>
      </c>
      <c r="I27" s="1"/>
      <c r="J27" s="1"/>
      <c r="K27" s="1">
        <v>0</v>
      </c>
      <c r="L27" s="1">
        <v>2017</v>
      </c>
      <c r="M27">
        <f t="shared" si="1"/>
        <v>362.99999999999994</v>
      </c>
      <c r="N27">
        <f t="shared" si="2"/>
        <v>1.99</v>
      </c>
      <c r="O27">
        <f t="shared" si="3"/>
        <v>99.4</v>
      </c>
      <c r="P27">
        <f t="shared" si="4"/>
        <v>894.6</v>
      </c>
      <c r="Q27">
        <f t="shared" si="5"/>
        <v>89.399999999999991</v>
      </c>
      <c r="R27">
        <f t="shared" si="6"/>
        <v>357.59999999999997</v>
      </c>
      <c r="S27">
        <f t="shared" si="7"/>
        <v>17.88</v>
      </c>
      <c r="T27">
        <f t="shared" si="8"/>
        <v>5</v>
      </c>
      <c r="U27">
        <f t="shared" si="9"/>
        <v>5</v>
      </c>
      <c r="W27">
        <f t="shared" si="10"/>
        <v>0.85</v>
      </c>
      <c r="X27">
        <f t="shared" si="11"/>
        <v>0.14000000000000001</v>
      </c>
      <c r="Y27">
        <f t="shared" si="12"/>
        <v>0.01</v>
      </c>
    </row>
    <row r="28" spans="1:25" x14ac:dyDescent="0.25">
      <c r="A28" s="1" t="s">
        <v>958</v>
      </c>
      <c r="B28" s="1">
        <v>100</v>
      </c>
      <c r="C28" s="1">
        <v>179</v>
      </c>
      <c r="D28" s="1">
        <v>84.58</v>
      </c>
      <c r="E28" s="1">
        <v>4.4000000000000004</v>
      </c>
      <c r="F28" s="1">
        <v>0.27</v>
      </c>
      <c r="G28" s="1">
        <v>0</v>
      </c>
      <c r="H28" s="1">
        <v>33</v>
      </c>
      <c r="I28" s="1">
        <v>0</v>
      </c>
      <c r="J28" s="1">
        <v>7.0000000000000007E-2</v>
      </c>
      <c r="K28" s="1">
        <v>0</v>
      </c>
      <c r="L28" s="1">
        <v>2017</v>
      </c>
      <c r="M28">
        <f t="shared" si="1"/>
        <v>358.35</v>
      </c>
      <c r="N28">
        <f t="shared" si="2"/>
        <v>2</v>
      </c>
      <c r="O28">
        <f t="shared" si="3"/>
        <v>99.73</v>
      </c>
      <c r="P28">
        <f t="shared" si="4"/>
        <v>897.57</v>
      </c>
      <c r="Q28">
        <f t="shared" si="5"/>
        <v>88.98</v>
      </c>
      <c r="R28">
        <f t="shared" si="6"/>
        <v>355.92</v>
      </c>
      <c r="S28">
        <f t="shared" si="7"/>
        <v>17.8</v>
      </c>
      <c r="T28">
        <f t="shared" si="8"/>
        <v>5</v>
      </c>
      <c r="U28">
        <f t="shared" si="9"/>
        <v>5</v>
      </c>
      <c r="W28">
        <f t="shared" si="10"/>
        <v>0.95</v>
      </c>
      <c r="X28">
        <f t="shared" si="11"/>
        <v>0.05</v>
      </c>
      <c r="Y28">
        <f t="shared" si="12"/>
        <v>0</v>
      </c>
    </row>
    <row r="29" spans="1:25" x14ac:dyDescent="0.25">
      <c r="A29" s="1" t="s">
        <v>959</v>
      </c>
      <c r="B29" s="1">
        <v>100</v>
      </c>
      <c r="C29" s="1">
        <v>165</v>
      </c>
      <c r="D29" s="1">
        <v>68.47</v>
      </c>
      <c r="E29" s="1">
        <v>11.75</v>
      </c>
      <c r="F29" s="1">
        <v>0.96</v>
      </c>
      <c r="G29" s="1">
        <v>0.33</v>
      </c>
      <c r="H29" s="1">
        <v>6</v>
      </c>
      <c r="I29" s="1">
        <v>0</v>
      </c>
      <c r="J29" s="1">
        <v>0.16</v>
      </c>
      <c r="K29" s="1">
        <v>0</v>
      </c>
      <c r="L29" s="1">
        <v>2017</v>
      </c>
      <c r="M29">
        <f t="shared" si="1"/>
        <v>329.52</v>
      </c>
      <c r="N29">
        <f t="shared" si="2"/>
        <v>2</v>
      </c>
      <c r="O29">
        <f t="shared" si="3"/>
        <v>99.04</v>
      </c>
      <c r="P29">
        <f t="shared" si="4"/>
        <v>891.36</v>
      </c>
      <c r="Q29">
        <f t="shared" si="5"/>
        <v>80.22</v>
      </c>
      <c r="R29">
        <f t="shared" si="6"/>
        <v>320.88</v>
      </c>
      <c r="S29">
        <f t="shared" si="7"/>
        <v>16.04</v>
      </c>
      <c r="T29">
        <f t="shared" si="8"/>
        <v>5</v>
      </c>
      <c r="U29">
        <f t="shared" si="9"/>
        <v>5</v>
      </c>
      <c r="W29">
        <f t="shared" si="10"/>
        <v>0.84</v>
      </c>
      <c r="X29">
        <f t="shared" si="11"/>
        <v>0.14000000000000001</v>
      </c>
      <c r="Y29">
        <f t="shared" si="12"/>
        <v>0.01</v>
      </c>
    </row>
    <row r="30" spans="1:25" x14ac:dyDescent="0.25">
      <c r="A30" s="1" t="s">
        <v>960</v>
      </c>
      <c r="B30" s="1">
        <v>100</v>
      </c>
      <c r="C30" s="1">
        <v>17</v>
      </c>
      <c r="D30" s="1">
        <v>3.87</v>
      </c>
      <c r="E30" s="1">
        <v>3.75</v>
      </c>
      <c r="F30" s="1">
        <v>0.41</v>
      </c>
      <c r="G30" s="1">
        <v>0</v>
      </c>
      <c r="H30" s="1">
        <v>377</v>
      </c>
      <c r="I30" s="1">
        <v>0</v>
      </c>
      <c r="J30" s="1">
        <v>0.04</v>
      </c>
      <c r="K30" s="1">
        <v>0</v>
      </c>
      <c r="L30" s="1">
        <v>2017</v>
      </c>
      <c r="M30">
        <f t="shared" si="1"/>
        <v>34.17</v>
      </c>
      <c r="N30">
        <f t="shared" si="2"/>
        <v>2.0099999999999998</v>
      </c>
      <c r="O30">
        <f t="shared" si="3"/>
        <v>99.59</v>
      </c>
      <c r="P30">
        <f t="shared" si="4"/>
        <v>896.31000000000006</v>
      </c>
      <c r="Q30">
        <f t="shared" si="5"/>
        <v>7.62</v>
      </c>
      <c r="R30">
        <f t="shared" si="6"/>
        <v>30.48</v>
      </c>
      <c r="S30">
        <f t="shared" si="7"/>
        <v>1.52</v>
      </c>
      <c r="T30">
        <f t="shared" si="8"/>
        <v>5.01</v>
      </c>
      <c r="U30">
        <f t="shared" si="9"/>
        <v>5</v>
      </c>
      <c r="W30">
        <f t="shared" si="10"/>
        <v>0.48</v>
      </c>
      <c r="X30">
        <f t="shared" si="11"/>
        <v>0.47</v>
      </c>
      <c r="Y30">
        <f t="shared" si="12"/>
        <v>0.05</v>
      </c>
    </row>
    <row r="31" spans="1:25" x14ac:dyDescent="0.25">
      <c r="A31" s="1" t="s">
        <v>961</v>
      </c>
      <c r="B31" s="1">
        <v>100</v>
      </c>
      <c r="C31" s="1">
        <v>21</v>
      </c>
      <c r="D31" s="1">
        <v>8.1199999999999992</v>
      </c>
      <c r="E31" s="1">
        <v>2.0499999999999998</v>
      </c>
      <c r="F31" s="1">
        <v>0.15</v>
      </c>
      <c r="G31" s="1">
        <v>0.31</v>
      </c>
      <c r="H31" s="1">
        <v>1</v>
      </c>
      <c r="I31" s="1">
        <v>0</v>
      </c>
      <c r="J31" s="1">
        <v>0.04</v>
      </c>
      <c r="K31" s="1">
        <v>0</v>
      </c>
      <c r="L31" s="1">
        <v>2017</v>
      </c>
      <c r="M31">
        <f t="shared" si="1"/>
        <v>42.029999999999994</v>
      </c>
      <c r="N31">
        <f t="shared" si="2"/>
        <v>2</v>
      </c>
      <c r="O31">
        <f t="shared" si="3"/>
        <v>99.85</v>
      </c>
      <c r="P31">
        <f t="shared" si="4"/>
        <v>898.65</v>
      </c>
      <c r="Q31">
        <f t="shared" si="5"/>
        <v>10.169999999999998</v>
      </c>
      <c r="R31">
        <f t="shared" si="6"/>
        <v>40.679999999999993</v>
      </c>
      <c r="S31">
        <f t="shared" si="7"/>
        <v>2.0299999999999998</v>
      </c>
      <c r="T31">
        <f t="shared" si="8"/>
        <v>5.01</v>
      </c>
      <c r="U31">
        <f t="shared" si="9"/>
        <v>5</v>
      </c>
      <c r="W31">
        <f t="shared" si="10"/>
        <v>0.79</v>
      </c>
      <c r="X31">
        <f t="shared" si="11"/>
        <v>0.2</v>
      </c>
      <c r="Y31">
        <f t="shared" si="12"/>
        <v>0.01</v>
      </c>
    </row>
    <row r="32" spans="1:25" x14ac:dyDescent="0.25">
      <c r="A32" s="1" t="s">
        <v>962</v>
      </c>
      <c r="B32" s="1">
        <v>100</v>
      </c>
      <c r="C32" s="1">
        <v>179</v>
      </c>
      <c r="D32" s="1">
        <v>58.9</v>
      </c>
      <c r="E32" s="1">
        <v>19.899999999999999</v>
      </c>
      <c r="F32" s="1">
        <v>4.8</v>
      </c>
      <c r="G32" s="1"/>
      <c r="H32" s="1">
        <v>57</v>
      </c>
      <c r="I32" s="1"/>
      <c r="J32" s="1"/>
      <c r="K32" s="1">
        <v>0</v>
      </c>
      <c r="L32" s="1">
        <v>2017</v>
      </c>
      <c r="M32">
        <f t="shared" si="1"/>
        <v>358.4</v>
      </c>
      <c r="N32">
        <f t="shared" si="2"/>
        <v>2</v>
      </c>
      <c r="O32">
        <f t="shared" si="3"/>
        <v>95.2</v>
      </c>
      <c r="P32">
        <f t="shared" si="4"/>
        <v>856.80000000000007</v>
      </c>
      <c r="Q32">
        <f t="shared" si="5"/>
        <v>78.8</v>
      </c>
      <c r="R32">
        <f t="shared" si="6"/>
        <v>315.2</v>
      </c>
      <c r="S32">
        <f t="shared" si="7"/>
        <v>15.76</v>
      </c>
      <c r="T32">
        <f t="shared" si="8"/>
        <v>5</v>
      </c>
      <c r="U32">
        <f t="shared" si="9"/>
        <v>5</v>
      </c>
      <c r="W32">
        <f t="shared" si="10"/>
        <v>0.7</v>
      </c>
      <c r="X32">
        <f t="shared" si="11"/>
        <v>0.24</v>
      </c>
      <c r="Y32">
        <f t="shared" si="12"/>
        <v>0.06</v>
      </c>
    </row>
    <row r="33" spans="1:25" x14ac:dyDescent="0.25">
      <c r="A33" s="1" t="s">
        <v>963</v>
      </c>
      <c r="B33" s="1">
        <v>100</v>
      </c>
      <c r="C33" s="1">
        <v>20</v>
      </c>
      <c r="D33" s="1">
        <v>5.7</v>
      </c>
      <c r="E33" s="1">
        <v>2.8</v>
      </c>
      <c r="F33" s="1">
        <v>0.6</v>
      </c>
      <c r="G33" s="1"/>
      <c r="H33" s="1"/>
      <c r="I33" s="1"/>
      <c r="J33" s="1"/>
      <c r="K33" s="1">
        <v>0</v>
      </c>
      <c r="L33" s="1">
        <v>2017</v>
      </c>
      <c r="M33">
        <f t="shared" si="1"/>
        <v>39.4</v>
      </c>
      <c r="N33">
        <f t="shared" si="2"/>
        <v>1.97</v>
      </c>
      <c r="O33">
        <f t="shared" si="3"/>
        <v>99.4</v>
      </c>
      <c r="P33">
        <f t="shared" si="4"/>
        <v>894.6</v>
      </c>
      <c r="Q33">
        <f t="shared" si="5"/>
        <v>8.5</v>
      </c>
      <c r="R33">
        <f t="shared" si="6"/>
        <v>34</v>
      </c>
      <c r="S33">
        <f t="shared" si="7"/>
        <v>1.7</v>
      </c>
      <c r="T33">
        <f t="shared" si="8"/>
        <v>5</v>
      </c>
      <c r="U33">
        <f t="shared" si="9"/>
        <v>5</v>
      </c>
      <c r="W33">
        <f t="shared" si="10"/>
        <v>0.63</v>
      </c>
      <c r="X33">
        <f t="shared" si="11"/>
        <v>0.31</v>
      </c>
      <c r="Y33">
        <f t="shared" si="12"/>
        <v>7.0000000000000007E-2</v>
      </c>
    </row>
    <row r="34" spans="1:25" x14ac:dyDescent="0.25">
      <c r="A34" s="1" t="s">
        <v>964</v>
      </c>
      <c r="B34" s="1">
        <v>100</v>
      </c>
      <c r="C34" s="1">
        <v>20</v>
      </c>
      <c r="D34" s="1">
        <v>6.8</v>
      </c>
      <c r="E34" s="1">
        <v>2.9</v>
      </c>
      <c r="F34" s="1">
        <v>0.1</v>
      </c>
      <c r="G34" s="1"/>
      <c r="H34" s="1">
        <v>2</v>
      </c>
      <c r="I34" s="1"/>
      <c r="J34" s="1"/>
      <c r="K34" s="1">
        <v>0</v>
      </c>
      <c r="L34" s="1">
        <v>2017</v>
      </c>
      <c r="M34">
        <f t="shared" si="1"/>
        <v>39.699999999999996</v>
      </c>
      <c r="N34">
        <f t="shared" si="2"/>
        <v>1.99</v>
      </c>
      <c r="O34">
        <f t="shared" si="3"/>
        <v>99.9</v>
      </c>
      <c r="P34">
        <f t="shared" si="4"/>
        <v>899.1</v>
      </c>
      <c r="Q34">
        <f t="shared" si="5"/>
        <v>9.6999999999999993</v>
      </c>
      <c r="R34">
        <f t="shared" si="6"/>
        <v>38.799999999999997</v>
      </c>
      <c r="S34">
        <f t="shared" si="7"/>
        <v>1.94</v>
      </c>
      <c r="T34">
        <f t="shared" si="8"/>
        <v>5</v>
      </c>
      <c r="U34">
        <f t="shared" si="9"/>
        <v>5</v>
      </c>
      <c r="W34">
        <f t="shared" si="10"/>
        <v>0.69</v>
      </c>
      <c r="X34">
        <f t="shared" si="11"/>
        <v>0.3</v>
      </c>
      <c r="Y34">
        <f t="shared" si="12"/>
        <v>0.01</v>
      </c>
    </row>
    <row r="35" spans="1:25" x14ac:dyDescent="0.25">
      <c r="A35" s="1" t="s">
        <v>965</v>
      </c>
      <c r="B35" s="1">
        <v>100</v>
      </c>
      <c r="C35" s="1">
        <v>16</v>
      </c>
      <c r="D35" s="1">
        <v>3.5</v>
      </c>
      <c r="E35" s="1">
        <v>4.2</v>
      </c>
      <c r="F35" s="1">
        <v>0.1</v>
      </c>
      <c r="G35" s="1"/>
      <c r="H35" s="1">
        <v>7</v>
      </c>
      <c r="I35" s="1"/>
      <c r="J35" s="1"/>
      <c r="K35" s="1">
        <v>0</v>
      </c>
      <c r="L35" s="1">
        <v>2017</v>
      </c>
      <c r="M35">
        <f t="shared" si="1"/>
        <v>31.7</v>
      </c>
      <c r="N35">
        <f t="shared" si="2"/>
        <v>1.98</v>
      </c>
      <c r="O35">
        <f t="shared" si="3"/>
        <v>99.9</v>
      </c>
      <c r="P35">
        <f t="shared" si="4"/>
        <v>899.1</v>
      </c>
      <c r="Q35">
        <f t="shared" si="5"/>
        <v>7.7</v>
      </c>
      <c r="R35">
        <f t="shared" si="6"/>
        <v>30.8</v>
      </c>
      <c r="S35">
        <f t="shared" si="7"/>
        <v>1.54</v>
      </c>
      <c r="T35">
        <f t="shared" si="8"/>
        <v>5</v>
      </c>
      <c r="U35">
        <f t="shared" si="9"/>
        <v>5</v>
      </c>
      <c r="W35">
        <f t="shared" si="10"/>
        <v>0.45</v>
      </c>
      <c r="X35">
        <f t="shared" si="11"/>
        <v>0.54</v>
      </c>
      <c r="Y35">
        <f t="shared" si="12"/>
        <v>0.01</v>
      </c>
    </row>
    <row r="36" spans="1:25" x14ac:dyDescent="0.25">
      <c r="A36" s="1" t="s">
        <v>966</v>
      </c>
      <c r="B36" s="1">
        <v>100</v>
      </c>
      <c r="C36" s="1">
        <v>176</v>
      </c>
      <c r="D36" s="1">
        <v>46.49</v>
      </c>
      <c r="E36" s="1">
        <v>33.39</v>
      </c>
      <c r="F36" s="1">
        <v>3.57</v>
      </c>
      <c r="G36" s="1">
        <v>1.93</v>
      </c>
      <c r="H36" s="1">
        <v>65</v>
      </c>
      <c r="I36" s="1">
        <v>0</v>
      </c>
      <c r="J36" s="1">
        <v>0.54</v>
      </c>
      <c r="K36" s="1">
        <v>0</v>
      </c>
      <c r="L36" s="1">
        <v>2017</v>
      </c>
      <c r="M36">
        <f t="shared" si="1"/>
        <v>351.65</v>
      </c>
      <c r="N36">
        <f t="shared" si="2"/>
        <v>2</v>
      </c>
      <c r="O36">
        <f t="shared" si="3"/>
        <v>96.43</v>
      </c>
      <c r="P36">
        <f t="shared" si="4"/>
        <v>867.87000000000012</v>
      </c>
      <c r="Q36">
        <f t="shared" si="5"/>
        <v>79.88</v>
      </c>
      <c r="R36">
        <f t="shared" si="6"/>
        <v>319.52</v>
      </c>
      <c r="S36">
        <f t="shared" si="7"/>
        <v>15.98</v>
      </c>
      <c r="T36">
        <f t="shared" si="8"/>
        <v>5</v>
      </c>
      <c r="U36">
        <f t="shared" si="9"/>
        <v>5</v>
      </c>
      <c r="W36">
        <f t="shared" si="10"/>
        <v>0.56000000000000005</v>
      </c>
      <c r="X36">
        <f t="shared" si="11"/>
        <v>0.4</v>
      </c>
      <c r="Y36">
        <f t="shared" si="12"/>
        <v>0.04</v>
      </c>
    </row>
    <row r="37" spans="1:25" x14ac:dyDescent="0.25">
      <c r="A37" s="1" t="s">
        <v>967</v>
      </c>
      <c r="B37" s="1">
        <v>100</v>
      </c>
      <c r="C37" s="1">
        <v>17</v>
      </c>
      <c r="D37" s="1">
        <v>3.87</v>
      </c>
      <c r="E37" s="1">
        <v>3.75</v>
      </c>
      <c r="F37" s="1">
        <v>0.41</v>
      </c>
      <c r="G37" s="1">
        <v>0</v>
      </c>
      <c r="H37" s="1">
        <v>377</v>
      </c>
      <c r="I37" s="1">
        <v>0</v>
      </c>
      <c r="J37" s="1">
        <v>0.04</v>
      </c>
      <c r="K37" s="1">
        <v>0</v>
      </c>
      <c r="L37" s="1">
        <v>2017</v>
      </c>
      <c r="M37">
        <f t="shared" si="1"/>
        <v>34.17</v>
      </c>
      <c r="N37">
        <f t="shared" si="2"/>
        <v>2.0099999999999998</v>
      </c>
      <c r="O37">
        <f t="shared" si="3"/>
        <v>99.59</v>
      </c>
      <c r="P37">
        <f t="shared" si="4"/>
        <v>896.31000000000006</v>
      </c>
      <c r="Q37">
        <f t="shared" si="5"/>
        <v>7.62</v>
      </c>
      <c r="R37">
        <f t="shared" si="6"/>
        <v>30.48</v>
      </c>
      <c r="S37">
        <f t="shared" si="7"/>
        <v>1.52</v>
      </c>
      <c r="T37">
        <f t="shared" si="8"/>
        <v>5.01</v>
      </c>
      <c r="U37">
        <f t="shared" si="9"/>
        <v>5</v>
      </c>
      <c r="W37">
        <f t="shared" si="10"/>
        <v>0.48</v>
      </c>
      <c r="X37">
        <f t="shared" si="11"/>
        <v>0.47</v>
      </c>
      <c r="Y37">
        <f t="shared" si="12"/>
        <v>0.05</v>
      </c>
    </row>
    <row r="38" spans="1:25" x14ac:dyDescent="0.25">
      <c r="A38" s="1" t="s">
        <v>968</v>
      </c>
      <c r="B38" s="1">
        <v>100</v>
      </c>
      <c r="C38" s="1">
        <v>15</v>
      </c>
      <c r="D38" s="1">
        <v>3.71</v>
      </c>
      <c r="E38" s="1">
        <v>3.56</v>
      </c>
      <c r="F38" s="1">
        <v>0.19</v>
      </c>
      <c r="G38" s="1">
        <v>1.34</v>
      </c>
      <c r="H38" s="1">
        <v>6</v>
      </c>
      <c r="I38" s="1">
        <v>0</v>
      </c>
      <c r="J38" s="1">
        <v>0.05</v>
      </c>
      <c r="K38" s="1">
        <v>0</v>
      </c>
      <c r="L38" s="1">
        <v>2017</v>
      </c>
      <c r="M38">
        <f t="shared" si="1"/>
        <v>30.79</v>
      </c>
      <c r="N38">
        <f t="shared" si="2"/>
        <v>2.0499999999999998</v>
      </c>
      <c r="O38">
        <f t="shared" si="3"/>
        <v>99.81</v>
      </c>
      <c r="P38">
        <f t="shared" si="4"/>
        <v>898.29</v>
      </c>
      <c r="Q38">
        <f t="shared" si="5"/>
        <v>7.27</v>
      </c>
      <c r="R38">
        <f t="shared" si="6"/>
        <v>29.08</v>
      </c>
      <c r="S38">
        <f t="shared" si="7"/>
        <v>1.45</v>
      </c>
      <c r="T38">
        <f t="shared" si="8"/>
        <v>5.01</v>
      </c>
      <c r="U38">
        <f t="shared" si="9"/>
        <v>5</v>
      </c>
      <c r="W38">
        <f t="shared" si="10"/>
        <v>0.5</v>
      </c>
      <c r="X38">
        <f t="shared" si="11"/>
        <v>0.48</v>
      </c>
      <c r="Y38">
        <f t="shared" si="12"/>
        <v>0.03</v>
      </c>
    </row>
    <row r="39" spans="1:25" x14ac:dyDescent="0.25">
      <c r="A39" s="1" t="s">
        <v>969</v>
      </c>
      <c r="B39" s="1">
        <v>100</v>
      </c>
      <c r="C39" s="1">
        <v>187</v>
      </c>
      <c r="D39" s="1">
        <v>81.03</v>
      </c>
      <c r="E39" s="1">
        <v>9.41</v>
      </c>
      <c r="F39" s="1">
        <v>1.4</v>
      </c>
      <c r="G39" s="1">
        <v>0</v>
      </c>
      <c r="H39" s="1">
        <v>2</v>
      </c>
      <c r="I39" s="1">
        <v>0</v>
      </c>
      <c r="J39" s="1">
        <v>0.28000000000000003</v>
      </c>
      <c r="K39" s="1">
        <v>0</v>
      </c>
      <c r="L39" s="1">
        <v>2017</v>
      </c>
      <c r="M39">
        <f t="shared" si="1"/>
        <v>374.36</v>
      </c>
      <c r="N39">
        <f t="shared" si="2"/>
        <v>2</v>
      </c>
      <c r="O39">
        <f t="shared" si="3"/>
        <v>98.6</v>
      </c>
      <c r="P39">
        <f t="shared" si="4"/>
        <v>887.4</v>
      </c>
      <c r="Q39">
        <f t="shared" si="5"/>
        <v>90.44</v>
      </c>
      <c r="R39">
        <f t="shared" si="6"/>
        <v>361.76</v>
      </c>
      <c r="S39">
        <f t="shared" si="7"/>
        <v>18.09</v>
      </c>
      <c r="T39">
        <f t="shared" si="8"/>
        <v>5</v>
      </c>
      <c r="U39">
        <f t="shared" si="9"/>
        <v>5</v>
      </c>
      <c r="W39">
        <f t="shared" si="10"/>
        <v>0.88</v>
      </c>
      <c r="X39">
        <f t="shared" si="11"/>
        <v>0.1</v>
      </c>
      <c r="Y39">
        <f t="shared" si="12"/>
        <v>0.02</v>
      </c>
    </row>
    <row r="40" spans="1:25" x14ac:dyDescent="0.25">
      <c r="A40" s="1" t="s">
        <v>970</v>
      </c>
      <c r="B40" s="1">
        <v>100</v>
      </c>
      <c r="C40" s="1">
        <v>21</v>
      </c>
      <c r="D40" s="1">
        <v>6.4</v>
      </c>
      <c r="E40" s="1">
        <v>3.6</v>
      </c>
      <c r="F40" s="1">
        <v>0.3</v>
      </c>
      <c r="G40" s="1"/>
      <c r="H40" s="1">
        <v>3</v>
      </c>
      <c r="I40" s="1"/>
      <c r="J40" s="1"/>
      <c r="K40" s="1">
        <v>0</v>
      </c>
      <c r="L40" s="1">
        <v>2017</v>
      </c>
      <c r="M40">
        <f t="shared" si="1"/>
        <v>42.7</v>
      </c>
      <c r="N40">
        <f t="shared" si="2"/>
        <v>2.0299999999999998</v>
      </c>
      <c r="O40">
        <f t="shared" si="3"/>
        <v>99.7</v>
      </c>
      <c r="P40">
        <f t="shared" si="4"/>
        <v>897.30000000000007</v>
      </c>
      <c r="Q40">
        <f t="shared" si="5"/>
        <v>10</v>
      </c>
      <c r="R40">
        <f t="shared" si="6"/>
        <v>40</v>
      </c>
      <c r="S40">
        <f t="shared" si="7"/>
        <v>2</v>
      </c>
      <c r="T40">
        <f t="shared" si="8"/>
        <v>5</v>
      </c>
      <c r="U40">
        <f t="shared" si="9"/>
        <v>5</v>
      </c>
      <c r="W40">
        <f t="shared" si="10"/>
        <v>0.62</v>
      </c>
      <c r="X40">
        <f t="shared" si="11"/>
        <v>0.35</v>
      </c>
      <c r="Y40">
        <f t="shared" si="12"/>
        <v>0.03</v>
      </c>
    </row>
    <row r="41" spans="1:25" x14ac:dyDescent="0.25">
      <c r="A41" s="1" t="s">
        <v>971</v>
      </c>
      <c r="B41" s="1">
        <v>100</v>
      </c>
      <c r="C41" s="1">
        <v>23</v>
      </c>
      <c r="D41" s="1">
        <v>6.6</v>
      </c>
      <c r="E41" s="1">
        <v>3.6</v>
      </c>
      <c r="F41" s="1">
        <v>0.5</v>
      </c>
      <c r="G41" s="1"/>
      <c r="H41" s="1"/>
      <c r="I41" s="1"/>
      <c r="J41" s="1"/>
      <c r="K41" s="1">
        <v>0</v>
      </c>
      <c r="L41" s="1">
        <v>2017</v>
      </c>
      <c r="M41">
        <f t="shared" si="1"/>
        <v>45.3</v>
      </c>
      <c r="N41">
        <f t="shared" si="2"/>
        <v>1.97</v>
      </c>
      <c r="O41">
        <f t="shared" si="3"/>
        <v>99.5</v>
      </c>
      <c r="P41">
        <f t="shared" si="4"/>
        <v>895.5</v>
      </c>
      <c r="Q41">
        <f t="shared" si="5"/>
        <v>10.199999999999999</v>
      </c>
      <c r="R41">
        <f t="shared" si="6"/>
        <v>40.799999999999997</v>
      </c>
      <c r="S41">
        <f t="shared" si="7"/>
        <v>2.04</v>
      </c>
      <c r="T41">
        <f t="shared" si="8"/>
        <v>5</v>
      </c>
      <c r="U41">
        <f t="shared" si="9"/>
        <v>5</v>
      </c>
      <c r="W41">
        <f t="shared" si="10"/>
        <v>0.62</v>
      </c>
      <c r="X41">
        <f t="shared" si="11"/>
        <v>0.34</v>
      </c>
      <c r="Y41">
        <f t="shared" si="12"/>
        <v>0.05</v>
      </c>
    </row>
    <row r="42" spans="1:25" x14ac:dyDescent="0.25">
      <c r="A42" s="1" t="s">
        <v>972</v>
      </c>
      <c r="B42" s="1">
        <v>100</v>
      </c>
      <c r="C42" s="1">
        <v>184</v>
      </c>
      <c r="D42" s="1">
        <v>73.400000000000006</v>
      </c>
      <c r="E42" s="1">
        <v>11.5</v>
      </c>
      <c r="F42" s="1">
        <v>3.1</v>
      </c>
      <c r="G42" s="1"/>
      <c r="H42" s="1"/>
      <c r="I42" s="1"/>
      <c r="J42" s="1"/>
      <c r="K42" s="1">
        <v>0</v>
      </c>
      <c r="L42" s="1">
        <v>2017</v>
      </c>
      <c r="M42">
        <f t="shared" si="1"/>
        <v>367.5</v>
      </c>
      <c r="N42">
        <f t="shared" si="2"/>
        <v>2</v>
      </c>
      <c r="O42">
        <f t="shared" si="3"/>
        <v>96.9</v>
      </c>
      <c r="P42">
        <f t="shared" si="4"/>
        <v>872.1</v>
      </c>
      <c r="Q42">
        <f t="shared" si="5"/>
        <v>84.9</v>
      </c>
      <c r="R42">
        <f t="shared" si="6"/>
        <v>339.6</v>
      </c>
      <c r="S42">
        <f t="shared" si="7"/>
        <v>16.98</v>
      </c>
      <c r="T42">
        <f t="shared" si="8"/>
        <v>5</v>
      </c>
      <c r="U42">
        <f t="shared" si="9"/>
        <v>5</v>
      </c>
      <c r="W42">
        <f t="shared" si="10"/>
        <v>0.83</v>
      </c>
      <c r="X42">
        <f t="shared" si="11"/>
        <v>0.13</v>
      </c>
      <c r="Y42">
        <f t="shared" si="12"/>
        <v>0.04</v>
      </c>
    </row>
    <row r="43" spans="1:25" x14ac:dyDescent="0.25">
      <c r="A43" s="1" t="s">
        <v>973</v>
      </c>
      <c r="B43" s="1">
        <v>100</v>
      </c>
      <c r="C43" s="1">
        <v>184</v>
      </c>
      <c r="D43" s="1">
        <v>61.4</v>
      </c>
      <c r="E43" s="1">
        <v>25.09</v>
      </c>
      <c r="F43" s="1">
        <v>2.5099999999999998</v>
      </c>
      <c r="G43" s="1"/>
      <c r="H43" s="1">
        <v>34</v>
      </c>
      <c r="I43" s="1">
        <v>0</v>
      </c>
      <c r="J43" s="1">
        <v>0.34</v>
      </c>
      <c r="K43" s="1">
        <v>0</v>
      </c>
      <c r="L43" s="1">
        <v>2017</v>
      </c>
      <c r="M43">
        <f t="shared" si="1"/>
        <v>368.54999999999995</v>
      </c>
      <c r="N43">
        <f t="shared" si="2"/>
        <v>2</v>
      </c>
      <c r="O43">
        <f t="shared" si="3"/>
        <v>97.49</v>
      </c>
      <c r="P43">
        <f t="shared" si="4"/>
        <v>877.41</v>
      </c>
      <c r="Q43">
        <f t="shared" si="5"/>
        <v>86.49</v>
      </c>
      <c r="R43">
        <f t="shared" si="6"/>
        <v>345.96</v>
      </c>
      <c r="S43">
        <f t="shared" si="7"/>
        <v>17.3</v>
      </c>
      <c r="T43">
        <f t="shared" si="8"/>
        <v>5</v>
      </c>
      <c r="U43">
        <f t="shared" si="9"/>
        <v>5</v>
      </c>
      <c r="W43">
        <f t="shared" si="10"/>
        <v>0.69</v>
      </c>
      <c r="X43">
        <f t="shared" si="11"/>
        <v>0.28000000000000003</v>
      </c>
      <c r="Y43">
        <f t="shared" si="12"/>
        <v>0.03</v>
      </c>
    </row>
    <row r="44" spans="1:25" x14ac:dyDescent="0.25">
      <c r="A44" s="1" t="s">
        <v>974</v>
      </c>
      <c r="B44" s="1">
        <v>100</v>
      </c>
      <c r="C44" s="1">
        <v>19</v>
      </c>
      <c r="D44" s="1">
        <v>6.24</v>
      </c>
      <c r="E44" s="1">
        <v>2.93</v>
      </c>
      <c r="F44" s="1">
        <v>0.18</v>
      </c>
      <c r="G44" s="1">
        <v>0</v>
      </c>
      <c r="H44" s="1">
        <v>5</v>
      </c>
      <c r="I44" s="1">
        <v>0</v>
      </c>
      <c r="J44" s="1">
        <v>0.03</v>
      </c>
      <c r="K44" s="1">
        <v>0</v>
      </c>
      <c r="L44" s="1">
        <v>2017</v>
      </c>
      <c r="M44">
        <f t="shared" si="1"/>
        <v>38.299999999999997</v>
      </c>
      <c r="N44">
        <f t="shared" si="2"/>
        <v>2.02</v>
      </c>
      <c r="O44">
        <f t="shared" si="3"/>
        <v>99.82</v>
      </c>
      <c r="P44">
        <f t="shared" si="4"/>
        <v>898.37999999999988</v>
      </c>
      <c r="Q44">
        <f t="shared" si="5"/>
        <v>9.17</v>
      </c>
      <c r="R44">
        <f t="shared" si="6"/>
        <v>36.68</v>
      </c>
      <c r="S44">
        <f t="shared" si="7"/>
        <v>1.83</v>
      </c>
      <c r="T44">
        <f t="shared" si="8"/>
        <v>5.01</v>
      </c>
      <c r="U44">
        <f t="shared" si="9"/>
        <v>5</v>
      </c>
      <c r="W44">
        <f t="shared" si="10"/>
        <v>0.67</v>
      </c>
      <c r="X44">
        <f t="shared" si="11"/>
        <v>0.31</v>
      </c>
      <c r="Y44">
        <f t="shared" si="12"/>
        <v>0.02</v>
      </c>
    </row>
    <row r="45" spans="1:25" x14ac:dyDescent="0.25">
      <c r="A45" s="1" t="s">
        <v>975</v>
      </c>
      <c r="B45" s="1">
        <v>100</v>
      </c>
      <c r="C45" s="1">
        <v>21</v>
      </c>
      <c r="D45" s="1">
        <v>7.05</v>
      </c>
      <c r="E45" s="1">
        <v>3.09</v>
      </c>
      <c r="F45" s="1">
        <v>0.16</v>
      </c>
      <c r="G45" s="1">
        <v>0</v>
      </c>
      <c r="H45" s="1">
        <v>6</v>
      </c>
      <c r="I45" s="1">
        <v>0</v>
      </c>
      <c r="J45" s="1">
        <v>0.04</v>
      </c>
      <c r="K45" s="1">
        <v>0</v>
      </c>
      <c r="L45" s="1">
        <v>2017</v>
      </c>
      <c r="M45">
        <f t="shared" si="1"/>
        <v>42</v>
      </c>
      <c r="N45">
        <f t="shared" si="2"/>
        <v>2</v>
      </c>
      <c r="O45">
        <f t="shared" si="3"/>
        <v>99.84</v>
      </c>
      <c r="P45">
        <f t="shared" si="4"/>
        <v>898.56000000000006</v>
      </c>
      <c r="Q45">
        <f t="shared" si="5"/>
        <v>10.14</v>
      </c>
      <c r="R45">
        <f t="shared" si="6"/>
        <v>40.56</v>
      </c>
      <c r="S45">
        <f t="shared" si="7"/>
        <v>2.0299999999999998</v>
      </c>
      <c r="T45">
        <f t="shared" si="8"/>
        <v>5</v>
      </c>
      <c r="U45">
        <f t="shared" si="9"/>
        <v>5</v>
      </c>
      <c r="W45">
        <f t="shared" si="10"/>
        <v>0.68</v>
      </c>
      <c r="X45">
        <f t="shared" si="11"/>
        <v>0.3</v>
      </c>
      <c r="Y45">
        <f t="shared" si="12"/>
        <v>0.02</v>
      </c>
    </row>
    <row r="46" spans="1:25" x14ac:dyDescent="0.25">
      <c r="A46" s="1" t="s">
        <v>976</v>
      </c>
      <c r="B46" s="1">
        <v>100</v>
      </c>
      <c r="C46" s="1">
        <v>18</v>
      </c>
      <c r="D46" s="1">
        <v>4.9000000000000004</v>
      </c>
      <c r="E46" s="1">
        <v>4</v>
      </c>
      <c r="F46" s="1">
        <v>0</v>
      </c>
      <c r="G46" s="1"/>
      <c r="H46" s="1">
        <v>5</v>
      </c>
      <c r="I46" s="1"/>
      <c r="J46" s="1"/>
      <c r="K46" s="1">
        <v>0</v>
      </c>
      <c r="L46" s="1">
        <v>2017</v>
      </c>
      <c r="M46">
        <f t="shared" si="1"/>
        <v>35.6</v>
      </c>
      <c r="N46">
        <f t="shared" si="2"/>
        <v>1.98</v>
      </c>
      <c r="O46">
        <f t="shared" si="3"/>
        <v>100</v>
      </c>
      <c r="P46">
        <f t="shared" si="4"/>
        <v>900</v>
      </c>
      <c r="Q46">
        <f t="shared" si="5"/>
        <v>8.9</v>
      </c>
      <c r="R46">
        <f t="shared" si="6"/>
        <v>35.6</v>
      </c>
      <c r="S46">
        <f t="shared" si="7"/>
        <v>1.78</v>
      </c>
      <c r="T46">
        <f t="shared" si="8"/>
        <v>5</v>
      </c>
      <c r="U46">
        <f t="shared" si="9"/>
        <v>5</v>
      </c>
      <c r="W46">
        <f t="shared" si="10"/>
        <v>0.55000000000000004</v>
      </c>
      <c r="X46">
        <f t="shared" si="11"/>
        <v>0.45</v>
      </c>
      <c r="Y46">
        <f t="shared" si="12"/>
        <v>0</v>
      </c>
    </row>
    <row r="47" spans="1:25" x14ac:dyDescent="0.25">
      <c r="A47" s="1" t="s">
        <v>977</v>
      </c>
      <c r="B47" s="1">
        <v>100</v>
      </c>
      <c r="C47" s="1">
        <v>18</v>
      </c>
      <c r="D47" s="1">
        <v>6.9</v>
      </c>
      <c r="E47" s="1">
        <v>2</v>
      </c>
      <c r="F47" s="1">
        <v>0</v>
      </c>
      <c r="G47" s="1"/>
      <c r="H47" s="1">
        <v>13</v>
      </c>
      <c r="I47" s="1"/>
      <c r="J47" s="1"/>
      <c r="K47" s="1">
        <v>0</v>
      </c>
      <c r="L47" s="1">
        <v>2017</v>
      </c>
      <c r="M47">
        <f t="shared" si="1"/>
        <v>35.6</v>
      </c>
      <c r="N47">
        <f t="shared" si="2"/>
        <v>1.98</v>
      </c>
      <c r="O47">
        <f t="shared" si="3"/>
        <v>100</v>
      </c>
      <c r="P47">
        <f t="shared" si="4"/>
        <v>900</v>
      </c>
      <c r="Q47">
        <f t="shared" si="5"/>
        <v>8.9</v>
      </c>
      <c r="R47">
        <f t="shared" si="6"/>
        <v>35.6</v>
      </c>
      <c r="S47">
        <f t="shared" si="7"/>
        <v>1.78</v>
      </c>
      <c r="T47">
        <f t="shared" si="8"/>
        <v>5</v>
      </c>
      <c r="U47">
        <f t="shared" si="9"/>
        <v>5</v>
      </c>
      <c r="W47">
        <f t="shared" si="10"/>
        <v>0.78</v>
      </c>
      <c r="X47">
        <f t="shared" si="11"/>
        <v>0.22</v>
      </c>
      <c r="Y47">
        <f t="shared" si="12"/>
        <v>0</v>
      </c>
    </row>
    <row r="48" spans="1:25" x14ac:dyDescent="0.25">
      <c r="A48" s="1" t="s">
        <v>978</v>
      </c>
      <c r="B48" s="1">
        <v>100</v>
      </c>
      <c r="C48" s="1">
        <v>22</v>
      </c>
      <c r="D48" s="1">
        <v>8.4</v>
      </c>
      <c r="E48" s="1">
        <v>2.6</v>
      </c>
      <c r="F48" s="1">
        <v>0.1</v>
      </c>
      <c r="G48" s="1"/>
      <c r="H48" s="1">
        <v>14</v>
      </c>
      <c r="I48" s="1"/>
      <c r="J48" s="1"/>
      <c r="K48" s="1">
        <v>0</v>
      </c>
      <c r="L48" s="1">
        <v>2017</v>
      </c>
      <c r="M48">
        <f t="shared" si="1"/>
        <v>44.9</v>
      </c>
      <c r="N48">
        <f t="shared" si="2"/>
        <v>2.04</v>
      </c>
      <c r="O48">
        <f t="shared" si="3"/>
        <v>99.9</v>
      </c>
      <c r="P48">
        <f t="shared" si="4"/>
        <v>899.1</v>
      </c>
      <c r="Q48">
        <f t="shared" si="5"/>
        <v>11</v>
      </c>
      <c r="R48">
        <f t="shared" si="6"/>
        <v>44</v>
      </c>
      <c r="S48">
        <f t="shared" si="7"/>
        <v>2.2000000000000002</v>
      </c>
      <c r="T48">
        <f t="shared" si="8"/>
        <v>5</v>
      </c>
      <c r="U48">
        <f t="shared" si="9"/>
        <v>5</v>
      </c>
      <c r="W48">
        <f t="shared" si="10"/>
        <v>0.76</v>
      </c>
      <c r="X48">
        <f t="shared" si="11"/>
        <v>0.23</v>
      </c>
      <c r="Y48">
        <f t="shared" si="12"/>
        <v>0.01</v>
      </c>
    </row>
    <row r="49" spans="1:25" x14ac:dyDescent="0.25">
      <c r="A49" s="1" t="s">
        <v>979</v>
      </c>
      <c r="B49" s="1">
        <v>100</v>
      </c>
      <c r="C49" s="1">
        <v>18</v>
      </c>
      <c r="D49" s="1">
        <v>6.29</v>
      </c>
      <c r="E49" s="1">
        <v>2.4</v>
      </c>
      <c r="F49" s="1">
        <v>0.24</v>
      </c>
      <c r="G49" s="1">
        <v>0.52</v>
      </c>
      <c r="H49" s="1">
        <v>1</v>
      </c>
      <c r="I49" s="1">
        <v>0</v>
      </c>
      <c r="J49" s="1">
        <v>0.05</v>
      </c>
      <c r="K49" s="1">
        <v>0</v>
      </c>
      <c r="L49" s="1">
        <v>2017</v>
      </c>
      <c r="M49">
        <f t="shared" si="1"/>
        <v>36.92</v>
      </c>
      <c r="N49">
        <f t="shared" si="2"/>
        <v>2.0499999999999998</v>
      </c>
      <c r="O49">
        <f t="shared" si="3"/>
        <v>99.76</v>
      </c>
      <c r="P49">
        <f t="shared" si="4"/>
        <v>897.84</v>
      </c>
      <c r="Q49">
        <f t="shared" si="5"/>
        <v>8.69</v>
      </c>
      <c r="R49">
        <f t="shared" si="6"/>
        <v>34.76</v>
      </c>
      <c r="S49">
        <f t="shared" si="7"/>
        <v>1.74</v>
      </c>
      <c r="T49">
        <f t="shared" si="8"/>
        <v>4.99</v>
      </c>
      <c r="U49">
        <f t="shared" si="9"/>
        <v>5</v>
      </c>
      <c r="W49">
        <f t="shared" si="10"/>
        <v>0.7</v>
      </c>
      <c r="X49">
        <f t="shared" si="11"/>
        <v>0.27</v>
      </c>
      <c r="Y49">
        <f t="shared" si="12"/>
        <v>0.03</v>
      </c>
    </row>
    <row r="50" spans="1:25" x14ac:dyDescent="0.25">
      <c r="A50" s="1" t="s">
        <v>980</v>
      </c>
      <c r="B50" s="1">
        <v>100</v>
      </c>
      <c r="C50" s="1">
        <v>20</v>
      </c>
      <c r="D50" s="1">
        <v>7.54</v>
      </c>
      <c r="E50" s="1">
        <v>2.2000000000000002</v>
      </c>
      <c r="F50" s="1">
        <v>0.22</v>
      </c>
      <c r="G50" s="1">
        <v>1.01</v>
      </c>
      <c r="H50" s="1">
        <v>2</v>
      </c>
      <c r="I50" s="1">
        <v>0</v>
      </c>
      <c r="J50" s="1">
        <v>0.03</v>
      </c>
      <c r="K50" s="1">
        <v>0</v>
      </c>
      <c r="L50" s="1">
        <v>2017</v>
      </c>
      <c r="M50">
        <f t="shared" si="1"/>
        <v>40.94</v>
      </c>
      <c r="N50">
        <f t="shared" si="2"/>
        <v>2.0499999999999998</v>
      </c>
      <c r="O50">
        <f t="shared" si="3"/>
        <v>99.78</v>
      </c>
      <c r="P50">
        <f t="shared" si="4"/>
        <v>898.02</v>
      </c>
      <c r="Q50">
        <f t="shared" si="5"/>
        <v>9.74</v>
      </c>
      <c r="R50">
        <f t="shared" si="6"/>
        <v>38.96</v>
      </c>
      <c r="S50">
        <f t="shared" si="7"/>
        <v>1.95</v>
      </c>
      <c r="T50">
        <f t="shared" si="8"/>
        <v>4.99</v>
      </c>
      <c r="U50">
        <f t="shared" si="9"/>
        <v>5</v>
      </c>
      <c r="W50">
        <f t="shared" si="10"/>
        <v>0.76</v>
      </c>
      <c r="X50">
        <f t="shared" si="11"/>
        <v>0.22</v>
      </c>
      <c r="Y50">
        <f t="shared" si="12"/>
        <v>0.02</v>
      </c>
    </row>
    <row r="51" spans="1:25" x14ac:dyDescent="0.25">
      <c r="A51" s="1" t="s">
        <v>981</v>
      </c>
      <c r="B51" s="1">
        <v>100</v>
      </c>
      <c r="C51" s="1">
        <v>16</v>
      </c>
      <c r="D51" s="1">
        <v>4.5999999999999996</v>
      </c>
      <c r="E51" s="1">
        <v>3.3</v>
      </c>
      <c r="F51" s="1">
        <v>0.1</v>
      </c>
      <c r="G51" s="1"/>
      <c r="H51" s="1">
        <v>10</v>
      </c>
      <c r="I51" s="1"/>
      <c r="J51" s="1"/>
      <c r="K51" s="1">
        <v>0</v>
      </c>
      <c r="L51" s="1">
        <v>2017</v>
      </c>
      <c r="M51">
        <f t="shared" si="1"/>
        <v>32.5</v>
      </c>
      <c r="N51">
        <f t="shared" si="2"/>
        <v>2.0299999999999998</v>
      </c>
      <c r="O51">
        <f t="shared" si="3"/>
        <v>99.9</v>
      </c>
      <c r="P51">
        <f t="shared" si="4"/>
        <v>899.1</v>
      </c>
      <c r="Q51">
        <f t="shared" si="5"/>
        <v>7.8999999999999995</v>
      </c>
      <c r="R51">
        <f t="shared" si="6"/>
        <v>31.599999999999998</v>
      </c>
      <c r="S51">
        <f t="shared" si="7"/>
        <v>1.58</v>
      </c>
      <c r="T51">
        <f t="shared" si="8"/>
        <v>5</v>
      </c>
      <c r="U51">
        <f t="shared" si="9"/>
        <v>5</v>
      </c>
      <c r="W51">
        <f t="shared" si="10"/>
        <v>0.57999999999999996</v>
      </c>
      <c r="X51">
        <f t="shared" si="11"/>
        <v>0.41</v>
      </c>
      <c r="Y51">
        <f t="shared" si="12"/>
        <v>0.01</v>
      </c>
    </row>
    <row r="52" spans="1:25" x14ac:dyDescent="0.25">
      <c r="A52" s="1" t="s">
        <v>982</v>
      </c>
      <c r="B52" s="1">
        <v>100</v>
      </c>
      <c r="C52" s="1">
        <v>186</v>
      </c>
      <c r="D52" s="1">
        <v>68.25</v>
      </c>
      <c r="E52" s="1">
        <v>18.84</v>
      </c>
      <c r="F52" s="1">
        <v>2.54</v>
      </c>
      <c r="G52" s="1">
        <v>4.6100000000000003</v>
      </c>
      <c r="H52" s="1">
        <v>20</v>
      </c>
      <c r="I52" s="1">
        <v>0</v>
      </c>
      <c r="J52" s="1">
        <v>0.35</v>
      </c>
      <c r="K52" s="1">
        <v>0</v>
      </c>
      <c r="L52" s="1">
        <v>2017</v>
      </c>
      <c r="M52">
        <f t="shared" si="1"/>
        <v>371.22</v>
      </c>
      <c r="N52">
        <f t="shared" si="2"/>
        <v>2</v>
      </c>
      <c r="O52">
        <f t="shared" si="3"/>
        <v>97.46</v>
      </c>
      <c r="P52">
        <f t="shared" si="4"/>
        <v>877.14</v>
      </c>
      <c r="Q52">
        <f t="shared" si="5"/>
        <v>87.09</v>
      </c>
      <c r="R52">
        <f t="shared" si="6"/>
        <v>348.36</v>
      </c>
      <c r="S52">
        <f t="shared" si="7"/>
        <v>17.420000000000002</v>
      </c>
      <c r="T52">
        <f t="shared" si="8"/>
        <v>5</v>
      </c>
      <c r="U52">
        <f t="shared" si="9"/>
        <v>5</v>
      </c>
      <c r="W52">
        <f t="shared" si="10"/>
        <v>0.76</v>
      </c>
      <c r="X52">
        <f t="shared" si="11"/>
        <v>0.21</v>
      </c>
      <c r="Y52">
        <f t="shared" si="12"/>
        <v>0.03</v>
      </c>
    </row>
    <row r="53" spans="1:25" x14ac:dyDescent="0.25">
      <c r="A53" s="1" t="s">
        <v>983</v>
      </c>
      <c r="B53" s="1">
        <v>100</v>
      </c>
      <c r="C53" s="1">
        <v>35</v>
      </c>
      <c r="D53" s="1">
        <v>13</v>
      </c>
      <c r="E53" s="1">
        <v>3</v>
      </c>
      <c r="F53" s="1">
        <v>0.7</v>
      </c>
      <c r="G53" s="1"/>
      <c r="H53" s="1">
        <v>6</v>
      </c>
      <c r="I53" s="1"/>
      <c r="J53" s="1"/>
      <c r="K53" s="1">
        <v>0</v>
      </c>
      <c r="L53" s="1">
        <v>2017</v>
      </c>
      <c r="M53">
        <f t="shared" si="1"/>
        <v>70.3</v>
      </c>
      <c r="N53">
        <f t="shared" si="2"/>
        <v>2.0099999999999998</v>
      </c>
      <c r="O53">
        <f t="shared" si="3"/>
        <v>99.3</v>
      </c>
      <c r="P53">
        <f t="shared" si="4"/>
        <v>893.69999999999993</v>
      </c>
      <c r="Q53">
        <f t="shared" si="5"/>
        <v>16</v>
      </c>
      <c r="R53">
        <f t="shared" si="6"/>
        <v>64</v>
      </c>
      <c r="S53">
        <f t="shared" si="7"/>
        <v>3.2</v>
      </c>
      <c r="T53">
        <f t="shared" si="8"/>
        <v>5</v>
      </c>
      <c r="U53">
        <f t="shared" si="9"/>
        <v>5</v>
      </c>
      <c r="W53">
        <f t="shared" si="10"/>
        <v>0.78</v>
      </c>
      <c r="X53">
        <f t="shared" si="11"/>
        <v>0.18</v>
      </c>
      <c r="Y53">
        <f t="shared" si="12"/>
        <v>0.04</v>
      </c>
    </row>
    <row r="54" spans="1:25" x14ac:dyDescent="0.25">
      <c r="A54" s="1" t="s">
        <v>984</v>
      </c>
      <c r="B54" s="1">
        <v>100</v>
      </c>
      <c r="C54" s="1">
        <v>18</v>
      </c>
      <c r="D54" s="1">
        <v>6.3</v>
      </c>
      <c r="E54" s="1">
        <v>2.4</v>
      </c>
      <c r="F54" s="1">
        <v>0.2</v>
      </c>
      <c r="G54" s="1"/>
      <c r="H54" s="1">
        <v>5</v>
      </c>
      <c r="I54" s="1"/>
      <c r="J54" s="1"/>
      <c r="K54" s="1">
        <v>0</v>
      </c>
      <c r="L54" s="1">
        <v>2017</v>
      </c>
      <c r="M54">
        <f t="shared" si="1"/>
        <v>36.599999999999994</v>
      </c>
      <c r="N54">
        <f t="shared" si="2"/>
        <v>2.0299999999999998</v>
      </c>
      <c r="O54">
        <f t="shared" si="3"/>
        <v>99.8</v>
      </c>
      <c r="P54">
        <f t="shared" si="4"/>
        <v>898.19999999999993</v>
      </c>
      <c r="Q54">
        <f t="shared" si="5"/>
        <v>8.6999999999999993</v>
      </c>
      <c r="R54">
        <f t="shared" si="6"/>
        <v>34.799999999999997</v>
      </c>
      <c r="S54">
        <f t="shared" si="7"/>
        <v>1.74</v>
      </c>
      <c r="T54">
        <f t="shared" si="8"/>
        <v>5</v>
      </c>
      <c r="U54">
        <f t="shared" si="9"/>
        <v>5</v>
      </c>
      <c r="W54">
        <f t="shared" si="10"/>
        <v>0.71</v>
      </c>
      <c r="X54">
        <f t="shared" si="11"/>
        <v>0.27</v>
      </c>
      <c r="Y54">
        <f t="shared" si="12"/>
        <v>0.02</v>
      </c>
    </row>
    <row r="55" spans="1:25" x14ac:dyDescent="0.25">
      <c r="A55" s="1" t="s">
        <v>985</v>
      </c>
      <c r="B55" s="1">
        <v>100</v>
      </c>
      <c r="C55" s="1">
        <v>178</v>
      </c>
      <c r="D55" s="1">
        <v>63.7</v>
      </c>
      <c r="E55" s="1">
        <v>18.100000000000001</v>
      </c>
      <c r="F55" s="1">
        <v>3.1</v>
      </c>
      <c r="G55" s="1"/>
      <c r="H55" s="1">
        <v>25</v>
      </c>
      <c r="I55" s="1"/>
      <c r="J55" s="1"/>
      <c r="K55" s="1">
        <v>0</v>
      </c>
      <c r="L55" s="1">
        <v>2017</v>
      </c>
      <c r="M55">
        <f t="shared" si="1"/>
        <v>355.1</v>
      </c>
      <c r="N55">
        <f t="shared" si="2"/>
        <v>1.99</v>
      </c>
      <c r="O55">
        <f t="shared" si="3"/>
        <v>96.9</v>
      </c>
      <c r="P55">
        <f t="shared" si="4"/>
        <v>872.1</v>
      </c>
      <c r="Q55">
        <f t="shared" si="5"/>
        <v>81.800000000000011</v>
      </c>
      <c r="R55">
        <f t="shared" si="6"/>
        <v>327.20000000000005</v>
      </c>
      <c r="S55">
        <f t="shared" si="7"/>
        <v>16.36</v>
      </c>
      <c r="T55">
        <f t="shared" si="8"/>
        <v>5</v>
      </c>
      <c r="U55">
        <f t="shared" si="9"/>
        <v>5</v>
      </c>
      <c r="W55">
        <f t="shared" si="10"/>
        <v>0.75</v>
      </c>
      <c r="X55">
        <f t="shared" si="11"/>
        <v>0.21</v>
      </c>
      <c r="Y55">
        <f t="shared" si="12"/>
        <v>0.04</v>
      </c>
    </row>
    <row r="56" spans="1:25" x14ac:dyDescent="0.25">
      <c r="A56" s="1" t="s">
        <v>986</v>
      </c>
      <c r="B56" s="1">
        <v>100</v>
      </c>
      <c r="C56" s="1">
        <v>18</v>
      </c>
      <c r="D56" s="1">
        <v>6.1</v>
      </c>
      <c r="E56" s="1">
        <v>2</v>
      </c>
      <c r="F56" s="1">
        <v>0.3</v>
      </c>
      <c r="G56" s="1"/>
      <c r="H56" s="1">
        <v>5</v>
      </c>
      <c r="I56" s="1"/>
      <c r="J56" s="1"/>
      <c r="K56" s="1">
        <v>0</v>
      </c>
      <c r="L56" s="1">
        <v>2017</v>
      </c>
      <c r="M56">
        <f t="shared" si="1"/>
        <v>35.1</v>
      </c>
      <c r="N56">
        <f t="shared" si="2"/>
        <v>1.95</v>
      </c>
      <c r="O56">
        <f t="shared" si="3"/>
        <v>99.7</v>
      </c>
      <c r="P56">
        <f t="shared" si="4"/>
        <v>897.30000000000007</v>
      </c>
      <c r="Q56">
        <f t="shared" si="5"/>
        <v>8.1</v>
      </c>
      <c r="R56">
        <f t="shared" si="6"/>
        <v>32.4</v>
      </c>
      <c r="S56">
        <f t="shared" si="7"/>
        <v>1.62</v>
      </c>
      <c r="T56">
        <f t="shared" si="8"/>
        <v>5</v>
      </c>
      <c r="U56">
        <f t="shared" si="9"/>
        <v>5</v>
      </c>
      <c r="W56">
        <f t="shared" si="10"/>
        <v>0.73</v>
      </c>
      <c r="X56">
        <f t="shared" si="11"/>
        <v>0.24</v>
      </c>
      <c r="Y56">
        <f t="shared" si="12"/>
        <v>0.04</v>
      </c>
    </row>
    <row r="57" spans="1:25" x14ac:dyDescent="0.25">
      <c r="A57" s="1" t="s">
        <v>987</v>
      </c>
      <c r="B57" s="1">
        <v>100</v>
      </c>
      <c r="C57" s="1">
        <v>15</v>
      </c>
      <c r="D57" s="1">
        <v>4.5999999999999996</v>
      </c>
      <c r="E57" s="1">
        <v>2.7</v>
      </c>
      <c r="F57" s="1">
        <v>0.1</v>
      </c>
      <c r="G57" s="1"/>
      <c r="H57" s="1">
        <v>4</v>
      </c>
      <c r="I57" s="1"/>
      <c r="J57" s="1"/>
      <c r="K57" s="1">
        <v>0</v>
      </c>
      <c r="L57" s="1">
        <v>2017</v>
      </c>
      <c r="M57">
        <f t="shared" si="1"/>
        <v>30.099999999999998</v>
      </c>
      <c r="N57">
        <f t="shared" si="2"/>
        <v>2.0099999999999998</v>
      </c>
      <c r="O57">
        <f t="shared" si="3"/>
        <v>99.9</v>
      </c>
      <c r="P57">
        <f t="shared" si="4"/>
        <v>899.1</v>
      </c>
      <c r="Q57">
        <f t="shared" si="5"/>
        <v>7.3</v>
      </c>
      <c r="R57">
        <f t="shared" si="6"/>
        <v>29.2</v>
      </c>
      <c r="S57">
        <f t="shared" si="7"/>
        <v>1.46</v>
      </c>
      <c r="T57">
        <f t="shared" si="8"/>
        <v>5</v>
      </c>
      <c r="U57">
        <f t="shared" si="9"/>
        <v>5</v>
      </c>
      <c r="W57">
        <f t="shared" si="10"/>
        <v>0.62</v>
      </c>
      <c r="X57">
        <f t="shared" si="11"/>
        <v>0.36</v>
      </c>
      <c r="Y57">
        <f t="shared" si="12"/>
        <v>0.01</v>
      </c>
    </row>
    <row r="58" spans="1:25" x14ac:dyDescent="0.25">
      <c r="A58" s="1" t="s">
        <v>988</v>
      </c>
      <c r="B58" s="1">
        <v>100</v>
      </c>
      <c r="C58" s="1">
        <v>19</v>
      </c>
      <c r="D58" s="1">
        <v>5.7</v>
      </c>
      <c r="E58" s="1">
        <v>3.5</v>
      </c>
      <c r="F58" s="1">
        <v>0.2</v>
      </c>
      <c r="G58" s="1"/>
      <c r="H58" s="1">
        <v>15</v>
      </c>
      <c r="I58" s="1"/>
      <c r="J58" s="1"/>
      <c r="K58" s="1">
        <v>0</v>
      </c>
      <c r="L58" s="1">
        <v>2017</v>
      </c>
      <c r="M58">
        <f t="shared" si="1"/>
        <v>38.599999999999994</v>
      </c>
      <c r="N58">
        <f t="shared" si="2"/>
        <v>2.0299999999999998</v>
      </c>
      <c r="O58">
        <f t="shared" si="3"/>
        <v>99.8</v>
      </c>
      <c r="P58">
        <f t="shared" si="4"/>
        <v>898.19999999999993</v>
      </c>
      <c r="Q58">
        <f t="shared" si="5"/>
        <v>9.1999999999999993</v>
      </c>
      <c r="R58">
        <f t="shared" si="6"/>
        <v>36.799999999999997</v>
      </c>
      <c r="S58">
        <f t="shared" si="7"/>
        <v>1.84</v>
      </c>
      <c r="T58">
        <f t="shared" si="8"/>
        <v>5</v>
      </c>
      <c r="U58">
        <f t="shared" si="9"/>
        <v>5</v>
      </c>
      <c r="W58">
        <f t="shared" si="10"/>
        <v>0.61</v>
      </c>
      <c r="X58">
        <f t="shared" si="11"/>
        <v>0.37</v>
      </c>
      <c r="Y58">
        <f t="shared" si="12"/>
        <v>0.02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Y159"/>
  <sheetViews>
    <sheetView workbookViewId="0">
      <selection activeCell="L2" sqref="L2"/>
    </sheetView>
  </sheetViews>
  <sheetFormatPr defaultRowHeight="15" x14ac:dyDescent="0.25"/>
  <cols>
    <col min="1" max="1" width="27.28515625" customWidth="1"/>
  </cols>
  <sheetData>
    <row r="1" spans="1:25" x14ac:dyDescent="0.25">
      <c r="M1" s="25" t="s">
        <v>2633</v>
      </c>
      <c r="N1" s="25"/>
      <c r="O1" s="25" t="s">
        <v>2646</v>
      </c>
      <c r="P1" s="25"/>
      <c r="Q1" s="25" t="s">
        <v>2635</v>
      </c>
      <c r="R1" s="25"/>
      <c r="S1" s="16"/>
      <c r="T1" s="15" t="s">
        <v>2640</v>
      </c>
      <c r="U1" s="7"/>
      <c r="V1" s="7"/>
      <c r="W1" s="7" t="s">
        <v>2642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15" t="s">
        <v>2628</v>
      </c>
      <c r="N2" s="12" t="s">
        <v>2630</v>
      </c>
      <c r="O2" s="15" t="s">
        <v>2631</v>
      </c>
      <c r="P2" s="15" t="s">
        <v>2632</v>
      </c>
      <c r="Q2" s="15" t="s">
        <v>2636</v>
      </c>
      <c r="R2" s="15" t="s">
        <v>2637</v>
      </c>
      <c r="S2" s="15" t="s">
        <v>2638</v>
      </c>
      <c r="T2" s="15" t="s">
        <v>2639</v>
      </c>
      <c r="U2" s="7" t="s">
        <v>2641</v>
      </c>
      <c r="V2" s="7"/>
      <c r="W2" s="7" t="s">
        <v>2621</v>
      </c>
      <c r="X2" s="7" t="s">
        <v>2622</v>
      </c>
      <c r="Y2" s="7" t="s">
        <v>293</v>
      </c>
    </row>
    <row r="3" spans="1:25" x14ac:dyDescent="0.25">
      <c r="A3" s="1" t="s">
        <v>989</v>
      </c>
      <c r="B3" s="1">
        <v>100</v>
      </c>
      <c r="C3" s="1">
        <v>239</v>
      </c>
      <c r="D3" s="1">
        <v>68.61</v>
      </c>
      <c r="E3" s="1">
        <v>1.94</v>
      </c>
      <c r="F3" s="1">
        <v>0.16</v>
      </c>
      <c r="G3" s="1">
        <v>55.11</v>
      </c>
      <c r="H3" s="1">
        <v>3</v>
      </c>
      <c r="I3" s="1">
        <v>0</v>
      </c>
      <c r="J3" s="1">
        <v>0.04</v>
      </c>
      <c r="K3" s="1">
        <v>0</v>
      </c>
      <c r="L3" s="1">
        <v>2017</v>
      </c>
      <c r="M3">
        <f>4*D3+4*E3+9*F3</f>
        <v>283.64</v>
      </c>
      <c r="N3">
        <f>ROUND(M3/C3,2)</f>
        <v>1.19</v>
      </c>
      <c r="O3">
        <f>B3-F3-E3</f>
        <v>97.9</v>
      </c>
      <c r="P3">
        <f>O3*9</f>
        <v>881.1</v>
      </c>
      <c r="Q3">
        <f>D3</f>
        <v>68.61</v>
      </c>
      <c r="R3">
        <f>Q3*4</f>
        <v>274.44</v>
      </c>
      <c r="S3">
        <f>ROUND(R3/50,2)</f>
        <v>5.49</v>
      </c>
      <c r="T3">
        <f>ROUND(Q3/S3,2)</f>
        <v>12.5</v>
      </c>
      <c r="U3">
        <f>IF(T3&lt;=20,ROUND(T3,1),IF(AND(T3&gt;20,T3&lt;=50),INT((T3+2)/5)*5,ROUND(T3,-1)))</f>
        <v>12.5</v>
      </c>
      <c r="W3">
        <f>ROUND(D3/($D3+$E3+$F3),2)</f>
        <v>0.97</v>
      </c>
      <c r="X3">
        <f t="shared" ref="X3:Y3" si="0">ROUND(E3/($D3+$E3+$F3),2)</f>
        <v>0.03</v>
      </c>
      <c r="Y3">
        <f t="shared" si="0"/>
        <v>0</v>
      </c>
    </row>
    <row r="4" spans="1:25" x14ac:dyDescent="0.25">
      <c r="A4" s="1" t="s">
        <v>990</v>
      </c>
      <c r="B4" s="1">
        <v>100</v>
      </c>
      <c r="C4" s="1">
        <v>201</v>
      </c>
      <c r="D4" s="1">
        <v>57.45</v>
      </c>
      <c r="E4" s="1">
        <v>1.93</v>
      </c>
      <c r="F4" s="1">
        <v>0.08</v>
      </c>
      <c r="G4" s="1">
        <v>29.76</v>
      </c>
      <c r="H4" s="1">
        <v>1</v>
      </c>
      <c r="I4" s="1">
        <v>0</v>
      </c>
      <c r="J4" s="1">
        <v>0.03</v>
      </c>
      <c r="K4" s="1">
        <v>0</v>
      </c>
      <c r="L4" s="1">
        <v>2017</v>
      </c>
      <c r="M4">
        <f t="shared" ref="M4:M67" si="1">4*D4+4*E4+9*F4</f>
        <v>238.24</v>
      </c>
      <c r="N4">
        <f t="shared" ref="N4:N67" si="2">ROUND(M4/C4,2)</f>
        <v>1.19</v>
      </c>
      <c r="O4">
        <f t="shared" ref="O4:O67" si="3">B4-F4-E4</f>
        <v>97.99</v>
      </c>
      <c r="P4">
        <f t="shared" ref="P4:P67" si="4">O4*9</f>
        <v>881.91</v>
      </c>
      <c r="Q4">
        <f t="shared" ref="Q4:Q67" si="5">D4</f>
        <v>57.45</v>
      </c>
      <c r="R4">
        <f t="shared" ref="R4:R67" si="6">Q4*4</f>
        <v>229.8</v>
      </c>
      <c r="S4">
        <f t="shared" ref="S4:S67" si="7">ROUND(R4/50,2)</f>
        <v>4.5999999999999996</v>
      </c>
      <c r="T4">
        <f t="shared" ref="T4:T67" si="8">ROUND(Q4/S4,2)</f>
        <v>12.49</v>
      </c>
      <c r="U4">
        <f t="shared" ref="U4:U67" si="9">IF(T4&lt;=20,ROUND(T4,1),IF(AND(T4&gt;20,T4&lt;=50),INT((T4+2)/5)*5,ROUND(T4,-1)))</f>
        <v>12.5</v>
      </c>
      <c r="W4">
        <f t="shared" ref="W4:W67" si="10">ROUND(D4/($D4+$E4+$F4),2)</f>
        <v>0.97</v>
      </c>
      <c r="X4">
        <f t="shared" ref="X4:X67" si="11">ROUND(E4/($D4+$E4+$F4),2)</f>
        <v>0.03</v>
      </c>
      <c r="Y4">
        <f t="shared" ref="Y4:Y67" si="12">ROUND(F4/($D4+$E4+$F4),2)</f>
        <v>0</v>
      </c>
    </row>
    <row r="5" spans="1:25" x14ac:dyDescent="0.25">
      <c r="A5" s="1" t="s">
        <v>991</v>
      </c>
      <c r="B5" s="1">
        <v>100</v>
      </c>
      <c r="C5" s="1">
        <v>225</v>
      </c>
      <c r="D5" s="1">
        <v>55.7</v>
      </c>
      <c r="E5" s="1">
        <v>0.3</v>
      </c>
      <c r="F5" s="1">
        <v>0.1</v>
      </c>
      <c r="G5" s="1"/>
      <c r="H5" s="1">
        <v>13</v>
      </c>
      <c r="I5" s="1"/>
      <c r="J5" s="1"/>
      <c r="K5" s="1">
        <v>0</v>
      </c>
      <c r="L5" s="1">
        <v>2017</v>
      </c>
      <c r="M5">
        <f t="shared" si="1"/>
        <v>224.9</v>
      </c>
      <c r="N5">
        <f t="shared" si="2"/>
        <v>1</v>
      </c>
      <c r="O5">
        <f t="shared" si="3"/>
        <v>99.600000000000009</v>
      </c>
      <c r="P5">
        <f t="shared" si="4"/>
        <v>896.40000000000009</v>
      </c>
      <c r="Q5">
        <f t="shared" si="5"/>
        <v>55.7</v>
      </c>
      <c r="R5">
        <f t="shared" si="6"/>
        <v>222.8</v>
      </c>
      <c r="S5">
        <f t="shared" si="7"/>
        <v>4.46</v>
      </c>
      <c r="T5">
        <f t="shared" si="8"/>
        <v>12.49</v>
      </c>
      <c r="U5">
        <f t="shared" si="9"/>
        <v>12.5</v>
      </c>
      <c r="W5">
        <f t="shared" si="10"/>
        <v>0.99</v>
      </c>
      <c r="X5">
        <f t="shared" si="11"/>
        <v>0.01</v>
      </c>
      <c r="Y5">
        <f t="shared" si="12"/>
        <v>0</v>
      </c>
    </row>
    <row r="6" spans="1:25" x14ac:dyDescent="0.25">
      <c r="A6" s="1" t="s">
        <v>992</v>
      </c>
      <c r="B6" s="1">
        <v>100</v>
      </c>
      <c r="C6" s="1">
        <v>63</v>
      </c>
      <c r="D6" s="1">
        <v>16.899999999999999</v>
      </c>
      <c r="E6" s="1">
        <v>0.5</v>
      </c>
      <c r="F6" s="1">
        <v>0.1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2011</v>
      </c>
      <c r="M6">
        <f t="shared" si="1"/>
        <v>70.5</v>
      </c>
      <c r="N6">
        <f t="shared" si="2"/>
        <v>1.1200000000000001</v>
      </c>
      <c r="O6">
        <f t="shared" si="3"/>
        <v>99.4</v>
      </c>
      <c r="P6">
        <f t="shared" si="4"/>
        <v>894.6</v>
      </c>
      <c r="Q6">
        <f t="shared" si="5"/>
        <v>16.899999999999999</v>
      </c>
      <c r="R6">
        <f t="shared" si="6"/>
        <v>67.599999999999994</v>
      </c>
      <c r="S6">
        <f t="shared" si="7"/>
        <v>1.35</v>
      </c>
      <c r="T6">
        <f t="shared" si="8"/>
        <v>12.52</v>
      </c>
      <c r="U6">
        <f t="shared" si="9"/>
        <v>12.5</v>
      </c>
      <c r="W6">
        <f t="shared" si="10"/>
        <v>0.97</v>
      </c>
      <c r="X6">
        <f t="shared" si="11"/>
        <v>0.03</v>
      </c>
      <c r="Y6">
        <f t="shared" si="12"/>
        <v>0.01</v>
      </c>
    </row>
    <row r="7" spans="1:25" x14ac:dyDescent="0.25">
      <c r="A7" s="1" t="s">
        <v>993</v>
      </c>
      <c r="B7" s="1">
        <v>100</v>
      </c>
      <c r="C7" s="1">
        <v>38</v>
      </c>
      <c r="D7" s="1">
        <v>11</v>
      </c>
      <c r="E7" s="1">
        <v>0.1</v>
      </c>
      <c r="F7" s="1">
        <v>0.1</v>
      </c>
      <c r="G7" s="1"/>
      <c r="H7" s="1">
        <v>6</v>
      </c>
      <c r="I7" s="1"/>
      <c r="J7" s="1"/>
      <c r="K7" s="1">
        <v>0</v>
      </c>
      <c r="L7" s="1">
        <v>2017</v>
      </c>
      <c r="M7">
        <f t="shared" si="1"/>
        <v>45.3</v>
      </c>
      <c r="N7">
        <f t="shared" si="2"/>
        <v>1.19</v>
      </c>
      <c r="O7">
        <f t="shared" si="3"/>
        <v>99.800000000000011</v>
      </c>
      <c r="P7">
        <f t="shared" si="4"/>
        <v>898.2</v>
      </c>
      <c r="Q7">
        <f t="shared" si="5"/>
        <v>11</v>
      </c>
      <c r="R7">
        <f t="shared" si="6"/>
        <v>44</v>
      </c>
      <c r="S7">
        <f t="shared" si="7"/>
        <v>0.88</v>
      </c>
      <c r="T7">
        <f t="shared" si="8"/>
        <v>12.5</v>
      </c>
      <c r="U7">
        <f t="shared" si="9"/>
        <v>12.5</v>
      </c>
      <c r="W7">
        <f t="shared" si="10"/>
        <v>0.98</v>
      </c>
      <c r="X7">
        <f t="shared" si="11"/>
        <v>0.01</v>
      </c>
      <c r="Y7">
        <f t="shared" si="12"/>
        <v>0.01</v>
      </c>
    </row>
    <row r="8" spans="1:25" x14ac:dyDescent="0.25">
      <c r="A8" s="1" t="s">
        <v>994</v>
      </c>
      <c r="B8" s="1">
        <v>100</v>
      </c>
      <c r="C8" s="1">
        <v>48</v>
      </c>
      <c r="D8" s="1">
        <v>13.66</v>
      </c>
      <c r="E8" s="1">
        <v>0.41</v>
      </c>
      <c r="F8" s="1">
        <v>0.04</v>
      </c>
      <c r="G8" s="1">
        <v>10.52</v>
      </c>
      <c r="H8" s="1">
        <v>0</v>
      </c>
      <c r="I8" s="1">
        <v>0</v>
      </c>
      <c r="J8" s="1">
        <v>0.01</v>
      </c>
      <c r="K8" s="1">
        <v>0</v>
      </c>
      <c r="L8" s="1">
        <v>2017</v>
      </c>
      <c r="M8">
        <f t="shared" si="1"/>
        <v>56.64</v>
      </c>
      <c r="N8">
        <f t="shared" si="2"/>
        <v>1.18</v>
      </c>
      <c r="O8">
        <f t="shared" si="3"/>
        <v>99.55</v>
      </c>
      <c r="P8">
        <f t="shared" si="4"/>
        <v>895.94999999999993</v>
      </c>
      <c r="Q8">
        <f t="shared" si="5"/>
        <v>13.66</v>
      </c>
      <c r="R8">
        <f t="shared" si="6"/>
        <v>54.64</v>
      </c>
      <c r="S8">
        <f t="shared" si="7"/>
        <v>1.0900000000000001</v>
      </c>
      <c r="T8">
        <f t="shared" si="8"/>
        <v>12.53</v>
      </c>
      <c r="U8">
        <f t="shared" si="9"/>
        <v>12.5</v>
      </c>
      <c r="W8">
        <f t="shared" si="10"/>
        <v>0.97</v>
      </c>
      <c r="X8">
        <f t="shared" si="11"/>
        <v>0.03</v>
      </c>
      <c r="Y8">
        <f t="shared" si="12"/>
        <v>0</v>
      </c>
    </row>
    <row r="9" spans="1:25" x14ac:dyDescent="0.25">
      <c r="A9" s="1" t="s">
        <v>995</v>
      </c>
      <c r="B9" s="1">
        <v>100</v>
      </c>
      <c r="C9" s="1">
        <v>62</v>
      </c>
      <c r="D9" s="1">
        <v>18.36</v>
      </c>
      <c r="E9" s="1">
        <v>0</v>
      </c>
      <c r="F9" s="1">
        <v>0.04</v>
      </c>
      <c r="G9" s="1">
        <v>10.35</v>
      </c>
      <c r="H9" s="1">
        <v>0</v>
      </c>
      <c r="I9" s="1">
        <v>0</v>
      </c>
      <c r="J9" s="1">
        <v>0.02</v>
      </c>
      <c r="K9" s="1">
        <v>0</v>
      </c>
      <c r="L9" s="1">
        <v>2017</v>
      </c>
      <c r="M9">
        <f t="shared" si="1"/>
        <v>73.8</v>
      </c>
      <c r="N9">
        <f t="shared" si="2"/>
        <v>1.19</v>
      </c>
      <c r="O9">
        <f t="shared" si="3"/>
        <v>99.96</v>
      </c>
      <c r="P9">
        <f t="shared" si="4"/>
        <v>899.64</v>
      </c>
      <c r="Q9">
        <f t="shared" si="5"/>
        <v>18.36</v>
      </c>
      <c r="R9">
        <f t="shared" si="6"/>
        <v>73.44</v>
      </c>
      <c r="S9">
        <f t="shared" si="7"/>
        <v>1.47</v>
      </c>
      <c r="T9">
        <f t="shared" si="8"/>
        <v>12.49</v>
      </c>
      <c r="U9">
        <f t="shared" si="9"/>
        <v>12.5</v>
      </c>
      <c r="W9">
        <f t="shared" si="10"/>
        <v>1</v>
      </c>
      <c r="X9">
        <f t="shared" si="11"/>
        <v>0</v>
      </c>
      <c r="Y9">
        <f t="shared" si="12"/>
        <v>0</v>
      </c>
    </row>
    <row r="10" spans="1:25" x14ac:dyDescent="0.25">
      <c r="A10" s="1" t="s">
        <v>996</v>
      </c>
      <c r="B10" s="1">
        <v>100</v>
      </c>
      <c r="C10" s="1">
        <v>61</v>
      </c>
      <c r="D10" s="1">
        <v>17.760000000000002</v>
      </c>
      <c r="E10" s="1">
        <v>0.28999999999999998</v>
      </c>
      <c r="F10" s="1">
        <v>0.04</v>
      </c>
      <c r="G10" s="1">
        <v>12.32</v>
      </c>
      <c r="H10" s="1">
        <v>1</v>
      </c>
      <c r="I10" s="1">
        <v>0</v>
      </c>
      <c r="J10" s="1">
        <v>0.01</v>
      </c>
      <c r="K10" s="1">
        <v>0</v>
      </c>
      <c r="L10" s="1">
        <v>2017</v>
      </c>
      <c r="M10">
        <f t="shared" si="1"/>
        <v>72.56</v>
      </c>
      <c r="N10">
        <f t="shared" si="2"/>
        <v>1.19</v>
      </c>
      <c r="O10">
        <f t="shared" si="3"/>
        <v>99.669999999999987</v>
      </c>
      <c r="P10">
        <f t="shared" si="4"/>
        <v>897.02999999999986</v>
      </c>
      <c r="Q10">
        <f t="shared" si="5"/>
        <v>17.760000000000002</v>
      </c>
      <c r="R10">
        <f t="shared" si="6"/>
        <v>71.040000000000006</v>
      </c>
      <c r="S10">
        <f t="shared" si="7"/>
        <v>1.42</v>
      </c>
      <c r="T10">
        <f t="shared" si="8"/>
        <v>12.51</v>
      </c>
      <c r="U10">
        <f t="shared" si="9"/>
        <v>12.5</v>
      </c>
      <c r="W10">
        <f t="shared" si="10"/>
        <v>0.98</v>
      </c>
      <c r="X10">
        <f t="shared" si="11"/>
        <v>0.02</v>
      </c>
      <c r="Y10">
        <f t="shared" si="12"/>
        <v>0</v>
      </c>
    </row>
    <row r="11" spans="1:25" x14ac:dyDescent="0.25">
      <c r="A11" s="1" t="s">
        <v>997</v>
      </c>
      <c r="B11" s="1">
        <v>100</v>
      </c>
      <c r="C11" s="1">
        <v>51</v>
      </c>
      <c r="D11" s="1">
        <v>12.3</v>
      </c>
      <c r="E11" s="1">
        <v>0.1</v>
      </c>
      <c r="F11" s="1">
        <v>0.1</v>
      </c>
      <c r="G11" s="1">
        <v>9.9</v>
      </c>
      <c r="H11" s="1">
        <v>4</v>
      </c>
      <c r="I11" s="1">
        <v>0</v>
      </c>
      <c r="J11" s="1"/>
      <c r="K11" s="1">
        <v>0</v>
      </c>
      <c r="L11" s="1">
        <v>2017</v>
      </c>
      <c r="M11">
        <f t="shared" si="1"/>
        <v>50.5</v>
      </c>
      <c r="N11">
        <f t="shared" si="2"/>
        <v>0.99</v>
      </c>
      <c r="O11">
        <f t="shared" si="3"/>
        <v>99.800000000000011</v>
      </c>
      <c r="P11">
        <f t="shared" si="4"/>
        <v>898.2</v>
      </c>
      <c r="Q11">
        <f t="shared" si="5"/>
        <v>12.3</v>
      </c>
      <c r="R11">
        <f t="shared" si="6"/>
        <v>49.2</v>
      </c>
      <c r="S11">
        <f t="shared" si="7"/>
        <v>0.98</v>
      </c>
      <c r="T11">
        <f t="shared" si="8"/>
        <v>12.55</v>
      </c>
      <c r="U11">
        <f t="shared" si="9"/>
        <v>12.6</v>
      </c>
      <c r="W11">
        <f t="shared" si="10"/>
        <v>0.98</v>
      </c>
      <c r="X11">
        <f t="shared" si="11"/>
        <v>0.01</v>
      </c>
      <c r="Y11">
        <f t="shared" si="12"/>
        <v>0.01</v>
      </c>
    </row>
    <row r="12" spans="1:25" x14ac:dyDescent="0.25">
      <c r="A12" s="1" t="s">
        <v>998</v>
      </c>
      <c r="B12" s="1">
        <v>100</v>
      </c>
      <c r="C12" s="1">
        <v>51</v>
      </c>
      <c r="D12" s="1">
        <v>12.3</v>
      </c>
      <c r="E12" s="1">
        <v>0.1</v>
      </c>
      <c r="F12" s="1">
        <v>0.1</v>
      </c>
      <c r="G12" s="1"/>
      <c r="H12" s="1">
        <v>7</v>
      </c>
      <c r="I12" s="1">
        <v>0</v>
      </c>
      <c r="J12" s="1"/>
      <c r="K12" s="1">
        <v>0</v>
      </c>
      <c r="L12" s="1">
        <v>2017</v>
      </c>
      <c r="M12">
        <f t="shared" si="1"/>
        <v>50.5</v>
      </c>
      <c r="N12">
        <f t="shared" si="2"/>
        <v>0.99</v>
      </c>
      <c r="O12">
        <f t="shared" si="3"/>
        <v>99.800000000000011</v>
      </c>
      <c r="P12">
        <f t="shared" si="4"/>
        <v>898.2</v>
      </c>
      <c r="Q12">
        <f t="shared" si="5"/>
        <v>12.3</v>
      </c>
      <c r="R12">
        <f t="shared" si="6"/>
        <v>49.2</v>
      </c>
      <c r="S12">
        <f t="shared" si="7"/>
        <v>0.98</v>
      </c>
      <c r="T12">
        <f t="shared" si="8"/>
        <v>12.55</v>
      </c>
      <c r="U12">
        <f t="shared" si="9"/>
        <v>12.6</v>
      </c>
      <c r="W12">
        <f t="shared" si="10"/>
        <v>0.98</v>
      </c>
      <c r="X12">
        <f t="shared" si="11"/>
        <v>0.01</v>
      </c>
      <c r="Y12">
        <f t="shared" si="12"/>
        <v>0.01</v>
      </c>
    </row>
    <row r="13" spans="1:25" x14ac:dyDescent="0.25">
      <c r="A13" s="1" t="s">
        <v>999</v>
      </c>
      <c r="B13" s="1">
        <v>100</v>
      </c>
      <c r="C13" s="1">
        <v>38</v>
      </c>
      <c r="D13" s="1">
        <v>9.9</v>
      </c>
      <c r="E13" s="1">
        <v>0.6</v>
      </c>
      <c r="F13" s="1">
        <v>0.1</v>
      </c>
      <c r="G13" s="1">
        <v>3.5</v>
      </c>
      <c r="H13" s="1">
        <v>3</v>
      </c>
      <c r="I13" s="1">
        <v>0</v>
      </c>
      <c r="J13" s="1"/>
      <c r="K13" s="1">
        <v>0</v>
      </c>
      <c r="L13" s="1">
        <v>2017</v>
      </c>
      <c r="M13">
        <f t="shared" si="1"/>
        <v>42.9</v>
      </c>
      <c r="N13">
        <f t="shared" si="2"/>
        <v>1.1299999999999999</v>
      </c>
      <c r="O13">
        <f t="shared" si="3"/>
        <v>99.300000000000011</v>
      </c>
      <c r="P13">
        <f t="shared" si="4"/>
        <v>893.7</v>
      </c>
      <c r="Q13">
        <f t="shared" si="5"/>
        <v>9.9</v>
      </c>
      <c r="R13">
        <f t="shared" si="6"/>
        <v>39.6</v>
      </c>
      <c r="S13">
        <f t="shared" si="7"/>
        <v>0.79</v>
      </c>
      <c r="T13">
        <f t="shared" si="8"/>
        <v>12.53</v>
      </c>
      <c r="U13">
        <f t="shared" si="9"/>
        <v>12.5</v>
      </c>
      <c r="W13">
        <f t="shared" si="10"/>
        <v>0.93</v>
      </c>
      <c r="X13">
        <f t="shared" si="11"/>
        <v>0.06</v>
      </c>
      <c r="Y13">
        <f t="shared" si="12"/>
        <v>0.01</v>
      </c>
    </row>
    <row r="14" spans="1:25" x14ac:dyDescent="0.25">
      <c r="A14" s="1" t="s">
        <v>1000</v>
      </c>
      <c r="B14" s="1">
        <v>100</v>
      </c>
      <c r="C14" s="1">
        <v>309</v>
      </c>
      <c r="D14" s="1">
        <v>76.2</v>
      </c>
      <c r="E14" s="1">
        <v>1</v>
      </c>
      <c r="F14" s="1">
        <v>0</v>
      </c>
      <c r="G14" s="1"/>
      <c r="H14" s="1"/>
      <c r="I14" s="1"/>
      <c r="J14" s="1"/>
      <c r="K14" s="1">
        <v>0</v>
      </c>
      <c r="L14" s="1">
        <v>2017</v>
      </c>
      <c r="M14">
        <f t="shared" si="1"/>
        <v>308.8</v>
      </c>
      <c r="N14">
        <f t="shared" si="2"/>
        <v>1</v>
      </c>
      <c r="O14">
        <f t="shared" si="3"/>
        <v>99</v>
      </c>
      <c r="P14">
        <f t="shared" si="4"/>
        <v>891</v>
      </c>
      <c r="Q14">
        <f t="shared" si="5"/>
        <v>76.2</v>
      </c>
      <c r="R14">
        <f t="shared" si="6"/>
        <v>304.8</v>
      </c>
      <c r="S14">
        <f t="shared" si="7"/>
        <v>6.1</v>
      </c>
      <c r="T14">
        <f t="shared" si="8"/>
        <v>12.49</v>
      </c>
      <c r="U14">
        <f t="shared" si="9"/>
        <v>12.5</v>
      </c>
      <c r="W14">
        <f t="shared" si="10"/>
        <v>0.99</v>
      </c>
      <c r="X14">
        <f t="shared" si="11"/>
        <v>0.01</v>
      </c>
      <c r="Y14">
        <f t="shared" si="12"/>
        <v>0</v>
      </c>
    </row>
    <row r="15" spans="1:25" x14ac:dyDescent="0.25">
      <c r="A15" s="1" t="s">
        <v>1001</v>
      </c>
      <c r="B15" s="1">
        <v>100</v>
      </c>
      <c r="C15" s="1">
        <v>37</v>
      </c>
      <c r="D15" s="1">
        <v>10.4</v>
      </c>
      <c r="E15" s="1">
        <v>0.2</v>
      </c>
      <c r="F15" s="1">
        <v>0.1</v>
      </c>
      <c r="G15" s="1"/>
      <c r="H15" s="1">
        <v>13</v>
      </c>
      <c r="I15" s="1"/>
      <c r="J15" s="1"/>
      <c r="K15" s="1">
        <v>0</v>
      </c>
      <c r="L15" s="1">
        <v>2017</v>
      </c>
      <c r="M15">
        <f t="shared" si="1"/>
        <v>43.3</v>
      </c>
      <c r="N15">
        <f t="shared" si="2"/>
        <v>1.17</v>
      </c>
      <c r="O15">
        <f t="shared" si="3"/>
        <v>99.7</v>
      </c>
      <c r="P15">
        <f t="shared" si="4"/>
        <v>897.30000000000007</v>
      </c>
      <c r="Q15">
        <f t="shared" si="5"/>
        <v>10.4</v>
      </c>
      <c r="R15">
        <f t="shared" si="6"/>
        <v>41.6</v>
      </c>
      <c r="S15">
        <f t="shared" si="7"/>
        <v>0.83</v>
      </c>
      <c r="T15">
        <f t="shared" si="8"/>
        <v>12.53</v>
      </c>
      <c r="U15">
        <f t="shared" si="9"/>
        <v>12.5</v>
      </c>
      <c r="W15">
        <f t="shared" si="10"/>
        <v>0.97</v>
      </c>
      <c r="X15">
        <f t="shared" si="11"/>
        <v>0.02</v>
      </c>
      <c r="Y15">
        <f t="shared" si="12"/>
        <v>0.01</v>
      </c>
    </row>
    <row r="16" spans="1:25" x14ac:dyDescent="0.25">
      <c r="A16" s="1" t="s">
        <v>1002</v>
      </c>
      <c r="B16" s="1">
        <v>100</v>
      </c>
      <c r="C16" s="1">
        <v>41</v>
      </c>
      <c r="D16" s="1">
        <v>11.6</v>
      </c>
      <c r="E16" s="1">
        <v>0.3</v>
      </c>
      <c r="F16" s="1">
        <v>0.1</v>
      </c>
      <c r="G16" s="1"/>
      <c r="H16" s="1">
        <v>2</v>
      </c>
      <c r="I16" s="1"/>
      <c r="J16" s="1"/>
      <c r="K16" s="1">
        <v>0</v>
      </c>
      <c r="L16" s="1">
        <v>2017</v>
      </c>
      <c r="M16">
        <f t="shared" si="1"/>
        <v>48.5</v>
      </c>
      <c r="N16">
        <f t="shared" si="2"/>
        <v>1.18</v>
      </c>
      <c r="O16">
        <f t="shared" si="3"/>
        <v>99.600000000000009</v>
      </c>
      <c r="P16">
        <f t="shared" si="4"/>
        <v>896.40000000000009</v>
      </c>
      <c r="Q16">
        <f t="shared" si="5"/>
        <v>11.6</v>
      </c>
      <c r="R16">
        <f t="shared" si="6"/>
        <v>46.4</v>
      </c>
      <c r="S16">
        <f t="shared" si="7"/>
        <v>0.93</v>
      </c>
      <c r="T16">
        <f t="shared" si="8"/>
        <v>12.47</v>
      </c>
      <c r="U16">
        <f t="shared" si="9"/>
        <v>12.5</v>
      </c>
      <c r="W16">
        <f t="shared" si="10"/>
        <v>0.97</v>
      </c>
      <c r="X16">
        <f t="shared" si="11"/>
        <v>0.03</v>
      </c>
      <c r="Y16">
        <f t="shared" si="12"/>
        <v>0.01</v>
      </c>
    </row>
    <row r="17" spans="1:25" x14ac:dyDescent="0.25">
      <c r="A17" s="1" t="s">
        <v>1003</v>
      </c>
      <c r="B17" s="1">
        <v>100</v>
      </c>
      <c r="C17" s="1">
        <v>60</v>
      </c>
      <c r="D17" s="1">
        <v>16.2</v>
      </c>
      <c r="E17" s="1">
        <v>1.2</v>
      </c>
      <c r="F17" s="1">
        <v>0.2</v>
      </c>
      <c r="G17" s="1"/>
      <c r="H17" s="1">
        <v>3</v>
      </c>
      <c r="I17" s="1"/>
      <c r="J17" s="1"/>
      <c r="K17" s="1">
        <v>0</v>
      </c>
      <c r="L17" s="1">
        <v>2017</v>
      </c>
      <c r="M17">
        <f t="shared" si="1"/>
        <v>71.399999999999991</v>
      </c>
      <c r="N17">
        <f t="shared" si="2"/>
        <v>1.19</v>
      </c>
      <c r="O17">
        <f t="shared" si="3"/>
        <v>98.6</v>
      </c>
      <c r="P17">
        <f t="shared" si="4"/>
        <v>887.4</v>
      </c>
      <c r="Q17">
        <f t="shared" si="5"/>
        <v>16.2</v>
      </c>
      <c r="R17">
        <f t="shared" si="6"/>
        <v>64.8</v>
      </c>
      <c r="S17">
        <f t="shared" si="7"/>
        <v>1.3</v>
      </c>
      <c r="T17">
        <f t="shared" si="8"/>
        <v>12.46</v>
      </c>
      <c r="U17">
        <f t="shared" si="9"/>
        <v>12.5</v>
      </c>
      <c r="W17">
        <f t="shared" si="10"/>
        <v>0.92</v>
      </c>
      <c r="X17">
        <f t="shared" si="11"/>
        <v>7.0000000000000007E-2</v>
      </c>
      <c r="Y17">
        <f t="shared" si="12"/>
        <v>0.01</v>
      </c>
    </row>
    <row r="18" spans="1:25" x14ac:dyDescent="0.25">
      <c r="A18" s="1" t="s">
        <v>1004</v>
      </c>
      <c r="B18" s="1">
        <v>100</v>
      </c>
      <c r="C18" s="1">
        <v>34</v>
      </c>
      <c r="D18" s="1">
        <v>9.44</v>
      </c>
      <c r="E18" s="1">
        <v>0.63</v>
      </c>
      <c r="F18" s="1">
        <v>0.04</v>
      </c>
      <c r="G18" s="1">
        <v>5.07</v>
      </c>
      <c r="H18" s="1">
        <v>3</v>
      </c>
      <c r="I18" s="1">
        <v>0</v>
      </c>
      <c r="J18" s="1">
        <v>0.01</v>
      </c>
      <c r="K18" s="1">
        <v>0</v>
      </c>
      <c r="L18" s="1">
        <v>2017</v>
      </c>
      <c r="M18">
        <f t="shared" si="1"/>
        <v>40.64</v>
      </c>
      <c r="N18">
        <f t="shared" si="2"/>
        <v>1.2</v>
      </c>
      <c r="O18">
        <f t="shared" si="3"/>
        <v>99.33</v>
      </c>
      <c r="P18">
        <f t="shared" si="4"/>
        <v>893.97</v>
      </c>
      <c r="Q18">
        <f t="shared" si="5"/>
        <v>9.44</v>
      </c>
      <c r="R18">
        <f t="shared" si="6"/>
        <v>37.76</v>
      </c>
      <c r="S18">
        <f t="shared" si="7"/>
        <v>0.76</v>
      </c>
      <c r="T18">
        <f t="shared" si="8"/>
        <v>12.42</v>
      </c>
      <c r="U18">
        <f t="shared" si="9"/>
        <v>12.4</v>
      </c>
      <c r="W18">
        <f t="shared" si="10"/>
        <v>0.93</v>
      </c>
      <c r="X18">
        <f t="shared" si="11"/>
        <v>0.06</v>
      </c>
      <c r="Y18">
        <f t="shared" si="12"/>
        <v>0</v>
      </c>
    </row>
    <row r="19" spans="1:25" x14ac:dyDescent="0.25">
      <c r="A19" s="1" t="s">
        <v>1005</v>
      </c>
      <c r="B19" s="1">
        <v>100</v>
      </c>
      <c r="C19" s="1">
        <v>49</v>
      </c>
      <c r="D19" s="1">
        <v>13.31</v>
      </c>
      <c r="E19" s="1">
        <v>1.04</v>
      </c>
      <c r="F19" s="1">
        <v>0.08</v>
      </c>
      <c r="G19" s="1">
        <v>9.8000000000000007</v>
      </c>
      <c r="H19" s="1">
        <v>2</v>
      </c>
      <c r="I19" s="1">
        <v>0</v>
      </c>
      <c r="J19" s="1">
        <v>0.02</v>
      </c>
      <c r="K19" s="1">
        <v>0</v>
      </c>
      <c r="L19" s="1">
        <v>2017</v>
      </c>
      <c r="M19">
        <f t="shared" si="1"/>
        <v>58.120000000000005</v>
      </c>
      <c r="N19">
        <f t="shared" si="2"/>
        <v>1.19</v>
      </c>
      <c r="O19">
        <f t="shared" si="3"/>
        <v>98.88</v>
      </c>
      <c r="P19">
        <f t="shared" si="4"/>
        <v>889.92</v>
      </c>
      <c r="Q19">
        <f t="shared" si="5"/>
        <v>13.31</v>
      </c>
      <c r="R19">
        <f t="shared" si="6"/>
        <v>53.24</v>
      </c>
      <c r="S19">
        <f t="shared" si="7"/>
        <v>1.06</v>
      </c>
      <c r="T19">
        <f t="shared" si="8"/>
        <v>12.56</v>
      </c>
      <c r="U19">
        <f t="shared" si="9"/>
        <v>12.6</v>
      </c>
      <c r="W19">
        <f t="shared" si="10"/>
        <v>0.92</v>
      </c>
      <c r="X19">
        <f t="shared" si="11"/>
        <v>7.0000000000000007E-2</v>
      </c>
      <c r="Y19">
        <f t="shared" si="12"/>
        <v>0.01</v>
      </c>
    </row>
    <row r="20" spans="1:25" x14ac:dyDescent="0.25">
      <c r="A20" s="1" t="s">
        <v>1006</v>
      </c>
      <c r="B20" s="1">
        <v>200</v>
      </c>
      <c r="C20" s="1">
        <v>414</v>
      </c>
      <c r="D20" s="1">
        <v>102.4</v>
      </c>
      <c r="E20" s="1">
        <v>8.1999999999999993</v>
      </c>
      <c r="F20" s="1">
        <v>2.6</v>
      </c>
      <c r="G20" s="1">
        <v>0</v>
      </c>
      <c r="H20" s="1">
        <v>10</v>
      </c>
      <c r="I20" s="1">
        <v>0</v>
      </c>
      <c r="J20" s="1">
        <v>0</v>
      </c>
      <c r="K20" s="1">
        <v>0</v>
      </c>
      <c r="L20" s="1">
        <v>2006</v>
      </c>
      <c r="M20">
        <f t="shared" si="1"/>
        <v>465.8</v>
      </c>
      <c r="N20">
        <f t="shared" si="2"/>
        <v>1.1299999999999999</v>
      </c>
      <c r="O20">
        <f t="shared" si="3"/>
        <v>189.20000000000002</v>
      </c>
      <c r="P20">
        <f t="shared" si="4"/>
        <v>1702.8000000000002</v>
      </c>
      <c r="Q20">
        <f t="shared" si="5"/>
        <v>102.4</v>
      </c>
      <c r="R20">
        <f t="shared" si="6"/>
        <v>409.6</v>
      </c>
      <c r="S20">
        <f t="shared" si="7"/>
        <v>8.19</v>
      </c>
      <c r="T20">
        <f t="shared" si="8"/>
        <v>12.5</v>
      </c>
      <c r="U20">
        <f t="shared" si="9"/>
        <v>12.5</v>
      </c>
      <c r="W20">
        <f t="shared" si="10"/>
        <v>0.9</v>
      </c>
      <c r="X20">
        <f t="shared" si="11"/>
        <v>7.0000000000000007E-2</v>
      </c>
      <c r="Y20">
        <f t="shared" si="12"/>
        <v>0.02</v>
      </c>
    </row>
    <row r="21" spans="1:25" x14ac:dyDescent="0.25">
      <c r="A21" s="1" t="s">
        <v>1007</v>
      </c>
      <c r="B21" s="1">
        <v>100</v>
      </c>
      <c r="C21" s="1">
        <v>68</v>
      </c>
      <c r="D21" s="1">
        <v>18.77</v>
      </c>
      <c r="E21" s="1">
        <v>1.19</v>
      </c>
      <c r="F21" s="1">
        <v>0.13</v>
      </c>
      <c r="G21" s="1">
        <v>11.77</v>
      </c>
      <c r="H21" s="1">
        <v>5</v>
      </c>
      <c r="I21" s="1">
        <v>0</v>
      </c>
      <c r="J21" s="1">
        <v>0.04</v>
      </c>
      <c r="K21" s="1">
        <v>0</v>
      </c>
      <c r="L21" s="1">
        <v>2017</v>
      </c>
      <c r="M21">
        <f t="shared" si="1"/>
        <v>81.010000000000005</v>
      </c>
      <c r="N21">
        <f t="shared" si="2"/>
        <v>1.19</v>
      </c>
      <c r="O21">
        <f t="shared" si="3"/>
        <v>98.68</v>
      </c>
      <c r="P21">
        <f t="shared" si="4"/>
        <v>888.12000000000012</v>
      </c>
      <c r="Q21">
        <f t="shared" si="5"/>
        <v>18.77</v>
      </c>
      <c r="R21">
        <f t="shared" si="6"/>
        <v>75.08</v>
      </c>
      <c r="S21">
        <f t="shared" si="7"/>
        <v>1.5</v>
      </c>
      <c r="T21">
        <f t="shared" si="8"/>
        <v>12.51</v>
      </c>
      <c r="U21">
        <f t="shared" si="9"/>
        <v>12.5</v>
      </c>
      <c r="W21">
        <f t="shared" si="10"/>
        <v>0.93</v>
      </c>
      <c r="X21">
        <f t="shared" si="11"/>
        <v>0.06</v>
      </c>
      <c r="Y21">
        <f t="shared" si="12"/>
        <v>0.01</v>
      </c>
    </row>
    <row r="22" spans="1:25" x14ac:dyDescent="0.25">
      <c r="A22" s="1" t="s">
        <v>1008</v>
      </c>
      <c r="B22" s="1">
        <v>100</v>
      </c>
      <c r="C22" s="1">
        <v>64</v>
      </c>
      <c r="D22" s="1">
        <v>16.2</v>
      </c>
      <c r="E22" s="1">
        <v>1.6</v>
      </c>
      <c r="F22" s="1">
        <v>0.4</v>
      </c>
      <c r="G22" s="1"/>
      <c r="H22" s="1">
        <v>2</v>
      </c>
      <c r="I22" s="1"/>
      <c r="J22" s="1"/>
      <c r="K22" s="1">
        <v>0</v>
      </c>
      <c r="L22" s="1">
        <v>2017</v>
      </c>
      <c r="M22">
        <f t="shared" si="1"/>
        <v>74.8</v>
      </c>
      <c r="N22">
        <f t="shared" si="2"/>
        <v>1.17</v>
      </c>
      <c r="O22">
        <f t="shared" si="3"/>
        <v>98</v>
      </c>
      <c r="P22">
        <f t="shared" si="4"/>
        <v>882</v>
      </c>
      <c r="Q22">
        <f t="shared" si="5"/>
        <v>16.2</v>
      </c>
      <c r="R22">
        <f t="shared" si="6"/>
        <v>64.8</v>
      </c>
      <c r="S22">
        <f t="shared" si="7"/>
        <v>1.3</v>
      </c>
      <c r="T22">
        <f t="shared" si="8"/>
        <v>12.46</v>
      </c>
      <c r="U22">
        <f t="shared" si="9"/>
        <v>12.5</v>
      </c>
      <c r="W22">
        <f t="shared" si="10"/>
        <v>0.89</v>
      </c>
      <c r="X22">
        <f t="shared" si="11"/>
        <v>0.09</v>
      </c>
      <c r="Y22">
        <f t="shared" si="12"/>
        <v>0.02</v>
      </c>
    </row>
    <row r="23" spans="1:25" x14ac:dyDescent="0.25">
      <c r="A23" s="1" t="s">
        <v>1009</v>
      </c>
      <c r="B23" s="1">
        <v>100</v>
      </c>
      <c r="C23" s="1">
        <v>259</v>
      </c>
      <c r="D23" s="1">
        <v>72.569999999999993</v>
      </c>
      <c r="E23" s="1">
        <v>3.73</v>
      </c>
      <c r="F23" s="1">
        <v>0.25</v>
      </c>
      <c r="G23" s="1">
        <v>59.09</v>
      </c>
      <c r="H23" s="1">
        <v>2</v>
      </c>
      <c r="I23" s="1">
        <v>0</v>
      </c>
      <c r="J23" s="1">
        <v>7.0000000000000007E-2</v>
      </c>
      <c r="K23" s="1">
        <v>0</v>
      </c>
      <c r="L23" s="1">
        <v>2017</v>
      </c>
      <c r="M23">
        <f t="shared" si="1"/>
        <v>307.45</v>
      </c>
      <c r="N23">
        <f t="shared" si="2"/>
        <v>1.19</v>
      </c>
      <c r="O23">
        <f t="shared" si="3"/>
        <v>96.02</v>
      </c>
      <c r="P23">
        <f t="shared" si="4"/>
        <v>864.18</v>
      </c>
      <c r="Q23">
        <f t="shared" si="5"/>
        <v>72.569999999999993</v>
      </c>
      <c r="R23">
        <f t="shared" si="6"/>
        <v>290.27999999999997</v>
      </c>
      <c r="S23">
        <f t="shared" si="7"/>
        <v>5.81</v>
      </c>
      <c r="T23">
        <f t="shared" si="8"/>
        <v>12.49</v>
      </c>
      <c r="U23">
        <f t="shared" si="9"/>
        <v>12.5</v>
      </c>
      <c r="W23">
        <f t="shared" si="10"/>
        <v>0.95</v>
      </c>
      <c r="X23">
        <f t="shared" si="11"/>
        <v>0.05</v>
      </c>
      <c r="Y23">
        <f t="shared" si="12"/>
        <v>0</v>
      </c>
    </row>
    <row r="24" spans="1:25" x14ac:dyDescent="0.25">
      <c r="A24" s="1" t="s">
        <v>1010</v>
      </c>
      <c r="B24" s="1">
        <v>100</v>
      </c>
      <c r="C24" s="1">
        <v>99</v>
      </c>
      <c r="D24" s="1">
        <v>27.56</v>
      </c>
      <c r="E24" s="1">
        <v>1.45</v>
      </c>
      <c r="F24" s="1">
        <v>0.1</v>
      </c>
      <c r="G24" s="1">
        <v>24.34</v>
      </c>
      <c r="H24" s="1">
        <v>1</v>
      </c>
      <c r="I24" s="1">
        <v>0</v>
      </c>
      <c r="J24" s="1">
        <v>0.03</v>
      </c>
      <c r="K24" s="1">
        <v>0</v>
      </c>
      <c r="L24" s="1">
        <v>2017</v>
      </c>
      <c r="M24">
        <f t="shared" si="1"/>
        <v>116.94</v>
      </c>
      <c r="N24">
        <f t="shared" si="2"/>
        <v>1.18</v>
      </c>
      <c r="O24">
        <f t="shared" si="3"/>
        <v>98.45</v>
      </c>
      <c r="P24">
        <f t="shared" si="4"/>
        <v>886.05000000000007</v>
      </c>
      <c r="Q24">
        <f t="shared" si="5"/>
        <v>27.56</v>
      </c>
      <c r="R24">
        <f t="shared" si="6"/>
        <v>110.24</v>
      </c>
      <c r="S24">
        <f t="shared" si="7"/>
        <v>2.2000000000000002</v>
      </c>
      <c r="T24">
        <f t="shared" si="8"/>
        <v>12.53</v>
      </c>
      <c r="U24">
        <f t="shared" si="9"/>
        <v>12.5</v>
      </c>
      <c r="W24">
        <f t="shared" si="10"/>
        <v>0.95</v>
      </c>
      <c r="X24">
        <f t="shared" si="11"/>
        <v>0.05</v>
      </c>
      <c r="Y24">
        <f t="shared" si="12"/>
        <v>0</v>
      </c>
    </row>
    <row r="25" spans="1:25" x14ac:dyDescent="0.25">
      <c r="A25" s="1" t="s">
        <v>1011</v>
      </c>
      <c r="B25" s="1">
        <v>100</v>
      </c>
      <c r="C25" s="1">
        <v>266</v>
      </c>
      <c r="D25" s="1">
        <v>71.3</v>
      </c>
      <c r="E25" s="1">
        <v>2.2000000000000002</v>
      </c>
      <c r="F25" s="1">
        <v>0.2</v>
      </c>
      <c r="G25" s="1">
        <v>59</v>
      </c>
      <c r="H25" s="1">
        <v>0</v>
      </c>
      <c r="I25" s="1">
        <v>0</v>
      </c>
      <c r="J25" s="1">
        <v>-0.02</v>
      </c>
      <c r="K25" s="1">
        <v>0</v>
      </c>
      <c r="L25" s="1">
        <v>2017</v>
      </c>
      <c r="M25">
        <f t="shared" si="1"/>
        <v>295.8</v>
      </c>
      <c r="N25">
        <f t="shared" si="2"/>
        <v>1.1100000000000001</v>
      </c>
      <c r="O25">
        <f t="shared" si="3"/>
        <v>97.6</v>
      </c>
      <c r="P25">
        <f t="shared" si="4"/>
        <v>878.4</v>
      </c>
      <c r="Q25">
        <f t="shared" si="5"/>
        <v>71.3</v>
      </c>
      <c r="R25">
        <f t="shared" si="6"/>
        <v>285.2</v>
      </c>
      <c r="S25">
        <f t="shared" si="7"/>
        <v>5.7</v>
      </c>
      <c r="T25">
        <f t="shared" si="8"/>
        <v>12.51</v>
      </c>
      <c r="U25">
        <f t="shared" si="9"/>
        <v>12.5</v>
      </c>
      <c r="W25">
        <f t="shared" si="10"/>
        <v>0.97</v>
      </c>
      <c r="X25">
        <f t="shared" si="11"/>
        <v>0.03</v>
      </c>
      <c r="Y25">
        <f t="shared" si="12"/>
        <v>0</v>
      </c>
    </row>
    <row r="26" spans="1:25" x14ac:dyDescent="0.25">
      <c r="A26" s="1" t="s">
        <v>1012</v>
      </c>
      <c r="B26" s="1">
        <v>100</v>
      </c>
      <c r="C26" s="1">
        <v>133</v>
      </c>
      <c r="D26" s="1">
        <v>27.1</v>
      </c>
      <c r="E26" s="1">
        <v>2.2999999999999998</v>
      </c>
      <c r="F26" s="1">
        <v>3.3</v>
      </c>
      <c r="G26" s="1"/>
      <c r="H26" s="1">
        <v>0</v>
      </c>
      <c r="I26" s="1">
        <v>0</v>
      </c>
      <c r="J26" s="1">
        <v>1.18</v>
      </c>
      <c r="K26" s="1">
        <v>0</v>
      </c>
      <c r="L26" s="1">
        <v>2017</v>
      </c>
      <c r="M26">
        <f t="shared" si="1"/>
        <v>147.30000000000001</v>
      </c>
      <c r="N26">
        <f t="shared" si="2"/>
        <v>1.1100000000000001</v>
      </c>
      <c r="O26">
        <f t="shared" si="3"/>
        <v>94.4</v>
      </c>
      <c r="P26">
        <f t="shared" si="4"/>
        <v>849.6</v>
      </c>
      <c r="Q26">
        <f t="shared" si="5"/>
        <v>27.1</v>
      </c>
      <c r="R26">
        <f t="shared" si="6"/>
        <v>108.4</v>
      </c>
      <c r="S26">
        <f t="shared" si="7"/>
        <v>2.17</v>
      </c>
      <c r="T26">
        <f t="shared" si="8"/>
        <v>12.49</v>
      </c>
      <c r="U26">
        <f t="shared" si="9"/>
        <v>12.5</v>
      </c>
      <c r="W26">
        <f t="shared" si="10"/>
        <v>0.83</v>
      </c>
      <c r="X26">
        <f t="shared" si="11"/>
        <v>7.0000000000000007E-2</v>
      </c>
      <c r="Y26">
        <f t="shared" si="12"/>
        <v>0.1</v>
      </c>
    </row>
    <row r="27" spans="1:25" x14ac:dyDescent="0.25">
      <c r="A27" s="1" t="s">
        <v>1013</v>
      </c>
      <c r="B27" s="1">
        <v>100</v>
      </c>
      <c r="C27" s="1">
        <v>303</v>
      </c>
      <c r="D27" s="1">
        <v>75.05</v>
      </c>
      <c r="E27" s="1">
        <v>0.56000000000000005</v>
      </c>
      <c r="F27" s="1">
        <v>0.11</v>
      </c>
      <c r="G27" s="1">
        <v>53.21</v>
      </c>
      <c r="H27" s="1">
        <v>1</v>
      </c>
      <c r="I27" s="1">
        <v>0</v>
      </c>
      <c r="J27" s="1">
        <v>0.02</v>
      </c>
      <c r="K27" s="1">
        <v>0</v>
      </c>
      <c r="L27" s="1">
        <v>2017</v>
      </c>
      <c r="M27">
        <f t="shared" si="1"/>
        <v>303.43</v>
      </c>
      <c r="N27">
        <f t="shared" si="2"/>
        <v>1</v>
      </c>
      <c r="O27">
        <f t="shared" si="3"/>
        <v>99.33</v>
      </c>
      <c r="P27">
        <f t="shared" si="4"/>
        <v>893.97</v>
      </c>
      <c r="Q27">
        <f t="shared" si="5"/>
        <v>75.05</v>
      </c>
      <c r="R27">
        <f t="shared" si="6"/>
        <v>300.2</v>
      </c>
      <c r="S27">
        <f t="shared" si="7"/>
        <v>6</v>
      </c>
      <c r="T27">
        <f t="shared" si="8"/>
        <v>12.51</v>
      </c>
      <c r="U27">
        <f t="shared" si="9"/>
        <v>12.5</v>
      </c>
      <c r="W27">
        <f t="shared" si="10"/>
        <v>0.99</v>
      </c>
      <c r="X27">
        <f t="shared" si="11"/>
        <v>0.01</v>
      </c>
      <c r="Y27">
        <f t="shared" si="12"/>
        <v>0</v>
      </c>
    </row>
    <row r="28" spans="1:25" x14ac:dyDescent="0.25">
      <c r="A28" s="1" t="s">
        <v>1014</v>
      </c>
      <c r="B28" s="1">
        <v>100</v>
      </c>
      <c r="C28" s="1">
        <v>34</v>
      </c>
      <c r="D28" s="1">
        <v>8.9</v>
      </c>
      <c r="E28" s="1">
        <v>0.8</v>
      </c>
      <c r="F28" s="1">
        <v>0.2</v>
      </c>
      <c r="G28" s="1"/>
      <c r="H28" s="1">
        <v>13</v>
      </c>
      <c r="I28" s="1"/>
      <c r="J28" s="1"/>
      <c r="K28" s="1">
        <v>0</v>
      </c>
      <c r="L28" s="1">
        <v>2017</v>
      </c>
      <c r="M28">
        <f t="shared" si="1"/>
        <v>40.6</v>
      </c>
      <c r="N28">
        <f t="shared" si="2"/>
        <v>1.19</v>
      </c>
      <c r="O28">
        <f t="shared" si="3"/>
        <v>99</v>
      </c>
      <c r="P28">
        <f t="shared" si="4"/>
        <v>891</v>
      </c>
      <c r="Q28">
        <f t="shared" si="5"/>
        <v>8.9</v>
      </c>
      <c r="R28">
        <f t="shared" si="6"/>
        <v>35.6</v>
      </c>
      <c r="S28">
        <f t="shared" si="7"/>
        <v>0.71</v>
      </c>
      <c r="T28">
        <f t="shared" si="8"/>
        <v>12.54</v>
      </c>
      <c r="U28">
        <f t="shared" si="9"/>
        <v>12.5</v>
      </c>
      <c r="W28">
        <f t="shared" si="10"/>
        <v>0.9</v>
      </c>
      <c r="X28">
        <f t="shared" si="11"/>
        <v>0.08</v>
      </c>
      <c r="Y28">
        <f t="shared" si="12"/>
        <v>0.02</v>
      </c>
    </row>
    <row r="29" spans="1:25" x14ac:dyDescent="0.25">
      <c r="A29" s="1" t="s">
        <v>1015</v>
      </c>
      <c r="B29" s="1">
        <v>200</v>
      </c>
      <c r="C29" s="1">
        <v>108</v>
      </c>
      <c r="D29" s="1">
        <v>24</v>
      </c>
      <c r="E29" s="1">
        <v>2</v>
      </c>
      <c r="F29" s="1">
        <v>0.4</v>
      </c>
      <c r="G29" s="1">
        <v>0</v>
      </c>
      <c r="H29" s="1"/>
      <c r="I29" s="1">
        <v>0</v>
      </c>
      <c r="J29" s="1">
        <v>0</v>
      </c>
      <c r="K29" s="1">
        <v>0</v>
      </c>
      <c r="L29" s="1">
        <v>2001</v>
      </c>
      <c r="M29">
        <f t="shared" si="1"/>
        <v>107.6</v>
      </c>
      <c r="N29">
        <f t="shared" si="2"/>
        <v>1</v>
      </c>
      <c r="O29">
        <f t="shared" si="3"/>
        <v>197.6</v>
      </c>
      <c r="P29">
        <f t="shared" si="4"/>
        <v>1778.3999999999999</v>
      </c>
      <c r="Q29">
        <f t="shared" si="5"/>
        <v>24</v>
      </c>
      <c r="R29">
        <f t="shared" si="6"/>
        <v>96</v>
      </c>
      <c r="S29">
        <f t="shared" si="7"/>
        <v>1.92</v>
      </c>
      <c r="T29">
        <f t="shared" si="8"/>
        <v>12.5</v>
      </c>
      <c r="U29">
        <f t="shared" si="9"/>
        <v>12.5</v>
      </c>
      <c r="W29">
        <f t="shared" si="10"/>
        <v>0.91</v>
      </c>
      <c r="X29">
        <f t="shared" si="11"/>
        <v>0.08</v>
      </c>
      <c r="Y29">
        <f t="shared" si="12"/>
        <v>0.02</v>
      </c>
    </row>
    <row r="30" spans="1:25" x14ac:dyDescent="0.25">
      <c r="A30" s="1" t="s">
        <v>1016</v>
      </c>
      <c r="B30" s="1">
        <v>100</v>
      </c>
      <c r="C30" s="1">
        <v>34</v>
      </c>
      <c r="D30" s="1">
        <v>8.9</v>
      </c>
      <c r="E30" s="1">
        <v>0.8</v>
      </c>
      <c r="F30" s="1">
        <v>0.2</v>
      </c>
      <c r="G30" s="1"/>
      <c r="H30" s="1">
        <v>13</v>
      </c>
      <c r="I30" s="1"/>
      <c r="J30" s="1"/>
      <c r="K30" s="1">
        <v>0</v>
      </c>
      <c r="L30" s="1">
        <v>2017</v>
      </c>
      <c r="M30">
        <f t="shared" si="1"/>
        <v>40.6</v>
      </c>
      <c r="N30">
        <f t="shared" si="2"/>
        <v>1.19</v>
      </c>
      <c r="O30">
        <f t="shared" si="3"/>
        <v>99</v>
      </c>
      <c r="P30">
        <f t="shared" si="4"/>
        <v>891</v>
      </c>
      <c r="Q30">
        <f t="shared" si="5"/>
        <v>8.9</v>
      </c>
      <c r="R30">
        <f t="shared" si="6"/>
        <v>35.6</v>
      </c>
      <c r="S30">
        <f t="shared" si="7"/>
        <v>0.71</v>
      </c>
      <c r="T30">
        <f t="shared" si="8"/>
        <v>12.54</v>
      </c>
      <c r="U30">
        <f t="shared" si="9"/>
        <v>12.5</v>
      </c>
      <c r="W30">
        <f t="shared" si="10"/>
        <v>0.9</v>
      </c>
      <c r="X30">
        <f t="shared" si="11"/>
        <v>0.08</v>
      </c>
      <c r="Y30">
        <f t="shared" si="12"/>
        <v>0.02</v>
      </c>
    </row>
    <row r="31" spans="1:25" x14ac:dyDescent="0.25">
      <c r="A31" s="1" t="s">
        <v>1017</v>
      </c>
      <c r="B31" s="1">
        <v>100</v>
      </c>
      <c r="C31" s="1">
        <v>25</v>
      </c>
      <c r="D31" s="1">
        <v>8.42</v>
      </c>
      <c r="E31" s="1">
        <v>0.42</v>
      </c>
      <c r="F31" s="1">
        <v>7.0000000000000007E-2</v>
      </c>
      <c r="G31" s="1">
        <v>1.69</v>
      </c>
      <c r="H31" s="1">
        <v>2</v>
      </c>
      <c r="I31" s="1">
        <v>0</v>
      </c>
      <c r="J31" s="1">
        <v>0.01</v>
      </c>
      <c r="K31" s="1">
        <v>0</v>
      </c>
      <c r="L31" s="1">
        <v>2017</v>
      </c>
      <c r="M31">
        <f t="shared" si="1"/>
        <v>35.99</v>
      </c>
      <c r="N31">
        <f t="shared" si="2"/>
        <v>1.44</v>
      </c>
      <c r="O31">
        <f t="shared" si="3"/>
        <v>99.51</v>
      </c>
      <c r="P31">
        <f t="shared" si="4"/>
        <v>895.59</v>
      </c>
      <c r="Q31">
        <f t="shared" si="5"/>
        <v>8.42</v>
      </c>
      <c r="R31">
        <f t="shared" si="6"/>
        <v>33.68</v>
      </c>
      <c r="S31">
        <f t="shared" si="7"/>
        <v>0.67</v>
      </c>
      <c r="T31">
        <f t="shared" si="8"/>
        <v>12.57</v>
      </c>
      <c r="U31">
        <f t="shared" si="9"/>
        <v>12.6</v>
      </c>
      <c r="W31">
        <f t="shared" si="10"/>
        <v>0.95</v>
      </c>
      <c r="X31">
        <f t="shared" si="11"/>
        <v>0.05</v>
      </c>
      <c r="Y31">
        <f t="shared" si="12"/>
        <v>0.01</v>
      </c>
    </row>
    <row r="32" spans="1:25" x14ac:dyDescent="0.25">
      <c r="A32" s="1" t="s">
        <v>1018</v>
      </c>
      <c r="B32" s="1">
        <v>100</v>
      </c>
      <c r="C32" s="1">
        <v>30</v>
      </c>
      <c r="D32" s="1">
        <v>10.54</v>
      </c>
      <c r="E32" s="1">
        <v>0.7</v>
      </c>
      <c r="F32" s="1">
        <v>0.2</v>
      </c>
      <c r="G32" s="1">
        <v>1.69</v>
      </c>
      <c r="H32" s="1">
        <v>2</v>
      </c>
      <c r="I32" s="1">
        <v>0</v>
      </c>
      <c r="J32" s="1">
        <v>0.02</v>
      </c>
      <c r="K32" s="1">
        <v>0</v>
      </c>
      <c r="L32" s="1">
        <v>2017</v>
      </c>
      <c r="M32">
        <f t="shared" si="1"/>
        <v>46.759999999999991</v>
      </c>
      <c r="N32">
        <f t="shared" si="2"/>
        <v>1.56</v>
      </c>
      <c r="O32">
        <f t="shared" si="3"/>
        <v>99.1</v>
      </c>
      <c r="P32">
        <f t="shared" si="4"/>
        <v>891.9</v>
      </c>
      <c r="Q32">
        <f t="shared" si="5"/>
        <v>10.54</v>
      </c>
      <c r="R32">
        <f t="shared" si="6"/>
        <v>42.16</v>
      </c>
      <c r="S32">
        <f t="shared" si="7"/>
        <v>0.84</v>
      </c>
      <c r="T32">
        <f t="shared" si="8"/>
        <v>12.55</v>
      </c>
      <c r="U32">
        <f t="shared" si="9"/>
        <v>12.6</v>
      </c>
      <c r="W32">
        <f t="shared" si="10"/>
        <v>0.92</v>
      </c>
      <c r="X32">
        <f t="shared" si="11"/>
        <v>0.06</v>
      </c>
      <c r="Y32">
        <f t="shared" si="12"/>
        <v>0.02</v>
      </c>
    </row>
    <row r="33" spans="1:25" x14ac:dyDescent="0.25">
      <c r="A33" s="1" t="s">
        <v>1019</v>
      </c>
      <c r="B33" s="1">
        <v>200</v>
      </c>
      <c r="C33" s="1">
        <v>52</v>
      </c>
      <c r="D33" s="1">
        <v>17.2</v>
      </c>
      <c r="E33" s="1">
        <v>0.8</v>
      </c>
      <c r="F33" s="1">
        <v>0.4</v>
      </c>
      <c r="G33" s="1">
        <v>0</v>
      </c>
      <c r="H33" s="1">
        <v>4</v>
      </c>
      <c r="I33" s="1">
        <v>0</v>
      </c>
      <c r="J33" s="1">
        <v>0</v>
      </c>
      <c r="K33" s="1">
        <v>0</v>
      </c>
      <c r="L33" s="1">
        <v>2011</v>
      </c>
      <c r="M33">
        <f t="shared" si="1"/>
        <v>75.599999999999994</v>
      </c>
      <c r="N33">
        <f t="shared" si="2"/>
        <v>1.45</v>
      </c>
      <c r="O33">
        <f t="shared" si="3"/>
        <v>198.79999999999998</v>
      </c>
      <c r="P33">
        <f t="shared" si="4"/>
        <v>1789.1999999999998</v>
      </c>
      <c r="Q33">
        <f t="shared" si="5"/>
        <v>17.2</v>
      </c>
      <c r="R33">
        <f t="shared" si="6"/>
        <v>68.8</v>
      </c>
      <c r="S33">
        <f t="shared" si="7"/>
        <v>1.38</v>
      </c>
      <c r="T33">
        <f t="shared" si="8"/>
        <v>12.46</v>
      </c>
      <c r="U33">
        <f t="shared" si="9"/>
        <v>12.5</v>
      </c>
      <c r="W33">
        <f t="shared" si="10"/>
        <v>0.93</v>
      </c>
      <c r="X33">
        <f t="shared" si="11"/>
        <v>0.04</v>
      </c>
      <c r="Y33">
        <f t="shared" si="12"/>
        <v>0.02</v>
      </c>
    </row>
    <row r="34" spans="1:25" x14ac:dyDescent="0.25">
      <c r="A34" s="1" t="s">
        <v>1020</v>
      </c>
      <c r="B34" s="1">
        <v>100</v>
      </c>
      <c r="C34" s="1">
        <v>34</v>
      </c>
      <c r="D34" s="1">
        <v>9.3000000000000007</v>
      </c>
      <c r="E34" s="1">
        <v>0.71</v>
      </c>
      <c r="F34" s="1">
        <v>0.08</v>
      </c>
      <c r="G34" s="1">
        <v>1.88</v>
      </c>
      <c r="H34" s="1">
        <v>2</v>
      </c>
      <c r="I34" s="1">
        <v>0</v>
      </c>
      <c r="J34" s="1">
        <v>0.02</v>
      </c>
      <c r="K34" s="1">
        <v>0</v>
      </c>
      <c r="L34" s="1">
        <v>2017</v>
      </c>
      <c r="M34">
        <f t="shared" si="1"/>
        <v>40.760000000000005</v>
      </c>
      <c r="N34">
        <f t="shared" si="2"/>
        <v>1.2</v>
      </c>
      <c r="O34">
        <f t="shared" si="3"/>
        <v>99.210000000000008</v>
      </c>
      <c r="P34">
        <f t="shared" si="4"/>
        <v>892.8900000000001</v>
      </c>
      <c r="Q34">
        <f t="shared" si="5"/>
        <v>9.3000000000000007</v>
      </c>
      <c r="R34">
        <f t="shared" si="6"/>
        <v>37.200000000000003</v>
      </c>
      <c r="S34">
        <f t="shared" si="7"/>
        <v>0.74</v>
      </c>
      <c r="T34">
        <f t="shared" si="8"/>
        <v>12.57</v>
      </c>
      <c r="U34">
        <f t="shared" si="9"/>
        <v>12.6</v>
      </c>
      <c r="W34">
        <f t="shared" si="10"/>
        <v>0.92</v>
      </c>
      <c r="X34">
        <f t="shared" si="11"/>
        <v>7.0000000000000007E-2</v>
      </c>
      <c r="Y34">
        <f t="shared" si="12"/>
        <v>0.01</v>
      </c>
    </row>
    <row r="35" spans="1:25" x14ac:dyDescent="0.25">
      <c r="A35" s="1" t="s">
        <v>1021</v>
      </c>
      <c r="B35" s="1">
        <v>100</v>
      </c>
      <c r="C35" s="1">
        <v>26</v>
      </c>
      <c r="D35" s="1">
        <v>8.6</v>
      </c>
      <c r="E35" s="1">
        <v>0.4</v>
      </c>
      <c r="F35" s="1">
        <v>0.2</v>
      </c>
      <c r="G35" s="1">
        <v>3.1</v>
      </c>
      <c r="H35" s="1">
        <v>2</v>
      </c>
      <c r="I35" s="1">
        <v>0</v>
      </c>
      <c r="J35" s="1">
        <v>-0.02</v>
      </c>
      <c r="K35" s="1">
        <v>0</v>
      </c>
      <c r="L35" s="1">
        <v>2017</v>
      </c>
      <c r="M35">
        <f t="shared" si="1"/>
        <v>37.799999999999997</v>
      </c>
      <c r="N35">
        <f t="shared" si="2"/>
        <v>1.45</v>
      </c>
      <c r="O35">
        <f t="shared" si="3"/>
        <v>99.399999999999991</v>
      </c>
      <c r="P35">
        <f t="shared" si="4"/>
        <v>894.59999999999991</v>
      </c>
      <c r="Q35">
        <f t="shared" si="5"/>
        <v>8.6</v>
      </c>
      <c r="R35">
        <f t="shared" si="6"/>
        <v>34.4</v>
      </c>
      <c r="S35">
        <f t="shared" si="7"/>
        <v>0.69</v>
      </c>
      <c r="T35">
        <f t="shared" si="8"/>
        <v>12.46</v>
      </c>
      <c r="U35">
        <f t="shared" si="9"/>
        <v>12.5</v>
      </c>
      <c r="W35">
        <f t="shared" si="10"/>
        <v>0.93</v>
      </c>
      <c r="X35">
        <f t="shared" si="11"/>
        <v>0.04</v>
      </c>
      <c r="Y35">
        <f t="shared" si="12"/>
        <v>0.02</v>
      </c>
    </row>
    <row r="36" spans="1:25" x14ac:dyDescent="0.25">
      <c r="A36" s="1" t="s">
        <v>1022</v>
      </c>
      <c r="B36" s="1">
        <v>100</v>
      </c>
      <c r="C36" s="1">
        <v>69</v>
      </c>
      <c r="D36" s="1">
        <v>18.5</v>
      </c>
      <c r="E36" s="1">
        <v>0.6</v>
      </c>
      <c r="F36" s="1">
        <v>0.1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2011</v>
      </c>
      <c r="M36">
        <f t="shared" si="1"/>
        <v>77.300000000000011</v>
      </c>
      <c r="N36">
        <f t="shared" si="2"/>
        <v>1.1200000000000001</v>
      </c>
      <c r="O36">
        <f t="shared" si="3"/>
        <v>99.300000000000011</v>
      </c>
      <c r="P36">
        <f t="shared" si="4"/>
        <v>893.7</v>
      </c>
      <c r="Q36">
        <f t="shared" si="5"/>
        <v>18.5</v>
      </c>
      <c r="R36">
        <f t="shared" si="6"/>
        <v>74</v>
      </c>
      <c r="S36">
        <f t="shared" si="7"/>
        <v>1.48</v>
      </c>
      <c r="T36">
        <f t="shared" si="8"/>
        <v>12.5</v>
      </c>
      <c r="U36">
        <f t="shared" si="9"/>
        <v>12.5</v>
      </c>
      <c r="W36">
        <f t="shared" si="10"/>
        <v>0.96</v>
      </c>
      <c r="X36">
        <f t="shared" si="11"/>
        <v>0.03</v>
      </c>
      <c r="Y36">
        <f t="shared" si="12"/>
        <v>0.01</v>
      </c>
    </row>
    <row r="37" spans="1:25" x14ac:dyDescent="0.25">
      <c r="A37" s="1" t="s">
        <v>1023</v>
      </c>
      <c r="B37" s="1">
        <v>100</v>
      </c>
      <c r="C37" s="1">
        <v>286</v>
      </c>
      <c r="D37" s="1">
        <v>74</v>
      </c>
      <c r="E37" s="1">
        <v>4.9000000000000004</v>
      </c>
      <c r="F37" s="1">
        <v>0.4</v>
      </c>
      <c r="G37" s="1"/>
      <c r="H37" s="1">
        <v>48</v>
      </c>
      <c r="I37" s="1">
        <v>0</v>
      </c>
      <c r="J37" s="1"/>
      <c r="K37" s="1">
        <v>0</v>
      </c>
      <c r="L37" s="1">
        <v>2017</v>
      </c>
      <c r="M37">
        <f t="shared" si="1"/>
        <v>319.20000000000005</v>
      </c>
      <c r="N37">
        <f t="shared" si="2"/>
        <v>1.1200000000000001</v>
      </c>
      <c r="O37">
        <f t="shared" si="3"/>
        <v>94.699999999999989</v>
      </c>
      <c r="P37">
        <f t="shared" si="4"/>
        <v>852.3</v>
      </c>
      <c r="Q37">
        <f t="shared" si="5"/>
        <v>74</v>
      </c>
      <c r="R37">
        <f t="shared" si="6"/>
        <v>296</v>
      </c>
      <c r="S37">
        <f t="shared" si="7"/>
        <v>5.92</v>
      </c>
      <c r="T37">
        <f t="shared" si="8"/>
        <v>12.5</v>
      </c>
      <c r="U37">
        <f t="shared" si="9"/>
        <v>12.5</v>
      </c>
      <c r="W37">
        <f t="shared" si="10"/>
        <v>0.93</v>
      </c>
      <c r="X37">
        <f t="shared" si="11"/>
        <v>0.06</v>
      </c>
      <c r="Y37">
        <f t="shared" si="12"/>
        <v>0.01</v>
      </c>
    </row>
    <row r="38" spans="1:25" x14ac:dyDescent="0.25">
      <c r="A38" s="1" t="s">
        <v>1024</v>
      </c>
      <c r="B38" s="1">
        <v>100</v>
      </c>
      <c r="C38" s="1">
        <v>60</v>
      </c>
      <c r="D38" s="1">
        <v>15.14</v>
      </c>
      <c r="E38" s="1">
        <v>1.31</v>
      </c>
      <c r="F38" s="1">
        <v>0.1</v>
      </c>
      <c r="G38" s="1"/>
      <c r="H38" s="1">
        <v>0</v>
      </c>
      <c r="I38" s="1">
        <v>0</v>
      </c>
      <c r="J38" s="1"/>
      <c r="K38" s="1">
        <v>0</v>
      </c>
      <c r="L38" s="1">
        <v>2017</v>
      </c>
      <c r="M38">
        <f t="shared" si="1"/>
        <v>66.7</v>
      </c>
      <c r="N38">
        <f t="shared" si="2"/>
        <v>1.1100000000000001</v>
      </c>
      <c r="O38">
        <f t="shared" si="3"/>
        <v>98.59</v>
      </c>
      <c r="P38">
        <f t="shared" si="4"/>
        <v>887.31000000000006</v>
      </c>
      <c r="Q38">
        <f t="shared" si="5"/>
        <v>15.14</v>
      </c>
      <c r="R38">
        <f t="shared" si="6"/>
        <v>60.56</v>
      </c>
      <c r="S38">
        <f t="shared" si="7"/>
        <v>1.21</v>
      </c>
      <c r="T38">
        <f t="shared" si="8"/>
        <v>12.51</v>
      </c>
      <c r="U38">
        <f t="shared" si="9"/>
        <v>12.5</v>
      </c>
      <c r="W38">
        <f t="shared" si="10"/>
        <v>0.91</v>
      </c>
      <c r="X38">
        <f t="shared" si="11"/>
        <v>0.08</v>
      </c>
      <c r="Y38">
        <f t="shared" si="12"/>
        <v>0.01</v>
      </c>
    </row>
    <row r="39" spans="1:25" x14ac:dyDescent="0.25">
      <c r="A39" s="1" t="s">
        <v>1025</v>
      </c>
      <c r="B39" s="1">
        <v>100</v>
      </c>
      <c r="C39" s="1">
        <v>63</v>
      </c>
      <c r="D39" s="1">
        <v>16.399999999999999</v>
      </c>
      <c r="E39" s="1">
        <v>1</v>
      </c>
      <c r="F39" s="1">
        <v>0.1</v>
      </c>
      <c r="G39" s="1">
        <v>14.9</v>
      </c>
      <c r="H39" s="1">
        <v>0</v>
      </c>
      <c r="I39" s="1">
        <v>0</v>
      </c>
      <c r="J39" s="1">
        <v>-0.02</v>
      </c>
      <c r="K39" s="1">
        <v>0</v>
      </c>
      <c r="L39" s="1">
        <v>2017</v>
      </c>
      <c r="M39">
        <f t="shared" si="1"/>
        <v>70.5</v>
      </c>
      <c r="N39">
        <f t="shared" si="2"/>
        <v>1.1200000000000001</v>
      </c>
      <c r="O39">
        <f t="shared" si="3"/>
        <v>98.9</v>
      </c>
      <c r="P39">
        <f t="shared" si="4"/>
        <v>890.1</v>
      </c>
      <c r="Q39">
        <f t="shared" si="5"/>
        <v>16.399999999999999</v>
      </c>
      <c r="R39">
        <f t="shared" si="6"/>
        <v>65.599999999999994</v>
      </c>
      <c r="S39">
        <f t="shared" si="7"/>
        <v>1.31</v>
      </c>
      <c r="T39">
        <f t="shared" si="8"/>
        <v>12.52</v>
      </c>
      <c r="U39">
        <f t="shared" si="9"/>
        <v>12.5</v>
      </c>
      <c r="W39">
        <f t="shared" si="10"/>
        <v>0.94</v>
      </c>
      <c r="X39">
        <f t="shared" si="11"/>
        <v>0.06</v>
      </c>
      <c r="Y39">
        <f t="shared" si="12"/>
        <v>0.01</v>
      </c>
    </row>
    <row r="40" spans="1:25" x14ac:dyDescent="0.25">
      <c r="A40" s="1" t="s">
        <v>1026</v>
      </c>
      <c r="B40" s="1">
        <v>100</v>
      </c>
      <c r="C40" s="1">
        <v>57</v>
      </c>
      <c r="D40" s="1">
        <v>15.97</v>
      </c>
      <c r="E40" s="1">
        <v>0.72</v>
      </c>
      <c r="F40" s="1">
        <v>0.1</v>
      </c>
      <c r="G40" s="1">
        <v>5.35</v>
      </c>
      <c r="H40" s="1">
        <v>0</v>
      </c>
      <c r="I40" s="1">
        <v>0</v>
      </c>
      <c r="J40" s="1">
        <v>0.03</v>
      </c>
      <c r="K40" s="1">
        <v>0</v>
      </c>
      <c r="L40" s="1">
        <v>2017</v>
      </c>
      <c r="M40">
        <f t="shared" si="1"/>
        <v>67.660000000000011</v>
      </c>
      <c r="N40">
        <f t="shared" si="2"/>
        <v>1.19</v>
      </c>
      <c r="O40">
        <f t="shared" si="3"/>
        <v>99.18</v>
      </c>
      <c r="P40">
        <f t="shared" si="4"/>
        <v>892.62000000000012</v>
      </c>
      <c r="Q40">
        <f t="shared" si="5"/>
        <v>15.97</v>
      </c>
      <c r="R40">
        <f t="shared" si="6"/>
        <v>63.88</v>
      </c>
      <c r="S40">
        <f t="shared" si="7"/>
        <v>1.28</v>
      </c>
      <c r="T40">
        <f t="shared" si="8"/>
        <v>12.48</v>
      </c>
      <c r="U40">
        <f t="shared" si="9"/>
        <v>12.5</v>
      </c>
      <c r="W40">
        <f t="shared" si="10"/>
        <v>0.95</v>
      </c>
      <c r="X40">
        <f t="shared" si="11"/>
        <v>0.04</v>
      </c>
      <c r="Y40">
        <f t="shared" si="12"/>
        <v>0.01</v>
      </c>
    </row>
    <row r="41" spans="1:25" x14ac:dyDescent="0.25">
      <c r="A41" s="1" t="s">
        <v>1027</v>
      </c>
      <c r="B41" s="1">
        <v>100</v>
      </c>
      <c r="C41" s="1">
        <v>46</v>
      </c>
      <c r="D41" s="1">
        <v>13.2</v>
      </c>
      <c r="E41" s="1">
        <v>0.5</v>
      </c>
      <c r="F41" s="1">
        <v>0</v>
      </c>
      <c r="G41" s="1"/>
      <c r="H41" s="1">
        <v>2</v>
      </c>
      <c r="I41" s="1"/>
      <c r="J41" s="1"/>
      <c r="K41" s="1">
        <v>0</v>
      </c>
      <c r="L41" s="1">
        <v>2017</v>
      </c>
      <c r="M41">
        <f t="shared" si="1"/>
        <v>54.8</v>
      </c>
      <c r="N41">
        <f t="shared" si="2"/>
        <v>1.19</v>
      </c>
      <c r="O41">
        <f t="shared" si="3"/>
        <v>99.5</v>
      </c>
      <c r="P41">
        <f t="shared" si="4"/>
        <v>895.5</v>
      </c>
      <c r="Q41">
        <f t="shared" si="5"/>
        <v>13.2</v>
      </c>
      <c r="R41">
        <f t="shared" si="6"/>
        <v>52.8</v>
      </c>
      <c r="S41">
        <f t="shared" si="7"/>
        <v>1.06</v>
      </c>
      <c r="T41">
        <f t="shared" si="8"/>
        <v>12.45</v>
      </c>
      <c r="U41">
        <f t="shared" si="9"/>
        <v>12.5</v>
      </c>
      <c r="W41">
        <f t="shared" si="10"/>
        <v>0.96</v>
      </c>
      <c r="X41">
        <f t="shared" si="11"/>
        <v>0.04</v>
      </c>
      <c r="Y41">
        <f t="shared" si="12"/>
        <v>0</v>
      </c>
    </row>
    <row r="42" spans="1:25" x14ac:dyDescent="0.25">
      <c r="A42" s="1" t="s">
        <v>1028</v>
      </c>
      <c r="B42" s="1">
        <v>100</v>
      </c>
      <c r="C42" s="1">
        <v>181</v>
      </c>
      <c r="D42" s="1">
        <v>44.94</v>
      </c>
      <c r="E42" s="1">
        <v>0.2</v>
      </c>
      <c r="F42" s="1">
        <v>0.01</v>
      </c>
      <c r="G42" s="1">
        <v>35.89</v>
      </c>
      <c r="H42" s="1">
        <v>2</v>
      </c>
      <c r="I42" s="1">
        <v>0</v>
      </c>
      <c r="J42" s="1">
        <v>0.01</v>
      </c>
      <c r="K42" s="1">
        <v>0</v>
      </c>
      <c r="L42" s="1">
        <v>2017</v>
      </c>
      <c r="M42">
        <f t="shared" si="1"/>
        <v>180.65</v>
      </c>
      <c r="N42">
        <f t="shared" si="2"/>
        <v>1</v>
      </c>
      <c r="O42">
        <f t="shared" si="3"/>
        <v>99.789999999999992</v>
      </c>
      <c r="P42">
        <f t="shared" si="4"/>
        <v>898.1099999999999</v>
      </c>
      <c r="Q42">
        <f t="shared" si="5"/>
        <v>44.94</v>
      </c>
      <c r="R42">
        <f t="shared" si="6"/>
        <v>179.76</v>
      </c>
      <c r="S42">
        <f t="shared" si="7"/>
        <v>3.6</v>
      </c>
      <c r="T42">
        <f t="shared" si="8"/>
        <v>12.48</v>
      </c>
      <c r="U42">
        <f t="shared" si="9"/>
        <v>12.5</v>
      </c>
      <c r="W42">
        <f t="shared" si="10"/>
        <v>1</v>
      </c>
      <c r="X42">
        <f t="shared" si="11"/>
        <v>0</v>
      </c>
      <c r="Y42">
        <f t="shared" si="12"/>
        <v>0</v>
      </c>
    </row>
    <row r="43" spans="1:25" x14ac:dyDescent="0.25">
      <c r="A43" s="1" t="s">
        <v>1029</v>
      </c>
      <c r="B43" s="1">
        <v>100</v>
      </c>
      <c r="C43" s="1">
        <v>33</v>
      </c>
      <c r="D43" s="1">
        <v>10.5</v>
      </c>
      <c r="E43" s="1">
        <v>0.9</v>
      </c>
      <c r="F43" s="1">
        <v>0.2</v>
      </c>
      <c r="G43" s="1"/>
      <c r="H43" s="1">
        <v>8700</v>
      </c>
      <c r="I43" s="1">
        <v>0</v>
      </c>
      <c r="J43" s="1">
        <v>-0.01</v>
      </c>
      <c r="K43" s="1">
        <v>0</v>
      </c>
      <c r="L43" s="1">
        <v>2017</v>
      </c>
      <c r="M43">
        <f t="shared" si="1"/>
        <v>47.4</v>
      </c>
      <c r="N43">
        <f t="shared" si="2"/>
        <v>1.44</v>
      </c>
      <c r="O43">
        <f t="shared" si="3"/>
        <v>98.899999999999991</v>
      </c>
      <c r="P43">
        <f t="shared" si="4"/>
        <v>890.09999999999991</v>
      </c>
      <c r="Q43">
        <f t="shared" si="5"/>
        <v>10.5</v>
      </c>
      <c r="R43">
        <f t="shared" si="6"/>
        <v>42</v>
      </c>
      <c r="S43">
        <f t="shared" si="7"/>
        <v>0.84</v>
      </c>
      <c r="T43">
        <f t="shared" si="8"/>
        <v>12.5</v>
      </c>
      <c r="U43">
        <f t="shared" si="9"/>
        <v>12.5</v>
      </c>
      <c r="W43">
        <f t="shared" si="10"/>
        <v>0.91</v>
      </c>
      <c r="X43">
        <f t="shared" si="11"/>
        <v>0.08</v>
      </c>
      <c r="Y43">
        <f t="shared" si="12"/>
        <v>0.02</v>
      </c>
    </row>
    <row r="44" spans="1:25" x14ac:dyDescent="0.25">
      <c r="A44" s="1" t="s">
        <v>1030</v>
      </c>
      <c r="B44" s="1">
        <v>100</v>
      </c>
      <c r="C44" s="1">
        <v>39</v>
      </c>
      <c r="D44" s="1">
        <v>7.8</v>
      </c>
      <c r="E44" s="1">
        <v>1.1000000000000001</v>
      </c>
      <c r="F44" s="1">
        <v>1.1000000000000001</v>
      </c>
      <c r="G44" s="1"/>
      <c r="H44" s="1">
        <v>3</v>
      </c>
      <c r="I44" s="1"/>
      <c r="J44" s="1"/>
      <c r="K44" s="1">
        <v>0</v>
      </c>
      <c r="L44" s="1">
        <v>2017</v>
      </c>
      <c r="M44">
        <f t="shared" si="1"/>
        <v>45.5</v>
      </c>
      <c r="N44">
        <f t="shared" si="2"/>
        <v>1.17</v>
      </c>
      <c r="O44">
        <f t="shared" si="3"/>
        <v>97.800000000000011</v>
      </c>
      <c r="P44">
        <f t="shared" si="4"/>
        <v>880.2</v>
      </c>
      <c r="Q44">
        <f t="shared" si="5"/>
        <v>7.8</v>
      </c>
      <c r="R44">
        <f t="shared" si="6"/>
        <v>31.2</v>
      </c>
      <c r="S44">
        <f t="shared" si="7"/>
        <v>0.62</v>
      </c>
      <c r="T44">
        <f t="shared" si="8"/>
        <v>12.58</v>
      </c>
      <c r="U44">
        <f t="shared" si="9"/>
        <v>12.6</v>
      </c>
      <c r="W44">
        <f t="shared" si="10"/>
        <v>0.78</v>
      </c>
      <c r="X44">
        <f t="shared" si="11"/>
        <v>0.11</v>
      </c>
      <c r="Y44">
        <f t="shared" si="12"/>
        <v>0.11</v>
      </c>
    </row>
    <row r="45" spans="1:25" x14ac:dyDescent="0.25">
      <c r="A45" s="1" t="s">
        <v>1031</v>
      </c>
      <c r="B45" s="1">
        <v>100</v>
      </c>
      <c r="C45" s="1">
        <v>55</v>
      </c>
      <c r="D45" s="1">
        <v>13.1</v>
      </c>
      <c r="E45" s="1">
        <v>0.1</v>
      </c>
      <c r="F45" s="1">
        <v>0.2</v>
      </c>
      <c r="G45" s="1"/>
      <c r="H45" s="1">
        <v>5</v>
      </c>
      <c r="I45" s="1"/>
      <c r="J45" s="1"/>
      <c r="K45" s="1">
        <v>0</v>
      </c>
      <c r="L45" s="1">
        <v>2017</v>
      </c>
      <c r="M45">
        <f t="shared" si="1"/>
        <v>54.599999999999994</v>
      </c>
      <c r="N45">
        <f t="shared" si="2"/>
        <v>0.99</v>
      </c>
      <c r="O45">
        <f t="shared" si="3"/>
        <v>99.7</v>
      </c>
      <c r="P45">
        <f t="shared" si="4"/>
        <v>897.30000000000007</v>
      </c>
      <c r="Q45">
        <f t="shared" si="5"/>
        <v>13.1</v>
      </c>
      <c r="R45">
        <f t="shared" si="6"/>
        <v>52.4</v>
      </c>
      <c r="S45">
        <f t="shared" si="7"/>
        <v>1.05</v>
      </c>
      <c r="T45">
        <f t="shared" si="8"/>
        <v>12.48</v>
      </c>
      <c r="U45">
        <f t="shared" si="9"/>
        <v>12.5</v>
      </c>
      <c r="W45">
        <f t="shared" si="10"/>
        <v>0.98</v>
      </c>
      <c r="X45">
        <f t="shared" si="11"/>
        <v>0.01</v>
      </c>
      <c r="Y45">
        <f t="shared" si="12"/>
        <v>0.01</v>
      </c>
    </row>
    <row r="46" spans="1:25" x14ac:dyDescent="0.25">
      <c r="A46" s="1" t="s">
        <v>1032</v>
      </c>
      <c r="B46" s="1">
        <v>100</v>
      </c>
      <c r="C46" s="1">
        <v>76</v>
      </c>
      <c r="D46" s="1">
        <v>21.8</v>
      </c>
      <c r="E46" s="1">
        <v>0.3</v>
      </c>
      <c r="F46" s="1">
        <v>0.2</v>
      </c>
      <c r="G46" s="1"/>
      <c r="H46" s="1"/>
      <c r="I46" s="1"/>
      <c r="J46" s="1"/>
      <c r="K46" s="1">
        <v>0</v>
      </c>
      <c r="L46" s="1">
        <v>2017</v>
      </c>
      <c r="M46">
        <f t="shared" si="1"/>
        <v>90.2</v>
      </c>
      <c r="N46">
        <f t="shared" si="2"/>
        <v>1.19</v>
      </c>
      <c r="O46">
        <f t="shared" si="3"/>
        <v>99.5</v>
      </c>
      <c r="P46">
        <f t="shared" si="4"/>
        <v>895.5</v>
      </c>
      <c r="Q46">
        <f t="shared" si="5"/>
        <v>21.8</v>
      </c>
      <c r="R46">
        <f t="shared" si="6"/>
        <v>87.2</v>
      </c>
      <c r="S46">
        <f t="shared" si="7"/>
        <v>1.74</v>
      </c>
      <c r="T46">
        <f t="shared" si="8"/>
        <v>12.53</v>
      </c>
      <c r="U46">
        <f t="shared" si="9"/>
        <v>12.5</v>
      </c>
      <c r="W46">
        <f t="shared" si="10"/>
        <v>0.98</v>
      </c>
      <c r="X46">
        <f t="shared" si="11"/>
        <v>0.01</v>
      </c>
      <c r="Y46">
        <f t="shared" si="12"/>
        <v>0.01</v>
      </c>
    </row>
    <row r="47" spans="1:25" x14ac:dyDescent="0.25">
      <c r="A47" s="1" t="s">
        <v>1033</v>
      </c>
      <c r="B47" s="1">
        <v>100</v>
      </c>
      <c r="C47" s="1">
        <v>59</v>
      </c>
      <c r="D47" s="1">
        <v>15.9</v>
      </c>
      <c r="E47" s="1">
        <v>0.8</v>
      </c>
      <c r="F47" s="1">
        <v>0.3</v>
      </c>
      <c r="G47" s="1"/>
      <c r="H47" s="1"/>
      <c r="I47" s="1"/>
      <c r="J47" s="1"/>
      <c r="K47" s="1">
        <v>0</v>
      </c>
      <c r="L47" s="1">
        <v>2017</v>
      </c>
      <c r="M47">
        <f t="shared" si="1"/>
        <v>69.5</v>
      </c>
      <c r="N47">
        <f t="shared" si="2"/>
        <v>1.18</v>
      </c>
      <c r="O47">
        <f t="shared" si="3"/>
        <v>98.9</v>
      </c>
      <c r="P47">
        <f t="shared" si="4"/>
        <v>890.1</v>
      </c>
      <c r="Q47">
        <f t="shared" si="5"/>
        <v>15.9</v>
      </c>
      <c r="R47">
        <f t="shared" si="6"/>
        <v>63.6</v>
      </c>
      <c r="S47">
        <f t="shared" si="7"/>
        <v>1.27</v>
      </c>
      <c r="T47">
        <f t="shared" si="8"/>
        <v>12.52</v>
      </c>
      <c r="U47">
        <f t="shared" si="9"/>
        <v>12.5</v>
      </c>
      <c r="W47">
        <f t="shared" si="10"/>
        <v>0.94</v>
      </c>
      <c r="X47">
        <f t="shared" si="11"/>
        <v>0.05</v>
      </c>
      <c r="Y47">
        <f t="shared" si="12"/>
        <v>0.02</v>
      </c>
    </row>
    <row r="48" spans="1:25" x14ac:dyDescent="0.25">
      <c r="A48" s="1" t="s">
        <v>1034</v>
      </c>
      <c r="B48" s="1">
        <v>100</v>
      </c>
      <c r="C48" s="1">
        <v>42</v>
      </c>
      <c r="D48" s="1">
        <v>11.5</v>
      </c>
      <c r="E48" s="1">
        <v>0.6</v>
      </c>
      <c r="F48" s="1">
        <v>0.1</v>
      </c>
      <c r="G48" s="1"/>
      <c r="H48" s="1"/>
      <c r="I48" s="1"/>
      <c r="J48" s="1"/>
      <c r="K48" s="1">
        <v>0</v>
      </c>
      <c r="L48" s="1">
        <v>2017</v>
      </c>
      <c r="M48">
        <f t="shared" si="1"/>
        <v>49.3</v>
      </c>
      <c r="N48">
        <f t="shared" si="2"/>
        <v>1.17</v>
      </c>
      <c r="O48">
        <f t="shared" si="3"/>
        <v>99.300000000000011</v>
      </c>
      <c r="P48">
        <f t="shared" si="4"/>
        <v>893.7</v>
      </c>
      <c r="Q48">
        <f t="shared" si="5"/>
        <v>11.5</v>
      </c>
      <c r="R48">
        <f t="shared" si="6"/>
        <v>46</v>
      </c>
      <c r="S48">
        <f t="shared" si="7"/>
        <v>0.92</v>
      </c>
      <c r="T48">
        <f t="shared" si="8"/>
        <v>12.5</v>
      </c>
      <c r="U48">
        <f t="shared" si="9"/>
        <v>12.5</v>
      </c>
      <c r="W48">
        <f t="shared" si="10"/>
        <v>0.94</v>
      </c>
      <c r="X48">
        <f t="shared" si="11"/>
        <v>0.05</v>
      </c>
      <c r="Y48">
        <f t="shared" si="12"/>
        <v>0.01</v>
      </c>
    </row>
    <row r="49" spans="1:25" x14ac:dyDescent="0.25">
      <c r="A49" s="1" t="s">
        <v>1035</v>
      </c>
      <c r="B49" s="1">
        <v>100</v>
      </c>
      <c r="C49" s="1">
        <v>76</v>
      </c>
      <c r="D49" s="1">
        <v>20.3</v>
      </c>
      <c r="E49" s="1">
        <v>1.1000000000000001</v>
      </c>
      <c r="F49" s="1">
        <v>0.5</v>
      </c>
      <c r="G49" s="1"/>
      <c r="H49" s="1"/>
      <c r="I49" s="1"/>
      <c r="J49" s="1"/>
      <c r="K49" s="1">
        <v>0</v>
      </c>
      <c r="L49" s="1">
        <v>2017</v>
      </c>
      <c r="M49">
        <f t="shared" si="1"/>
        <v>90.100000000000009</v>
      </c>
      <c r="N49">
        <f t="shared" si="2"/>
        <v>1.19</v>
      </c>
      <c r="O49">
        <f t="shared" si="3"/>
        <v>98.4</v>
      </c>
      <c r="P49">
        <f t="shared" si="4"/>
        <v>885.6</v>
      </c>
      <c r="Q49">
        <f t="shared" si="5"/>
        <v>20.3</v>
      </c>
      <c r="R49">
        <f t="shared" si="6"/>
        <v>81.2</v>
      </c>
      <c r="S49">
        <f t="shared" si="7"/>
        <v>1.62</v>
      </c>
      <c r="T49">
        <f t="shared" si="8"/>
        <v>12.53</v>
      </c>
      <c r="U49">
        <f t="shared" si="9"/>
        <v>12.5</v>
      </c>
      <c r="W49">
        <f t="shared" si="10"/>
        <v>0.93</v>
      </c>
      <c r="X49">
        <f t="shared" si="11"/>
        <v>0.05</v>
      </c>
      <c r="Y49">
        <f t="shared" si="12"/>
        <v>0.02</v>
      </c>
    </row>
    <row r="50" spans="1:25" x14ac:dyDescent="0.25">
      <c r="A50" s="1" t="s">
        <v>1036</v>
      </c>
      <c r="B50" s="1">
        <v>100</v>
      </c>
      <c r="C50" s="1">
        <v>38</v>
      </c>
      <c r="D50" s="1">
        <v>9.64</v>
      </c>
      <c r="E50" s="1">
        <v>1.5</v>
      </c>
      <c r="F50" s="1">
        <v>0.04</v>
      </c>
      <c r="G50" s="1">
        <v>8.26</v>
      </c>
      <c r="H50" s="1">
        <v>13</v>
      </c>
      <c r="I50" s="1">
        <v>0</v>
      </c>
      <c r="J50" s="1">
        <v>0.01</v>
      </c>
      <c r="K50" s="1">
        <v>0</v>
      </c>
      <c r="L50" s="1">
        <v>2017</v>
      </c>
      <c r="M50">
        <f t="shared" si="1"/>
        <v>44.92</v>
      </c>
      <c r="N50">
        <f t="shared" si="2"/>
        <v>1.18</v>
      </c>
      <c r="O50">
        <f t="shared" si="3"/>
        <v>98.46</v>
      </c>
      <c r="P50">
        <f t="shared" si="4"/>
        <v>886.14</v>
      </c>
      <c r="Q50">
        <f t="shared" si="5"/>
        <v>9.64</v>
      </c>
      <c r="R50">
        <f t="shared" si="6"/>
        <v>38.56</v>
      </c>
      <c r="S50">
        <f t="shared" si="7"/>
        <v>0.77</v>
      </c>
      <c r="T50">
        <f t="shared" si="8"/>
        <v>12.52</v>
      </c>
      <c r="U50">
        <f t="shared" si="9"/>
        <v>12.5</v>
      </c>
      <c r="W50">
        <f t="shared" si="10"/>
        <v>0.86</v>
      </c>
      <c r="X50">
        <f t="shared" si="11"/>
        <v>0.13</v>
      </c>
      <c r="Y50">
        <f t="shared" si="12"/>
        <v>0</v>
      </c>
    </row>
    <row r="51" spans="1:25" x14ac:dyDescent="0.25">
      <c r="A51" s="1" t="s">
        <v>1037</v>
      </c>
      <c r="B51" s="1">
        <v>100</v>
      </c>
      <c r="C51" s="1">
        <v>36</v>
      </c>
      <c r="D51" s="1">
        <v>9.6</v>
      </c>
      <c r="E51" s="1">
        <v>0.7</v>
      </c>
      <c r="F51" s="1">
        <v>0.1</v>
      </c>
      <c r="G51" s="1"/>
      <c r="H51" s="1">
        <v>10</v>
      </c>
      <c r="I51" s="1"/>
      <c r="J51" s="1"/>
      <c r="K51" s="1">
        <v>0</v>
      </c>
      <c r="L51" s="1">
        <v>2017</v>
      </c>
      <c r="M51">
        <f t="shared" si="1"/>
        <v>42.099999999999994</v>
      </c>
      <c r="N51">
        <f t="shared" si="2"/>
        <v>1.17</v>
      </c>
      <c r="O51">
        <f t="shared" si="3"/>
        <v>99.2</v>
      </c>
      <c r="P51">
        <f t="shared" si="4"/>
        <v>892.80000000000007</v>
      </c>
      <c r="Q51">
        <f t="shared" si="5"/>
        <v>9.6</v>
      </c>
      <c r="R51">
        <f t="shared" si="6"/>
        <v>38.4</v>
      </c>
      <c r="S51">
        <f t="shared" si="7"/>
        <v>0.77</v>
      </c>
      <c r="T51">
        <f t="shared" si="8"/>
        <v>12.47</v>
      </c>
      <c r="U51">
        <f t="shared" si="9"/>
        <v>12.5</v>
      </c>
      <c r="W51">
        <f t="shared" si="10"/>
        <v>0.92</v>
      </c>
      <c r="X51">
        <f t="shared" si="11"/>
        <v>7.0000000000000007E-2</v>
      </c>
      <c r="Y51">
        <f t="shared" si="12"/>
        <v>0.01</v>
      </c>
    </row>
    <row r="52" spans="1:25" x14ac:dyDescent="0.25">
      <c r="A52" s="1" t="s">
        <v>1038</v>
      </c>
      <c r="B52" s="1">
        <v>100</v>
      </c>
      <c r="C52" s="1">
        <v>73</v>
      </c>
      <c r="D52" s="1">
        <v>20</v>
      </c>
      <c r="E52" s="1">
        <v>0.7</v>
      </c>
      <c r="F52" s="1">
        <v>0.4</v>
      </c>
      <c r="G52" s="1"/>
      <c r="H52" s="1">
        <v>2</v>
      </c>
      <c r="I52" s="1"/>
      <c r="J52" s="1"/>
      <c r="K52" s="1">
        <v>0</v>
      </c>
      <c r="L52" s="1">
        <v>2017</v>
      </c>
      <c r="M52">
        <f t="shared" si="1"/>
        <v>86.399999999999991</v>
      </c>
      <c r="N52">
        <f t="shared" si="2"/>
        <v>1.18</v>
      </c>
      <c r="O52">
        <f t="shared" si="3"/>
        <v>98.899999999999991</v>
      </c>
      <c r="P52">
        <f t="shared" si="4"/>
        <v>890.09999999999991</v>
      </c>
      <c r="Q52">
        <f t="shared" si="5"/>
        <v>20</v>
      </c>
      <c r="R52">
        <f t="shared" si="6"/>
        <v>80</v>
      </c>
      <c r="S52">
        <f t="shared" si="7"/>
        <v>1.6</v>
      </c>
      <c r="T52">
        <f t="shared" si="8"/>
        <v>12.5</v>
      </c>
      <c r="U52">
        <f t="shared" si="9"/>
        <v>12.5</v>
      </c>
      <c r="W52">
        <f t="shared" si="10"/>
        <v>0.95</v>
      </c>
      <c r="X52">
        <f t="shared" si="11"/>
        <v>0.03</v>
      </c>
      <c r="Y52">
        <f t="shared" si="12"/>
        <v>0.02</v>
      </c>
    </row>
    <row r="53" spans="1:25" x14ac:dyDescent="0.25">
      <c r="A53" s="1" t="s">
        <v>1039</v>
      </c>
      <c r="B53" s="1">
        <v>100</v>
      </c>
      <c r="C53" s="1">
        <v>81</v>
      </c>
      <c r="D53" s="1">
        <v>19.399999999999999</v>
      </c>
      <c r="E53" s="1">
        <v>0.5</v>
      </c>
      <c r="F53" s="1">
        <v>0.1</v>
      </c>
      <c r="G53" s="1"/>
      <c r="H53" s="1">
        <v>8</v>
      </c>
      <c r="I53" s="1">
        <v>0</v>
      </c>
      <c r="J53" s="1">
        <v>-0.02</v>
      </c>
      <c r="K53" s="1">
        <v>0</v>
      </c>
      <c r="L53" s="1">
        <v>2017</v>
      </c>
      <c r="M53">
        <f t="shared" si="1"/>
        <v>80.5</v>
      </c>
      <c r="N53">
        <f t="shared" si="2"/>
        <v>0.99</v>
      </c>
      <c r="O53">
        <f t="shared" si="3"/>
        <v>99.4</v>
      </c>
      <c r="P53">
        <f t="shared" si="4"/>
        <v>894.6</v>
      </c>
      <c r="Q53">
        <f t="shared" si="5"/>
        <v>19.399999999999999</v>
      </c>
      <c r="R53">
        <f t="shared" si="6"/>
        <v>77.599999999999994</v>
      </c>
      <c r="S53">
        <f t="shared" si="7"/>
        <v>1.55</v>
      </c>
      <c r="T53">
        <f t="shared" si="8"/>
        <v>12.52</v>
      </c>
      <c r="U53">
        <f t="shared" si="9"/>
        <v>12.5</v>
      </c>
      <c r="W53">
        <f t="shared" si="10"/>
        <v>0.97</v>
      </c>
      <c r="X53">
        <f t="shared" si="11"/>
        <v>0.03</v>
      </c>
      <c r="Y53">
        <f t="shared" si="12"/>
        <v>0.01</v>
      </c>
    </row>
    <row r="54" spans="1:25" x14ac:dyDescent="0.25">
      <c r="A54" s="1" t="s">
        <v>1040</v>
      </c>
      <c r="B54" s="1">
        <v>100</v>
      </c>
      <c r="C54" s="1">
        <v>302</v>
      </c>
      <c r="D54" s="1">
        <v>77.22</v>
      </c>
      <c r="E54" s="1">
        <v>4.75</v>
      </c>
      <c r="F54" s="1">
        <v>3.01</v>
      </c>
      <c r="G54" s="1">
        <v>58.92</v>
      </c>
      <c r="H54" s="1">
        <v>14</v>
      </c>
      <c r="I54" s="1">
        <v>0</v>
      </c>
      <c r="J54" s="1">
        <v>0.41</v>
      </c>
      <c r="K54" s="1">
        <v>0</v>
      </c>
      <c r="L54" s="1">
        <v>2017</v>
      </c>
      <c r="M54">
        <f t="shared" si="1"/>
        <v>354.96999999999997</v>
      </c>
      <c r="N54">
        <f t="shared" si="2"/>
        <v>1.18</v>
      </c>
      <c r="O54">
        <f t="shared" si="3"/>
        <v>92.24</v>
      </c>
      <c r="P54">
        <f t="shared" si="4"/>
        <v>830.16</v>
      </c>
      <c r="Q54">
        <f t="shared" si="5"/>
        <v>77.22</v>
      </c>
      <c r="R54">
        <f t="shared" si="6"/>
        <v>308.88</v>
      </c>
      <c r="S54">
        <f t="shared" si="7"/>
        <v>6.18</v>
      </c>
      <c r="T54">
        <f t="shared" si="8"/>
        <v>12.5</v>
      </c>
      <c r="U54">
        <f t="shared" si="9"/>
        <v>12.5</v>
      </c>
      <c r="W54">
        <f t="shared" si="10"/>
        <v>0.91</v>
      </c>
      <c r="X54">
        <f t="shared" si="11"/>
        <v>0.06</v>
      </c>
      <c r="Y54">
        <f t="shared" si="12"/>
        <v>0.04</v>
      </c>
    </row>
    <row r="55" spans="1:25" x14ac:dyDescent="0.25">
      <c r="A55" s="1" t="s">
        <v>1041</v>
      </c>
      <c r="B55" s="1">
        <v>100</v>
      </c>
      <c r="C55" s="1">
        <v>54</v>
      </c>
      <c r="D55" s="1">
        <v>14.3</v>
      </c>
      <c r="E55" s="1">
        <v>0.6</v>
      </c>
      <c r="F55" s="1">
        <v>0.1</v>
      </c>
      <c r="G55" s="1">
        <v>10.8</v>
      </c>
      <c r="H55" s="1">
        <v>2</v>
      </c>
      <c r="I55" s="1">
        <v>0</v>
      </c>
      <c r="J55" s="1">
        <v>-0.02</v>
      </c>
      <c r="K55" s="1">
        <v>0</v>
      </c>
      <c r="L55" s="1">
        <v>2017</v>
      </c>
      <c r="M55">
        <f t="shared" si="1"/>
        <v>60.5</v>
      </c>
      <c r="N55">
        <f t="shared" si="2"/>
        <v>1.1200000000000001</v>
      </c>
      <c r="O55">
        <f t="shared" si="3"/>
        <v>99.300000000000011</v>
      </c>
      <c r="P55">
        <f t="shared" si="4"/>
        <v>893.7</v>
      </c>
      <c r="Q55">
        <f t="shared" si="5"/>
        <v>14.3</v>
      </c>
      <c r="R55">
        <f t="shared" si="6"/>
        <v>57.2</v>
      </c>
      <c r="S55">
        <f t="shared" si="7"/>
        <v>1.1399999999999999</v>
      </c>
      <c r="T55">
        <f t="shared" si="8"/>
        <v>12.54</v>
      </c>
      <c r="U55">
        <f t="shared" si="9"/>
        <v>12.5</v>
      </c>
      <c r="W55">
        <f t="shared" si="10"/>
        <v>0.95</v>
      </c>
      <c r="X55">
        <f t="shared" si="11"/>
        <v>0.04</v>
      </c>
      <c r="Y55">
        <f t="shared" si="12"/>
        <v>0.01</v>
      </c>
    </row>
    <row r="56" spans="1:25" x14ac:dyDescent="0.25">
      <c r="A56" s="1" t="s">
        <v>1042</v>
      </c>
      <c r="B56" s="1">
        <v>100</v>
      </c>
      <c r="C56" s="1">
        <v>299</v>
      </c>
      <c r="D56" s="1">
        <v>78.5</v>
      </c>
      <c r="E56" s="1">
        <v>3.8</v>
      </c>
      <c r="F56" s="1">
        <v>0.4</v>
      </c>
      <c r="G56" s="1"/>
      <c r="H56" s="1">
        <v>1</v>
      </c>
      <c r="I56" s="1">
        <v>0</v>
      </c>
      <c r="J56" s="1">
        <v>-0.12</v>
      </c>
      <c r="K56" s="1">
        <v>0</v>
      </c>
      <c r="L56" s="1">
        <v>2017</v>
      </c>
      <c r="M56">
        <f t="shared" si="1"/>
        <v>332.8</v>
      </c>
      <c r="N56">
        <f t="shared" si="2"/>
        <v>1.1100000000000001</v>
      </c>
      <c r="O56">
        <f t="shared" si="3"/>
        <v>95.8</v>
      </c>
      <c r="P56">
        <f t="shared" si="4"/>
        <v>862.19999999999993</v>
      </c>
      <c r="Q56">
        <f t="shared" si="5"/>
        <v>78.5</v>
      </c>
      <c r="R56">
        <f t="shared" si="6"/>
        <v>314</v>
      </c>
      <c r="S56">
        <f t="shared" si="7"/>
        <v>6.28</v>
      </c>
      <c r="T56">
        <f t="shared" si="8"/>
        <v>12.5</v>
      </c>
      <c r="U56">
        <f t="shared" si="9"/>
        <v>12.5</v>
      </c>
      <c r="W56">
        <f t="shared" si="10"/>
        <v>0.95</v>
      </c>
      <c r="X56">
        <f t="shared" si="11"/>
        <v>0.05</v>
      </c>
      <c r="Y56">
        <f t="shared" si="12"/>
        <v>0</v>
      </c>
    </row>
    <row r="57" spans="1:25" x14ac:dyDescent="0.25">
      <c r="A57" s="1" t="s">
        <v>1043</v>
      </c>
      <c r="B57" s="1">
        <v>100</v>
      </c>
      <c r="C57" s="1">
        <v>79</v>
      </c>
      <c r="D57" s="1">
        <v>21.94</v>
      </c>
      <c r="E57" s="1">
        <v>1.1000000000000001</v>
      </c>
      <c r="F57" s="1">
        <v>0.1</v>
      </c>
      <c r="G57" s="1">
        <v>14.63</v>
      </c>
      <c r="H57" s="1">
        <v>0</v>
      </c>
      <c r="I57" s="1">
        <v>0</v>
      </c>
      <c r="J57" s="1">
        <v>0.04</v>
      </c>
      <c r="K57" s="1">
        <v>0</v>
      </c>
      <c r="L57" s="1">
        <v>2017</v>
      </c>
      <c r="M57">
        <f t="shared" si="1"/>
        <v>93.060000000000016</v>
      </c>
      <c r="N57">
        <f t="shared" si="2"/>
        <v>1.18</v>
      </c>
      <c r="O57">
        <f t="shared" si="3"/>
        <v>98.800000000000011</v>
      </c>
      <c r="P57">
        <f t="shared" si="4"/>
        <v>889.2</v>
      </c>
      <c r="Q57">
        <f t="shared" si="5"/>
        <v>21.94</v>
      </c>
      <c r="R57">
        <f t="shared" si="6"/>
        <v>87.76</v>
      </c>
      <c r="S57">
        <f t="shared" si="7"/>
        <v>1.76</v>
      </c>
      <c r="T57">
        <f t="shared" si="8"/>
        <v>12.47</v>
      </c>
      <c r="U57">
        <f t="shared" si="9"/>
        <v>12.5</v>
      </c>
      <c r="W57">
        <f t="shared" si="10"/>
        <v>0.95</v>
      </c>
      <c r="X57">
        <f t="shared" si="11"/>
        <v>0.05</v>
      </c>
      <c r="Y57">
        <f t="shared" si="12"/>
        <v>0</v>
      </c>
    </row>
    <row r="58" spans="1:25" x14ac:dyDescent="0.25">
      <c r="A58" s="1" t="s">
        <v>1044</v>
      </c>
      <c r="B58" s="1">
        <v>100</v>
      </c>
      <c r="C58" s="1">
        <v>40</v>
      </c>
      <c r="D58" s="1">
        <v>11.76</v>
      </c>
      <c r="E58" s="1">
        <v>0</v>
      </c>
      <c r="F58" s="1">
        <v>0</v>
      </c>
      <c r="G58" s="1">
        <v>10.15</v>
      </c>
      <c r="H58" s="1">
        <v>0</v>
      </c>
      <c r="I58" s="1">
        <v>0</v>
      </c>
      <c r="J58" s="1">
        <v>0</v>
      </c>
      <c r="K58" s="1">
        <v>0</v>
      </c>
      <c r="L58" s="1">
        <v>2017</v>
      </c>
      <c r="M58">
        <f t="shared" si="1"/>
        <v>47.04</v>
      </c>
      <c r="N58">
        <f t="shared" si="2"/>
        <v>1.18</v>
      </c>
      <c r="O58">
        <f t="shared" si="3"/>
        <v>100</v>
      </c>
      <c r="P58">
        <f t="shared" si="4"/>
        <v>900</v>
      </c>
      <c r="Q58">
        <f t="shared" si="5"/>
        <v>11.76</v>
      </c>
      <c r="R58">
        <f t="shared" si="6"/>
        <v>47.04</v>
      </c>
      <c r="S58">
        <f t="shared" si="7"/>
        <v>0.94</v>
      </c>
      <c r="T58">
        <f t="shared" si="8"/>
        <v>12.51</v>
      </c>
      <c r="U58">
        <f t="shared" si="9"/>
        <v>12.5</v>
      </c>
      <c r="W58">
        <f t="shared" si="10"/>
        <v>1</v>
      </c>
      <c r="X58">
        <f t="shared" si="11"/>
        <v>0</v>
      </c>
      <c r="Y58">
        <f t="shared" si="12"/>
        <v>0</v>
      </c>
    </row>
    <row r="59" spans="1:25" x14ac:dyDescent="0.25">
      <c r="A59" s="1" t="s">
        <v>1045</v>
      </c>
      <c r="B59" s="1">
        <v>200</v>
      </c>
      <c r="C59" s="1">
        <v>106</v>
      </c>
      <c r="D59" s="1">
        <v>24.4</v>
      </c>
      <c r="E59" s="1">
        <v>1.4</v>
      </c>
      <c r="F59" s="1">
        <v>0.2</v>
      </c>
      <c r="G59" s="1">
        <v>0</v>
      </c>
      <c r="H59" s="1"/>
      <c r="I59" s="1">
        <v>0</v>
      </c>
      <c r="J59" s="1">
        <v>0</v>
      </c>
      <c r="K59" s="1">
        <v>0</v>
      </c>
      <c r="L59" s="1">
        <v>2011</v>
      </c>
      <c r="M59">
        <f t="shared" si="1"/>
        <v>104.99999999999999</v>
      </c>
      <c r="N59">
        <f t="shared" si="2"/>
        <v>0.99</v>
      </c>
      <c r="O59">
        <f t="shared" si="3"/>
        <v>198.4</v>
      </c>
      <c r="P59">
        <f t="shared" si="4"/>
        <v>1785.6000000000001</v>
      </c>
      <c r="Q59">
        <f t="shared" si="5"/>
        <v>24.4</v>
      </c>
      <c r="R59">
        <f t="shared" si="6"/>
        <v>97.6</v>
      </c>
      <c r="S59">
        <f t="shared" si="7"/>
        <v>1.95</v>
      </c>
      <c r="T59">
        <f t="shared" si="8"/>
        <v>12.51</v>
      </c>
      <c r="U59">
        <f t="shared" si="9"/>
        <v>12.5</v>
      </c>
      <c r="W59">
        <f t="shared" si="10"/>
        <v>0.94</v>
      </c>
      <c r="X59">
        <f t="shared" si="11"/>
        <v>0.05</v>
      </c>
      <c r="Y59">
        <f t="shared" si="12"/>
        <v>0.01</v>
      </c>
    </row>
    <row r="60" spans="1:25" x14ac:dyDescent="0.25">
      <c r="A60" s="1" t="s">
        <v>1046</v>
      </c>
      <c r="B60" s="1">
        <v>30</v>
      </c>
      <c r="C60" s="1">
        <v>23.4</v>
      </c>
      <c r="D60" s="1">
        <v>5.73</v>
      </c>
      <c r="E60" s="1">
        <v>0.03</v>
      </c>
      <c r="F60" s="1">
        <v>0.03</v>
      </c>
      <c r="G60" s="1">
        <v>0</v>
      </c>
      <c r="H60" s="1">
        <v>1.2</v>
      </c>
      <c r="I60" s="1">
        <v>0</v>
      </c>
      <c r="J60" s="1">
        <v>0</v>
      </c>
      <c r="K60" s="1">
        <v>0</v>
      </c>
      <c r="L60" s="1">
        <v>2011</v>
      </c>
      <c r="M60">
        <f t="shared" si="1"/>
        <v>23.310000000000002</v>
      </c>
      <c r="N60">
        <f t="shared" si="2"/>
        <v>1</v>
      </c>
      <c r="O60">
        <f t="shared" si="3"/>
        <v>29.939999999999998</v>
      </c>
      <c r="P60">
        <f t="shared" si="4"/>
        <v>269.45999999999998</v>
      </c>
      <c r="Q60">
        <f t="shared" si="5"/>
        <v>5.73</v>
      </c>
      <c r="R60">
        <f t="shared" si="6"/>
        <v>22.92</v>
      </c>
      <c r="S60">
        <f t="shared" si="7"/>
        <v>0.46</v>
      </c>
      <c r="T60">
        <f t="shared" si="8"/>
        <v>12.46</v>
      </c>
      <c r="U60">
        <f t="shared" si="9"/>
        <v>12.5</v>
      </c>
      <c r="W60">
        <f t="shared" si="10"/>
        <v>0.99</v>
      </c>
      <c r="X60">
        <f t="shared" si="11"/>
        <v>0.01</v>
      </c>
      <c r="Y60">
        <f t="shared" si="12"/>
        <v>0.01</v>
      </c>
    </row>
    <row r="61" spans="1:25" x14ac:dyDescent="0.25">
      <c r="A61" s="1" t="s">
        <v>1047</v>
      </c>
      <c r="B61" s="1">
        <v>100</v>
      </c>
      <c r="C61" s="1">
        <v>45</v>
      </c>
      <c r="D61" s="1">
        <v>12.8</v>
      </c>
      <c r="E61" s="1">
        <v>0.4</v>
      </c>
      <c r="F61" s="1">
        <v>0.1</v>
      </c>
      <c r="G61" s="1"/>
      <c r="H61" s="1">
        <v>0</v>
      </c>
      <c r="I61" s="1"/>
      <c r="J61" s="1"/>
      <c r="K61" s="1">
        <v>0</v>
      </c>
      <c r="L61" s="1">
        <v>2017</v>
      </c>
      <c r="M61">
        <f t="shared" si="1"/>
        <v>53.7</v>
      </c>
      <c r="N61">
        <f t="shared" si="2"/>
        <v>1.19</v>
      </c>
      <c r="O61">
        <f t="shared" si="3"/>
        <v>99.5</v>
      </c>
      <c r="P61">
        <f t="shared" si="4"/>
        <v>895.5</v>
      </c>
      <c r="Q61">
        <f t="shared" si="5"/>
        <v>12.8</v>
      </c>
      <c r="R61">
        <f t="shared" si="6"/>
        <v>51.2</v>
      </c>
      <c r="S61">
        <f t="shared" si="7"/>
        <v>1.02</v>
      </c>
      <c r="T61">
        <f t="shared" si="8"/>
        <v>12.55</v>
      </c>
      <c r="U61">
        <f t="shared" si="9"/>
        <v>12.6</v>
      </c>
      <c r="W61">
        <f t="shared" si="10"/>
        <v>0.96</v>
      </c>
      <c r="X61">
        <f t="shared" si="11"/>
        <v>0.03</v>
      </c>
      <c r="Y61">
        <f t="shared" si="12"/>
        <v>0.01</v>
      </c>
    </row>
    <row r="62" spans="1:25" x14ac:dyDescent="0.25">
      <c r="A62" s="1" t="s">
        <v>1048</v>
      </c>
      <c r="B62" s="1">
        <v>100</v>
      </c>
      <c r="C62" s="1">
        <v>49</v>
      </c>
      <c r="D62" s="1">
        <v>13</v>
      </c>
      <c r="E62" s="1">
        <v>0.3</v>
      </c>
      <c r="F62" s="1">
        <v>0.5</v>
      </c>
      <c r="G62" s="1"/>
      <c r="H62" s="1">
        <v>35</v>
      </c>
      <c r="I62" s="1"/>
      <c r="J62" s="1"/>
      <c r="K62" s="1">
        <v>0</v>
      </c>
      <c r="L62" s="1">
        <v>2017</v>
      </c>
      <c r="M62">
        <f t="shared" si="1"/>
        <v>57.7</v>
      </c>
      <c r="N62">
        <f t="shared" si="2"/>
        <v>1.18</v>
      </c>
      <c r="O62">
        <f t="shared" si="3"/>
        <v>99.2</v>
      </c>
      <c r="P62">
        <f t="shared" si="4"/>
        <v>892.80000000000007</v>
      </c>
      <c r="Q62">
        <f t="shared" si="5"/>
        <v>13</v>
      </c>
      <c r="R62">
        <f t="shared" si="6"/>
        <v>52</v>
      </c>
      <c r="S62">
        <f t="shared" si="7"/>
        <v>1.04</v>
      </c>
      <c r="T62">
        <f t="shared" si="8"/>
        <v>12.5</v>
      </c>
      <c r="U62">
        <f t="shared" si="9"/>
        <v>12.5</v>
      </c>
      <c r="W62">
        <f t="shared" si="10"/>
        <v>0.94</v>
      </c>
      <c r="X62">
        <f t="shared" si="11"/>
        <v>0.02</v>
      </c>
      <c r="Y62">
        <f t="shared" si="12"/>
        <v>0.04</v>
      </c>
    </row>
    <row r="63" spans="1:25" x14ac:dyDescent="0.25">
      <c r="A63" s="1" t="s">
        <v>1049</v>
      </c>
      <c r="B63" s="1">
        <v>100</v>
      </c>
      <c r="C63" s="1">
        <v>74</v>
      </c>
      <c r="D63" s="1">
        <v>17.600000000000001</v>
      </c>
      <c r="E63" s="1">
        <v>0.6</v>
      </c>
      <c r="F63" s="1">
        <v>0.1</v>
      </c>
      <c r="G63" s="1">
        <v>13.4</v>
      </c>
      <c r="H63" s="1">
        <v>3</v>
      </c>
      <c r="I63" s="1">
        <v>0</v>
      </c>
      <c r="J63" s="1">
        <v>-0.02</v>
      </c>
      <c r="K63" s="1">
        <v>0</v>
      </c>
      <c r="L63" s="1">
        <v>2017</v>
      </c>
      <c r="M63">
        <f t="shared" si="1"/>
        <v>73.700000000000017</v>
      </c>
      <c r="N63">
        <f t="shared" si="2"/>
        <v>1</v>
      </c>
      <c r="O63">
        <f t="shared" si="3"/>
        <v>99.300000000000011</v>
      </c>
      <c r="P63">
        <f t="shared" si="4"/>
        <v>893.7</v>
      </c>
      <c r="Q63">
        <f t="shared" si="5"/>
        <v>17.600000000000001</v>
      </c>
      <c r="R63">
        <f t="shared" si="6"/>
        <v>70.400000000000006</v>
      </c>
      <c r="S63">
        <f t="shared" si="7"/>
        <v>1.41</v>
      </c>
      <c r="T63">
        <f t="shared" si="8"/>
        <v>12.48</v>
      </c>
      <c r="U63">
        <f t="shared" si="9"/>
        <v>12.5</v>
      </c>
      <c r="W63">
        <f t="shared" si="10"/>
        <v>0.96</v>
      </c>
      <c r="X63">
        <f t="shared" si="11"/>
        <v>0.03</v>
      </c>
      <c r="Y63">
        <f t="shared" si="12"/>
        <v>0.01</v>
      </c>
    </row>
    <row r="64" spans="1:25" x14ac:dyDescent="0.25">
      <c r="A64" s="1" t="s">
        <v>1050</v>
      </c>
      <c r="B64" s="1">
        <v>100</v>
      </c>
      <c r="C64" s="1">
        <v>57</v>
      </c>
      <c r="D64" s="1">
        <v>14.9</v>
      </c>
      <c r="E64" s="1">
        <v>1.7</v>
      </c>
      <c r="F64" s="1">
        <v>0.1</v>
      </c>
      <c r="G64" s="1"/>
      <c r="H64" s="1">
        <v>1</v>
      </c>
      <c r="I64" s="1"/>
      <c r="J64" s="1"/>
      <c r="K64" s="1">
        <v>0</v>
      </c>
      <c r="L64" s="1">
        <v>2017</v>
      </c>
      <c r="M64">
        <f t="shared" si="1"/>
        <v>67.300000000000011</v>
      </c>
      <c r="N64">
        <f t="shared" si="2"/>
        <v>1.18</v>
      </c>
      <c r="O64">
        <f t="shared" si="3"/>
        <v>98.2</v>
      </c>
      <c r="P64">
        <f t="shared" si="4"/>
        <v>883.80000000000007</v>
      </c>
      <c r="Q64">
        <f t="shared" si="5"/>
        <v>14.9</v>
      </c>
      <c r="R64">
        <f t="shared" si="6"/>
        <v>59.6</v>
      </c>
      <c r="S64">
        <f t="shared" si="7"/>
        <v>1.19</v>
      </c>
      <c r="T64">
        <f t="shared" si="8"/>
        <v>12.52</v>
      </c>
      <c r="U64">
        <f t="shared" si="9"/>
        <v>12.5</v>
      </c>
      <c r="W64">
        <f t="shared" si="10"/>
        <v>0.89</v>
      </c>
      <c r="X64">
        <f t="shared" si="11"/>
        <v>0.1</v>
      </c>
      <c r="Y64">
        <f t="shared" si="12"/>
        <v>0.01</v>
      </c>
    </row>
    <row r="65" spans="1:25" x14ac:dyDescent="0.25">
      <c r="A65" s="1" t="s">
        <v>1051</v>
      </c>
      <c r="B65" s="1">
        <v>100</v>
      </c>
      <c r="C65" s="1">
        <v>57</v>
      </c>
      <c r="D65" s="1">
        <v>12.2</v>
      </c>
      <c r="E65" s="1">
        <v>1.4</v>
      </c>
      <c r="F65" s="1">
        <v>1.3</v>
      </c>
      <c r="G65" s="1"/>
      <c r="H65" s="1">
        <v>1</v>
      </c>
      <c r="I65" s="1"/>
      <c r="J65" s="1"/>
      <c r="K65" s="1">
        <v>0</v>
      </c>
      <c r="L65" s="1">
        <v>2017</v>
      </c>
      <c r="M65">
        <f t="shared" si="1"/>
        <v>66.099999999999994</v>
      </c>
      <c r="N65">
        <f t="shared" si="2"/>
        <v>1.1599999999999999</v>
      </c>
      <c r="O65">
        <f t="shared" si="3"/>
        <v>97.3</v>
      </c>
      <c r="P65">
        <f t="shared" si="4"/>
        <v>875.69999999999993</v>
      </c>
      <c r="Q65">
        <f t="shared" si="5"/>
        <v>12.2</v>
      </c>
      <c r="R65">
        <f t="shared" si="6"/>
        <v>48.8</v>
      </c>
      <c r="S65">
        <f t="shared" si="7"/>
        <v>0.98</v>
      </c>
      <c r="T65">
        <f t="shared" si="8"/>
        <v>12.45</v>
      </c>
      <c r="U65">
        <f t="shared" si="9"/>
        <v>12.5</v>
      </c>
      <c r="W65">
        <f t="shared" si="10"/>
        <v>0.82</v>
      </c>
      <c r="X65">
        <f t="shared" si="11"/>
        <v>0.09</v>
      </c>
      <c r="Y65">
        <f t="shared" si="12"/>
        <v>0.09</v>
      </c>
    </row>
    <row r="66" spans="1:25" x14ac:dyDescent="0.25">
      <c r="A66" s="1" t="s">
        <v>1052</v>
      </c>
      <c r="B66" s="1">
        <v>100</v>
      </c>
      <c r="C66" s="1">
        <v>311</v>
      </c>
      <c r="D66" s="1">
        <v>75</v>
      </c>
      <c r="E66" s="1">
        <v>2.6</v>
      </c>
      <c r="F66" s="1">
        <v>0.1</v>
      </c>
      <c r="G66" s="1"/>
      <c r="H66" s="1">
        <v>51</v>
      </c>
      <c r="I66" s="1"/>
      <c r="J66" s="1"/>
      <c r="K66" s="1">
        <v>0</v>
      </c>
      <c r="L66" s="1">
        <v>2017</v>
      </c>
      <c r="M66">
        <f t="shared" si="1"/>
        <v>311.29999999999995</v>
      </c>
      <c r="N66">
        <f t="shared" si="2"/>
        <v>1</v>
      </c>
      <c r="O66">
        <f t="shared" si="3"/>
        <v>97.300000000000011</v>
      </c>
      <c r="P66">
        <f t="shared" si="4"/>
        <v>875.7</v>
      </c>
      <c r="Q66">
        <f t="shared" si="5"/>
        <v>75</v>
      </c>
      <c r="R66">
        <f t="shared" si="6"/>
        <v>300</v>
      </c>
      <c r="S66">
        <f t="shared" si="7"/>
        <v>6</v>
      </c>
      <c r="T66">
        <f t="shared" si="8"/>
        <v>12.5</v>
      </c>
      <c r="U66">
        <f t="shared" si="9"/>
        <v>12.5</v>
      </c>
      <c r="W66">
        <f t="shared" si="10"/>
        <v>0.97</v>
      </c>
      <c r="X66">
        <f t="shared" si="11"/>
        <v>0.03</v>
      </c>
      <c r="Y66">
        <f t="shared" si="12"/>
        <v>0</v>
      </c>
    </row>
    <row r="67" spans="1:25" x14ac:dyDescent="0.25">
      <c r="A67" s="1" t="s">
        <v>1053</v>
      </c>
      <c r="B67" s="1">
        <v>100</v>
      </c>
      <c r="C67" s="1">
        <v>211</v>
      </c>
      <c r="D67" s="1">
        <v>51.98</v>
      </c>
      <c r="E67" s="1">
        <v>0.66</v>
      </c>
      <c r="F67" s="1">
        <v>0.03</v>
      </c>
      <c r="G67" s="1">
        <v>43.37</v>
      </c>
      <c r="H67" s="1">
        <v>8</v>
      </c>
      <c r="I67" s="1">
        <v>0</v>
      </c>
      <c r="J67" s="1">
        <v>0.01</v>
      </c>
      <c r="K67" s="1">
        <v>0</v>
      </c>
      <c r="L67" s="1">
        <v>2017</v>
      </c>
      <c r="M67">
        <f t="shared" si="1"/>
        <v>210.82999999999998</v>
      </c>
      <c r="N67">
        <f t="shared" si="2"/>
        <v>1</v>
      </c>
      <c r="O67">
        <f t="shared" si="3"/>
        <v>99.31</v>
      </c>
      <c r="P67">
        <f t="shared" si="4"/>
        <v>893.79</v>
      </c>
      <c r="Q67">
        <f t="shared" si="5"/>
        <v>51.98</v>
      </c>
      <c r="R67">
        <f t="shared" si="6"/>
        <v>207.92</v>
      </c>
      <c r="S67">
        <f t="shared" si="7"/>
        <v>4.16</v>
      </c>
      <c r="T67">
        <f t="shared" si="8"/>
        <v>12.5</v>
      </c>
      <c r="U67">
        <f t="shared" si="9"/>
        <v>12.5</v>
      </c>
      <c r="W67">
        <f t="shared" si="10"/>
        <v>0.99</v>
      </c>
      <c r="X67">
        <f t="shared" si="11"/>
        <v>0.01</v>
      </c>
      <c r="Y67">
        <f t="shared" si="12"/>
        <v>0</v>
      </c>
    </row>
    <row r="68" spans="1:25" x14ac:dyDescent="0.25">
      <c r="A68" s="1" t="s">
        <v>1054</v>
      </c>
      <c r="B68" s="1">
        <v>100</v>
      </c>
      <c r="C68" s="1">
        <v>54</v>
      </c>
      <c r="D68" s="1">
        <v>13.02</v>
      </c>
      <c r="E68" s="1">
        <v>0.28999999999999998</v>
      </c>
      <c r="F68" s="1">
        <v>0.03</v>
      </c>
      <c r="G68" s="1">
        <v>9.92</v>
      </c>
      <c r="H68" s="1">
        <v>4</v>
      </c>
      <c r="I68" s="1">
        <v>0</v>
      </c>
      <c r="J68" s="1">
        <v>0.01</v>
      </c>
      <c r="K68" s="1">
        <v>0</v>
      </c>
      <c r="L68" s="1">
        <v>2017</v>
      </c>
      <c r="M68">
        <f t="shared" ref="M68:M131" si="13">4*D68+4*E68+9*F68</f>
        <v>53.51</v>
      </c>
      <c r="N68">
        <f t="shared" ref="N68:N131" si="14">ROUND(M68/C68,2)</f>
        <v>0.99</v>
      </c>
      <c r="O68">
        <f t="shared" ref="O68:O131" si="15">B68-F68-E68</f>
        <v>99.679999999999993</v>
      </c>
      <c r="P68">
        <f t="shared" ref="P68:P131" si="16">O68*9</f>
        <v>897.11999999999989</v>
      </c>
      <c r="Q68">
        <f t="shared" ref="Q68:Q131" si="17">D68</f>
        <v>13.02</v>
      </c>
      <c r="R68">
        <f t="shared" ref="R68:R131" si="18">Q68*4</f>
        <v>52.08</v>
      </c>
      <c r="S68">
        <f t="shared" ref="S68:S131" si="19">ROUND(R68/50,2)</f>
        <v>1.04</v>
      </c>
      <c r="T68">
        <f t="shared" ref="T68:T131" si="20">ROUND(Q68/S68,2)</f>
        <v>12.52</v>
      </c>
      <c r="U68">
        <f t="shared" ref="U68:U131" si="21">IF(T68&lt;=20,ROUND(T68,1),IF(AND(T68&gt;20,T68&lt;=50),INT((T68+2)/5)*5,ROUND(T68,-1)))</f>
        <v>12.5</v>
      </c>
      <c r="W68">
        <f t="shared" ref="W68:W131" si="22">ROUND(D68/($D68+$E68+$F68),2)</f>
        <v>0.98</v>
      </c>
      <c r="X68">
        <f t="shared" ref="X68:X131" si="23">ROUND(E68/($D68+$E68+$F68),2)</f>
        <v>0.02</v>
      </c>
      <c r="Y68">
        <f t="shared" ref="Y68:Y131" si="24">ROUND(F68/($D68+$E68+$F68),2)</f>
        <v>0</v>
      </c>
    </row>
    <row r="69" spans="1:25" x14ac:dyDescent="0.25">
      <c r="A69" s="1" t="s">
        <v>1055</v>
      </c>
      <c r="B69" s="1">
        <v>100</v>
      </c>
      <c r="C69" s="1">
        <v>63</v>
      </c>
      <c r="D69" s="1">
        <v>15.59</v>
      </c>
      <c r="E69" s="1">
        <v>0.19</v>
      </c>
      <c r="F69" s="1">
        <v>0</v>
      </c>
      <c r="G69" s="1">
        <v>13.7</v>
      </c>
      <c r="H69" s="1">
        <v>3</v>
      </c>
      <c r="I69" s="1">
        <v>0</v>
      </c>
      <c r="J69" s="1">
        <v>0</v>
      </c>
      <c r="K69" s="1">
        <v>0</v>
      </c>
      <c r="L69" s="1">
        <v>2017</v>
      </c>
      <c r="M69">
        <f t="shared" si="13"/>
        <v>63.12</v>
      </c>
      <c r="N69">
        <f t="shared" si="14"/>
        <v>1</v>
      </c>
      <c r="O69">
        <f t="shared" si="15"/>
        <v>99.81</v>
      </c>
      <c r="P69">
        <f t="shared" si="16"/>
        <v>898.29</v>
      </c>
      <c r="Q69">
        <f t="shared" si="17"/>
        <v>15.59</v>
      </c>
      <c r="R69">
        <f t="shared" si="18"/>
        <v>62.36</v>
      </c>
      <c r="S69">
        <f t="shared" si="19"/>
        <v>1.25</v>
      </c>
      <c r="T69">
        <f t="shared" si="20"/>
        <v>12.47</v>
      </c>
      <c r="U69">
        <f t="shared" si="21"/>
        <v>12.5</v>
      </c>
      <c r="W69">
        <f t="shared" si="22"/>
        <v>0.99</v>
      </c>
      <c r="X69">
        <f t="shared" si="23"/>
        <v>0.01</v>
      </c>
      <c r="Y69">
        <f t="shared" si="24"/>
        <v>0</v>
      </c>
    </row>
    <row r="70" spans="1:25" x14ac:dyDescent="0.25">
      <c r="A70" s="1" t="s">
        <v>1056</v>
      </c>
      <c r="B70" s="1">
        <v>100</v>
      </c>
      <c r="C70" s="1">
        <v>83</v>
      </c>
      <c r="D70" s="1">
        <v>20.29</v>
      </c>
      <c r="E70" s="1">
        <v>0.44</v>
      </c>
      <c r="F70" s="1">
        <v>0.05</v>
      </c>
      <c r="G70" s="1">
        <v>18.5</v>
      </c>
      <c r="H70" s="1">
        <v>3</v>
      </c>
      <c r="I70" s="1">
        <v>0</v>
      </c>
      <c r="J70" s="1">
        <v>0.02</v>
      </c>
      <c r="K70" s="1">
        <v>0</v>
      </c>
      <c r="L70" s="1">
        <v>2017</v>
      </c>
      <c r="M70">
        <f t="shared" si="13"/>
        <v>83.37</v>
      </c>
      <c r="N70">
        <f t="shared" si="14"/>
        <v>1</v>
      </c>
      <c r="O70">
        <f t="shared" si="15"/>
        <v>99.51</v>
      </c>
      <c r="P70">
        <f t="shared" si="16"/>
        <v>895.59</v>
      </c>
      <c r="Q70">
        <f t="shared" si="17"/>
        <v>20.29</v>
      </c>
      <c r="R70">
        <f t="shared" si="18"/>
        <v>81.16</v>
      </c>
      <c r="S70">
        <f t="shared" si="19"/>
        <v>1.62</v>
      </c>
      <c r="T70">
        <f t="shared" si="20"/>
        <v>12.52</v>
      </c>
      <c r="U70">
        <f t="shared" si="21"/>
        <v>12.5</v>
      </c>
      <c r="W70">
        <f t="shared" si="22"/>
        <v>0.98</v>
      </c>
      <c r="X70">
        <f t="shared" si="23"/>
        <v>0.02</v>
      </c>
      <c r="Y70">
        <f t="shared" si="24"/>
        <v>0</v>
      </c>
    </row>
    <row r="71" spans="1:25" x14ac:dyDescent="0.25">
      <c r="A71" s="1" t="s">
        <v>1057</v>
      </c>
      <c r="B71" s="1">
        <v>100</v>
      </c>
      <c r="C71" s="1">
        <v>46</v>
      </c>
      <c r="D71" s="1">
        <v>10</v>
      </c>
      <c r="E71" s="1">
        <v>1.8</v>
      </c>
      <c r="F71" s="1">
        <v>0.7</v>
      </c>
      <c r="G71" s="1"/>
      <c r="H71" s="1">
        <v>3</v>
      </c>
      <c r="I71" s="1"/>
      <c r="J71" s="1"/>
      <c r="K71" s="1">
        <v>0</v>
      </c>
      <c r="L71" s="1">
        <v>2017</v>
      </c>
      <c r="M71">
        <f t="shared" si="13"/>
        <v>53.5</v>
      </c>
      <c r="N71">
        <f t="shared" si="14"/>
        <v>1.1599999999999999</v>
      </c>
      <c r="O71">
        <f t="shared" si="15"/>
        <v>97.5</v>
      </c>
      <c r="P71">
        <f t="shared" si="16"/>
        <v>877.5</v>
      </c>
      <c r="Q71">
        <f t="shared" si="17"/>
        <v>10</v>
      </c>
      <c r="R71">
        <f t="shared" si="18"/>
        <v>40</v>
      </c>
      <c r="S71">
        <f t="shared" si="19"/>
        <v>0.8</v>
      </c>
      <c r="T71">
        <f t="shared" si="20"/>
        <v>12.5</v>
      </c>
      <c r="U71">
        <f t="shared" si="21"/>
        <v>12.5</v>
      </c>
      <c r="W71">
        <f t="shared" si="22"/>
        <v>0.8</v>
      </c>
      <c r="X71">
        <f t="shared" si="23"/>
        <v>0.14000000000000001</v>
      </c>
      <c r="Y71">
        <f t="shared" si="24"/>
        <v>0.06</v>
      </c>
    </row>
    <row r="72" spans="1:25" x14ac:dyDescent="0.25">
      <c r="A72" s="1" t="s">
        <v>1058</v>
      </c>
      <c r="B72" s="1">
        <v>100</v>
      </c>
      <c r="C72" s="1">
        <v>46</v>
      </c>
      <c r="D72" s="1">
        <v>13.1</v>
      </c>
      <c r="E72" s="1">
        <v>0.59</v>
      </c>
      <c r="F72" s="1">
        <v>0.04</v>
      </c>
      <c r="G72" s="1">
        <v>9.4499999999999993</v>
      </c>
      <c r="H72" s="1">
        <v>0</v>
      </c>
      <c r="I72" s="1">
        <v>0</v>
      </c>
      <c r="J72" s="1">
        <v>0.02</v>
      </c>
      <c r="K72" s="1">
        <v>0</v>
      </c>
      <c r="L72" s="1">
        <v>2017</v>
      </c>
      <c r="M72">
        <f t="shared" si="13"/>
        <v>55.12</v>
      </c>
      <c r="N72">
        <f t="shared" si="14"/>
        <v>1.2</v>
      </c>
      <c r="O72">
        <f t="shared" si="15"/>
        <v>99.36999999999999</v>
      </c>
      <c r="P72">
        <f t="shared" si="16"/>
        <v>894.32999999999993</v>
      </c>
      <c r="Q72">
        <f t="shared" si="17"/>
        <v>13.1</v>
      </c>
      <c r="R72">
        <f t="shared" si="18"/>
        <v>52.4</v>
      </c>
      <c r="S72">
        <f t="shared" si="19"/>
        <v>1.05</v>
      </c>
      <c r="T72">
        <f t="shared" si="20"/>
        <v>12.48</v>
      </c>
      <c r="U72">
        <f t="shared" si="21"/>
        <v>12.5</v>
      </c>
      <c r="W72">
        <f t="shared" si="22"/>
        <v>0.95</v>
      </c>
      <c r="X72">
        <f t="shared" si="23"/>
        <v>0.04</v>
      </c>
      <c r="Y72">
        <f t="shared" si="24"/>
        <v>0</v>
      </c>
    </row>
    <row r="73" spans="1:25" x14ac:dyDescent="0.25">
      <c r="A73" s="1" t="s">
        <v>1059</v>
      </c>
      <c r="B73" s="1">
        <v>100</v>
      </c>
      <c r="C73" s="1">
        <v>30</v>
      </c>
      <c r="D73" s="1">
        <v>7.85</v>
      </c>
      <c r="E73" s="1">
        <v>0.93</v>
      </c>
      <c r="F73" s="1">
        <v>0.05</v>
      </c>
      <c r="G73" s="1">
        <v>4.67</v>
      </c>
      <c r="H73" s="1">
        <v>0</v>
      </c>
      <c r="I73" s="1">
        <v>0</v>
      </c>
      <c r="J73" s="1">
        <v>0.02</v>
      </c>
      <c r="K73" s="1">
        <v>0</v>
      </c>
      <c r="L73" s="1">
        <v>2017</v>
      </c>
      <c r="M73">
        <f t="shared" si="13"/>
        <v>35.57</v>
      </c>
      <c r="N73">
        <f t="shared" si="14"/>
        <v>1.19</v>
      </c>
      <c r="O73">
        <f t="shared" si="15"/>
        <v>99.02</v>
      </c>
      <c r="P73">
        <f t="shared" si="16"/>
        <v>891.18</v>
      </c>
      <c r="Q73">
        <f t="shared" si="17"/>
        <v>7.85</v>
      </c>
      <c r="R73">
        <f t="shared" si="18"/>
        <v>31.4</v>
      </c>
      <c r="S73">
        <f t="shared" si="19"/>
        <v>0.63</v>
      </c>
      <c r="T73">
        <f t="shared" si="20"/>
        <v>12.46</v>
      </c>
      <c r="U73">
        <f t="shared" si="21"/>
        <v>12.5</v>
      </c>
      <c r="W73">
        <f t="shared" si="22"/>
        <v>0.89</v>
      </c>
      <c r="X73">
        <f t="shared" si="23"/>
        <v>0.11</v>
      </c>
      <c r="Y73">
        <f t="shared" si="24"/>
        <v>0.01</v>
      </c>
    </row>
    <row r="74" spans="1:25" x14ac:dyDescent="0.25">
      <c r="A74" s="1" t="s">
        <v>1060</v>
      </c>
      <c r="B74" s="1">
        <v>100</v>
      </c>
      <c r="C74" s="1">
        <v>46</v>
      </c>
      <c r="D74" s="1">
        <v>13.03</v>
      </c>
      <c r="E74" s="1">
        <v>0.4</v>
      </c>
      <c r="F74" s="1">
        <v>0.04</v>
      </c>
      <c r="G74" s="1">
        <v>9.2899999999999991</v>
      </c>
      <c r="H74" s="1">
        <v>2</v>
      </c>
      <c r="I74" s="1">
        <v>0</v>
      </c>
      <c r="J74" s="1">
        <v>0.02</v>
      </c>
      <c r="K74" s="1">
        <v>0</v>
      </c>
      <c r="L74" s="1">
        <v>2017</v>
      </c>
      <c r="M74">
        <f t="shared" si="13"/>
        <v>54.08</v>
      </c>
      <c r="N74">
        <f t="shared" si="14"/>
        <v>1.18</v>
      </c>
      <c r="O74">
        <f t="shared" si="15"/>
        <v>99.559999999999988</v>
      </c>
      <c r="P74">
        <f t="shared" si="16"/>
        <v>896.03999999999985</v>
      </c>
      <c r="Q74">
        <f t="shared" si="17"/>
        <v>13.03</v>
      </c>
      <c r="R74">
        <f t="shared" si="18"/>
        <v>52.12</v>
      </c>
      <c r="S74">
        <f t="shared" si="19"/>
        <v>1.04</v>
      </c>
      <c r="T74">
        <f t="shared" si="20"/>
        <v>12.53</v>
      </c>
      <c r="U74">
        <f t="shared" si="21"/>
        <v>12.5</v>
      </c>
      <c r="W74">
        <f t="shared" si="22"/>
        <v>0.97</v>
      </c>
      <c r="X74">
        <f t="shared" si="23"/>
        <v>0.03</v>
      </c>
      <c r="Y74">
        <f t="shared" si="24"/>
        <v>0</v>
      </c>
    </row>
    <row r="75" spans="1:25" x14ac:dyDescent="0.25">
      <c r="A75" s="1" t="s">
        <v>1061</v>
      </c>
      <c r="B75" s="1">
        <v>100</v>
      </c>
      <c r="C75" s="1">
        <v>41</v>
      </c>
      <c r="D75" s="1">
        <v>8.69</v>
      </c>
      <c r="E75" s="1">
        <v>0.67</v>
      </c>
      <c r="F75" s="1">
        <v>1.1299999999999999</v>
      </c>
      <c r="G75" s="1">
        <v>5.76</v>
      </c>
      <c r="H75" s="1">
        <v>0</v>
      </c>
      <c r="I75" s="1">
        <v>0</v>
      </c>
      <c r="J75" s="1">
        <v>0.05</v>
      </c>
      <c r="K75" s="1">
        <v>0</v>
      </c>
      <c r="L75" s="1">
        <v>2017</v>
      </c>
      <c r="M75">
        <f t="shared" si="13"/>
        <v>47.61</v>
      </c>
      <c r="N75">
        <f t="shared" si="14"/>
        <v>1.1599999999999999</v>
      </c>
      <c r="O75">
        <f t="shared" si="15"/>
        <v>98.2</v>
      </c>
      <c r="P75">
        <f t="shared" si="16"/>
        <v>883.80000000000007</v>
      </c>
      <c r="Q75">
        <f t="shared" si="17"/>
        <v>8.69</v>
      </c>
      <c r="R75">
        <f t="shared" si="18"/>
        <v>34.76</v>
      </c>
      <c r="S75">
        <f t="shared" si="19"/>
        <v>0.7</v>
      </c>
      <c r="T75">
        <f t="shared" si="20"/>
        <v>12.41</v>
      </c>
      <c r="U75">
        <f t="shared" si="21"/>
        <v>12.4</v>
      </c>
      <c r="W75">
        <f t="shared" si="22"/>
        <v>0.83</v>
      </c>
      <c r="X75">
        <f t="shared" si="23"/>
        <v>0.06</v>
      </c>
      <c r="Y75">
        <f t="shared" si="24"/>
        <v>0.11</v>
      </c>
    </row>
    <row r="76" spans="1:25" x14ac:dyDescent="0.25">
      <c r="A76" s="1" t="s">
        <v>1062</v>
      </c>
      <c r="B76" s="1">
        <v>100</v>
      </c>
      <c r="C76" s="1">
        <v>283</v>
      </c>
      <c r="D76" s="1">
        <v>70.22</v>
      </c>
      <c r="E76" s="1">
        <v>0.21</v>
      </c>
      <c r="F76" s="1">
        <v>0.11</v>
      </c>
      <c r="G76" s="1">
        <v>44.44</v>
      </c>
      <c r="H76" s="1">
        <v>13</v>
      </c>
      <c r="I76" s="1">
        <v>0</v>
      </c>
      <c r="J76" s="1">
        <v>0.03</v>
      </c>
      <c r="K76" s="1">
        <v>0</v>
      </c>
      <c r="L76" s="1">
        <v>2017</v>
      </c>
      <c r="M76">
        <f t="shared" si="13"/>
        <v>282.70999999999998</v>
      </c>
      <c r="N76">
        <f t="shared" si="14"/>
        <v>1</v>
      </c>
      <c r="O76">
        <f t="shared" si="15"/>
        <v>99.68</v>
      </c>
      <c r="P76">
        <f t="shared" si="16"/>
        <v>897.12000000000012</v>
      </c>
      <c r="Q76">
        <f t="shared" si="17"/>
        <v>70.22</v>
      </c>
      <c r="R76">
        <f t="shared" si="18"/>
        <v>280.88</v>
      </c>
      <c r="S76">
        <f t="shared" si="19"/>
        <v>5.62</v>
      </c>
      <c r="T76">
        <f t="shared" si="20"/>
        <v>12.49</v>
      </c>
      <c r="U76">
        <f t="shared" si="21"/>
        <v>12.5</v>
      </c>
      <c r="W76">
        <f t="shared" si="22"/>
        <v>1</v>
      </c>
      <c r="X76">
        <f t="shared" si="23"/>
        <v>0</v>
      </c>
      <c r="Y76">
        <f t="shared" si="24"/>
        <v>0</v>
      </c>
    </row>
    <row r="77" spans="1:25" x14ac:dyDescent="0.25">
      <c r="A77" s="1" t="s">
        <v>1063</v>
      </c>
      <c r="B77" s="1">
        <v>100</v>
      </c>
      <c r="C77" s="1">
        <v>88</v>
      </c>
      <c r="D77" s="1">
        <v>22.06</v>
      </c>
      <c r="E77" s="1">
        <v>0.65</v>
      </c>
      <c r="F77" s="1">
        <v>0.33</v>
      </c>
      <c r="G77" s="1">
        <v>20.46</v>
      </c>
      <c r="H77" s="1">
        <v>3</v>
      </c>
      <c r="I77" s="1">
        <v>0</v>
      </c>
      <c r="J77" s="1">
        <v>0.03</v>
      </c>
      <c r="K77" s="1">
        <v>0</v>
      </c>
      <c r="L77" s="1">
        <v>2017</v>
      </c>
      <c r="M77">
        <f t="shared" si="13"/>
        <v>93.809999999999988</v>
      </c>
      <c r="N77">
        <f t="shared" si="14"/>
        <v>1.07</v>
      </c>
      <c r="O77">
        <f t="shared" si="15"/>
        <v>99.02</v>
      </c>
      <c r="P77">
        <f t="shared" si="16"/>
        <v>891.18</v>
      </c>
      <c r="Q77">
        <f t="shared" si="17"/>
        <v>22.06</v>
      </c>
      <c r="R77">
        <f t="shared" si="18"/>
        <v>88.24</v>
      </c>
      <c r="S77">
        <f t="shared" si="19"/>
        <v>1.76</v>
      </c>
      <c r="T77">
        <f t="shared" si="20"/>
        <v>12.53</v>
      </c>
      <c r="U77">
        <f t="shared" si="21"/>
        <v>12.5</v>
      </c>
      <c r="W77">
        <f t="shared" si="22"/>
        <v>0.96</v>
      </c>
      <c r="X77">
        <f t="shared" si="23"/>
        <v>0.03</v>
      </c>
      <c r="Y77">
        <f t="shared" si="24"/>
        <v>0.01</v>
      </c>
    </row>
    <row r="78" spans="1:25" x14ac:dyDescent="0.25">
      <c r="A78" s="1" t="s">
        <v>1064</v>
      </c>
      <c r="B78" s="1">
        <v>100</v>
      </c>
      <c r="C78" s="1">
        <v>39</v>
      </c>
      <c r="D78" s="1">
        <v>10.07</v>
      </c>
      <c r="E78" s="1">
        <v>0.81</v>
      </c>
      <c r="F78" s="1">
        <v>0.26</v>
      </c>
      <c r="G78" s="1">
        <v>6.64</v>
      </c>
      <c r="H78" s="1">
        <v>6</v>
      </c>
      <c r="I78" s="1">
        <v>0</v>
      </c>
      <c r="J78" s="1">
        <v>0.02</v>
      </c>
      <c r="K78" s="1">
        <v>0</v>
      </c>
      <c r="L78" s="1">
        <v>2017</v>
      </c>
      <c r="M78">
        <f t="shared" si="13"/>
        <v>45.86</v>
      </c>
      <c r="N78">
        <f t="shared" si="14"/>
        <v>1.18</v>
      </c>
      <c r="O78">
        <f t="shared" si="15"/>
        <v>98.929999999999993</v>
      </c>
      <c r="P78">
        <f t="shared" si="16"/>
        <v>890.36999999999989</v>
      </c>
      <c r="Q78">
        <f t="shared" si="17"/>
        <v>10.07</v>
      </c>
      <c r="R78">
        <f t="shared" si="18"/>
        <v>40.28</v>
      </c>
      <c r="S78">
        <f t="shared" si="19"/>
        <v>0.81</v>
      </c>
      <c r="T78">
        <f t="shared" si="20"/>
        <v>12.43</v>
      </c>
      <c r="U78">
        <f t="shared" si="21"/>
        <v>12.4</v>
      </c>
      <c r="W78">
        <f t="shared" si="22"/>
        <v>0.9</v>
      </c>
      <c r="X78">
        <f t="shared" si="23"/>
        <v>7.0000000000000007E-2</v>
      </c>
      <c r="Y78">
        <f t="shared" si="24"/>
        <v>0.02</v>
      </c>
    </row>
    <row r="79" spans="1:25" x14ac:dyDescent="0.25">
      <c r="A79" s="1" t="s">
        <v>1065</v>
      </c>
      <c r="B79" s="1">
        <v>100</v>
      </c>
      <c r="C79" s="1">
        <v>45</v>
      </c>
      <c r="D79" s="1">
        <v>12.57</v>
      </c>
      <c r="E79" s="1">
        <v>0.55000000000000004</v>
      </c>
      <c r="F79" s="1">
        <v>0.09</v>
      </c>
      <c r="G79" s="1">
        <v>5.54</v>
      </c>
      <c r="H79" s="1">
        <v>0</v>
      </c>
      <c r="I79" s="1">
        <v>0</v>
      </c>
      <c r="J79" s="1">
        <v>0.02</v>
      </c>
      <c r="K79" s="1">
        <v>0</v>
      </c>
      <c r="L79" s="1">
        <v>2017</v>
      </c>
      <c r="M79">
        <f t="shared" si="13"/>
        <v>53.290000000000006</v>
      </c>
      <c r="N79">
        <f t="shared" si="14"/>
        <v>1.18</v>
      </c>
      <c r="O79">
        <f t="shared" si="15"/>
        <v>99.36</v>
      </c>
      <c r="P79">
        <f t="shared" si="16"/>
        <v>894.24</v>
      </c>
      <c r="Q79">
        <f t="shared" si="17"/>
        <v>12.57</v>
      </c>
      <c r="R79">
        <f t="shared" si="18"/>
        <v>50.28</v>
      </c>
      <c r="S79">
        <f t="shared" si="19"/>
        <v>1.01</v>
      </c>
      <c r="T79">
        <f t="shared" si="20"/>
        <v>12.45</v>
      </c>
      <c r="U79">
        <f t="shared" si="21"/>
        <v>12.5</v>
      </c>
      <c r="W79">
        <f t="shared" si="22"/>
        <v>0.95</v>
      </c>
      <c r="X79">
        <f t="shared" si="23"/>
        <v>0.04</v>
      </c>
      <c r="Y79">
        <f t="shared" si="24"/>
        <v>0.01</v>
      </c>
    </row>
    <row r="80" spans="1:25" x14ac:dyDescent="0.25">
      <c r="A80" s="1" t="s">
        <v>1066</v>
      </c>
      <c r="B80" s="1">
        <v>100</v>
      </c>
      <c r="C80" s="1">
        <v>81</v>
      </c>
      <c r="D80" s="1">
        <v>19.8</v>
      </c>
      <c r="E80" s="1">
        <v>0.3</v>
      </c>
      <c r="F80" s="1">
        <v>0.1</v>
      </c>
      <c r="G80" s="1"/>
      <c r="H80" s="1">
        <v>2</v>
      </c>
      <c r="I80" s="1">
        <v>0</v>
      </c>
      <c r="J80" s="1">
        <v>-0.02</v>
      </c>
      <c r="K80" s="1">
        <v>0</v>
      </c>
      <c r="L80" s="1">
        <v>2017</v>
      </c>
      <c r="M80">
        <f t="shared" si="13"/>
        <v>81.300000000000011</v>
      </c>
      <c r="N80">
        <f t="shared" si="14"/>
        <v>1</v>
      </c>
      <c r="O80">
        <f t="shared" si="15"/>
        <v>99.600000000000009</v>
      </c>
      <c r="P80">
        <f t="shared" si="16"/>
        <v>896.40000000000009</v>
      </c>
      <c r="Q80">
        <f t="shared" si="17"/>
        <v>19.8</v>
      </c>
      <c r="R80">
        <f t="shared" si="18"/>
        <v>79.2</v>
      </c>
      <c r="S80">
        <f t="shared" si="19"/>
        <v>1.58</v>
      </c>
      <c r="T80">
        <f t="shared" si="20"/>
        <v>12.53</v>
      </c>
      <c r="U80">
        <f t="shared" si="21"/>
        <v>12.5</v>
      </c>
      <c r="W80">
        <f t="shared" si="22"/>
        <v>0.98</v>
      </c>
      <c r="X80">
        <f t="shared" si="23"/>
        <v>0.01</v>
      </c>
      <c r="Y80">
        <f t="shared" si="24"/>
        <v>0</v>
      </c>
    </row>
    <row r="81" spans="1:25" x14ac:dyDescent="0.25">
      <c r="A81" s="1" t="s">
        <v>1067</v>
      </c>
      <c r="B81" s="1">
        <v>100</v>
      </c>
      <c r="C81" s="1">
        <v>42</v>
      </c>
      <c r="D81" s="1">
        <v>12.15</v>
      </c>
      <c r="E81" s="1">
        <v>0.28999999999999998</v>
      </c>
      <c r="F81" s="1"/>
      <c r="G81" s="1">
        <v>10.8</v>
      </c>
      <c r="H81" s="1">
        <v>0</v>
      </c>
      <c r="I81" s="1">
        <v>0</v>
      </c>
      <c r="J81" s="1">
        <v>0.02</v>
      </c>
      <c r="K81" s="1">
        <v>0</v>
      </c>
      <c r="L81" s="1">
        <v>2017</v>
      </c>
      <c r="M81">
        <f t="shared" si="13"/>
        <v>49.76</v>
      </c>
      <c r="N81">
        <f t="shared" si="14"/>
        <v>1.18</v>
      </c>
      <c r="O81">
        <f t="shared" si="15"/>
        <v>99.71</v>
      </c>
      <c r="P81">
        <f t="shared" si="16"/>
        <v>897.39</v>
      </c>
      <c r="Q81">
        <f t="shared" si="17"/>
        <v>12.15</v>
      </c>
      <c r="R81">
        <f t="shared" si="18"/>
        <v>48.6</v>
      </c>
      <c r="S81">
        <f t="shared" si="19"/>
        <v>0.97</v>
      </c>
      <c r="T81">
        <f t="shared" si="20"/>
        <v>12.53</v>
      </c>
      <c r="U81">
        <f t="shared" si="21"/>
        <v>12.5</v>
      </c>
      <c r="W81">
        <f t="shared" si="22"/>
        <v>0.98</v>
      </c>
      <c r="X81">
        <f t="shared" si="23"/>
        <v>0.02</v>
      </c>
      <c r="Y81">
        <f t="shared" si="24"/>
        <v>0</v>
      </c>
    </row>
    <row r="82" spans="1:25" x14ac:dyDescent="0.25">
      <c r="A82" s="1" t="s">
        <v>1068</v>
      </c>
      <c r="B82" s="1">
        <v>100</v>
      </c>
      <c r="C82" s="1">
        <v>267</v>
      </c>
      <c r="D82" s="1">
        <v>66.2</v>
      </c>
      <c r="E82" s="1">
        <v>0.2</v>
      </c>
      <c r="F82" s="1">
        <v>0.1</v>
      </c>
      <c r="G82" s="1"/>
      <c r="H82" s="1">
        <v>10</v>
      </c>
      <c r="I82" s="1"/>
      <c r="J82" s="1"/>
      <c r="K82" s="1">
        <v>0</v>
      </c>
      <c r="L82" s="1">
        <v>2017</v>
      </c>
      <c r="M82">
        <f t="shared" si="13"/>
        <v>266.5</v>
      </c>
      <c r="N82">
        <f t="shared" si="14"/>
        <v>1</v>
      </c>
      <c r="O82">
        <f t="shared" si="15"/>
        <v>99.7</v>
      </c>
      <c r="P82">
        <f t="shared" si="16"/>
        <v>897.30000000000007</v>
      </c>
      <c r="Q82">
        <f t="shared" si="17"/>
        <v>66.2</v>
      </c>
      <c r="R82">
        <f t="shared" si="18"/>
        <v>264.8</v>
      </c>
      <c r="S82">
        <f t="shared" si="19"/>
        <v>5.3</v>
      </c>
      <c r="T82">
        <f t="shared" si="20"/>
        <v>12.49</v>
      </c>
      <c r="U82">
        <f t="shared" si="21"/>
        <v>12.5</v>
      </c>
      <c r="W82">
        <f t="shared" si="22"/>
        <v>1</v>
      </c>
      <c r="X82">
        <f t="shared" si="23"/>
        <v>0</v>
      </c>
      <c r="Y82">
        <f t="shared" si="24"/>
        <v>0</v>
      </c>
    </row>
    <row r="83" spans="1:25" x14ac:dyDescent="0.25">
      <c r="A83" s="1" t="s">
        <v>1069</v>
      </c>
      <c r="B83" s="1">
        <v>100</v>
      </c>
      <c r="C83" s="1">
        <v>53</v>
      </c>
      <c r="D83" s="1">
        <v>11.7</v>
      </c>
      <c r="E83" s="1">
        <v>1</v>
      </c>
      <c r="F83" s="1">
        <v>0.2</v>
      </c>
      <c r="G83" s="1"/>
      <c r="H83" s="1">
        <v>2</v>
      </c>
      <c r="I83" s="1"/>
      <c r="J83" s="1"/>
      <c r="K83" s="1">
        <v>0</v>
      </c>
      <c r="L83" s="1">
        <v>2017</v>
      </c>
      <c r="M83">
        <f t="shared" si="13"/>
        <v>52.599999999999994</v>
      </c>
      <c r="N83">
        <f t="shared" si="14"/>
        <v>0.99</v>
      </c>
      <c r="O83">
        <f t="shared" si="15"/>
        <v>98.8</v>
      </c>
      <c r="P83">
        <f t="shared" si="16"/>
        <v>889.19999999999993</v>
      </c>
      <c r="Q83">
        <f t="shared" si="17"/>
        <v>11.7</v>
      </c>
      <c r="R83">
        <f t="shared" si="18"/>
        <v>46.8</v>
      </c>
      <c r="S83">
        <f t="shared" si="19"/>
        <v>0.94</v>
      </c>
      <c r="T83">
        <f t="shared" si="20"/>
        <v>12.45</v>
      </c>
      <c r="U83">
        <f t="shared" si="21"/>
        <v>12.5</v>
      </c>
      <c r="W83">
        <f t="shared" si="22"/>
        <v>0.91</v>
      </c>
      <c r="X83">
        <f t="shared" si="23"/>
        <v>0.08</v>
      </c>
      <c r="Y83">
        <f t="shared" si="24"/>
        <v>0.02</v>
      </c>
    </row>
    <row r="84" spans="1:25" x14ac:dyDescent="0.25">
      <c r="A84" s="1" t="s">
        <v>1070</v>
      </c>
      <c r="B84" s="1">
        <v>100</v>
      </c>
      <c r="C84" s="1">
        <v>43</v>
      </c>
      <c r="D84" s="1">
        <v>11.4</v>
      </c>
      <c r="E84" s="1">
        <v>0.1</v>
      </c>
      <c r="F84" s="1">
        <v>0.2</v>
      </c>
      <c r="G84" s="1">
        <v>10.3</v>
      </c>
      <c r="H84" s="1">
        <v>6</v>
      </c>
      <c r="I84" s="1">
        <v>0</v>
      </c>
      <c r="J84" s="1">
        <v>-0.02</v>
      </c>
      <c r="K84" s="1">
        <v>0</v>
      </c>
      <c r="L84" s="1">
        <v>2017</v>
      </c>
      <c r="M84">
        <f t="shared" si="13"/>
        <v>47.8</v>
      </c>
      <c r="N84">
        <f t="shared" si="14"/>
        <v>1.1100000000000001</v>
      </c>
      <c r="O84">
        <f t="shared" si="15"/>
        <v>99.7</v>
      </c>
      <c r="P84">
        <f t="shared" si="16"/>
        <v>897.30000000000007</v>
      </c>
      <c r="Q84">
        <f t="shared" si="17"/>
        <v>11.4</v>
      </c>
      <c r="R84">
        <f t="shared" si="18"/>
        <v>45.6</v>
      </c>
      <c r="S84">
        <f t="shared" si="19"/>
        <v>0.91</v>
      </c>
      <c r="T84">
        <f t="shared" si="20"/>
        <v>12.53</v>
      </c>
      <c r="U84">
        <f t="shared" si="21"/>
        <v>12.5</v>
      </c>
      <c r="W84">
        <f t="shared" si="22"/>
        <v>0.97</v>
      </c>
      <c r="X84">
        <f t="shared" si="23"/>
        <v>0.01</v>
      </c>
      <c r="Y84">
        <f t="shared" si="24"/>
        <v>0.02</v>
      </c>
    </row>
    <row r="85" spans="1:25" x14ac:dyDescent="0.25">
      <c r="A85" s="1" t="s">
        <v>1071</v>
      </c>
      <c r="B85" s="1">
        <v>100</v>
      </c>
      <c r="C85" s="1">
        <v>29</v>
      </c>
      <c r="D85" s="1">
        <v>7.25</v>
      </c>
      <c r="E85" s="1">
        <v>0.02</v>
      </c>
      <c r="F85" s="1">
        <v>0</v>
      </c>
      <c r="G85" s="1">
        <v>5.03</v>
      </c>
      <c r="H85" s="1">
        <v>14</v>
      </c>
      <c r="I85" s="1">
        <v>0</v>
      </c>
      <c r="J85" s="1">
        <v>0</v>
      </c>
      <c r="K85" s="1">
        <v>0</v>
      </c>
      <c r="L85" s="1">
        <v>2017</v>
      </c>
      <c r="M85">
        <f t="shared" si="13"/>
        <v>29.08</v>
      </c>
      <c r="N85">
        <f t="shared" si="14"/>
        <v>1</v>
      </c>
      <c r="O85">
        <f t="shared" si="15"/>
        <v>99.98</v>
      </c>
      <c r="P85">
        <f t="shared" si="16"/>
        <v>899.82</v>
      </c>
      <c r="Q85">
        <f t="shared" si="17"/>
        <v>7.25</v>
      </c>
      <c r="R85">
        <f t="shared" si="18"/>
        <v>29</v>
      </c>
      <c r="S85">
        <f t="shared" si="19"/>
        <v>0.57999999999999996</v>
      </c>
      <c r="T85">
        <f t="shared" si="20"/>
        <v>12.5</v>
      </c>
      <c r="U85">
        <f t="shared" si="21"/>
        <v>12.5</v>
      </c>
      <c r="W85">
        <f t="shared" si="22"/>
        <v>1</v>
      </c>
      <c r="X85">
        <f t="shared" si="23"/>
        <v>0</v>
      </c>
      <c r="Y85">
        <f t="shared" si="24"/>
        <v>0</v>
      </c>
    </row>
    <row r="86" spans="1:25" x14ac:dyDescent="0.25">
      <c r="A86" s="1" t="s">
        <v>1072</v>
      </c>
      <c r="B86" s="1">
        <v>100</v>
      </c>
      <c r="C86" s="1">
        <v>41</v>
      </c>
      <c r="D86" s="1">
        <v>11.6</v>
      </c>
      <c r="E86" s="1">
        <v>0.2</v>
      </c>
      <c r="F86" s="1">
        <v>0.1</v>
      </c>
      <c r="G86" s="1"/>
      <c r="H86" s="1">
        <v>2</v>
      </c>
      <c r="I86" s="1"/>
      <c r="J86" s="1"/>
      <c r="K86" s="1">
        <v>0</v>
      </c>
      <c r="L86" s="1">
        <v>2017</v>
      </c>
      <c r="M86">
        <f t="shared" si="13"/>
        <v>48.099999999999994</v>
      </c>
      <c r="N86">
        <f t="shared" si="14"/>
        <v>1.17</v>
      </c>
      <c r="O86">
        <f t="shared" si="15"/>
        <v>99.7</v>
      </c>
      <c r="P86">
        <f t="shared" si="16"/>
        <v>897.30000000000007</v>
      </c>
      <c r="Q86">
        <f t="shared" si="17"/>
        <v>11.6</v>
      </c>
      <c r="R86">
        <f t="shared" si="18"/>
        <v>46.4</v>
      </c>
      <c r="S86">
        <f t="shared" si="19"/>
        <v>0.93</v>
      </c>
      <c r="T86">
        <f t="shared" si="20"/>
        <v>12.47</v>
      </c>
      <c r="U86">
        <f t="shared" si="21"/>
        <v>12.5</v>
      </c>
      <c r="W86">
        <f t="shared" si="22"/>
        <v>0.97</v>
      </c>
      <c r="X86">
        <f t="shared" si="23"/>
        <v>0.02</v>
      </c>
      <c r="Y86">
        <f t="shared" si="24"/>
        <v>0.01</v>
      </c>
    </row>
    <row r="87" spans="1:25" x14ac:dyDescent="0.25">
      <c r="A87" s="1" t="s">
        <v>1073</v>
      </c>
      <c r="B87" s="1">
        <v>100</v>
      </c>
      <c r="C87" s="1">
        <v>66</v>
      </c>
      <c r="D87" s="1">
        <v>15.1</v>
      </c>
      <c r="E87" s="1">
        <v>0.7</v>
      </c>
      <c r="F87" s="1">
        <v>0.3</v>
      </c>
      <c r="G87" s="1"/>
      <c r="H87" s="1">
        <v>3</v>
      </c>
      <c r="I87" s="1"/>
      <c r="J87" s="1"/>
      <c r="K87" s="1">
        <v>0</v>
      </c>
      <c r="L87" s="1">
        <v>2017</v>
      </c>
      <c r="M87">
        <f t="shared" si="13"/>
        <v>65.899999999999991</v>
      </c>
      <c r="N87">
        <f t="shared" si="14"/>
        <v>1</v>
      </c>
      <c r="O87">
        <f t="shared" si="15"/>
        <v>99</v>
      </c>
      <c r="P87">
        <f t="shared" si="16"/>
        <v>891</v>
      </c>
      <c r="Q87">
        <f t="shared" si="17"/>
        <v>15.1</v>
      </c>
      <c r="R87">
        <f t="shared" si="18"/>
        <v>60.4</v>
      </c>
      <c r="S87">
        <f t="shared" si="19"/>
        <v>1.21</v>
      </c>
      <c r="T87">
        <f t="shared" si="20"/>
        <v>12.48</v>
      </c>
      <c r="U87">
        <f t="shared" si="21"/>
        <v>12.5</v>
      </c>
      <c r="W87">
        <f t="shared" si="22"/>
        <v>0.94</v>
      </c>
      <c r="X87">
        <f t="shared" si="23"/>
        <v>0.04</v>
      </c>
      <c r="Y87">
        <f t="shared" si="24"/>
        <v>0.02</v>
      </c>
    </row>
    <row r="88" spans="1:25" x14ac:dyDescent="0.25">
      <c r="A88" s="1" t="s">
        <v>1074</v>
      </c>
      <c r="B88" s="1">
        <v>100</v>
      </c>
      <c r="C88" s="1">
        <v>258</v>
      </c>
      <c r="D88" s="1">
        <v>71.8</v>
      </c>
      <c r="E88" s="1">
        <v>1</v>
      </c>
      <c r="F88" s="1">
        <v>1.6</v>
      </c>
      <c r="G88" s="1"/>
      <c r="H88" s="1"/>
      <c r="I88" s="1"/>
      <c r="J88" s="1"/>
      <c r="K88" s="1">
        <v>0</v>
      </c>
      <c r="L88" s="1">
        <v>2017</v>
      </c>
      <c r="M88">
        <f t="shared" si="13"/>
        <v>305.59999999999997</v>
      </c>
      <c r="N88">
        <f t="shared" si="14"/>
        <v>1.18</v>
      </c>
      <c r="O88">
        <f t="shared" si="15"/>
        <v>97.4</v>
      </c>
      <c r="P88">
        <f t="shared" si="16"/>
        <v>876.6</v>
      </c>
      <c r="Q88">
        <f t="shared" si="17"/>
        <v>71.8</v>
      </c>
      <c r="R88">
        <f t="shared" si="18"/>
        <v>287.2</v>
      </c>
      <c r="S88">
        <f t="shared" si="19"/>
        <v>5.74</v>
      </c>
      <c r="T88">
        <f t="shared" si="20"/>
        <v>12.51</v>
      </c>
      <c r="U88">
        <f t="shared" si="21"/>
        <v>12.5</v>
      </c>
      <c r="W88">
        <f t="shared" si="22"/>
        <v>0.97</v>
      </c>
      <c r="X88">
        <f t="shared" si="23"/>
        <v>0.01</v>
      </c>
      <c r="Y88">
        <f t="shared" si="24"/>
        <v>0.02</v>
      </c>
    </row>
    <row r="89" spans="1:25" x14ac:dyDescent="0.25">
      <c r="A89" s="1" t="s">
        <v>1075</v>
      </c>
      <c r="B89" s="1">
        <v>100</v>
      </c>
      <c r="C89" s="1">
        <v>49</v>
      </c>
      <c r="D89" s="1">
        <v>14.36</v>
      </c>
      <c r="E89" s="1">
        <v>0.2</v>
      </c>
      <c r="F89" s="1">
        <v>0.03</v>
      </c>
      <c r="G89" s="1">
        <v>11.14</v>
      </c>
      <c r="H89" s="1">
        <v>0</v>
      </c>
      <c r="I89" s="1">
        <v>0</v>
      </c>
      <c r="J89" s="1">
        <v>0.01</v>
      </c>
      <c r="K89" s="1">
        <v>0</v>
      </c>
      <c r="L89" s="1">
        <v>2017</v>
      </c>
      <c r="M89">
        <f t="shared" si="13"/>
        <v>58.51</v>
      </c>
      <c r="N89">
        <f t="shared" si="14"/>
        <v>1.19</v>
      </c>
      <c r="O89">
        <f t="shared" si="15"/>
        <v>99.77</v>
      </c>
      <c r="P89">
        <f t="shared" si="16"/>
        <v>897.93</v>
      </c>
      <c r="Q89">
        <f t="shared" si="17"/>
        <v>14.36</v>
      </c>
      <c r="R89">
        <f t="shared" si="18"/>
        <v>57.44</v>
      </c>
      <c r="S89">
        <f t="shared" si="19"/>
        <v>1.1499999999999999</v>
      </c>
      <c r="T89">
        <f t="shared" si="20"/>
        <v>12.49</v>
      </c>
      <c r="U89">
        <f t="shared" si="21"/>
        <v>12.5</v>
      </c>
      <c r="W89">
        <f t="shared" si="22"/>
        <v>0.98</v>
      </c>
      <c r="X89">
        <f t="shared" si="23"/>
        <v>0.01</v>
      </c>
      <c r="Y89">
        <f t="shared" si="24"/>
        <v>0</v>
      </c>
    </row>
    <row r="90" spans="1:25" x14ac:dyDescent="0.25">
      <c r="A90" s="1" t="s">
        <v>1076</v>
      </c>
      <c r="B90" s="1">
        <v>100</v>
      </c>
      <c r="C90" s="1">
        <v>52</v>
      </c>
      <c r="D90" s="1">
        <v>13.55</v>
      </c>
      <c r="E90" s="1">
        <v>1.35</v>
      </c>
      <c r="F90" s="1">
        <v>0.22</v>
      </c>
      <c r="G90" s="1">
        <v>7.8</v>
      </c>
      <c r="H90" s="1">
        <v>0</v>
      </c>
      <c r="I90" s="1">
        <v>0</v>
      </c>
      <c r="J90" s="1">
        <v>0.04</v>
      </c>
      <c r="K90" s="1">
        <v>0</v>
      </c>
      <c r="L90" s="1">
        <v>2017</v>
      </c>
      <c r="M90">
        <f t="shared" si="13"/>
        <v>61.58</v>
      </c>
      <c r="N90">
        <f t="shared" si="14"/>
        <v>1.18</v>
      </c>
      <c r="O90">
        <f t="shared" si="15"/>
        <v>98.43</v>
      </c>
      <c r="P90">
        <f t="shared" si="16"/>
        <v>885.87000000000012</v>
      </c>
      <c r="Q90">
        <f t="shared" si="17"/>
        <v>13.55</v>
      </c>
      <c r="R90">
        <f t="shared" si="18"/>
        <v>54.2</v>
      </c>
      <c r="S90">
        <f t="shared" si="19"/>
        <v>1.08</v>
      </c>
      <c r="T90">
        <f t="shared" si="20"/>
        <v>12.55</v>
      </c>
      <c r="U90">
        <f t="shared" si="21"/>
        <v>12.6</v>
      </c>
      <c r="W90">
        <f t="shared" si="22"/>
        <v>0.9</v>
      </c>
      <c r="X90">
        <f t="shared" si="23"/>
        <v>0.09</v>
      </c>
      <c r="Y90">
        <f t="shared" si="24"/>
        <v>0.01</v>
      </c>
    </row>
    <row r="91" spans="1:25" x14ac:dyDescent="0.25">
      <c r="A91" s="1" t="s">
        <v>1077</v>
      </c>
      <c r="B91" s="1">
        <v>100</v>
      </c>
      <c r="C91" s="1">
        <v>107</v>
      </c>
      <c r="D91" s="1">
        <v>23.83</v>
      </c>
      <c r="E91" s="1">
        <v>0.87</v>
      </c>
      <c r="F91" s="1">
        <v>2.82</v>
      </c>
      <c r="G91" s="1">
        <v>10.33</v>
      </c>
      <c r="H91" s="1">
        <v>3</v>
      </c>
      <c r="I91" s="1">
        <v>0</v>
      </c>
      <c r="J91" s="1">
        <v>0.03</v>
      </c>
      <c r="K91" s="1">
        <v>0</v>
      </c>
      <c r="L91" s="1">
        <v>2017</v>
      </c>
      <c r="M91">
        <f t="shared" si="13"/>
        <v>124.17999999999999</v>
      </c>
      <c r="N91">
        <f t="shared" si="14"/>
        <v>1.1599999999999999</v>
      </c>
      <c r="O91">
        <f t="shared" si="15"/>
        <v>96.31</v>
      </c>
      <c r="P91">
        <f t="shared" si="16"/>
        <v>866.79</v>
      </c>
      <c r="Q91">
        <f t="shared" si="17"/>
        <v>23.83</v>
      </c>
      <c r="R91">
        <f t="shared" si="18"/>
        <v>95.32</v>
      </c>
      <c r="S91">
        <f t="shared" si="19"/>
        <v>1.91</v>
      </c>
      <c r="T91">
        <f t="shared" si="20"/>
        <v>12.48</v>
      </c>
      <c r="U91">
        <f t="shared" si="21"/>
        <v>12.5</v>
      </c>
      <c r="W91">
        <f t="shared" si="22"/>
        <v>0.87</v>
      </c>
      <c r="X91">
        <f t="shared" si="23"/>
        <v>0.03</v>
      </c>
      <c r="Y91">
        <f t="shared" si="24"/>
        <v>0.1</v>
      </c>
    </row>
    <row r="92" spans="1:25" x14ac:dyDescent="0.25">
      <c r="A92" s="1" t="s">
        <v>1078</v>
      </c>
      <c r="B92" s="1">
        <v>100</v>
      </c>
      <c r="C92" s="1">
        <v>304</v>
      </c>
      <c r="D92" s="1">
        <v>75.36</v>
      </c>
      <c r="E92" s="1">
        <v>0.46</v>
      </c>
      <c r="F92" s="1">
        <v>0.03</v>
      </c>
      <c r="G92" s="1">
        <v>56.06</v>
      </c>
      <c r="H92" s="1">
        <v>4</v>
      </c>
      <c r="I92" s="1">
        <v>0</v>
      </c>
      <c r="J92" s="1">
        <v>0.01</v>
      </c>
      <c r="K92" s="1">
        <v>0</v>
      </c>
      <c r="L92" s="1">
        <v>2017</v>
      </c>
      <c r="M92">
        <f t="shared" si="13"/>
        <v>303.54999999999995</v>
      </c>
      <c r="N92">
        <f t="shared" si="14"/>
        <v>1</v>
      </c>
      <c r="O92">
        <f t="shared" si="15"/>
        <v>99.51</v>
      </c>
      <c r="P92">
        <f t="shared" si="16"/>
        <v>895.59</v>
      </c>
      <c r="Q92">
        <f t="shared" si="17"/>
        <v>75.36</v>
      </c>
      <c r="R92">
        <f t="shared" si="18"/>
        <v>301.44</v>
      </c>
      <c r="S92">
        <f t="shared" si="19"/>
        <v>6.03</v>
      </c>
      <c r="T92">
        <f t="shared" si="20"/>
        <v>12.5</v>
      </c>
      <c r="U92">
        <f t="shared" si="21"/>
        <v>12.5</v>
      </c>
      <c r="W92">
        <f t="shared" si="22"/>
        <v>0.99</v>
      </c>
      <c r="X92">
        <f t="shared" si="23"/>
        <v>0.01</v>
      </c>
      <c r="Y92">
        <f t="shared" si="24"/>
        <v>0</v>
      </c>
    </row>
    <row r="93" spans="1:25" x14ac:dyDescent="0.25">
      <c r="A93" s="1" t="s">
        <v>1079</v>
      </c>
      <c r="B93" s="1">
        <v>100</v>
      </c>
      <c r="C93" s="1">
        <v>41</v>
      </c>
      <c r="D93" s="1">
        <v>9.9</v>
      </c>
      <c r="E93" s="1">
        <v>0.2</v>
      </c>
      <c r="F93" s="1">
        <v>0.1</v>
      </c>
      <c r="G93" s="1"/>
      <c r="H93" s="1">
        <v>1</v>
      </c>
      <c r="I93" s="1"/>
      <c r="J93" s="1"/>
      <c r="K93" s="1">
        <v>0</v>
      </c>
      <c r="L93" s="1">
        <v>2017</v>
      </c>
      <c r="M93">
        <f t="shared" si="13"/>
        <v>41.3</v>
      </c>
      <c r="N93">
        <f t="shared" si="14"/>
        <v>1.01</v>
      </c>
      <c r="O93">
        <f t="shared" si="15"/>
        <v>99.7</v>
      </c>
      <c r="P93">
        <f t="shared" si="16"/>
        <v>897.30000000000007</v>
      </c>
      <c r="Q93">
        <f t="shared" si="17"/>
        <v>9.9</v>
      </c>
      <c r="R93">
        <f t="shared" si="18"/>
        <v>39.6</v>
      </c>
      <c r="S93">
        <f t="shared" si="19"/>
        <v>0.79</v>
      </c>
      <c r="T93">
        <f t="shared" si="20"/>
        <v>12.53</v>
      </c>
      <c r="U93">
        <f t="shared" si="21"/>
        <v>12.5</v>
      </c>
      <c r="W93">
        <f t="shared" si="22"/>
        <v>0.97</v>
      </c>
      <c r="X93">
        <f t="shared" si="23"/>
        <v>0.02</v>
      </c>
      <c r="Y93">
        <f t="shared" si="24"/>
        <v>0.01</v>
      </c>
    </row>
    <row r="94" spans="1:25" x14ac:dyDescent="0.25">
      <c r="A94" s="1" t="s">
        <v>1080</v>
      </c>
      <c r="B94" s="1">
        <v>100</v>
      </c>
      <c r="C94" s="1">
        <v>48</v>
      </c>
      <c r="D94" s="1">
        <v>12.34</v>
      </c>
      <c r="E94" s="1">
        <v>0.63</v>
      </c>
      <c r="F94" s="1">
        <v>0.04</v>
      </c>
      <c r="G94" s="1">
        <v>10.74</v>
      </c>
      <c r="H94" s="1">
        <v>4</v>
      </c>
      <c r="I94" s="1">
        <v>0</v>
      </c>
      <c r="J94" s="1">
        <v>0</v>
      </c>
      <c r="K94" s="1">
        <v>0</v>
      </c>
      <c r="L94" s="1">
        <v>2017</v>
      </c>
      <c r="M94">
        <f t="shared" si="13"/>
        <v>52.24</v>
      </c>
      <c r="N94">
        <f t="shared" si="14"/>
        <v>1.0900000000000001</v>
      </c>
      <c r="O94">
        <f t="shared" si="15"/>
        <v>99.33</v>
      </c>
      <c r="P94">
        <f t="shared" si="16"/>
        <v>893.97</v>
      </c>
      <c r="Q94">
        <f t="shared" si="17"/>
        <v>12.34</v>
      </c>
      <c r="R94">
        <f t="shared" si="18"/>
        <v>49.36</v>
      </c>
      <c r="S94">
        <f t="shared" si="19"/>
        <v>0.99</v>
      </c>
      <c r="T94">
        <f t="shared" si="20"/>
        <v>12.46</v>
      </c>
      <c r="U94">
        <f t="shared" si="21"/>
        <v>12.5</v>
      </c>
      <c r="W94">
        <f t="shared" si="22"/>
        <v>0.95</v>
      </c>
      <c r="X94">
        <f t="shared" si="23"/>
        <v>0.05</v>
      </c>
      <c r="Y94">
        <f t="shared" si="24"/>
        <v>0</v>
      </c>
    </row>
    <row r="95" spans="1:25" x14ac:dyDescent="0.25">
      <c r="A95" s="1" t="s">
        <v>1081</v>
      </c>
      <c r="B95" s="1">
        <v>100</v>
      </c>
      <c r="C95" s="1">
        <v>243</v>
      </c>
      <c r="D95" s="1">
        <v>68.39</v>
      </c>
      <c r="E95" s="1">
        <v>3.21</v>
      </c>
      <c r="F95" s="1">
        <v>0.18</v>
      </c>
      <c r="G95" s="1">
        <v>25.62</v>
      </c>
      <c r="H95" s="1">
        <v>2</v>
      </c>
      <c r="I95" s="1">
        <v>0</v>
      </c>
      <c r="J95" s="1">
        <v>0.05</v>
      </c>
      <c r="K95" s="1">
        <v>0</v>
      </c>
      <c r="L95" s="1">
        <v>2017</v>
      </c>
      <c r="M95">
        <f t="shared" si="13"/>
        <v>288.02</v>
      </c>
      <c r="N95">
        <f t="shared" si="14"/>
        <v>1.19</v>
      </c>
      <c r="O95">
        <f t="shared" si="15"/>
        <v>96.61</v>
      </c>
      <c r="P95">
        <f t="shared" si="16"/>
        <v>869.49</v>
      </c>
      <c r="Q95">
        <f t="shared" si="17"/>
        <v>68.39</v>
      </c>
      <c r="R95">
        <f t="shared" si="18"/>
        <v>273.56</v>
      </c>
      <c r="S95">
        <f t="shared" si="19"/>
        <v>5.47</v>
      </c>
      <c r="T95">
        <f t="shared" si="20"/>
        <v>12.5</v>
      </c>
      <c r="U95">
        <f t="shared" si="21"/>
        <v>12.5</v>
      </c>
      <c r="W95">
        <f t="shared" si="22"/>
        <v>0.95</v>
      </c>
      <c r="X95">
        <f t="shared" si="23"/>
        <v>0.04</v>
      </c>
      <c r="Y95">
        <f t="shared" si="24"/>
        <v>0</v>
      </c>
    </row>
    <row r="96" spans="1:25" x14ac:dyDescent="0.25">
      <c r="A96" s="1" t="s">
        <v>1082</v>
      </c>
      <c r="B96" s="1">
        <v>100</v>
      </c>
      <c r="C96" s="1">
        <v>29</v>
      </c>
      <c r="D96" s="1">
        <v>7.12</v>
      </c>
      <c r="E96" s="1">
        <v>1.2</v>
      </c>
      <c r="F96" s="1">
        <v>0.05</v>
      </c>
      <c r="G96" s="1">
        <v>7.39</v>
      </c>
      <c r="H96" s="1">
        <v>1</v>
      </c>
      <c r="I96" s="1">
        <v>0</v>
      </c>
      <c r="J96" s="1">
        <v>0.02</v>
      </c>
      <c r="K96" s="1">
        <v>0</v>
      </c>
      <c r="L96" s="1">
        <v>2017</v>
      </c>
      <c r="M96">
        <f t="shared" si="13"/>
        <v>33.730000000000004</v>
      </c>
      <c r="N96">
        <f t="shared" si="14"/>
        <v>1.1599999999999999</v>
      </c>
      <c r="O96">
        <f t="shared" si="15"/>
        <v>98.75</v>
      </c>
      <c r="P96">
        <f t="shared" si="16"/>
        <v>888.75</v>
      </c>
      <c r="Q96">
        <f t="shared" si="17"/>
        <v>7.12</v>
      </c>
      <c r="R96">
        <f t="shared" si="18"/>
        <v>28.48</v>
      </c>
      <c r="S96">
        <f t="shared" si="19"/>
        <v>0.56999999999999995</v>
      </c>
      <c r="T96">
        <f t="shared" si="20"/>
        <v>12.49</v>
      </c>
      <c r="U96">
        <f t="shared" si="21"/>
        <v>12.5</v>
      </c>
      <c r="W96">
        <f t="shared" si="22"/>
        <v>0.85</v>
      </c>
      <c r="X96">
        <f t="shared" si="23"/>
        <v>0.14000000000000001</v>
      </c>
      <c r="Y96">
        <f t="shared" si="24"/>
        <v>0.01</v>
      </c>
    </row>
    <row r="97" spans="1:25" x14ac:dyDescent="0.25">
      <c r="A97" s="1" t="s">
        <v>1083</v>
      </c>
      <c r="B97" s="1">
        <v>100</v>
      </c>
      <c r="C97" s="1">
        <v>72</v>
      </c>
      <c r="D97" s="1">
        <v>20.71</v>
      </c>
      <c r="E97" s="1">
        <v>0.28999999999999998</v>
      </c>
      <c r="F97" s="1">
        <v>0.2</v>
      </c>
      <c r="G97" s="1">
        <v>9.94</v>
      </c>
      <c r="H97" s="1">
        <v>1</v>
      </c>
      <c r="I97" s="1">
        <v>0</v>
      </c>
      <c r="J97" s="1">
        <v>0.05</v>
      </c>
      <c r="K97" s="1">
        <v>0</v>
      </c>
      <c r="L97" s="1">
        <v>2017</v>
      </c>
      <c r="M97">
        <f t="shared" si="13"/>
        <v>85.8</v>
      </c>
      <c r="N97">
        <f t="shared" si="14"/>
        <v>1.19</v>
      </c>
      <c r="O97">
        <f t="shared" si="15"/>
        <v>99.509999999999991</v>
      </c>
      <c r="P97">
        <f t="shared" si="16"/>
        <v>895.58999999999992</v>
      </c>
      <c r="Q97">
        <f t="shared" si="17"/>
        <v>20.71</v>
      </c>
      <c r="R97">
        <f t="shared" si="18"/>
        <v>82.84</v>
      </c>
      <c r="S97">
        <f t="shared" si="19"/>
        <v>1.66</v>
      </c>
      <c r="T97">
        <f t="shared" si="20"/>
        <v>12.48</v>
      </c>
      <c r="U97">
        <f t="shared" si="21"/>
        <v>12.5</v>
      </c>
      <c r="W97">
        <f t="shared" si="22"/>
        <v>0.98</v>
      </c>
      <c r="X97">
        <f t="shared" si="23"/>
        <v>0.01</v>
      </c>
      <c r="Y97">
        <f t="shared" si="24"/>
        <v>0.01</v>
      </c>
    </row>
    <row r="98" spans="1:25" x14ac:dyDescent="0.25">
      <c r="A98" s="1" t="s">
        <v>1084</v>
      </c>
      <c r="B98" s="1">
        <v>100</v>
      </c>
      <c r="C98" s="1">
        <v>23</v>
      </c>
      <c r="D98" s="1">
        <v>4.5999999999999996</v>
      </c>
      <c r="E98" s="1">
        <v>0.8</v>
      </c>
      <c r="F98" s="1">
        <v>0.6</v>
      </c>
      <c r="G98" s="1"/>
      <c r="H98" s="1">
        <v>23</v>
      </c>
      <c r="I98" s="1"/>
      <c r="J98" s="1"/>
      <c r="K98" s="1">
        <v>0</v>
      </c>
      <c r="L98" s="1">
        <v>2017</v>
      </c>
      <c r="M98">
        <f t="shared" si="13"/>
        <v>26.999999999999996</v>
      </c>
      <c r="N98">
        <f t="shared" si="14"/>
        <v>1.17</v>
      </c>
      <c r="O98">
        <f t="shared" si="15"/>
        <v>98.600000000000009</v>
      </c>
      <c r="P98">
        <f t="shared" si="16"/>
        <v>887.40000000000009</v>
      </c>
      <c r="Q98">
        <f t="shared" si="17"/>
        <v>4.5999999999999996</v>
      </c>
      <c r="R98">
        <f t="shared" si="18"/>
        <v>18.399999999999999</v>
      </c>
      <c r="S98">
        <f t="shared" si="19"/>
        <v>0.37</v>
      </c>
      <c r="T98">
        <f t="shared" si="20"/>
        <v>12.43</v>
      </c>
      <c r="U98">
        <f t="shared" si="21"/>
        <v>12.4</v>
      </c>
      <c r="W98">
        <f t="shared" si="22"/>
        <v>0.77</v>
      </c>
      <c r="X98">
        <f t="shared" si="23"/>
        <v>0.13</v>
      </c>
      <c r="Y98">
        <f t="shared" si="24"/>
        <v>0.1</v>
      </c>
    </row>
    <row r="99" spans="1:25" x14ac:dyDescent="0.25">
      <c r="A99" s="1" t="s">
        <v>1085</v>
      </c>
      <c r="B99" s="1">
        <v>100</v>
      </c>
      <c r="C99" s="1">
        <v>31</v>
      </c>
      <c r="D99" s="1">
        <v>7.5</v>
      </c>
      <c r="E99" s="1">
        <v>0.8</v>
      </c>
      <c r="F99" s="1">
        <v>0.1</v>
      </c>
      <c r="G99" s="1">
        <v>0</v>
      </c>
      <c r="H99" s="1">
        <v>6</v>
      </c>
      <c r="I99" s="1">
        <v>0</v>
      </c>
      <c r="J99" s="1">
        <v>0</v>
      </c>
      <c r="K99" s="1">
        <v>0</v>
      </c>
      <c r="L99" s="1">
        <v>2011</v>
      </c>
      <c r="M99">
        <f t="shared" si="13"/>
        <v>34.1</v>
      </c>
      <c r="N99">
        <f t="shared" si="14"/>
        <v>1.1000000000000001</v>
      </c>
      <c r="O99">
        <f t="shared" si="15"/>
        <v>99.100000000000009</v>
      </c>
      <c r="P99">
        <f t="shared" si="16"/>
        <v>891.90000000000009</v>
      </c>
      <c r="Q99">
        <f t="shared" si="17"/>
        <v>7.5</v>
      </c>
      <c r="R99">
        <f t="shared" si="18"/>
        <v>30</v>
      </c>
      <c r="S99">
        <f t="shared" si="19"/>
        <v>0.6</v>
      </c>
      <c r="T99">
        <f t="shared" si="20"/>
        <v>12.5</v>
      </c>
      <c r="U99">
        <f t="shared" si="21"/>
        <v>12.5</v>
      </c>
      <c r="W99">
        <f t="shared" si="22"/>
        <v>0.89</v>
      </c>
      <c r="X99">
        <f t="shared" si="23"/>
        <v>0.1</v>
      </c>
      <c r="Y99">
        <f t="shared" si="24"/>
        <v>0.01</v>
      </c>
    </row>
    <row r="100" spans="1:25" x14ac:dyDescent="0.25">
      <c r="A100" s="1" t="s">
        <v>1086</v>
      </c>
      <c r="B100" s="1">
        <v>100</v>
      </c>
      <c r="C100" s="1">
        <v>70</v>
      </c>
      <c r="D100" s="1">
        <v>9.6999999999999993</v>
      </c>
      <c r="E100" s="1">
        <v>1</v>
      </c>
      <c r="F100" s="1">
        <v>3.8</v>
      </c>
      <c r="G100" s="1">
        <v>0</v>
      </c>
      <c r="H100" s="1">
        <v>20</v>
      </c>
      <c r="I100" s="1">
        <v>0</v>
      </c>
      <c r="J100" s="1">
        <v>0</v>
      </c>
      <c r="K100" s="1">
        <v>0</v>
      </c>
      <c r="L100" s="1">
        <v>2011</v>
      </c>
      <c r="M100">
        <f t="shared" si="13"/>
        <v>77</v>
      </c>
      <c r="N100">
        <f t="shared" si="14"/>
        <v>1.1000000000000001</v>
      </c>
      <c r="O100">
        <f t="shared" si="15"/>
        <v>95.2</v>
      </c>
      <c r="P100">
        <f t="shared" si="16"/>
        <v>856.80000000000007</v>
      </c>
      <c r="Q100">
        <f t="shared" si="17"/>
        <v>9.6999999999999993</v>
      </c>
      <c r="R100">
        <f t="shared" si="18"/>
        <v>38.799999999999997</v>
      </c>
      <c r="S100">
        <f t="shared" si="19"/>
        <v>0.78</v>
      </c>
      <c r="T100">
        <f t="shared" si="20"/>
        <v>12.44</v>
      </c>
      <c r="U100">
        <f t="shared" si="21"/>
        <v>12.4</v>
      </c>
      <c r="W100">
        <f t="shared" si="22"/>
        <v>0.67</v>
      </c>
      <c r="X100">
        <f t="shared" si="23"/>
        <v>7.0000000000000007E-2</v>
      </c>
      <c r="Y100">
        <f t="shared" si="24"/>
        <v>0.26</v>
      </c>
    </row>
    <row r="101" spans="1:25" x14ac:dyDescent="0.25">
      <c r="A101" s="1" t="s">
        <v>1087</v>
      </c>
      <c r="B101" s="1">
        <v>100</v>
      </c>
      <c r="C101" s="1">
        <v>69</v>
      </c>
      <c r="D101" s="1">
        <v>19</v>
      </c>
      <c r="E101" s="1">
        <v>1.2</v>
      </c>
      <c r="F101" s="1">
        <v>0.1</v>
      </c>
      <c r="G101" s="1"/>
      <c r="H101" s="1">
        <v>2</v>
      </c>
      <c r="I101" s="1"/>
      <c r="J101" s="1"/>
      <c r="K101" s="1">
        <v>0</v>
      </c>
      <c r="L101" s="1">
        <v>2017</v>
      </c>
      <c r="M101">
        <f t="shared" si="13"/>
        <v>81.7</v>
      </c>
      <c r="N101">
        <f t="shared" si="14"/>
        <v>1.18</v>
      </c>
      <c r="O101">
        <f t="shared" si="15"/>
        <v>98.7</v>
      </c>
      <c r="P101">
        <f t="shared" si="16"/>
        <v>888.30000000000007</v>
      </c>
      <c r="Q101">
        <f t="shared" si="17"/>
        <v>19</v>
      </c>
      <c r="R101">
        <f t="shared" si="18"/>
        <v>76</v>
      </c>
      <c r="S101">
        <f t="shared" si="19"/>
        <v>1.52</v>
      </c>
      <c r="T101">
        <f t="shared" si="20"/>
        <v>12.5</v>
      </c>
      <c r="U101">
        <f t="shared" si="21"/>
        <v>12.5</v>
      </c>
      <c r="W101">
        <f t="shared" si="22"/>
        <v>0.94</v>
      </c>
      <c r="X101">
        <f t="shared" si="23"/>
        <v>0.06</v>
      </c>
      <c r="Y101">
        <f t="shared" si="24"/>
        <v>0</v>
      </c>
    </row>
    <row r="102" spans="1:25" x14ac:dyDescent="0.25">
      <c r="A102" s="1" t="s">
        <v>1088</v>
      </c>
      <c r="B102" s="1">
        <v>100</v>
      </c>
      <c r="C102" s="1">
        <v>187</v>
      </c>
      <c r="D102" s="1">
        <v>6.2</v>
      </c>
      <c r="E102" s="1">
        <v>2.5</v>
      </c>
      <c r="F102" s="1">
        <v>18.7</v>
      </c>
      <c r="G102" s="1">
        <v>0.7</v>
      </c>
      <c r="H102" s="1">
        <v>7</v>
      </c>
      <c r="I102" s="1">
        <v>0</v>
      </c>
      <c r="J102" s="1">
        <v>3.21</v>
      </c>
      <c r="K102" s="1">
        <v>0</v>
      </c>
      <c r="L102" s="1">
        <v>2017</v>
      </c>
      <c r="M102">
        <f t="shared" si="13"/>
        <v>203.09999999999997</v>
      </c>
      <c r="N102">
        <f t="shared" si="14"/>
        <v>1.0900000000000001</v>
      </c>
      <c r="O102">
        <f t="shared" si="15"/>
        <v>78.8</v>
      </c>
      <c r="P102">
        <f t="shared" si="16"/>
        <v>709.19999999999993</v>
      </c>
      <c r="Q102">
        <f t="shared" si="17"/>
        <v>6.2</v>
      </c>
      <c r="R102">
        <f t="shared" si="18"/>
        <v>24.8</v>
      </c>
      <c r="S102">
        <f t="shared" si="19"/>
        <v>0.5</v>
      </c>
      <c r="T102">
        <f t="shared" si="20"/>
        <v>12.4</v>
      </c>
      <c r="U102">
        <f t="shared" si="21"/>
        <v>12.4</v>
      </c>
      <c r="W102">
        <f t="shared" si="22"/>
        <v>0.23</v>
      </c>
      <c r="X102">
        <f t="shared" si="23"/>
        <v>0.09</v>
      </c>
      <c r="Y102">
        <f t="shared" si="24"/>
        <v>0.68</v>
      </c>
    </row>
    <row r="103" spans="1:25" x14ac:dyDescent="0.25">
      <c r="A103" s="1" t="s">
        <v>1089</v>
      </c>
      <c r="B103" s="1">
        <v>100</v>
      </c>
      <c r="C103" s="1">
        <v>36</v>
      </c>
      <c r="D103" s="1">
        <v>9</v>
      </c>
      <c r="E103" s="1">
        <v>0.7</v>
      </c>
      <c r="F103" s="1">
        <v>0.1</v>
      </c>
      <c r="G103" s="1"/>
      <c r="H103" s="1">
        <v>7</v>
      </c>
      <c r="I103" s="1">
        <v>0</v>
      </c>
      <c r="J103" s="1"/>
      <c r="K103" s="1">
        <v>0</v>
      </c>
      <c r="L103" s="1">
        <v>2017</v>
      </c>
      <c r="M103">
        <f t="shared" si="13"/>
        <v>39.699999999999996</v>
      </c>
      <c r="N103">
        <f t="shared" si="14"/>
        <v>1.1000000000000001</v>
      </c>
      <c r="O103">
        <f t="shared" si="15"/>
        <v>99.2</v>
      </c>
      <c r="P103">
        <f t="shared" si="16"/>
        <v>892.80000000000007</v>
      </c>
      <c r="Q103">
        <f t="shared" si="17"/>
        <v>9</v>
      </c>
      <c r="R103">
        <f t="shared" si="18"/>
        <v>36</v>
      </c>
      <c r="S103">
        <f t="shared" si="19"/>
        <v>0.72</v>
      </c>
      <c r="T103">
        <f t="shared" si="20"/>
        <v>12.5</v>
      </c>
      <c r="U103">
        <f t="shared" si="21"/>
        <v>12.5</v>
      </c>
      <c r="W103">
        <f t="shared" si="22"/>
        <v>0.92</v>
      </c>
      <c r="X103">
        <f t="shared" si="23"/>
        <v>7.0000000000000007E-2</v>
      </c>
      <c r="Y103">
        <f t="shared" si="24"/>
        <v>0.01</v>
      </c>
    </row>
    <row r="104" spans="1:25" x14ac:dyDescent="0.25">
      <c r="A104" s="1" t="s">
        <v>1090</v>
      </c>
      <c r="B104" s="1">
        <v>100</v>
      </c>
      <c r="C104" s="1">
        <v>58</v>
      </c>
      <c r="D104" s="1">
        <v>15.2</v>
      </c>
      <c r="E104" s="1">
        <v>1.1000000000000001</v>
      </c>
      <c r="F104" s="1">
        <v>0.3</v>
      </c>
      <c r="G104" s="1"/>
      <c r="H104" s="1">
        <v>10</v>
      </c>
      <c r="I104" s="1"/>
      <c r="J104" s="1"/>
      <c r="K104" s="1">
        <v>0</v>
      </c>
      <c r="L104" s="1">
        <v>2017</v>
      </c>
      <c r="M104">
        <f t="shared" si="13"/>
        <v>67.900000000000006</v>
      </c>
      <c r="N104">
        <f t="shared" si="14"/>
        <v>1.17</v>
      </c>
      <c r="O104">
        <f t="shared" si="15"/>
        <v>98.600000000000009</v>
      </c>
      <c r="P104">
        <f t="shared" si="16"/>
        <v>887.40000000000009</v>
      </c>
      <c r="Q104">
        <f t="shared" si="17"/>
        <v>15.2</v>
      </c>
      <c r="R104">
        <f t="shared" si="18"/>
        <v>60.8</v>
      </c>
      <c r="S104">
        <f t="shared" si="19"/>
        <v>1.22</v>
      </c>
      <c r="T104">
        <f t="shared" si="20"/>
        <v>12.46</v>
      </c>
      <c r="U104">
        <f t="shared" si="21"/>
        <v>12.5</v>
      </c>
      <c r="W104">
        <f t="shared" si="22"/>
        <v>0.92</v>
      </c>
      <c r="X104">
        <f t="shared" si="23"/>
        <v>7.0000000000000007E-2</v>
      </c>
      <c r="Y104">
        <f t="shared" si="24"/>
        <v>0.02</v>
      </c>
    </row>
    <row r="105" spans="1:25" x14ac:dyDescent="0.25">
      <c r="A105" s="1" t="s">
        <v>1091</v>
      </c>
      <c r="B105" s="1">
        <v>100</v>
      </c>
      <c r="C105" s="1">
        <v>73</v>
      </c>
      <c r="D105" s="1">
        <v>18.399999999999999</v>
      </c>
      <c r="E105" s="1">
        <v>0.66</v>
      </c>
      <c r="F105" s="1">
        <v>0.5</v>
      </c>
      <c r="G105" s="1"/>
      <c r="H105" s="1">
        <v>6</v>
      </c>
      <c r="I105" s="1">
        <v>0</v>
      </c>
      <c r="J105" s="1">
        <v>0.02</v>
      </c>
      <c r="K105" s="1">
        <v>0</v>
      </c>
      <c r="L105" s="1">
        <v>2017</v>
      </c>
      <c r="M105">
        <f t="shared" si="13"/>
        <v>80.739999999999995</v>
      </c>
      <c r="N105">
        <f t="shared" si="14"/>
        <v>1.1100000000000001</v>
      </c>
      <c r="O105">
        <f t="shared" si="15"/>
        <v>98.84</v>
      </c>
      <c r="P105">
        <f t="shared" si="16"/>
        <v>889.56000000000006</v>
      </c>
      <c r="Q105">
        <f t="shared" si="17"/>
        <v>18.399999999999999</v>
      </c>
      <c r="R105">
        <f t="shared" si="18"/>
        <v>73.599999999999994</v>
      </c>
      <c r="S105">
        <f t="shared" si="19"/>
        <v>1.47</v>
      </c>
      <c r="T105">
        <f t="shared" si="20"/>
        <v>12.52</v>
      </c>
      <c r="U105">
        <f t="shared" si="21"/>
        <v>12.5</v>
      </c>
      <c r="W105">
        <f t="shared" si="22"/>
        <v>0.94</v>
      </c>
      <c r="X105">
        <f t="shared" si="23"/>
        <v>0.03</v>
      </c>
      <c r="Y105">
        <f t="shared" si="24"/>
        <v>0.03</v>
      </c>
    </row>
    <row r="106" spans="1:25" x14ac:dyDescent="0.25">
      <c r="A106" s="1" t="s">
        <v>1092</v>
      </c>
      <c r="B106" s="1">
        <v>100</v>
      </c>
      <c r="C106" s="1">
        <v>53</v>
      </c>
      <c r="D106" s="1">
        <v>14</v>
      </c>
      <c r="E106" s="1">
        <v>0.8</v>
      </c>
      <c r="F106" s="1">
        <v>0.4</v>
      </c>
      <c r="G106" s="1"/>
      <c r="H106" s="1">
        <v>1</v>
      </c>
      <c r="I106" s="1"/>
      <c r="J106" s="1"/>
      <c r="K106" s="1">
        <v>0</v>
      </c>
      <c r="L106" s="1">
        <v>2017</v>
      </c>
      <c r="M106">
        <f t="shared" si="13"/>
        <v>62.800000000000004</v>
      </c>
      <c r="N106">
        <f t="shared" si="14"/>
        <v>1.18</v>
      </c>
      <c r="O106">
        <f t="shared" si="15"/>
        <v>98.8</v>
      </c>
      <c r="P106">
        <f t="shared" si="16"/>
        <v>889.19999999999993</v>
      </c>
      <c r="Q106">
        <f t="shared" si="17"/>
        <v>14</v>
      </c>
      <c r="R106">
        <f t="shared" si="18"/>
        <v>56</v>
      </c>
      <c r="S106">
        <f t="shared" si="19"/>
        <v>1.1200000000000001</v>
      </c>
      <c r="T106">
        <f t="shared" si="20"/>
        <v>12.5</v>
      </c>
      <c r="U106">
        <f t="shared" si="21"/>
        <v>12.5</v>
      </c>
      <c r="W106">
        <f t="shared" si="22"/>
        <v>0.92</v>
      </c>
      <c r="X106">
        <f t="shared" si="23"/>
        <v>0.05</v>
      </c>
      <c r="Y106">
        <f t="shared" si="24"/>
        <v>0.03</v>
      </c>
    </row>
    <row r="107" spans="1:25" x14ac:dyDescent="0.25">
      <c r="A107" s="1" t="s">
        <v>1093</v>
      </c>
      <c r="B107" s="1">
        <v>100</v>
      </c>
      <c r="C107" s="1">
        <v>209</v>
      </c>
      <c r="D107" s="1">
        <v>61.4</v>
      </c>
      <c r="E107" s="1">
        <v>0.4</v>
      </c>
      <c r="F107" s="1">
        <v>0.1</v>
      </c>
      <c r="G107" s="1"/>
      <c r="H107" s="1">
        <v>16</v>
      </c>
      <c r="I107" s="1"/>
      <c r="J107" s="1"/>
      <c r="K107" s="1">
        <v>0</v>
      </c>
      <c r="L107" s="1">
        <v>2017</v>
      </c>
      <c r="M107">
        <f t="shared" si="13"/>
        <v>248.1</v>
      </c>
      <c r="N107">
        <f t="shared" si="14"/>
        <v>1.19</v>
      </c>
      <c r="O107">
        <f t="shared" si="15"/>
        <v>99.5</v>
      </c>
      <c r="P107">
        <f t="shared" si="16"/>
        <v>895.5</v>
      </c>
      <c r="Q107">
        <f t="shared" si="17"/>
        <v>61.4</v>
      </c>
      <c r="R107">
        <f t="shared" si="18"/>
        <v>245.6</v>
      </c>
      <c r="S107">
        <f t="shared" si="19"/>
        <v>4.91</v>
      </c>
      <c r="T107">
        <f t="shared" si="20"/>
        <v>12.51</v>
      </c>
      <c r="U107">
        <f t="shared" si="21"/>
        <v>12.5</v>
      </c>
      <c r="W107">
        <f t="shared" si="22"/>
        <v>0.99</v>
      </c>
      <c r="X107">
        <f t="shared" si="23"/>
        <v>0.01</v>
      </c>
      <c r="Y107">
        <f t="shared" si="24"/>
        <v>0</v>
      </c>
    </row>
    <row r="108" spans="1:25" x14ac:dyDescent="0.25">
      <c r="A108" s="1" t="s">
        <v>1094</v>
      </c>
      <c r="B108" s="1">
        <v>100</v>
      </c>
      <c r="C108" s="1">
        <v>39</v>
      </c>
      <c r="D108" s="1">
        <v>10.5</v>
      </c>
      <c r="E108" s="1">
        <v>0.7</v>
      </c>
      <c r="F108" s="1">
        <v>0.2</v>
      </c>
      <c r="G108" s="1"/>
      <c r="H108" s="1">
        <v>2</v>
      </c>
      <c r="I108" s="1"/>
      <c r="J108" s="1"/>
      <c r="K108" s="1">
        <v>0</v>
      </c>
      <c r="L108" s="1">
        <v>2017</v>
      </c>
      <c r="M108">
        <f t="shared" si="13"/>
        <v>46.599999999999994</v>
      </c>
      <c r="N108">
        <f t="shared" si="14"/>
        <v>1.19</v>
      </c>
      <c r="O108">
        <f t="shared" si="15"/>
        <v>99.1</v>
      </c>
      <c r="P108">
        <f t="shared" si="16"/>
        <v>891.9</v>
      </c>
      <c r="Q108">
        <f t="shared" si="17"/>
        <v>10.5</v>
      </c>
      <c r="R108">
        <f t="shared" si="18"/>
        <v>42</v>
      </c>
      <c r="S108">
        <f t="shared" si="19"/>
        <v>0.84</v>
      </c>
      <c r="T108">
        <f t="shared" si="20"/>
        <v>12.5</v>
      </c>
      <c r="U108">
        <f t="shared" si="21"/>
        <v>12.5</v>
      </c>
      <c r="W108">
        <f t="shared" si="22"/>
        <v>0.92</v>
      </c>
      <c r="X108">
        <f t="shared" si="23"/>
        <v>0.06</v>
      </c>
      <c r="Y108">
        <f t="shared" si="24"/>
        <v>0.02</v>
      </c>
    </row>
    <row r="109" spans="1:25" x14ac:dyDescent="0.25">
      <c r="A109" s="1" t="s">
        <v>1095</v>
      </c>
      <c r="B109" s="1">
        <v>100</v>
      </c>
      <c r="C109" s="1">
        <v>45</v>
      </c>
      <c r="D109" s="1">
        <v>12.4</v>
      </c>
      <c r="E109" s="1">
        <v>0.7</v>
      </c>
      <c r="F109" s="1">
        <v>0.1</v>
      </c>
      <c r="G109" s="1"/>
      <c r="H109" s="1">
        <v>2</v>
      </c>
      <c r="I109" s="1"/>
      <c r="J109" s="1"/>
      <c r="K109" s="1">
        <v>0</v>
      </c>
      <c r="L109" s="1">
        <v>2017</v>
      </c>
      <c r="M109">
        <f t="shared" si="13"/>
        <v>53.3</v>
      </c>
      <c r="N109">
        <f t="shared" si="14"/>
        <v>1.18</v>
      </c>
      <c r="O109">
        <f t="shared" si="15"/>
        <v>99.2</v>
      </c>
      <c r="P109">
        <f t="shared" si="16"/>
        <v>892.80000000000007</v>
      </c>
      <c r="Q109">
        <f t="shared" si="17"/>
        <v>12.4</v>
      </c>
      <c r="R109">
        <f t="shared" si="18"/>
        <v>49.6</v>
      </c>
      <c r="S109">
        <f t="shared" si="19"/>
        <v>0.99</v>
      </c>
      <c r="T109">
        <f t="shared" si="20"/>
        <v>12.53</v>
      </c>
      <c r="U109">
        <f t="shared" si="21"/>
        <v>12.5</v>
      </c>
      <c r="W109">
        <f t="shared" si="22"/>
        <v>0.94</v>
      </c>
      <c r="X109">
        <f t="shared" si="23"/>
        <v>0.05</v>
      </c>
      <c r="Y109">
        <f t="shared" si="24"/>
        <v>0.01</v>
      </c>
    </row>
    <row r="110" spans="1:25" x14ac:dyDescent="0.25">
      <c r="A110" s="1" t="s">
        <v>1096</v>
      </c>
      <c r="B110" s="1">
        <v>100</v>
      </c>
      <c r="C110" s="1">
        <v>37</v>
      </c>
      <c r="D110" s="1">
        <v>10.039999999999999</v>
      </c>
      <c r="E110" s="1">
        <v>0.66</v>
      </c>
      <c r="F110" s="1">
        <v>0.05</v>
      </c>
      <c r="G110" s="1"/>
      <c r="H110" s="1">
        <v>2</v>
      </c>
      <c r="I110" s="1">
        <v>0</v>
      </c>
      <c r="J110" s="1">
        <v>0.01</v>
      </c>
      <c r="K110" s="1">
        <v>0</v>
      </c>
      <c r="L110" s="1">
        <v>2017</v>
      </c>
      <c r="M110">
        <f t="shared" si="13"/>
        <v>43.25</v>
      </c>
      <c r="N110">
        <f t="shared" si="14"/>
        <v>1.17</v>
      </c>
      <c r="O110">
        <f t="shared" si="15"/>
        <v>99.29</v>
      </c>
      <c r="P110">
        <f t="shared" si="16"/>
        <v>893.61</v>
      </c>
      <c r="Q110">
        <f t="shared" si="17"/>
        <v>10.039999999999999</v>
      </c>
      <c r="R110">
        <f t="shared" si="18"/>
        <v>40.159999999999997</v>
      </c>
      <c r="S110">
        <f t="shared" si="19"/>
        <v>0.8</v>
      </c>
      <c r="T110">
        <f t="shared" si="20"/>
        <v>12.55</v>
      </c>
      <c r="U110">
        <f t="shared" si="21"/>
        <v>12.6</v>
      </c>
      <c r="W110">
        <f t="shared" si="22"/>
        <v>0.93</v>
      </c>
      <c r="X110">
        <f t="shared" si="23"/>
        <v>0.06</v>
      </c>
      <c r="Y110">
        <f t="shared" si="24"/>
        <v>0</v>
      </c>
    </row>
    <row r="111" spans="1:25" x14ac:dyDescent="0.25">
      <c r="A111" s="1" t="s">
        <v>1097</v>
      </c>
      <c r="B111" s="1">
        <v>100</v>
      </c>
      <c r="C111" s="1">
        <v>42</v>
      </c>
      <c r="D111" s="1">
        <v>11.2</v>
      </c>
      <c r="E111" s="1">
        <v>0.9</v>
      </c>
      <c r="F111" s="1">
        <v>0.1</v>
      </c>
      <c r="G111" s="1"/>
      <c r="H111" s="1">
        <v>1</v>
      </c>
      <c r="I111" s="1"/>
      <c r="J111" s="1"/>
      <c r="K111" s="1">
        <v>0</v>
      </c>
      <c r="L111" s="1">
        <v>2017</v>
      </c>
      <c r="M111">
        <f t="shared" si="13"/>
        <v>49.3</v>
      </c>
      <c r="N111">
        <f t="shared" si="14"/>
        <v>1.17</v>
      </c>
      <c r="O111">
        <f t="shared" si="15"/>
        <v>99</v>
      </c>
      <c r="P111">
        <f t="shared" si="16"/>
        <v>891</v>
      </c>
      <c r="Q111">
        <f t="shared" si="17"/>
        <v>11.2</v>
      </c>
      <c r="R111">
        <f t="shared" si="18"/>
        <v>44.8</v>
      </c>
      <c r="S111">
        <f t="shared" si="19"/>
        <v>0.9</v>
      </c>
      <c r="T111">
        <f t="shared" si="20"/>
        <v>12.44</v>
      </c>
      <c r="U111">
        <f t="shared" si="21"/>
        <v>12.4</v>
      </c>
      <c r="W111">
        <f t="shared" si="22"/>
        <v>0.92</v>
      </c>
      <c r="X111">
        <f t="shared" si="23"/>
        <v>7.0000000000000007E-2</v>
      </c>
      <c r="Y111">
        <f t="shared" si="24"/>
        <v>0.01</v>
      </c>
    </row>
    <row r="112" spans="1:25" x14ac:dyDescent="0.25">
      <c r="A112" s="1" t="s">
        <v>1098</v>
      </c>
      <c r="B112" s="1">
        <v>100</v>
      </c>
      <c r="C112" s="1">
        <v>259</v>
      </c>
      <c r="D112" s="1">
        <v>64.599999999999994</v>
      </c>
      <c r="E112" s="1">
        <v>0.1</v>
      </c>
      <c r="F112" s="1">
        <v>0</v>
      </c>
      <c r="G112" s="1"/>
      <c r="H112" s="1">
        <v>8</v>
      </c>
      <c r="I112" s="1"/>
      <c r="J112" s="1"/>
      <c r="K112" s="1">
        <v>0</v>
      </c>
      <c r="L112" s="1">
        <v>2017</v>
      </c>
      <c r="M112">
        <f t="shared" si="13"/>
        <v>258.79999999999995</v>
      </c>
      <c r="N112">
        <f t="shared" si="14"/>
        <v>1</v>
      </c>
      <c r="O112">
        <f t="shared" si="15"/>
        <v>99.9</v>
      </c>
      <c r="P112">
        <f t="shared" si="16"/>
        <v>899.1</v>
      </c>
      <c r="Q112">
        <f t="shared" si="17"/>
        <v>64.599999999999994</v>
      </c>
      <c r="R112">
        <f t="shared" si="18"/>
        <v>258.39999999999998</v>
      </c>
      <c r="S112">
        <f t="shared" si="19"/>
        <v>5.17</v>
      </c>
      <c r="T112">
        <f t="shared" si="20"/>
        <v>12.5</v>
      </c>
      <c r="U112">
        <f t="shared" si="21"/>
        <v>12.5</v>
      </c>
      <c r="W112">
        <f t="shared" si="22"/>
        <v>1</v>
      </c>
      <c r="X112">
        <f t="shared" si="23"/>
        <v>0</v>
      </c>
      <c r="Y112">
        <f t="shared" si="24"/>
        <v>0</v>
      </c>
    </row>
    <row r="113" spans="1:25" x14ac:dyDescent="0.25">
      <c r="A113" s="1" t="s">
        <v>1099</v>
      </c>
      <c r="B113" s="1">
        <v>100</v>
      </c>
      <c r="C113" s="1">
        <v>350</v>
      </c>
      <c r="D113" s="1">
        <v>61.3</v>
      </c>
      <c r="E113" s="1">
        <v>8.5</v>
      </c>
      <c r="F113" s="1">
        <v>13.5</v>
      </c>
      <c r="G113" s="1"/>
      <c r="H113" s="1">
        <v>4</v>
      </c>
      <c r="I113" s="1"/>
      <c r="J113" s="1"/>
      <c r="K113" s="1">
        <v>0</v>
      </c>
      <c r="L113" s="1">
        <v>2017</v>
      </c>
      <c r="M113">
        <f t="shared" si="13"/>
        <v>400.7</v>
      </c>
      <c r="N113">
        <f t="shared" si="14"/>
        <v>1.1399999999999999</v>
      </c>
      <c r="O113">
        <f t="shared" si="15"/>
        <v>78</v>
      </c>
      <c r="P113">
        <f t="shared" si="16"/>
        <v>702</v>
      </c>
      <c r="Q113">
        <f t="shared" si="17"/>
        <v>61.3</v>
      </c>
      <c r="R113">
        <f t="shared" si="18"/>
        <v>245.2</v>
      </c>
      <c r="S113">
        <f t="shared" si="19"/>
        <v>4.9000000000000004</v>
      </c>
      <c r="T113">
        <f t="shared" si="20"/>
        <v>12.51</v>
      </c>
      <c r="U113">
        <f t="shared" si="21"/>
        <v>12.5</v>
      </c>
      <c r="W113">
        <f t="shared" si="22"/>
        <v>0.74</v>
      </c>
      <c r="X113">
        <f t="shared" si="23"/>
        <v>0.1</v>
      </c>
      <c r="Y113">
        <f t="shared" si="24"/>
        <v>0.16</v>
      </c>
    </row>
    <row r="114" spans="1:25" x14ac:dyDescent="0.25">
      <c r="A114" s="1" t="s">
        <v>1100</v>
      </c>
      <c r="B114" s="1">
        <v>100</v>
      </c>
      <c r="C114" s="1">
        <v>78</v>
      </c>
      <c r="D114" s="1">
        <v>12.8</v>
      </c>
      <c r="E114" s="1">
        <v>2.1</v>
      </c>
      <c r="F114" s="1">
        <v>3.3</v>
      </c>
      <c r="G114" s="1"/>
      <c r="H114" s="1">
        <v>1</v>
      </c>
      <c r="I114" s="1"/>
      <c r="J114" s="1"/>
      <c r="K114" s="1">
        <v>0</v>
      </c>
      <c r="L114" s="1">
        <v>2017</v>
      </c>
      <c r="M114">
        <f t="shared" si="13"/>
        <v>89.3</v>
      </c>
      <c r="N114">
        <f t="shared" si="14"/>
        <v>1.1399999999999999</v>
      </c>
      <c r="O114">
        <f t="shared" si="15"/>
        <v>94.600000000000009</v>
      </c>
      <c r="P114">
        <f t="shared" si="16"/>
        <v>851.40000000000009</v>
      </c>
      <c r="Q114">
        <f t="shared" si="17"/>
        <v>12.8</v>
      </c>
      <c r="R114">
        <f t="shared" si="18"/>
        <v>51.2</v>
      </c>
      <c r="S114">
        <f t="shared" si="19"/>
        <v>1.02</v>
      </c>
      <c r="T114">
        <f t="shared" si="20"/>
        <v>12.55</v>
      </c>
      <c r="U114">
        <f t="shared" si="21"/>
        <v>12.6</v>
      </c>
      <c r="W114">
        <f t="shared" si="22"/>
        <v>0.7</v>
      </c>
      <c r="X114">
        <f t="shared" si="23"/>
        <v>0.12</v>
      </c>
      <c r="Y114">
        <f t="shared" si="24"/>
        <v>0.18</v>
      </c>
    </row>
    <row r="115" spans="1:25" x14ac:dyDescent="0.25">
      <c r="A115" s="1" t="s">
        <v>1101</v>
      </c>
      <c r="B115" s="1">
        <v>100</v>
      </c>
      <c r="C115" s="1">
        <v>118</v>
      </c>
      <c r="D115" s="1">
        <v>3.4</v>
      </c>
      <c r="E115" s="1">
        <v>0.8</v>
      </c>
      <c r="F115" s="1">
        <v>12.3</v>
      </c>
      <c r="G115" s="1"/>
      <c r="H115" s="1">
        <v>640</v>
      </c>
      <c r="I115" s="1">
        <v>0</v>
      </c>
      <c r="J115" s="1">
        <v>2.0699999999999998</v>
      </c>
      <c r="K115" s="1">
        <v>0</v>
      </c>
      <c r="L115" s="1">
        <v>2017</v>
      </c>
      <c r="M115">
        <f t="shared" si="13"/>
        <v>127.5</v>
      </c>
      <c r="N115">
        <f t="shared" si="14"/>
        <v>1.08</v>
      </c>
      <c r="O115">
        <f t="shared" si="15"/>
        <v>86.9</v>
      </c>
      <c r="P115">
        <f t="shared" si="16"/>
        <v>782.1</v>
      </c>
      <c r="Q115">
        <f t="shared" si="17"/>
        <v>3.4</v>
      </c>
      <c r="R115">
        <f t="shared" si="18"/>
        <v>13.6</v>
      </c>
      <c r="S115">
        <f t="shared" si="19"/>
        <v>0.27</v>
      </c>
      <c r="T115">
        <f t="shared" si="20"/>
        <v>12.59</v>
      </c>
      <c r="U115">
        <f t="shared" si="21"/>
        <v>12.6</v>
      </c>
      <c r="W115">
        <f t="shared" si="22"/>
        <v>0.21</v>
      </c>
      <c r="X115">
        <f t="shared" si="23"/>
        <v>0.05</v>
      </c>
      <c r="Y115">
        <f t="shared" si="24"/>
        <v>0.75</v>
      </c>
    </row>
    <row r="116" spans="1:25" x14ac:dyDescent="0.25">
      <c r="A116" s="1" t="s">
        <v>1102</v>
      </c>
      <c r="B116" s="1">
        <v>100</v>
      </c>
      <c r="C116" s="1">
        <v>137</v>
      </c>
      <c r="D116" s="1">
        <v>5.34</v>
      </c>
      <c r="E116" s="1">
        <v>1.0900000000000001</v>
      </c>
      <c r="F116" s="1">
        <v>12.36</v>
      </c>
      <c r="G116" s="1">
        <v>0</v>
      </c>
      <c r="H116" s="1">
        <v>1625</v>
      </c>
      <c r="I116" s="1">
        <v>0</v>
      </c>
      <c r="J116" s="1">
        <v>2.35</v>
      </c>
      <c r="K116" s="1">
        <v>0</v>
      </c>
      <c r="L116" s="1">
        <v>2017</v>
      </c>
      <c r="M116">
        <f t="shared" si="13"/>
        <v>136.95999999999998</v>
      </c>
      <c r="N116">
        <f t="shared" si="14"/>
        <v>1</v>
      </c>
      <c r="O116">
        <f t="shared" si="15"/>
        <v>86.55</v>
      </c>
      <c r="P116">
        <f t="shared" si="16"/>
        <v>778.94999999999993</v>
      </c>
      <c r="Q116">
        <f t="shared" si="17"/>
        <v>5.34</v>
      </c>
      <c r="R116">
        <f t="shared" si="18"/>
        <v>21.36</v>
      </c>
      <c r="S116">
        <f t="shared" si="19"/>
        <v>0.43</v>
      </c>
      <c r="T116">
        <f t="shared" si="20"/>
        <v>12.42</v>
      </c>
      <c r="U116">
        <f t="shared" si="21"/>
        <v>12.4</v>
      </c>
      <c r="W116">
        <f t="shared" si="22"/>
        <v>0.28000000000000003</v>
      </c>
      <c r="X116">
        <f t="shared" si="23"/>
        <v>0.06</v>
      </c>
      <c r="Y116">
        <f t="shared" si="24"/>
        <v>0.66</v>
      </c>
    </row>
    <row r="117" spans="1:25" x14ac:dyDescent="0.25">
      <c r="A117" s="1" t="s">
        <v>1103</v>
      </c>
      <c r="B117" s="1">
        <v>100</v>
      </c>
      <c r="C117" s="1">
        <v>307</v>
      </c>
      <c r="D117" s="1">
        <v>82</v>
      </c>
      <c r="E117" s="1">
        <v>3.3</v>
      </c>
      <c r="F117" s="1">
        <v>0.1</v>
      </c>
      <c r="G117" s="1">
        <v>0</v>
      </c>
      <c r="H117" s="1">
        <v>108</v>
      </c>
      <c r="I117" s="1">
        <v>0</v>
      </c>
      <c r="J117" s="1">
        <v>0</v>
      </c>
      <c r="K117" s="1">
        <v>0</v>
      </c>
      <c r="L117" s="1">
        <v>2011</v>
      </c>
      <c r="M117">
        <f t="shared" si="13"/>
        <v>342.09999999999997</v>
      </c>
      <c r="N117">
        <f t="shared" si="14"/>
        <v>1.1100000000000001</v>
      </c>
      <c r="O117">
        <f t="shared" si="15"/>
        <v>96.600000000000009</v>
      </c>
      <c r="P117">
        <f t="shared" si="16"/>
        <v>869.40000000000009</v>
      </c>
      <c r="Q117">
        <f t="shared" si="17"/>
        <v>82</v>
      </c>
      <c r="R117">
        <f t="shared" si="18"/>
        <v>328</v>
      </c>
      <c r="S117">
        <f t="shared" si="19"/>
        <v>6.56</v>
      </c>
      <c r="T117">
        <f t="shared" si="20"/>
        <v>12.5</v>
      </c>
      <c r="U117">
        <f t="shared" si="21"/>
        <v>12.5</v>
      </c>
      <c r="W117">
        <f t="shared" si="22"/>
        <v>0.96</v>
      </c>
      <c r="X117">
        <f t="shared" si="23"/>
        <v>0.04</v>
      </c>
      <c r="Y117">
        <f t="shared" si="24"/>
        <v>0</v>
      </c>
    </row>
    <row r="118" spans="1:25" x14ac:dyDescent="0.25">
      <c r="A118" s="1" t="s">
        <v>1104</v>
      </c>
      <c r="B118" s="1">
        <v>200</v>
      </c>
      <c r="C118" s="1">
        <v>170</v>
      </c>
      <c r="D118" s="1">
        <v>39.200000000000003</v>
      </c>
      <c r="E118" s="1">
        <v>2.4</v>
      </c>
      <c r="F118" s="1">
        <v>2.4</v>
      </c>
      <c r="G118" s="1">
        <v>0</v>
      </c>
      <c r="H118" s="1">
        <v>94</v>
      </c>
      <c r="I118" s="1">
        <v>0</v>
      </c>
      <c r="J118" s="1">
        <v>0</v>
      </c>
      <c r="K118" s="1">
        <v>0</v>
      </c>
      <c r="L118" s="1">
        <v>2011</v>
      </c>
      <c r="M118">
        <f t="shared" si="13"/>
        <v>188</v>
      </c>
      <c r="N118">
        <f t="shared" si="14"/>
        <v>1.1100000000000001</v>
      </c>
      <c r="O118">
        <f t="shared" si="15"/>
        <v>195.2</v>
      </c>
      <c r="P118">
        <f t="shared" si="16"/>
        <v>1756.8</v>
      </c>
      <c r="Q118">
        <f t="shared" si="17"/>
        <v>39.200000000000003</v>
      </c>
      <c r="R118">
        <f t="shared" si="18"/>
        <v>156.80000000000001</v>
      </c>
      <c r="S118">
        <f t="shared" si="19"/>
        <v>3.14</v>
      </c>
      <c r="T118">
        <f t="shared" si="20"/>
        <v>12.48</v>
      </c>
      <c r="U118">
        <f t="shared" si="21"/>
        <v>12.5</v>
      </c>
      <c r="W118">
        <f t="shared" si="22"/>
        <v>0.89</v>
      </c>
      <c r="X118">
        <f t="shared" si="23"/>
        <v>0.05</v>
      </c>
      <c r="Y118">
        <f t="shared" si="24"/>
        <v>0.05</v>
      </c>
    </row>
    <row r="119" spans="1:25" x14ac:dyDescent="0.25">
      <c r="A119" s="1" t="s">
        <v>1105</v>
      </c>
      <c r="B119" s="1">
        <v>100</v>
      </c>
      <c r="C119" s="1">
        <v>43</v>
      </c>
      <c r="D119" s="1">
        <v>11.2</v>
      </c>
      <c r="E119" s="1">
        <v>0.9</v>
      </c>
      <c r="F119" s="1">
        <v>0.2</v>
      </c>
      <c r="G119" s="1"/>
      <c r="H119" s="1">
        <v>2</v>
      </c>
      <c r="I119" s="1"/>
      <c r="J119" s="1"/>
      <c r="K119" s="1">
        <v>0</v>
      </c>
      <c r="L119" s="1">
        <v>2017</v>
      </c>
      <c r="M119">
        <f t="shared" si="13"/>
        <v>50.199999999999996</v>
      </c>
      <c r="N119">
        <f t="shared" si="14"/>
        <v>1.17</v>
      </c>
      <c r="O119">
        <f t="shared" si="15"/>
        <v>98.899999999999991</v>
      </c>
      <c r="P119">
        <f t="shared" si="16"/>
        <v>890.09999999999991</v>
      </c>
      <c r="Q119">
        <f t="shared" si="17"/>
        <v>11.2</v>
      </c>
      <c r="R119">
        <f t="shared" si="18"/>
        <v>44.8</v>
      </c>
      <c r="S119">
        <f t="shared" si="19"/>
        <v>0.9</v>
      </c>
      <c r="T119">
        <f t="shared" si="20"/>
        <v>12.44</v>
      </c>
      <c r="U119">
        <f t="shared" si="21"/>
        <v>12.4</v>
      </c>
      <c r="W119">
        <f t="shared" si="22"/>
        <v>0.91</v>
      </c>
      <c r="X119">
        <f t="shared" si="23"/>
        <v>7.0000000000000007E-2</v>
      </c>
      <c r="Y119">
        <f t="shared" si="24"/>
        <v>0.02</v>
      </c>
    </row>
    <row r="120" spans="1:25" x14ac:dyDescent="0.25">
      <c r="A120" s="1" t="s">
        <v>1106</v>
      </c>
      <c r="B120" s="1">
        <v>100</v>
      </c>
      <c r="C120" s="1">
        <v>243</v>
      </c>
      <c r="D120" s="1">
        <v>60.2</v>
      </c>
      <c r="E120" s="1">
        <v>0.5</v>
      </c>
      <c r="F120" s="1">
        <v>0</v>
      </c>
      <c r="G120" s="1"/>
      <c r="H120" s="1">
        <v>15</v>
      </c>
      <c r="I120" s="1"/>
      <c r="J120" s="1"/>
      <c r="K120" s="1">
        <v>0</v>
      </c>
      <c r="L120" s="1">
        <v>2017</v>
      </c>
      <c r="M120">
        <f t="shared" si="13"/>
        <v>242.8</v>
      </c>
      <c r="N120">
        <f t="shared" si="14"/>
        <v>1</v>
      </c>
      <c r="O120">
        <f t="shared" si="15"/>
        <v>99.5</v>
      </c>
      <c r="P120">
        <f t="shared" si="16"/>
        <v>895.5</v>
      </c>
      <c r="Q120">
        <f t="shared" si="17"/>
        <v>60.2</v>
      </c>
      <c r="R120">
        <f t="shared" si="18"/>
        <v>240.8</v>
      </c>
      <c r="S120">
        <f t="shared" si="19"/>
        <v>4.82</v>
      </c>
      <c r="T120">
        <f t="shared" si="20"/>
        <v>12.49</v>
      </c>
      <c r="U120">
        <f t="shared" si="21"/>
        <v>12.5</v>
      </c>
      <c r="W120">
        <f t="shared" si="22"/>
        <v>0.99</v>
      </c>
      <c r="X120">
        <f t="shared" si="23"/>
        <v>0.01</v>
      </c>
      <c r="Y120">
        <f t="shared" si="24"/>
        <v>0</v>
      </c>
    </row>
    <row r="121" spans="1:25" x14ac:dyDescent="0.25">
      <c r="A121" s="1" t="s">
        <v>1107</v>
      </c>
      <c r="B121" s="1">
        <v>40</v>
      </c>
      <c r="C121" s="1">
        <v>102</v>
      </c>
      <c r="D121" s="1">
        <v>32.04</v>
      </c>
      <c r="E121" s="1">
        <v>2.88</v>
      </c>
      <c r="F121" s="1">
        <v>0.68</v>
      </c>
      <c r="G121" s="1">
        <v>0</v>
      </c>
      <c r="H121" s="1">
        <v>0.8</v>
      </c>
      <c r="I121" s="1">
        <v>0</v>
      </c>
      <c r="J121" s="1">
        <v>0</v>
      </c>
      <c r="K121" s="1">
        <v>0</v>
      </c>
      <c r="L121" s="1">
        <v>2011</v>
      </c>
      <c r="M121">
        <f t="shared" si="13"/>
        <v>145.80000000000001</v>
      </c>
      <c r="N121">
        <f t="shared" si="14"/>
        <v>1.43</v>
      </c>
      <c r="O121">
        <f t="shared" si="15"/>
        <v>36.44</v>
      </c>
      <c r="P121">
        <f t="shared" si="16"/>
        <v>327.96</v>
      </c>
      <c r="Q121">
        <f t="shared" si="17"/>
        <v>32.04</v>
      </c>
      <c r="R121">
        <f t="shared" si="18"/>
        <v>128.16</v>
      </c>
      <c r="S121">
        <f t="shared" si="19"/>
        <v>2.56</v>
      </c>
      <c r="T121">
        <f t="shared" si="20"/>
        <v>12.52</v>
      </c>
      <c r="U121">
        <f t="shared" si="21"/>
        <v>12.5</v>
      </c>
      <c r="W121">
        <f t="shared" si="22"/>
        <v>0.9</v>
      </c>
      <c r="X121">
        <f t="shared" si="23"/>
        <v>0.08</v>
      </c>
      <c r="Y121">
        <f t="shared" si="24"/>
        <v>0.02</v>
      </c>
    </row>
    <row r="122" spans="1:25" x14ac:dyDescent="0.25">
      <c r="A122" s="1" t="s">
        <v>1108</v>
      </c>
      <c r="B122" s="1">
        <v>100</v>
      </c>
      <c r="C122" s="1">
        <v>38</v>
      </c>
      <c r="D122" s="1">
        <v>10.28</v>
      </c>
      <c r="E122" s="1">
        <v>0.87</v>
      </c>
      <c r="F122" s="1">
        <v>0.06</v>
      </c>
      <c r="G122" s="1">
        <v>2.2400000000000002</v>
      </c>
      <c r="H122" s="1">
        <v>2</v>
      </c>
      <c r="I122" s="1">
        <v>0</v>
      </c>
      <c r="J122" s="1">
        <v>0.01</v>
      </c>
      <c r="K122" s="1">
        <v>0</v>
      </c>
      <c r="L122" s="1">
        <v>2017</v>
      </c>
      <c r="M122">
        <f t="shared" si="13"/>
        <v>45.139999999999993</v>
      </c>
      <c r="N122">
        <f t="shared" si="14"/>
        <v>1.19</v>
      </c>
      <c r="O122">
        <f t="shared" si="15"/>
        <v>99.07</v>
      </c>
      <c r="P122">
        <f t="shared" si="16"/>
        <v>891.62999999999988</v>
      </c>
      <c r="Q122">
        <f t="shared" si="17"/>
        <v>10.28</v>
      </c>
      <c r="R122">
        <f t="shared" si="18"/>
        <v>41.12</v>
      </c>
      <c r="S122">
        <f t="shared" si="19"/>
        <v>0.82</v>
      </c>
      <c r="T122">
        <f t="shared" si="20"/>
        <v>12.54</v>
      </c>
      <c r="U122">
        <f t="shared" si="21"/>
        <v>12.5</v>
      </c>
      <c r="W122">
        <f t="shared" si="22"/>
        <v>0.92</v>
      </c>
      <c r="X122">
        <f t="shared" si="23"/>
        <v>0.08</v>
      </c>
      <c r="Y122">
        <f t="shared" si="24"/>
        <v>0.01</v>
      </c>
    </row>
    <row r="123" spans="1:25" x14ac:dyDescent="0.25">
      <c r="A123" s="1" t="s">
        <v>1109</v>
      </c>
      <c r="B123" s="1">
        <v>100</v>
      </c>
      <c r="C123" s="1">
        <v>52</v>
      </c>
      <c r="D123" s="1">
        <v>14.21</v>
      </c>
      <c r="E123" s="1">
        <v>1.02</v>
      </c>
      <c r="F123" s="1">
        <v>0.09</v>
      </c>
      <c r="G123" s="1">
        <v>5.87</v>
      </c>
      <c r="H123" s="1">
        <v>3</v>
      </c>
      <c r="I123" s="1">
        <v>0</v>
      </c>
      <c r="J123" s="1">
        <v>0.02</v>
      </c>
      <c r="K123" s="1">
        <v>0</v>
      </c>
      <c r="L123" s="1">
        <v>2017</v>
      </c>
      <c r="M123">
        <f t="shared" si="13"/>
        <v>61.730000000000004</v>
      </c>
      <c r="N123">
        <f t="shared" si="14"/>
        <v>1.19</v>
      </c>
      <c r="O123">
        <f t="shared" si="15"/>
        <v>98.89</v>
      </c>
      <c r="P123">
        <f t="shared" si="16"/>
        <v>890.01</v>
      </c>
      <c r="Q123">
        <f t="shared" si="17"/>
        <v>14.21</v>
      </c>
      <c r="R123">
        <f t="shared" si="18"/>
        <v>56.84</v>
      </c>
      <c r="S123">
        <f t="shared" si="19"/>
        <v>1.1399999999999999</v>
      </c>
      <c r="T123">
        <f t="shared" si="20"/>
        <v>12.46</v>
      </c>
      <c r="U123">
        <f t="shared" si="21"/>
        <v>12.5</v>
      </c>
      <c r="W123">
        <f t="shared" si="22"/>
        <v>0.93</v>
      </c>
      <c r="X123">
        <f t="shared" si="23"/>
        <v>7.0000000000000007E-2</v>
      </c>
      <c r="Y123">
        <f t="shared" si="24"/>
        <v>0.01</v>
      </c>
    </row>
    <row r="124" spans="1:25" x14ac:dyDescent="0.25">
      <c r="A124" s="1" t="s">
        <v>1110</v>
      </c>
      <c r="B124" s="1">
        <v>100</v>
      </c>
      <c r="C124" s="1">
        <v>46</v>
      </c>
      <c r="D124" s="1">
        <v>12.54</v>
      </c>
      <c r="E124" s="1">
        <v>0.93</v>
      </c>
      <c r="F124" s="1">
        <v>0.09</v>
      </c>
      <c r="G124" s="1">
        <v>4.0999999999999996</v>
      </c>
      <c r="H124" s="1">
        <v>3</v>
      </c>
      <c r="I124" s="1">
        <v>0</v>
      </c>
      <c r="J124" s="1">
        <v>0.02</v>
      </c>
      <c r="K124" s="1">
        <v>0</v>
      </c>
      <c r="L124" s="1">
        <v>2017</v>
      </c>
      <c r="M124">
        <f t="shared" si="13"/>
        <v>54.69</v>
      </c>
      <c r="N124">
        <f t="shared" si="14"/>
        <v>1.19</v>
      </c>
      <c r="O124">
        <f t="shared" si="15"/>
        <v>98.97999999999999</v>
      </c>
      <c r="P124">
        <f t="shared" si="16"/>
        <v>890.81999999999994</v>
      </c>
      <c r="Q124">
        <f t="shared" si="17"/>
        <v>12.54</v>
      </c>
      <c r="R124">
        <f t="shared" si="18"/>
        <v>50.16</v>
      </c>
      <c r="S124">
        <f t="shared" si="19"/>
        <v>1</v>
      </c>
      <c r="T124">
        <f t="shared" si="20"/>
        <v>12.54</v>
      </c>
      <c r="U124">
        <f t="shared" si="21"/>
        <v>12.5</v>
      </c>
      <c r="W124">
        <f t="shared" si="22"/>
        <v>0.92</v>
      </c>
      <c r="X124">
        <f t="shared" si="23"/>
        <v>7.0000000000000007E-2</v>
      </c>
      <c r="Y124">
        <f t="shared" si="24"/>
        <v>0.01</v>
      </c>
    </row>
    <row r="125" spans="1:25" x14ac:dyDescent="0.25">
      <c r="A125" s="1" t="s">
        <v>1111</v>
      </c>
      <c r="B125" s="1">
        <v>100</v>
      </c>
      <c r="C125" s="1">
        <v>155</v>
      </c>
      <c r="D125" s="1">
        <v>11.9</v>
      </c>
      <c r="E125" s="1">
        <v>2</v>
      </c>
      <c r="F125" s="1">
        <v>12.9</v>
      </c>
      <c r="G125" s="1"/>
      <c r="H125" s="1"/>
      <c r="I125" s="1"/>
      <c r="J125" s="1"/>
      <c r="K125" s="1">
        <v>0</v>
      </c>
      <c r="L125" s="1">
        <v>2017</v>
      </c>
      <c r="M125">
        <f t="shared" si="13"/>
        <v>171.70000000000002</v>
      </c>
      <c r="N125">
        <f t="shared" si="14"/>
        <v>1.1100000000000001</v>
      </c>
      <c r="O125">
        <f t="shared" si="15"/>
        <v>85.1</v>
      </c>
      <c r="P125">
        <f t="shared" si="16"/>
        <v>765.9</v>
      </c>
      <c r="Q125">
        <f t="shared" si="17"/>
        <v>11.9</v>
      </c>
      <c r="R125">
        <f t="shared" si="18"/>
        <v>47.6</v>
      </c>
      <c r="S125">
        <f t="shared" si="19"/>
        <v>0.95</v>
      </c>
      <c r="T125">
        <f t="shared" si="20"/>
        <v>12.53</v>
      </c>
      <c r="U125">
        <f t="shared" si="21"/>
        <v>12.5</v>
      </c>
      <c r="W125">
        <f t="shared" si="22"/>
        <v>0.44</v>
      </c>
      <c r="X125">
        <f t="shared" si="23"/>
        <v>7.0000000000000007E-2</v>
      </c>
      <c r="Y125">
        <f t="shared" si="24"/>
        <v>0.48</v>
      </c>
    </row>
    <row r="126" spans="1:25" x14ac:dyDescent="0.25">
      <c r="A126" s="1" t="s">
        <v>1112</v>
      </c>
      <c r="B126" s="1">
        <v>100</v>
      </c>
      <c r="C126" s="1">
        <v>207</v>
      </c>
      <c r="D126" s="1">
        <v>58.7</v>
      </c>
      <c r="E126" s="1">
        <v>2.8</v>
      </c>
      <c r="F126" s="1">
        <v>0</v>
      </c>
      <c r="G126" s="1"/>
      <c r="H126" s="1">
        <v>29</v>
      </c>
      <c r="I126" s="1"/>
      <c r="J126" s="1"/>
      <c r="K126" s="1">
        <v>0</v>
      </c>
      <c r="L126" s="1">
        <v>2017</v>
      </c>
      <c r="M126">
        <f t="shared" si="13"/>
        <v>246</v>
      </c>
      <c r="N126">
        <f t="shared" si="14"/>
        <v>1.19</v>
      </c>
      <c r="O126">
        <f t="shared" si="15"/>
        <v>97.2</v>
      </c>
      <c r="P126">
        <f t="shared" si="16"/>
        <v>874.80000000000007</v>
      </c>
      <c r="Q126">
        <f t="shared" si="17"/>
        <v>58.7</v>
      </c>
      <c r="R126">
        <f t="shared" si="18"/>
        <v>234.8</v>
      </c>
      <c r="S126">
        <f t="shared" si="19"/>
        <v>4.7</v>
      </c>
      <c r="T126">
        <f t="shared" si="20"/>
        <v>12.49</v>
      </c>
      <c r="U126">
        <f t="shared" si="21"/>
        <v>12.5</v>
      </c>
      <c r="W126">
        <f t="shared" si="22"/>
        <v>0.95</v>
      </c>
      <c r="X126">
        <f t="shared" si="23"/>
        <v>0.05</v>
      </c>
      <c r="Y126">
        <f t="shared" si="24"/>
        <v>0</v>
      </c>
    </row>
    <row r="127" spans="1:25" x14ac:dyDescent="0.25">
      <c r="A127" s="1" t="s">
        <v>1113</v>
      </c>
      <c r="B127" s="1">
        <v>100</v>
      </c>
      <c r="C127" s="1">
        <v>25</v>
      </c>
      <c r="D127" s="1">
        <v>5.3</v>
      </c>
      <c r="E127" s="1">
        <v>0.5</v>
      </c>
      <c r="F127" s="1">
        <v>0.6</v>
      </c>
      <c r="G127" s="1"/>
      <c r="H127" s="1">
        <v>1</v>
      </c>
      <c r="I127" s="1"/>
      <c r="J127" s="1"/>
      <c r="K127" s="1">
        <v>0</v>
      </c>
      <c r="L127" s="1">
        <v>2017</v>
      </c>
      <c r="M127">
        <f t="shared" si="13"/>
        <v>28.599999999999998</v>
      </c>
      <c r="N127">
        <f t="shared" si="14"/>
        <v>1.1399999999999999</v>
      </c>
      <c r="O127">
        <f t="shared" si="15"/>
        <v>98.9</v>
      </c>
      <c r="P127">
        <f t="shared" si="16"/>
        <v>890.1</v>
      </c>
      <c r="Q127">
        <f t="shared" si="17"/>
        <v>5.3</v>
      </c>
      <c r="R127">
        <f t="shared" si="18"/>
        <v>21.2</v>
      </c>
      <c r="S127">
        <f t="shared" si="19"/>
        <v>0.42</v>
      </c>
      <c r="T127">
        <f t="shared" si="20"/>
        <v>12.62</v>
      </c>
      <c r="U127">
        <f t="shared" si="21"/>
        <v>12.6</v>
      </c>
      <c r="W127">
        <f t="shared" si="22"/>
        <v>0.83</v>
      </c>
      <c r="X127">
        <f t="shared" si="23"/>
        <v>0.08</v>
      </c>
      <c r="Y127">
        <f t="shared" si="24"/>
        <v>0.09</v>
      </c>
    </row>
    <row r="128" spans="1:25" x14ac:dyDescent="0.25">
      <c r="A128" s="1" t="s">
        <v>1114</v>
      </c>
      <c r="B128" s="1">
        <v>200</v>
      </c>
      <c r="C128" s="1">
        <v>92</v>
      </c>
      <c r="D128" s="1">
        <v>22.6</v>
      </c>
      <c r="E128" s="1">
        <v>0.6</v>
      </c>
      <c r="F128" s="1">
        <v>0.2</v>
      </c>
      <c r="G128" s="1">
        <v>0</v>
      </c>
      <c r="H128" s="1"/>
      <c r="I128" s="1">
        <v>0</v>
      </c>
      <c r="J128" s="1">
        <v>0</v>
      </c>
      <c r="K128" s="1">
        <v>0</v>
      </c>
      <c r="L128" s="1">
        <v>2001</v>
      </c>
      <c r="M128">
        <f t="shared" si="13"/>
        <v>94.600000000000009</v>
      </c>
      <c r="N128">
        <f t="shared" si="14"/>
        <v>1.03</v>
      </c>
      <c r="O128">
        <f t="shared" si="15"/>
        <v>199.20000000000002</v>
      </c>
      <c r="P128">
        <f t="shared" si="16"/>
        <v>1792.8000000000002</v>
      </c>
      <c r="Q128">
        <f t="shared" si="17"/>
        <v>22.6</v>
      </c>
      <c r="R128">
        <f t="shared" si="18"/>
        <v>90.4</v>
      </c>
      <c r="S128">
        <f t="shared" si="19"/>
        <v>1.81</v>
      </c>
      <c r="T128">
        <f t="shared" si="20"/>
        <v>12.49</v>
      </c>
      <c r="U128">
        <f t="shared" si="21"/>
        <v>12.5</v>
      </c>
      <c r="W128">
        <f t="shared" si="22"/>
        <v>0.97</v>
      </c>
      <c r="X128">
        <f t="shared" si="23"/>
        <v>0.03</v>
      </c>
      <c r="Y128">
        <f t="shared" si="24"/>
        <v>0.01</v>
      </c>
    </row>
    <row r="129" spans="1:25" x14ac:dyDescent="0.25">
      <c r="A129" s="1" t="s">
        <v>1115</v>
      </c>
      <c r="B129" s="1">
        <v>100</v>
      </c>
      <c r="C129" s="1">
        <v>40</v>
      </c>
      <c r="D129" s="1">
        <v>10.3</v>
      </c>
      <c r="E129" s="1">
        <v>0.6</v>
      </c>
      <c r="F129" s="1">
        <v>0.1</v>
      </c>
      <c r="G129" s="1">
        <v>8.6999999999999993</v>
      </c>
      <c r="H129" s="1">
        <v>1</v>
      </c>
      <c r="I129" s="1">
        <v>0</v>
      </c>
      <c r="J129" s="1">
        <v>-0.01</v>
      </c>
      <c r="K129" s="1">
        <v>0</v>
      </c>
      <c r="L129" s="1">
        <v>2017</v>
      </c>
      <c r="M129">
        <f t="shared" si="13"/>
        <v>44.5</v>
      </c>
      <c r="N129">
        <f t="shared" si="14"/>
        <v>1.1100000000000001</v>
      </c>
      <c r="O129">
        <f t="shared" si="15"/>
        <v>99.300000000000011</v>
      </c>
      <c r="P129">
        <f t="shared" si="16"/>
        <v>893.7</v>
      </c>
      <c r="Q129">
        <f t="shared" si="17"/>
        <v>10.3</v>
      </c>
      <c r="R129">
        <f t="shared" si="18"/>
        <v>41.2</v>
      </c>
      <c r="S129">
        <f t="shared" si="19"/>
        <v>0.82</v>
      </c>
      <c r="T129">
        <f t="shared" si="20"/>
        <v>12.56</v>
      </c>
      <c r="U129">
        <f t="shared" si="21"/>
        <v>12.6</v>
      </c>
      <c r="W129">
        <f t="shared" si="22"/>
        <v>0.94</v>
      </c>
      <c r="X129">
        <f t="shared" si="23"/>
        <v>0.05</v>
      </c>
      <c r="Y129">
        <f t="shared" si="24"/>
        <v>0.01</v>
      </c>
    </row>
    <row r="130" spans="1:25" x14ac:dyDescent="0.25">
      <c r="A130" s="1" t="s">
        <v>1116</v>
      </c>
      <c r="B130" s="1">
        <v>100</v>
      </c>
      <c r="C130" s="1">
        <v>30</v>
      </c>
      <c r="D130" s="1">
        <v>7.92</v>
      </c>
      <c r="E130" s="1">
        <v>0.84</v>
      </c>
      <c r="F130" s="1">
        <v>0.05</v>
      </c>
      <c r="G130" s="1">
        <v>4.2</v>
      </c>
      <c r="H130" s="1">
        <v>1</v>
      </c>
      <c r="I130" s="1">
        <v>0</v>
      </c>
      <c r="J130" s="1">
        <v>0.01</v>
      </c>
      <c r="K130" s="1">
        <v>0</v>
      </c>
      <c r="L130" s="1">
        <v>2017</v>
      </c>
      <c r="M130">
        <f t="shared" si="13"/>
        <v>35.49</v>
      </c>
      <c r="N130">
        <f t="shared" si="14"/>
        <v>1.18</v>
      </c>
      <c r="O130">
        <f t="shared" si="15"/>
        <v>99.11</v>
      </c>
      <c r="P130">
        <f t="shared" si="16"/>
        <v>891.99</v>
      </c>
      <c r="Q130">
        <f t="shared" si="17"/>
        <v>7.92</v>
      </c>
      <c r="R130">
        <f t="shared" si="18"/>
        <v>31.68</v>
      </c>
      <c r="S130">
        <f t="shared" si="19"/>
        <v>0.63</v>
      </c>
      <c r="T130">
        <f t="shared" si="20"/>
        <v>12.57</v>
      </c>
      <c r="U130">
        <f t="shared" si="21"/>
        <v>12.6</v>
      </c>
      <c r="W130">
        <f t="shared" si="22"/>
        <v>0.9</v>
      </c>
      <c r="X130">
        <f t="shared" si="23"/>
        <v>0.1</v>
      </c>
      <c r="Y130">
        <f t="shared" si="24"/>
        <v>0.01</v>
      </c>
    </row>
    <row r="131" spans="1:25" x14ac:dyDescent="0.25">
      <c r="A131" s="1" t="s">
        <v>1117</v>
      </c>
      <c r="B131" s="1">
        <v>100</v>
      </c>
      <c r="C131" s="1">
        <v>45</v>
      </c>
      <c r="D131" s="1">
        <v>11.01</v>
      </c>
      <c r="E131" s="1">
        <v>1.57</v>
      </c>
      <c r="F131" s="1">
        <v>0.28999999999999998</v>
      </c>
      <c r="G131" s="1">
        <v>9.08</v>
      </c>
      <c r="H131" s="1">
        <v>2</v>
      </c>
      <c r="I131" s="1">
        <v>0</v>
      </c>
      <c r="J131" s="1">
        <v>0.05</v>
      </c>
      <c r="K131" s="1">
        <v>0</v>
      </c>
      <c r="L131" s="1">
        <v>2017</v>
      </c>
      <c r="M131">
        <f t="shared" si="13"/>
        <v>52.93</v>
      </c>
      <c r="N131">
        <f t="shared" si="14"/>
        <v>1.18</v>
      </c>
      <c r="O131">
        <f t="shared" si="15"/>
        <v>98.14</v>
      </c>
      <c r="P131">
        <f t="shared" si="16"/>
        <v>883.26</v>
      </c>
      <c r="Q131">
        <f t="shared" si="17"/>
        <v>11.01</v>
      </c>
      <c r="R131">
        <f t="shared" si="18"/>
        <v>44.04</v>
      </c>
      <c r="S131">
        <f t="shared" si="19"/>
        <v>0.88</v>
      </c>
      <c r="T131">
        <f t="shared" si="20"/>
        <v>12.51</v>
      </c>
      <c r="U131">
        <f t="shared" si="21"/>
        <v>12.5</v>
      </c>
      <c r="W131">
        <f t="shared" si="22"/>
        <v>0.86</v>
      </c>
      <c r="X131">
        <f t="shared" si="23"/>
        <v>0.12</v>
      </c>
      <c r="Y131">
        <f t="shared" si="24"/>
        <v>0.02</v>
      </c>
    </row>
    <row r="132" spans="1:25" x14ac:dyDescent="0.25">
      <c r="A132" s="1" t="s">
        <v>1118</v>
      </c>
      <c r="B132" s="1">
        <v>100</v>
      </c>
      <c r="C132" s="1">
        <v>47</v>
      </c>
      <c r="D132" s="1">
        <v>12.6</v>
      </c>
      <c r="E132" s="1">
        <v>0.4</v>
      </c>
      <c r="F132" s="1">
        <v>0.4</v>
      </c>
      <c r="G132" s="1"/>
      <c r="H132" s="1">
        <v>1</v>
      </c>
      <c r="I132" s="1"/>
      <c r="J132" s="1"/>
      <c r="K132" s="1">
        <v>0</v>
      </c>
      <c r="L132" s="1">
        <v>2017</v>
      </c>
      <c r="M132">
        <f t="shared" ref="M132:M159" si="25">4*D132+4*E132+9*F132</f>
        <v>55.6</v>
      </c>
      <c r="N132">
        <f t="shared" ref="N132:N159" si="26">ROUND(M132/C132,2)</f>
        <v>1.18</v>
      </c>
      <c r="O132">
        <f t="shared" ref="O132:O159" si="27">B132-F132-E132</f>
        <v>99.199999999999989</v>
      </c>
      <c r="P132">
        <f t="shared" ref="P132:P159" si="28">O132*9</f>
        <v>892.8</v>
      </c>
      <c r="Q132">
        <f t="shared" ref="Q132:Q159" si="29">D132</f>
        <v>12.6</v>
      </c>
      <c r="R132">
        <f t="shared" ref="R132:R159" si="30">Q132*4</f>
        <v>50.4</v>
      </c>
      <c r="S132">
        <f t="shared" ref="S132:S159" si="31">ROUND(R132/50,2)</f>
        <v>1.01</v>
      </c>
      <c r="T132">
        <f t="shared" ref="T132:T159" si="32">ROUND(Q132/S132,2)</f>
        <v>12.48</v>
      </c>
      <c r="U132">
        <f t="shared" ref="U132:U159" si="33">IF(T132&lt;=20,ROUND(T132,1),IF(AND(T132&gt;20,T132&lt;=50),INT((T132+2)/5)*5,ROUND(T132,-1)))</f>
        <v>12.5</v>
      </c>
      <c r="W132">
        <f t="shared" ref="W132:W159" si="34">ROUND(D132/($D132+$E132+$F132),2)</f>
        <v>0.94</v>
      </c>
      <c r="X132">
        <f t="shared" ref="X132:X159" si="35">ROUND(E132/($D132+$E132+$F132),2)</f>
        <v>0.03</v>
      </c>
      <c r="Y132">
        <f t="shared" ref="Y132:Y159" si="36">ROUND(F132/($D132+$E132+$F132),2)</f>
        <v>0.03</v>
      </c>
    </row>
    <row r="133" spans="1:25" x14ac:dyDescent="0.25">
      <c r="A133" s="1" t="s">
        <v>1119</v>
      </c>
      <c r="B133" s="1">
        <v>100</v>
      </c>
      <c r="C133" s="1">
        <v>20</v>
      </c>
      <c r="D133" s="1">
        <v>5</v>
      </c>
      <c r="E133" s="1">
        <v>0.2</v>
      </c>
      <c r="F133" s="1">
        <v>0.1</v>
      </c>
      <c r="G133" s="1">
        <v>0</v>
      </c>
      <c r="H133" s="1">
        <v>11</v>
      </c>
      <c r="I133" s="1">
        <v>0</v>
      </c>
      <c r="J133" s="1">
        <v>0</v>
      </c>
      <c r="K133" s="1">
        <v>0</v>
      </c>
      <c r="L133" s="1">
        <v>2011</v>
      </c>
      <c r="M133">
        <f t="shared" si="25"/>
        <v>21.7</v>
      </c>
      <c r="N133">
        <f t="shared" si="26"/>
        <v>1.0900000000000001</v>
      </c>
      <c r="O133">
        <f t="shared" si="27"/>
        <v>99.7</v>
      </c>
      <c r="P133">
        <f t="shared" si="28"/>
        <v>897.30000000000007</v>
      </c>
      <c r="Q133">
        <f t="shared" si="29"/>
        <v>5</v>
      </c>
      <c r="R133">
        <f t="shared" si="30"/>
        <v>20</v>
      </c>
      <c r="S133">
        <f t="shared" si="31"/>
        <v>0.4</v>
      </c>
      <c r="T133">
        <f t="shared" si="32"/>
        <v>12.5</v>
      </c>
      <c r="U133">
        <f t="shared" si="33"/>
        <v>12.5</v>
      </c>
      <c r="W133">
        <f t="shared" si="34"/>
        <v>0.94</v>
      </c>
      <c r="X133">
        <f t="shared" si="35"/>
        <v>0.04</v>
      </c>
      <c r="Y133">
        <f t="shared" si="36"/>
        <v>0.02</v>
      </c>
    </row>
    <row r="134" spans="1:25" x14ac:dyDescent="0.25">
      <c r="A134" s="1" t="s">
        <v>1120</v>
      </c>
      <c r="B134" s="1">
        <v>100</v>
      </c>
      <c r="C134" s="1">
        <v>54</v>
      </c>
      <c r="D134" s="1">
        <v>13.52</v>
      </c>
      <c r="E134" s="1">
        <v>0</v>
      </c>
      <c r="F134" s="1">
        <v>0.1</v>
      </c>
      <c r="G134" s="1">
        <v>11.87</v>
      </c>
      <c r="H134" s="1">
        <v>2</v>
      </c>
      <c r="I134" s="1">
        <v>0</v>
      </c>
      <c r="J134" s="1">
        <v>0.01</v>
      </c>
      <c r="K134" s="1">
        <v>0</v>
      </c>
      <c r="L134" s="1">
        <v>2017</v>
      </c>
      <c r="M134">
        <f t="shared" si="25"/>
        <v>54.98</v>
      </c>
      <c r="N134">
        <f t="shared" si="26"/>
        <v>1.02</v>
      </c>
      <c r="O134">
        <f t="shared" si="27"/>
        <v>99.9</v>
      </c>
      <c r="P134">
        <f t="shared" si="28"/>
        <v>899.1</v>
      </c>
      <c r="Q134">
        <f t="shared" si="29"/>
        <v>13.52</v>
      </c>
      <c r="R134">
        <f t="shared" si="30"/>
        <v>54.08</v>
      </c>
      <c r="S134">
        <f t="shared" si="31"/>
        <v>1.08</v>
      </c>
      <c r="T134">
        <f t="shared" si="32"/>
        <v>12.52</v>
      </c>
      <c r="U134">
        <f t="shared" si="33"/>
        <v>12.5</v>
      </c>
      <c r="W134">
        <f t="shared" si="34"/>
        <v>0.99</v>
      </c>
      <c r="X134">
        <f t="shared" si="35"/>
        <v>0</v>
      </c>
      <c r="Y134">
        <f t="shared" si="36"/>
        <v>0.01</v>
      </c>
    </row>
    <row r="135" spans="1:25" x14ac:dyDescent="0.25">
      <c r="A135" s="1" t="s">
        <v>1121</v>
      </c>
      <c r="B135" s="1">
        <v>100</v>
      </c>
      <c r="C135" s="1">
        <v>46</v>
      </c>
      <c r="D135" s="1">
        <v>11.97</v>
      </c>
      <c r="E135" s="1">
        <v>0.46</v>
      </c>
      <c r="F135" s="1">
        <v>0.13</v>
      </c>
      <c r="G135" s="1">
        <v>4.2699999999999996</v>
      </c>
      <c r="H135" s="1">
        <v>2</v>
      </c>
      <c r="I135" s="1">
        <v>0</v>
      </c>
      <c r="J135" s="1">
        <v>0.01</v>
      </c>
      <c r="K135" s="1">
        <v>0</v>
      </c>
      <c r="L135" s="1">
        <v>2017</v>
      </c>
      <c r="M135">
        <f t="shared" si="25"/>
        <v>50.890000000000008</v>
      </c>
      <c r="N135">
        <f t="shared" si="26"/>
        <v>1.1100000000000001</v>
      </c>
      <c r="O135">
        <f t="shared" si="27"/>
        <v>99.410000000000011</v>
      </c>
      <c r="P135">
        <f t="shared" si="28"/>
        <v>894.69</v>
      </c>
      <c r="Q135">
        <f t="shared" si="29"/>
        <v>11.97</v>
      </c>
      <c r="R135">
        <f t="shared" si="30"/>
        <v>47.88</v>
      </c>
      <c r="S135">
        <f t="shared" si="31"/>
        <v>0.96</v>
      </c>
      <c r="T135">
        <f t="shared" si="32"/>
        <v>12.47</v>
      </c>
      <c r="U135">
        <f t="shared" si="33"/>
        <v>12.5</v>
      </c>
      <c r="W135">
        <f t="shared" si="34"/>
        <v>0.95</v>
      </c>
      <c r="X135">
        <f t="shared" si="35"/>
        <v>0.04</v>
      </c>
      <c r="Y135">
        <f t="shared" si="36"/>
        <v>0.01</v>
      </c>
    </row>
    <row r="136" spans="1:25" x14ac:dyDescent="0.25">
      <c r="A136" s="1" t="s">
        <v>1122</v>
      </c>
      <c r="B136" s="1">
        <v>100</v>
      </c>
      <c r="C136" s="1">
        <v>61</v>
      </c>
      <c r="D136" s="1">
        <v>14.8</v>
      </c>
      <c r="E136" s="1">
        <v>0.8</v>
      </c>
      <c r="F136" s="1">
        <v>1</v>
      </c>
      <c r="G136" s="1"/>
      <c r="H136" s="1">
        <v>2</v>
      </c>
      <c r="I136" s="1"/>
      <c r="J136" s="1"/>
      <c r="K136" s="1">
        <v>0</v>
      </c>
      <c r="L136" s="1">
        <v>2017</v>
      </c>
      <c r="M136">
        <f t="shared" si="25"/>
        <v>71.400000000000006</v>
      </c>
      <c r="N136">
        <f t="shared" si="26"/>
        <v>1.17</v>
      </c>
      <c r="O136">
        <f t="shared" si="27"/>
        <v>98.2</v>
      </c>
      <c r="P136">
        <f t="shared" si="28"/>
        <v>883.80000000000007</v>
      </c>
      <c r="Q136">
        <f t="shared" si="29"/>
        <v>14.8</v>
      </c>
      <c r="R136">
        <f t="shared" si="30"/>
        <v>59.2</v>
      </c>
      <c r="S136">
        <f t="shared" si="31"/>
        <v>1.18</v>
      </c>
      <c r="T136">
        <f t="shared" si="32"/>
        <v>12.54</v>
      </c>
      <c r="U136">
        <f t="shared" si="33"/>
        <v>12.5</v>
      </c>
      <c r="W136">
        <f t="shared" si="34"/>
        <v>0.89</v>
      </c>
      <c r="X136">
        <f t="shared" si="35"/>
        <v>0.05</v>
      </c>
      <c r="Y136">
        <f t="shared" si="36"/>
        <v>0.06</v>
      </c>
    </row>
    <row r="137" spans="1:25" x14ac:dyDescent="0.25">
      <c r="A137" s="1" t="s">
        <v>1123</v>
      </c>
      <c r="B137" s="1">
        <v>100</v>
      </c>
      <c r="C137" s="1">
        <v>79</v>
      </c>
      <c r="D137" s="1">
        <v>18.5</v>
      </c>
      <c r="E137" s="1">
        <v>1.3</v>
      </c>
      <c r="F137" s="1">
        <v>1.5</v>
      </c>
      <c r="G137" s="1"/>
      <c r="H137" s="1">
        <v>2</v>
      </c>
      <c r="I137" s="1"/>
      <c r="J137" s="1"/>
      <c r="K137" s="1">
        <v>0</v>
      </c>
      <c r="L137" s="1">
        <v>2017</v>
      </c>
      <c r="M137">
        <f t="shared" si="25"/>
        <v>92.7</v>
      </c>
      <c r="N137">
        <f t="shared" si="26"/>
        <v>1.17</v>
      </c>
      <c r="O137">
        <f t="shared" si="27"/>
        <v>97.2</v>
      </c>
      <c r="P137">
        <f t="shared" si="28"/>
        <v>874.80000000000007</v>
      </c>
      <c r="Q137">
        <f t="shared" si="29"/>
        <v>18.5</v>
      </c>
      <c r="R137">
        <f t="shared" si="30"/>
        <v>74</v>
      </c>
      <c r="S137">
        <f t="shared" si="31"/>
        <v>1.48</v>
      </c>
      <c r="T137">
        <f t="shared" si="32"/>
        <v>12.5</v>
      </c>
      <c r="U137">
        <f t="shared" si="33"/>
        <v>12.5</v>
      </c>
      <c r="W137">
        <f t="shared" si="34"/>
        <v>0.87</v>
      </c>
      <c r="X137">
        <f t="shared" si="35"/>
        <v>0.06</v>
      </c>
      <c r="Y137">
        <f t="shared" si="36"/>
        <v>7.0000000000000007E-2</v>
      </c>
    </row>
    <row r="138" spans="1:25" x14ac:dyDescent="0.25">
      <c r="A138" s="1" t="s">
        <v>1124</v>
      </c>
      <c r="B138" s="1">
        <v>100</v>
      </c>
      <c r="C138" s="1">
        <v>41</v>
      </c>
      <c r="D138" s="1">
        <v>11.1</v>
      </c>
      <c r="E138" s="1">
        <v>0.1</v>
      </c>
      <c r="F138" s="1">
        <v>0.1</v>
      </c>
      <c r="G138" s="1">
        <v>9.9</v>
      </c>
      <c r="H138" s="1">
        <v>1</v>
      </c>
      <c r="I138" s="1">
        <v>0</v>
      </c>
      <c r="J138" s="1">
        <v>-0.01</v>
      </c>
      <c r="K138" s="1">
        <v>0</v>
      </c>
      <c r="L138" s="1">
        <v>2017</v>
      </c>
      <c r="M138">
        <f t="shared" si="25"/>
        <v>45.699999999999996</v>
      </c>
      <c r="N138">
        <f t="shared" si="26"/>
        <v>1.1100000000000001</v>
      </c>
      <c r="O138">
        <f t="shared" si="27"/>
        <v>99.800000000000011</v>
      </c>
      <c r="P138">
        <f t="shared" si="28"/>
        <v>898.2</v>
      </c>
      <c r="Q138">
        <f t="shared" si="29"/>
        <v>11.1</v>
      </c>
      <c r="R138">
        <f t="shared" si="30"/>
        <v>44.4</v>
      </c>
      <c r="S138">
        <f t="shared" si="31"/>
        <v>0.89</v>
      </c>
      <c r="T138">
        <f t="shared" si="32"/>
        <v>12.47</v>
      </c>
      <c r="U138">
        <f t="shared" si="33"/>
        <v>12.5</v>
      </c>
      <c r="W138">
        <f t="shared" si="34"/>
        <v>0.98</v>
      </c>
      <c r="X138">
        <f t="shared" si="35"/>
        <v>0.01</v>
      </c>
      <c r="Y138">
        <f t="shared" si="36"/>
        <v>0.01</v>
      </c>
    </row>
    <row r="139" spans="1:25" x14ac:dyDescent="0.25">
      <c r="A139" s="1" t="s">
        <v>1125</v>
      </c>
      <c r="B139" s="1">
        <v>100</v>
      </c>
      <c r="C139" s="1">
        <v>51</v>
      </c>
      <c r="D139" s="1">
        <v>12.1</v>
      </c>
      <c r="E139" s="1">
        <v>0.3</v>
      </c>
      <c r="F139" s="1">
        <v>0.1</v>
      </c>
      <c r="G139" s="1"/>
      <c r="H139" s="1">
        <v>1</v>
      </c>
      <c r="I139" s="1">
        <v>0</v>
      </c>
      <c r="J139" s="1">
        <v>-0.01</v>
      </c>
      <c r="K139" s="1">
        <v>0</v>
      </c>
      <c r="L139" s="1">
        <v>2017</v>
      </c>
      <c r="M139">
        <f t="shared" si="25"/>
        <v>50.5</v>
      </c>
      <c r="N139">
        <f t="shared" si="26"/>
        <v>0.99</v>
      </c>
      <c r="O139">
        <f t="shared" si="27"/>
        <v>99.600000000000009</v>
      </c>
      <c r="P139">
        <f t="shared" si="28"/>
        <v>896.40000000000009</v>
      </c>
      <c r="Q139">
        <f t="shared" si="29"/>
        <v>12.1</v>
      </c>
      <c r="R139">
        <f t="shared" si="30"/>
        <v>48.4</v>
      </c>
      <c r="S139">
        <f t="shared" si="31"/>
        <v>0.97</v>
      </c>
      <c r="T139">
        <f t="shared" si="32"/>
        <v>12.47</v>
      </c>
      <c r="U139">
        <f t="shared" si="33"/>
        <v>12.5</v>
      </c>
      <c r="W139">
        <f t="shared" si="34"/>
        <v>0.97</v>
      </c>
      <c r="X139">
        <f t="shared" si="35"/>
        <v>0.02</v>
      </c>
      <c r="Y139">
        <f t="shared" si="36"/>
        <v>0.01</v>
      </c>
    </row>
    <row r="140" spans="1:25" x14ac:dyDescent="0.25">
      <c r="A140" s="1" t="s">
        <v>1126</v>
      </c>
      <c r="B140" s="1">
        <v>100</v>
      </c>
      <c r="C140" s="1">
        <v>71</v>
      </c>
      <c r="D140" s="1">
        <v>17.399999999999999</v>
      </c>
      <c r="E140" s="1">
        <v>0.3</v>
      </c>
      <c r="F140" s="1">
        <v>0</v>
      </c>
      <c r="G140" s="1"/>
      <c r="H140" s="1">
        <v>2</v>
      </c>
      <c r="I140" s="1"/>
      <c r="J140" s="1"/>
      <c r="K140" s="1">
        <v>0</v>
      </c>
      <c r="L140" s="1">
        <v>2017</v>
      </c>
      <c r="M140">
        <f t="shared" si="25"/>
        <v>70.8</v>
      </c>
      <c r="N140">
        <f t="shared" si="26"/>
        <v>1</v>
      </c>
      <c r="O140">
        <f t="shared" si="27"/>
        <v>99.7</v>
      </c>
      <c r="P140">
        <f t="shared" si="28"/>
        <v>897.30000000000007</v>
      </c>
      <c r="Q140">
        <f t="shared" si="29"/>
        <v>17.399999999999999</v>
      </c>
      <c r="R140">
        <f t="shared" si="30"/>
        <v>69.599999999999994</v>
      </c>
      <c r="S140">
        <f t="shared" si="31"/>
        <v>1.39</v>
      </c>
      <c r="T140">
        <f t="shared" si="32"/>
        <v>12.52</v>
      </c>
      <c r="U140">
        <f t="shared" si="33"/>
        <v>12.5</v>
      </c>
      <c r="W140">
        <f t="shared" si="34"/>
        <v>0.98</v>
      </c>
      <c r="X140">
        <f t="shared" si="35"/>
        <v>0.02</v>
      </c>
      <c r="Y140">
        <f t="shared" si="36"/>
        <v>0</v>
      </c>
    </row>
    <row r="141" spans="1:25" x14ac:dyDescent="0.25">
      <c r="A141" s="1" t="s">
        <v>1127</v>
      </c>
      <c r="B141" s="1">
        <v>100</v>
      </c>
      <c r="C141" s="1">
        <v>40</v>
      </c>
      <c r="D141" s="1">
        <v>11.52</v>
      </c>
      <c r="E141" s="1">
        <v>0.39</v>
      </c>
      <c r="F141" s="1">
        <v>0.03</v>
      </c>
      <c r="G141" s="1">
        <v>8.7799999999999994</v>
      </c>
      <c r="H141" s="1">
        <v>2</v>
      </c>
      <c r="I141" s="1">
        <v>0</v>
      </c>
      <c r="J141" s="1">
        <v>0.01</v>
      </c>
      <c r="K141" s="1">
        <v>0</v>
      </c>
      <c r="L141" s="1">
        <v>2017</v>
      </c>
      <c r="M141">
        <f t="shared" si="25"/>
        <v>47.910000000000004</v>
      </c>
      <c r="N141">
        <f t="shared" si="26"/>
        <v>1.2</v>
      </c>
      <c r="O141">
        <f t="shared" si="27"/>
        <v>99.58</v>
      </c>
      <c r="P141">
        <f t="shared" si="28"/>
        <v>896.22</v>
      </c>
      <c r="Q141">
        <f t="shared" si="29"/>
        <v>11.52</v>
      </c>
      <c r="R141">
        <f t="shared" si="30"/>
        <v>46.08</v>
      </c>
      <c r="S141">
        <f t="shared" si="31"/>
        <v>0.92</v>
      </c>
      <c r="T141">
        <f t="shared" si="32"/>
        <v>12.52</v>
      </c>
      <c r="U141">
        <f t="shared" si="33"/>
        <v>12.5</v>
      </c>
      <c r="W141">
        <f t="shared" si="34"/>
        <v>0.96</v>
      </c>
      <c r="X141">
        <f t="shared" si="35"/>
        <v>0.03</v>
      </c>
      <c r="Y141">
        <f t="shared" si="36"/>
        <v>0</v>
      </c>
    </row>
    <row r="142" spans="1:25" x14ac:dyDescent="0.25">
      <c r="A142" s="1" t="s">
        <v>1128</v>
      </c>
      <c r="B142" s="1">
        <v>100</v>
      </c>
      <c r="C142" s="1">
        <v>76</v>
      </c>
      <c r="D142" s="1">
        <v>18.809999999999999</v>
      </c>
      <c r="E142" s="1">
        <v>0.13</v>
      </c>
      <c r="F142" s="1">
        <v>0</v>
      </c>
      <c r="G142" s="1">
        <v>13.02</v>
      </c>
      <c r="H142" s="1">
        <v>1</v>
      </c>
      <c r="I142" s="1">
        <v>0</v>
      </c>
      <c r="J142" s="1">
        <v>0</v>
      </c>
      <c r="K142" s="1">
        <v>0</v>
      </c>
      <c r="L142" s="1">
        <v>2017</v>
      </c>
      <c r="M142">
        <f t="shared" si="25"/>
        <v>75.759999999999991</v>
      </c>
      <c r="N142">
        <f t="shared" si="26"/>
        <v>1</v>
      </c>
      <c r="O142">
        <f t="shared" si="27"/>
        <v>99.87</v>
      </c>
      <c r="P142">
        <f t="shared" si="28"/>
        <v>898.83</v>
      </c>
      <c r="Q142">
        <f t="shared" si="29"/>
        <v>18.809999999999999</v>
      </c>
      <c r="R142">
        <f t="shared" si="30"/>
        <v>75.239999999999995</v>
      </c>
      <c r="S142">
        <f t="shared" si="31"/>
        <v>1.5</v>
      </c>
      <c r="T142">
        <f t="shared" si="32"/>
        <v>12.54</v>
      </c>
      <c r="U142">
        <f t="shared" si="33"/>
        <v>12.5</v>
      </c>
      <c r="W142">
        <f t="shared" si="34"/>
        <v>0.99</v>
      </c>
      <c r="X142">
        <f t="shared" si="35"/>
        <v>0.01</v>
      </c>
      <c r="Y142">
        <f t="shared" si="36"/>
        <v>0</v>
      </c>
    </row>
    <row r="143" spans="1:25" x14ac:dyDescent="0.25">
      <c r="A143" s="1" t="s">
        <v>1129</v>
      </c>
      <c r="B143" s="1">
        <v>100</v>
      </c>
      <c r="C143" s="1">
        <v>50</v>
      </c>
      <c r="D143" s="1">
        <v>14.32</v>
      </c>
      <c r="E143" s="1">
        <v>0.46</v>
      </c>
      <c r="F143" s="1">
        <v>0.04</v>
      </c>
      <c r="G143" s="1">
        <v>10.26</v>
      </c>
      <c r="H143" s="1">
        <v>0</v>
      </c>
      <c r="I143" s="1">
        <v>0</v>
      </c>
      <c r="J143" s="1">
        <v>0.01</v>
      </c>
      <c r="K143" s="1">
        <v>0</v>
      </c>
      <c r="L143" s="1">
        <v>2017</v>
      </c>
      <c r="M143">
        <f t="shared" si="25"/>
        <v>59.480000000000004</v>
      </c>
      <c r="N143">
        <f t="shared" si="26"/>
        <v>1.19</v>
      </c>
      <c r="O143">
        <f t="shared" si="27"/>
        <v>99.5</v>
      </c>
      <c r="P143">
        <f t="shared" si="28"/>
        <v>895.5</v>
      </c>
      <c r="Q143">
        <f t="shared" si="29"/>
        <v>14.32</v>
      </c>
      <c r="R143">
        <f t="shared" si="30"/>
        <v>57.28</v>
      </c>
      <c r="S143">
        <f t="shared" si="31"/>
        <v>1.1499999999999999</v>
      </c>
      <c r="T143">
        <f t="shared" si="32"/>
        <v>12.45</v>
      </c>
      <c r="U143">
        <f t="shared" si="33"/>
        <v>12.5</v>
      </c>
      <c r="W143">
        <f t="shared" si="34"/>
        <v>0.97</v>
      </c>
      <c r="X143">
        <f t="shared" si="35"/>
        <v>0.03</v>
      </c>
      <c r="Y143">
        <f t="shared" si="36"/>
        <v>0</v>
      </c>
    </row>
    <row r="144" spans="1:25" x14ac:dyDescent="0.25">
      <c r="A144" s="1" t="s">
        <v>1130</v>
      </c>
      <c r="B144" s="1">
        <v>100</v>
      </c>
      <c r="C144" s="1">
        <v>36</v>
      </c>
      <c r="D144" s="1">
        <v>9.8000000000000007</v>
      </c>
      <c r="E144" s="1">
        <v>0.7</v>
      </c>
      <c r="F144" s="1">
        <v>0.1</v>
      </c>
      <c r="G144" s="1"/>
      <c r="H144" s="1">
        <v>9</v>
      </c>
      <c r="I144" s="1"/>
      <c r="J144" s="1"/>
      <c r="K144" s="1">
        <v>0</v>
      </c>
      <c r="L144" s="1">
        <v>2017</v>
      </c>
      <c r="M144">
        <f t="shared" si="25"/>
        <v>42.9</v>
      </c>
      <c r="N144">
        <f t="shared" si="26"/>
        <v>1.19</v>
      </c>
      <c r="O144">
        <f t="shared" si="27"/>
        <v>99.2</v>
      </c>
      <c r="P144">
        <f t="shared" si="28"/>
        <v>892.80000000000007</v>
      </c>
      <c r="Q144">
        <f t="shared" si="29"/>
        <v>9.8000000000000007</v>
      </c>
      <c r="R144">
        <f t="shared" si="30"/>
        <v>39.200000000000003</v>
      </c>
      <c r="S144">
        <f t="shared" si="31"/>
        <v>0.78</v>
      </c>
      <c r="T144">
        <f t="shared" si="32"/>
        <v>12.56</v>
      </c>
      <c r="U144">
        <f t="shared" si="33"/>
        <v>12.6</v>
      </c>
      <c r="W144">
        <f t="shared" si="34"/>
        <v>0.92</v>
      </c>
      <c r="X144">
        <f t="shared" si="35"/>
        <v>7.0000000000000007E-2</v>
      </c>
      <c r="Y144">
        <f t="shared" si="36"/>
        <v>0.01</v>
      </c>
    </row>
    <row r="145" spans="1:25" x14ac:dyDescent="0.25">
      <c r="A145" s="1" t="s">
        <v>1131</v>
      </c>
      <c r="B145" s="1">
        <v>100</v>
      </c>
      <c r="C145" s="1">
        <v>64</v>
      </c>
      <c r="D145" s="1">
        <v>16.2</v>
      </c>
      <c r="E145" s="1">
        <v>0.8</v>
      </c>
      <c r="F145" s="1">
        <v>0.4</v>
      </c>
      <c r="G145" s="1"/>
      <c r="H145" s="1">
        <v>5</v>
      </c>
      <c r="I145" s="1">
        <v>0</v>
      </c>
      <c r="J145" s="1"/>
      <c r="K145" s="1">
        <v>0</v>
      </c>
      <c r="L145" s="1">
        <v>2017</v>
      </c>
      <c r="M145">
        <f t="shared" si="25"/>
        <v>71.599999999999994</v>
      </c>
      <c r="N145">
        <f t="shared" si="26"/>
        <v>1.1200000000000001</v>
      </c>
      <c r="O145">
        <f t="shared" si="27"/>
        <v>98.8</v>
      </c>
      <c r="P145">
        <f t="shared" si="28"/>
        <v>889.19999999999993</v>
      </c>
      <c r="Q145">
        <f t="shared" si="29"/>
        <v>16.2</v>
      </c>
      <c r="R145">
        <f t="shared" si="30"/>
        <v>64.8</v>
      </c>
      <c r="S145">
        <f t="shared" si="31"/>
        <v>1.3</v>
      </c>
      <c r="T145">
        <f t="shared" si="32"/>
        <v>12.46</v>
      </c>
      <c r="U145">
        <f t="shared" si="33"/>
        <v>12.5</v>
      </c>
      <c r="W145">
        <f t="shared" si="34"/>
        <v>0.93</v>
      </c>
      <c r="X145">
        <f t="shared" si="35"/>
        <v>0.05</v>
      </c>
      <c r="Y145">
        <f t="shared" si="36"/>
        <v>0.02</v>
      </c>
    </row>
    <row r="146" spans="1:25" x14ac:dyDescent="0.25">
      <c r="A146" s="1" t="s">
        <v>1132</v>
      </c>
      <c r="B146" s="1">
        <v>100</v>
      </c>
      <c r="C146" s="1">
        <v>95</v>
      </c>
      <c r="D146" s="1">
        <v>22.58</v>
      </c>
      <c r="E146" s="1">
        <v>1.68</v>
      </c>
      <c r="F146" s="1">
        <v>1.55</v>
      </c>
      <c r="G146" s="1">
        <v>8.58</v>
      </c>
      <c r="H146" s="1">
        <v>1</v>
      </c>
      <c r="I146" s="1">
        <v>0</v>
      </c>
      <c r="J146" s="1">
        <v>0.19</v>
      </c>
      <c r="K146" s="1">
        <v>0</v>
      </c>
      <c r="L146" s="1">
        <v>2017</v>
      </c>
      <c r="M146">
        <f t="shared" si="25"/>
        <v>110.99</v>
      </c>
      <c r="N146">
        <f t="shared" si="26"/>
        <v>1.17</v>
      </c>
      <c r="O146">
        <f t="shared" si="27"/>
        <v>96.77</v>
      </c>
      <c r="P146">
        <f t="shared" si="28"/>
        <v>870.93</v>
      </c>
      <c r="Q146">
        <f t="shared" si="29"/>
        <v>22.58</v>
      </c>
      <c r="R146">
        <f t="shared" si="30"/>
        <v>90.32</v>
      </c>
      <c r="S146">
        <f t="shared" si="31"/>
        <v>1.81</v>
      </c>
      <c r="T146">
        <f t="shared" si="32"/>
        <v>12.48</v>
      </c>
      <c r="U146">
        <f t="shared" si="33"/>
        <v>12.5</v>
      </c>
      <c r="W146">
        <f t="shared" si="34"/>
        <v>0.87</v>
      </c>
      <c r="X146">
        <f t="shared" si="35"/>
        <v>7.0000000000000007E-2</v>
      </c>
      <c r="Y146">
        <f t="shared" si="36"/>
        <v>0.06</v>
      </c>
    </row>
    <row r="147" spans="1:25" x14ac:dyDescent="0.25">
      <c r="A147" s="1" t="s">
        <v>1133</v>
      </c>
      <c r="B147" s="1">
        <v>100</v>
      </c>
      <c r="C147" s="1">
        <v>279</v>
      </c>
      <c r="D147" s="1">
        <v>78.89</v>
      </c>
      <c r="E147" s="1">
        <v>2.64</v>
      </c>
      <c r="F147" s="1">
        <v>0.53</v>
      </c>
      <c r="G147" s="1">
        <v>66.709999999999994</v>
      </c>
      <c r="H147" s="1">
        <v>27</v>
      </c>
      <c r="I147" s="1">
        <v>0</v>
      </c>
      <c r="J147" s="1">
        <v>0.1</v>
      </c>
      <c r="K147" s="1">
        <v>0</v>
      </c>
      <c r="L147" s="1">
        <v>2017</v>
      </c>
      <c r="M147">
        <f t="shared" si="25"/>
        <v>330.89</v>
      </c>
      <c r="N147">
        <f t="shared" si="26"/>
        <v>1.19</v>
      </c>
      <c r="O147">
        <f t="shared" si="27"/>
        <v>96.83</v>
      </c>
      <c r="P147">
        <f t="shared" si="28"/>
        <v>871.47</v>
      </c>
      <c r="Q147">
        <f t="shared" si="29"/>
        <v>78.89</v>
      </c>
      <c r="R147">
        <f t="shared" si="30"/>
        <v>315.56</v>
      </c>
      <c r="S147">
        <f t="shared" si="31"/>
        <v>6.31</v>
      </c>
      <c r="T147">
        <f t="shared" si="32"/>
        <v>12.5</v>
      </c>
      <c r="U147">
        <f t="shared" si="33"/>
        <v>12.5</v>
      </c>
      <c r="W147">
        <f t="shared" si="34"/>
        <v>0.96</v>
      </c>
      <c r="X147">
        <f t="shared" si="35"/>
        <v>0.03</v>
      </c>
      <c r="Y147">
        <f t="shared" si="36"/>
        <v>0.01</v>
      </c>
    </row>
    <row r="148" spans="1:25" x14ac:dyDescent="0.25">
      <c r="A148" s="1" t="s">
        <v>1134</v>
      </c>
      <c r="B148" s="1">
        <v>100</v>
      </c>
      <c r="C148" s="1">
        <v>292</v>
      </c>
      <c r="D148" s="1">
        <v>72.599999999999994</v>
      </c>
      <c r="E148" s="1">
        <v>0.28000000000000003</v>
      </c>
      <c r="F148" s="1">
        <v>0.03</v>
      </c>
      <c r="G148" s="1">
        <v>60.17</v>
      </c>
      <c r="H148" s="1">
        <v>6</v>
      </c>
      <c r="I148" s="1">
        <v>0</v>
      </c>
      <c r="J148" s="1">
        <v>0.01</v>
      </c>
      <c r="K148" s="1">
        <v>0</v>
      </c>
      <c r="L148" s="1">
        <v>2017</v>
      </c>
      <c r="M148">
        <f t="shared" si="25"/>
        <v>291.78999999999996</v>
      </c>
      <c r="N148">
        <f t="shared" si="26"/>
        <v>1</v>
      </c>
      <c r="O148">
        <f t="shared" si="27"/>
        <v>99.69</v>
      </c>
      <c r="P148">
        <f t="shared" si="28"/>
        <v>897.21</v>
      </c>
      <c r="Q148">
        <f t="shared" si="29"/>
        <v>72.599999999999994</v>
      </c>
      <c r="R148">
        <f t="shared" si="30"/>
        <v>290.39999999999998</v>
      </c>
      <c r="S148">
        <f t="shared" si="31"/>
        <v>5.81</v>
      </c>
      <c r="T148">
        <f t="shared" si="32"/>
        <v>12.5</v>
      </c>
      <c r="U148">
        <f t="shared" si="33"/>
        <v>12.5</v>
      </c>
      <c r="W148">
        <f t="shared" si="34"/>
        <v>1</v>
      </c>
      <c r="X148">
        <f t="shared" si="35"/>
        <v>0</v>
      </c>
      <c r="Y148">
        <f t="shared" si="36"/>
        <v>0</v>
      </c>
    </row>
    <row r="149" spans="1:25" x14ac:dyDescent="0.25">
      <c r="A149" s="1" t="s">
        <v>1135</v>
      </c>
      <c r="B149" s="1">
        <v>100</v>
      </c>
      <c r="C149" s="1">
        <v>44</v>
      </c>
      <c r="D149" s="1">
        <v>12.92</v>
      </c>
      <c r="E149" s="1">
        <v>0.24</v>
      </c>
      <c r="F149" s="1">
        <v>0</v>
      </c>
      <c r="G149" s="1">
        <v>10.87</v>
      </c>
      <c r="H149" s="1">
        <v>5</v>
      </c>
      <c r="I149" s="1">
        <v>0</v>
      </c>
      <c r="J149" s="1">
        <v>0</v>
      </c>
      <c r="K149" s="1">
        <v>0</v>
      </c>
      <c r="L149" s="1">
        <v>2017</v>
      </c>
      <c r="M149">
        <f t="shared" si="25"/>
        <v>52.64</v>
      </c>
      <c r="N149">
        <f t="shared" si="26"/>
        <v>1.2</v>
      </c>
      <c r="O149">
        <f t="shared" si="27"/>
        <v>99.76</v>
      </c>
      <c r="P149">
        <f t="shared" si="28"/>
        <v>897.84</v>
      </c>
      <c r="Q149">
        <f t="shared" si="29"/>
        <v>12.92</v>
      </c>
      <c r="R149">
        <f t="shared" si="30"/>
        <v>51.68</v>
      </c>
      <c r="S149">
        <f t="shared" si="31"/>
        <v>1.03</v>
      </c>
      <c r="T149">
        <f t="shared" si="32"/>
        <v>12.54</v>
      </c>
      <c r="U149">
        <f t="shared" si="33"/>
        <v>12.5</v>
      </c>
      <c r="W149">
        <f t="shared" si="34"/>
        <v>0.98</v>
      </c>
      <c r="X149">
        <f t="shared" si="35"/>
        <v>0.02</v>
      </c>
      <c r="Y149">
        <f t="shared" si="36"/>
        <v>0</v>
      </c>
    </row>
    <row r="150" spans="1:25" x14ac:dyDescent="0.25">
      <c r="A150" s="1" t="s">
        <v>1136</v>
      </c>
      <c r="B150" s="1">
        <v>100</v>
      </c>
      <c r="C150" s="1">
        <v>48</v>
      </c>
      <c r="D150" s="1">
        <v>14.03</v>
      </c>
      <c r="E150" s="1">
        <v>0.23</v>
      </c>
      <c r="F150" s="1">
        <v>0.01</v>
      </c>
      <c r="G150" s="1">
        <v>6.51</v>
      </c>
      <c r="H150" s="1">
        <v>8</v>
      </c>
      <c r="I150" s="1">
        <v>0</v>
      </c>
      <c r="J150" s="1">
        <v>0</v>
      </c>
      <c r="K150" s="1">
        <v>0</v>
      </c>
      <c r="L150" s="1">
        <v>2017</v>
      </c>
      <c r="M150">
        <f t="shared" si="25"/>
        <v>57.13</v>
      </c>
      <c r="N150">
        <f t="shared" si="26"/>
        <v>1.19</v>
      </c>
      <c r="O150">
        <f t="shared" si="27"/>
        <v>99.759999999999991</v>
      </c>
      <c r="P150">
        <f t="shared" si="28"/>
        <v>897.83999999999992</v>
      </c>
      <c r="Q150">
        <f t="shared" si="29"/>
        <v>14.03</v>
      </c>
      <c r="R150">
        <f t="shared" si="30"/>
        <v>56.12</v>
      </c>
      <c r="S150">
        <f t="shared" si="31"/>
        <v>1.1200000000000001</v>
      </c>
      <c r="T150">
        <f t="shared" si="32"/>
        <v>12.53</v>
      </c>
      <c r="U150">
        <f t="shared" si="33"/>
        <v>12.5</v>
      </c>
      <c r="W150">
        <f t="shared" si="34"/>
        <v>0.98</v>
      </c>
      <c r="X150">
        <f t="shared" si="35"/>
        <v>0.02</v>
      </c>
      <c r="Y150">
        <f t="shared" si="36"/>
        <v>0</v>
      </c>
    </row>
    <row r="151" spans="1:25" x14ac:dyDescent="0.25">
      <c r="A151" s="1" t="s">
        <v>1137</v>
      </c>
      <c r="B151" s="1">
        <v>100</v>
      </c>
      <c r="C151" s="1">
        <v>66</v>
      </c>
      <c r="D151" s="1">
        <v>16.2</v>
      </c>
      <c r="E151" s="1">
        <v>0.2</v>
      </c>
      <c r="F151" s="1">
        <v>0</v>
      </c>
      <c r="G151" s="1"/>
      <c r="H151" s="1">
        <v>5</v>
      </c>
      <c r="I151" s="1"/>
      <c r="J151" s="1"/>
      <c r="K151" s="1">
        <v>0</v>
      </c>
      <c r="L151" s="1">
        <v>2017</v>
      </c>
      <c r="M151">
        <f t="shared" si="25"/>
        <v>65.599999999999994</v>
      </c>
      <c r="N151">
        <f t="shared" si="26"/>
        <v>0.99</v>
      </c>
      <c r="O151">
        <f t="shared" si="27"/>
        <v>99.8</v>
      </c>
      <c r="P151">
        <f t="shared" si="28"/>
        <v>898.19999999999993</v>
      </c>
      <c r="Q151">
        <f t="shared" si="29"/>
        <v>16.2</v>
      </c>
      <c r="R151">
        <f t="shared" si="30"/>
        <v>64.8</v>
      </c>
      <c r="S151">
        <f t="shared" si="31"/>
        <v>1.3</v>
      </c>
      <c r="T151">
        <f t="shared" si="32"/>
        <v>12.46</v>
      </c>
      <c r="U151">
        <f t="shared" si="33"/>
        <v>12.5</v>
      </c>
      <c r="W151">
        <f t="shared" si="34"/>
        <v>0.99</v>
      </c>
      <c r="X151">
        <f t="shared" si="35"/>
        <v>0.01</v>
      </c>
      <c r="Y151">
        <f t="shared" si="36"/>
        <v>0</v>
      </c>
    </row>
    <row r="152" spans="1:25" x14ac:dyDescent="0.25">
      <c r="A152" s="1" t="s">
        <v>1138</v>
      </c>
      <c r="B152" s="1">
        <v>100</v>
      </c>
      <c r="C152" s="1">
        <v>47</v>
      </c>
      <c r="D152" s="1">
        <v>12.1</v>
      </c>
      <c r="E152" s="1">
        <v>0.3</v>
      </c>
      <c r="F152" s="1">
        <v>0.3</v>
      </c>
      <c r="G152" s="1">
        <v>11.7</v>
      </c>
      <c r="H152" s="1">
        <v>2</v>
      </c>
      <c r="I152" s="1">
        <v>0</v>
      </c>
      <c r="J152" s="1">
        <v>-0.04</v>
      </c>
      <c r="K152" s="1">
        <v>0</v>
      </c>
      <c r="L152" s="1">
        <v>2017</v>
      </c>
      <c r="M152">
        <f t="shared" si="25"/>
        <v>52.300000000000004</v>
      </c>
      <c r="N152">
        <f t="shared" si="26"/>
        <v>1.1100000000000001</v>
      </c>
      <c r="O152">
        <f t="shared" si="27"/>
        <v>99.4</v>
      </c>
      <c r="P152">
        <f t="shared" si="28"/>
        <v>894.6</v>
      </c>
      <c r="Q152">
        <f t="shared" si="29"/>
        <v>12.1</v>
      </c>
      <c r="R152">
        <f t="shared" si="30"/>
        <v>48.4</v>
      </c>
      <c r="S152">
        <f t="shared" si="31"/>
        <v>0.97</v>
      </c>
      <c r="T152">
        <f t="shared" si="32"/>
        <v>12.47</v>
      </c>
      <c r="U152">
        <f t="shared" si="33"/>
        <v>12.5</v>
      </c>
      <c r="W152">
        <f t="shared" si="34"/>
        <v>0.95</v>
      </c>
      <c r="X152">
        <f t="shared" si="35"/>
        <v>0.02</v>
      </c>
      <c r="Y152">
        <f t="shared" si="36"/>
        <v>0.02</v>
      </c>
    </row>
    <row r="153" spans="1:25" x14ac:dyDescent="0.25">
      <c r="A153" s="1" t="s">
        <v>1139</v>
      </c>
      <c r="B153" s="1">
        <v>100</v>
      </c>
      <c r="C153" s="1">
        <v>60</v>
      </c>
      <c r="D153" s="1">
        <v>14.77</v>
      </c>
      <c r="E153" s="1">
        <v>0.37</v>
      </c>
      <c r="F153" s="1">
        <v>0.13</v>
      </c>
      <c r="G153" s="1">
        <v>14.2</v>
      </c>
      <c r="H153" s="1">
        <v>5</v>
      </c>
      <c r="I153" s="1">
        <v>0</v>
      </c>
      <c r="J153" s="1">
        <v>0.03</v>
      </c>
      <c r="K153" s="1">
        <v>0</v>
      </c>
      <c r="L153" s="1">
        <v>2017</v>
      </c>
      <c r="M153">
        <f t="shared" si="25"/>
        <v>61.73</v>
      </c>
      <c r="N153">
        <f t="shared" si="26"/>
        <v>1.03</v>
      </c>
      <c r="O153">
        <f t="shared" si="27"/>
        <v>99.5</v>
      </c>
      <c r="P153">
        <f t="shared" si="28"/>
        <v>895.5</v>
      </c>
      <c r="Q153">
        <f t="shared" si="29"/>
        <v>14.77</v>
      </c>
      <c r="R153">
        <f t="shared" si="30"/>
        <v>59.08</v>
      </c>
      <c r="S153">
        <f t="shared" si="31"/>
        <v>1.18</v>
      </c>
      <c r="T153">
        <f t="shared" si="32"/>
        <v>12.52</v>
      </c>
      <c r="U153">
        <f t="shared" si="33"/>
        <v>12.5</v>
      </c>
      <c r="W153">
        <f t="shared" si="34"/>
        <v>0.97</v>
      </c>
      <c r="X153">
        <f t="shared" si="35"/>
        <v>0.02</v>
      </c>
      <c r="Y153">
        <f t="shared" si="36"/>
        <v>0.01</v>
      </c>
    </row>
    <row r="154" spans="1:25" x14ac:dyDescent="0.25">
      <c r="A154" s="1" t="s">
        <v>1140</v>
      </c>
      <c r="B154" s="1">
        <v>100</v>
      </c>
      <c r="C154" s="1">
        <v>45</v>
      </c>
      <c r="D154" s="1">
        <v>12.62</v>
      </c>
      <c r="E154" s="1">
        <v>0.66</v>
      </c>
      <c r="F154" s="1">
        <v>0.01</v>
      </c>
      <c r="G154" s="1">
        <v>9.7100000000000009</v>
      </c>
      <c r="H154" s="1">
        <v>1</v>
      </c>
      <c r="I154" s="1">
        <v>0</v>
      </c>
      <c r="J154" s="1">
        <v>0</v>
      </c>
      <c r="K154" s="1">
        <v>0</v>
      </c>
      <c r="L154" s="1">
        <v>2017</v>
      </c>
      <c r="M154">
        <f t="shared" si="25"/>
        <v>53.21</v>
      </c>
      <c r="N154">
        <f t="shared" si="26"/>
        <v>1.18</v>
      </c>
      <c r="O154">
        <f t="shared" si="27"/>
        <v>99.33</v>
      </c>
      <c r="P154">
        <f t="shared" si="28"/>
        <v>893.97</v>
      </c>
      <c r="Q154">
        <f t="shared" si="29"/>
        <v>12.62</v>
      </c>
      <c r="R154">
        <f t="shared" si="30"/>
        <v>50.48</v>
      </c>
      <c r="S154">
        <f t="shared" si="31"/>
        <v>1.01</v>
      </c>
      <c r="T154">
        <f t="shared" si="32"/>
        <v>12.5</v>
      </c>
      <c r="U154">
        <f t="shared" si="33"/>
        <v>12.5</v>
      </c>
      <c r="W154">
        <f t="shared" si="34"/>
        <v>0.95</v>
      </c>
      <c r="X154">
        <f t="shared" si="35"/>
        <v>0.05</v>
      </c>
      <c r="Y154">
        <f t="shared" si="36"/>
        <v>0</v>
      </c>
    </row>
    <row r="155" spans="1:25" x14ac:dyDescent="0.25">
      <c r="A155" s="1" t="s">
        <v>1141</v>
      </c>
      <c r="B155" s="1">
        <v>100</v>
      </c>
      <c r="C155" s="1">
        <v>69</v>
      </c>
      <c r="D155" s="1">
        <v>17.12</v>
      </c>
      <c r="E155" s="1">
        <v>0.14000000000000001</v>
      </c>
      <c r="F155" s="1">
        <v>0.02</v>
      </c>
      <c r="G155" s="1">
        <v>14.87</v>
      </c>
      <c r="H155" s="1">
        <v>25</v>
      </c>
      <c r="I155" s="1">
        <v>0</v>
      </c>
      <c r="J155" s="1">
        <v>0.01</v>
      </c>
      <c r="K155" s="1">
        <v>0</v>
      </c>
      <c r="L155" s="1">
        <v>2017</v>
      </c>
      <c r="M155">
        <f t="shared" si="25"/>
        <v>69.220000000000013</v>
      </c>
      <c r="N155">
        <f t="shared" si="26"/>
        <v>1</v>
      </c>
      <c r="O155">
        <f t="shared" si="27"/>
        <v>99.84</v>
      </c>
      <c r="P155">
        <f t="shared" si="28"/>
        <v>898.56000000000006</v>
      </c>
      <c r="Q155">
        <f t="shared" si="29"/>
        <v>17.12</v>
      </c>
      <c r="R155">
        <f t="shared" si="30"/>
        <v>68.48</v>
      </c>
      <c r="S155">
        <f t="shared" si="31"/>
        <v>1.37</v>
      </c>
      <c r="T155">
        <f t="shared" si="32"/>
        <v>12.5</v>
      </c>
      <c r="U155">
        <f t="shared" si="33"/>
        <v>12.5</v>
      </c>
      <c r="W155">
        <f t="shared" si="34"/>
        <v>0.99</v>
      </c>
      <c r="X155">
        <f t="shared" si="35"/>
        <v>0.01</v>
      </c>
      <c r="Y155">
        <f t="shared" si="36"/>
        <v>0</v>
      </c>
    </row>
    <row r="156" spans="1:25" x14ac:dyDescent="0.25">
      <c r="A156" s="1" t="s">
        <v>1142</v>
      </c>
      <c r="B156" s="1">
        <v>100</v>
      </c>
      <c r="C156" s="1">
        <v>64</v>
      </c>
      <c r="D156" s="1">
        <v>18.25</v>
      </c>
      <c r="E156" s="1">
        <v>0.59</v>
      </c>
      <c r="F156" s="1">
        <v>0.05</v>
      </c>
      <c r="G156" s="1">
        <v>12.32</v>
      </c>
      <c r="H156" s="1">
        <v>0</v>
      </c>
      <c r="I156" s="1">
        <v>0</v>
      </c>
      <c r="J156" s="1">
        <v>0.02</v>
      </c>
      <c r="K156" s="1">
        <v>0</v>
      </c>
      <c r="L156" s="1">
        <v>2017</v>
      </c>
      <c r="M156">
        <f t="shared" si="25"/>
        <v>75.81</v>
      </c>
      <c r="N156">
        <f t="shared" si="26"/>
        <v>1.18</v>
      </c>
      <c r="O156">
        <f t="shared" si="27"/>
        <v>99.36</v>
      </c>
      <c r="P156">
        <f t="shared" si="28"/>
        <v>894.24</v>
      </c>
      <c r="Q156">
        <f t="shared" si="29"/>
        <v>18.25</v>
      </c>
      <c r="R156">
        <f t="shared" si="30"/>
        <v>73</v>
      </c>
      <c r="S156">
        <f t="shared" si="31"/>
        <v>1.46</v>
      </c>
      <c r="T156">
        <f t="shared" si="32"/>
        <v>12.5</v>
      </c>
      <c r="U156">
        <f t="shared" si="33"/>
        <v>12.5</v>
      </c>
      <c r="W156">
        <f t="shared" si="34"/>
        <v>0.97</v>
      </c>
      <c r="X156">
        <f t="shared" si="35"/>
        <v>0.03</v>
      </c>
      <c r="Y156">
        <f t="shared" si="36"/>
        <v>0</v>
      </c>
    </row>
    <row r="157" spans="1:25" x14ac:dyDescent="0.25">
      <c r="A157" s="1" t="s">
        <v>1143</v>
      </c>
      <c r="B157" s="1">
        <v>100</v>
      </c>
      <c r="C157" s="1">
        <v>54</v>
      </c>
      <c r="D157" s="1">
        <v>15.01</v>
      </c>
      <c r="E157" s="1">
        <v>0.71</v>
      </c>
      <c r="F157" s="1">
        <v>0.13</v>
      </c>
      <c r="G157" s="1">
        <v>8.4600000000000009</v>
      </c>
      <c r="H157" s="1">
        <v>1</v>
      </c>
      <c r="I157" s="1">
        <v>0</v>
      </c>
      <c r="J157" s="1">
        <v>0.03</v>
      </c>
      <c r="K157" s="1">
        <v>0</v>
      </c>
      <c r="L157" s="1">
        <v>2017</v>
      </c>
      <c r="M157">
        <f t="shared" si="25"/>
        <v>64.05</v>
      </c>
      <c r="N157">
        <f t="shared" si="26"/>
        <v>1.19</v>
      </c>
      <c r="O157">
        <f t="shared" si="27"/>
        <v>99.160000000000011</v>
      </c>
      <c r="P157">
        <f t="shared" si="28"/>
        <v>892.44</v>
      </c>
      <c r="Q157">
        <f t="shared" si="29"/>
        <v>15.01</v>
      </c>
      <c r="R157">
        <f t="shared" si="30"/>
        <v>60.04</v>
      </c>
      <c r="S157">
        <f t="shared" si="31"/>
        <v>1.2</v>
      </c>
      <c r="T157">
        <f t="shared" si="32"/>
        <v>12.51</v>
      </c>
      <c r="U157">
        <f t="shared" si="33"/>
        <v>12.5</v>
      </c>
      <c r="W157">
        <f t="shared" si="34"/>
        <v>0.95</v>
      </c>
      <c r="X157">
        <f t="shared" si="35"/>
        <v>0.04</v>
      </c>
      <c r="Y157">
        <f t="shared" si="36"/>
        <v>0.01</v>
      </c>
    </row>
    <row r="158" spans="1:25" x14ac:dyDescent="0.25">
      <c r="A158" s="1" t="s">
        <v>1144</v>
      </c>
      <c r="B158" s="1">
        <v>100</v>
      </c>
      <c r="C158" s="1">
        <v>82</v>
      </c>
      <c r="D158" s="1">
        <v>19.3</v>
      </c>
      <c r="E158" s="1">
        <v>0.2</v>
      </c>
      <c r="F158" s="1">
        <v>0.4</v>
      </c>
      <c r="G158" s="1"/>
      <c r="H158" s="1">
        <v>3</v>
      </c>
      <c r="I158" s="1"/>
      <c r="J158" s="1"/>
      <c r="K158" s="1">
        <v>0</v>
      </c>
      <c r="L158" s="1">
        <v>2017</v>
      </c>
      <c r="M158">
        <f t="shared" si="25"/>
        <v>81.599999999999994</v>
      </c>
      <c r="N158">
        <f t="shared" si="26"/>
        <v>1</v>
      </c>
      <c r="O158">
        <f t="shared" si="27"/>
        <v>99.399999999999991</v>
      </c>
      <c r="P158">
        <f t="shared" si="28"/>
        <v>894.59999999999991</v>
      </c>
      <c r="Q158">
        <f t="shared" si="29"/>
        <v>19.3</v>
      </c>
      <c r="R158">
        <f t="shared" si="30"/>
        <v>77.2</v>
      </c>
      <c r="S158">
        <f t="shared" si="31"/>
        <v>1.54</v>
      </c>
      <c r="T158">
        <f t="shared" si="32"/>
        <v>12.53</v>
      </c>
      <c r="U158">
        <f t="shared" si="33"/>
        <v>12.5</v>
      </c>
      <c r="W158">
        <f t="shared" si="34"/>
        <v>0.97</v>
      </c>
      <c r="X158">
        <f t="shared" si="35"/>
        <v>0.01</v>
      </c>
      <c r="Y158">
        <f t="shared" si="36"/>
        <v>0.02</v>
      </c>
    </row>
    <row r="159" spans="1:25" x14ac:dyDescent="0.25">
      <c r="A159" s="1" t="s">
        <v>1145</v>
      </c>
      <c r="B159" s="1">
        <v>100</v>
      </c>
      <c r="C159" s="1">
        <v>75</v>
      </c>
      <c r="D159" s="1">
        <v>18.52</v>
      </c>
      <c r="E159" s="1">
        <v>0.19</v>
      </c>
      <c r="F159" s="1">
        <v>0.03</v>
      </c>
      <c r="G159" s="1">
        <v>18.899999999999999</v>
      </c>
      <c r="H159" s="1">
        <v>1</v>
      </c>
      <c r="I159" s="1">
        <v>0</v>
      </c>
      <c r="J159" s="1">
        <v>0.01</v>
      </c>
      <c r="K159" s="1">
        <v>0</v>
      </c>
      <c r="L159" s="1">
        <v>2017</v>
      </c>
      <c r="M159">
        <f t="shared" si="25"/>
        <v>75.11</v>
      </c>
      <c r="N159">
        <f t="shared" si="26"/>
        <v>1</v>
      </c>
      <c r="O159">
        <f t="shared" si="27"/>
        <v>99.78</v>
      </c>
      <c r="P159">
        <f t="shared" si="28"/>
        <v>898.02</v>
      </c>
      <c r="Q159">
        <f t="shared" si="29"/>
        <v>18.52</v>
      </c>
      <c r="R159">
        <f t="shared" si="30"/>
        <v>74.08</v>
      </c>
      <c r="S159">
        <f t="shared" si="31"/>
        <v>1.48</v>
      </c>
      <c r="T159">
        <f t="shared" si="32"/>
        <v>12.51</v>
      </c>
      <c r="U159">
        <f t="shared" si="33"/>
        <v>12.5</v>
      </c>
      <c r="W159">
        <f t="shared" si="34"/>
        <v>0.99</v>
      </c>
      <c r="X159">
        <f t="shared" si="35"/>
        <v>0.01</v>
      </c>
      <c r="Y159">
        <f t="shared" si="36"/>
        <v>0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276"/>
  <sheetViews>
    <sheetView workbookViewId="0">
      <selection activeCell="M1" sqref="M1:Z3"/>
    </sheetView>
  </sheetViews>
  <sheetFormatPr defaultRowHeight="15" x14ac:dyDescent="0.25"/>
  <cols>
    <col min="1" max="1" width="27.42578125" customWidth="1"/>
  </cols>
  <sheetData>
    <row r="1" spans="1:26" x14ac:dyDescent="0.25">
      <c r="N1" s="25" t="s">
        <v>2633</v>
      </c>
      <c r="O1" s="25"/>
      <c r="P1" s="25" t="s">
        <v>2634</v>
      </c>
      <c r="Q1" s="25"/>
      <c r="R1" s="25" t="s">
        <v>2635</v>
      </c>
      <c r="S1" s="25"/>
      <c r="T1" s="16"/>
      <c r="U1" s="15" t="s">
        <v>2640</v>
      </c>
      <c r="V1" s="7"/>
      <c r="W1" s="7"/>
      <c r="X1" s="7" t="s">
        <v>2642</v>
      </c>
      <c r="Y1" s="7"/>
      <c r="Z1" s="7"/>
    </row>
    <row r="2" spans="1:26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2614</v>
      </c>
      <c r="I2" s="3" t="s">
        <v>2615</v>
      </c>
      <c r="J2" s="2" t="s">
        <v>2616</v>
      </c>
      <c r="K2" s="2" t="s">
        <v>2617</v>
      </c>
      <c r="L2" s="2" t="s">
        <v>301</v>
      </c>
      <c r="M2" s="28" t="s">
        <v>2648</v>
      </c>
      <c r="N2" s="15" t="s">
        <v>2628</v>
      </c>
      <c r="O2" s="12" t="s">
        <v>2630</v>
      </c>
      <c r="P2" s="15" t="s">
        <v>2631</v>
      </c>
      <c r="Q2" s="15" t="s">
        <v>2632</v>
      </c>
      <c r="R2" s="15" t="s">
        <v>2636</v>
      </c>
      <c r="S2" s="15" t="s">
        <v>2637</v>
      </c>
      <c r="T2" s="15" t="s">
        <v>2638</v>
      </c>
      <c r="U2" s="15" t="s">
        <v>2639</v>
      </c>
      <c r="V2" s="7" t="s">
        <v>2641</v>
      </c>
      <c r="W2" s="7"/>
      <c r="X2" s="7" t="s">
        <v>2621</v>
      </c>
      <c r="Y2" s="7" t="s">
        <v>2622</v>
      </c>
      <c r="Z2" s="7" t="s">
        <v>293</v>
      </c>
    </row>
    <row r="3" spans="1:26" x14ac:dyDescent="0.25">
      <c r="A3" s="1" t="s">
        <v>1146</v>
      </c>
      <c r="B3" s="1">
        <v>100</v>
      </c>
      <c r="C3" s="1">
        <v>256</v>
      </c>
      <c r="D3" s="1">
        <v>0.1</v>
      </c>
      <c r="E3" s="1">
        <v>19</v>
      </c>
      <c r="F3" s="1">
        <v>20.2</v>
      </c>
      <c r="G3" s="1"/>
      <c r="H3" s="1">
        <v>72</v>
      </c>
      <c r="I3" s="1"/>
      <c r="J3" s="1"/>
      <c r="K3" s="1">
        <v>0</v>
      </c>
      <c r="L3" s="1">
        <v>2017</v>
      </c>
      <c r="M3" s="1" t="str">
        <f>IF(AND((F3/E3)&gt;=0,(F3/E3)&lt;0.4325),"저어육류",IF(AND((F3/E3)&gt;=0.4325,(F3/E3)&lt;0.8375),"중어육류","고어육류"))</f>
        <v>고어육류</v>
      </c>
      <c r="N3">
        <f>4*D3+4*E3+9*F3</f>
        <v>258.2</v>
      </c>
      <c r="O3">
        <f>ROUND(N3/C3,2)</f>
        <v>1.01</v>
      </c>
      <c r="P3">
        <f>B3-D3</f>
        <v>99.9</v>
      </c>
      <c r="Q3">
        <f>E3*4+F3*9</f>
        <v>257.79999999999995</v>
      </c>
      <c r="R3">
        <f>F3+E3</f>
        <v>39.200000000000003</v>
      </c>
      <c r="S3">
        <f>Q3</f>
        <v>257.79999999999995</v>
      </c>
      <c r="T3">
        <f>ROUND(S3/IF(M3="저어육류",50,IF(M3="중어육류",75,100)),2)</f>
        <v>2.58</v>
      </c>
      <c r="U3">
        <f>ROUND(R3/T3,2)</f>
        <v>15.19</v>
      </c>
      <c r="V3">
        <f>IF(U3&lt;=20,ROUND(U3,1),IF(AND(U3&gt;20,U3&lt;=50),INT((U3+2.5)/5)*5,ROUND(U3,-1)))</f>
        <v>15.2</v>
      </c>
      <c r="X3">
        <f>ROUND(D3/($D3+$E3+$F3),2)</f>
        <v>0</v>
      </c>
      <c r="Y3">
        <f t="shared" ref="Y3:Z3" si="0">ROUND(E3/($D3+$E3+$F3),2)</f>
        <v>0.48</v>
      </c>
      <c r="Z3">
        <f t="shared" si="0"/>
        <v>0.51</v>
      </c>
    </row>
    <row r="4" spans="1:26" x14ac:dyDescent="0.25">
      <c r="A4" s="1" t="s">
        <v>1147</v>
      </c>
      <c r="B4" s="1">
        <v>100</v>
      </c>
      <c r="C4" s="1">
        <v>69</v>
      </c>
      <c r="D4" s="1">
        <v>0.7</v>
      </c>
      <c r="E4" s="1">
        <v>16.100000000000001</v>
      </c>
      <c r="F4" s="1">
        <v>0.4</v>
      </c>
      <c r="G4" s="1"/>
      <c r="H4" s="1">
        <v>69</v>
      </c>
      <c r="I4" s="1"/>
      <c r="J4" s="1"/>
      <c r="K4" s="1">
        <v>0</v>
      </c>
      <c r="L4" s="1">
        <v>2017</v>
      </c>
      <c r="M4" s="1" t="str">
        <f t="shared" ref="M4:M67" si="1">IF(AND((F4/E4)&gt;=0,(F4/E4)&lt;0.4325),"저어육류",IF(AND((F4/E4)&gt;=0.4325,(F4/E4)&lt;0.8375),"중어육류","고어육류"))</f>
        <v>저어육류</v>
      </c>
      <c r="N4">
        <f t="shared" ref="N4:N67" si="2">4*D4+4*E4+9*F4</f>
        <v>70.8</v>
      </c>
      <c r="O4">
        <f t="shared" ref="O4:O67" si="3">ROUND(N4/C4,2)</f>
        <v>1.03</v>
      </c>
      <c r="P4">
        <f t="shared" ref="P4:P67" si="4">B4-D4</f>
        <v>99.3</v>
      </c>
      <c r="Q4">
        <f t="shared" ref="Q4:Q67" si="5">E4*4+F4*9</f>
        <v>68</v>
      </c>
      <c r="R4">
        <f t="shared" ref="R4:R67" si="6">F4+E4</f>
        <v>16.5</v>
      </c>
      <c r="S4">
        <f t="shared" ref="S4:S67" si="7">Q4</f>
        <v>68</v>
      </c>
      <c r="T4">
        <f t="shared" ref="T4:T67" si="8">ROUND(S4/IF(M4="저어육류",50,IF(M4="중어육류",75,100)),2)</f>
        <v>1.36</v>
      </c>
      <c r="U4">
        <f t="shared" ref="U4:U67" si="9">ROUND(R4/T4,2)</f>
        <v>12.13</v>
      </c>
      <c r="V4">
        <f t="shared" ref="V4:V67" si="10">IF(U4&lt;=20,ROUND(U4,1),IF(AND(U4&gt;20,U4&lt;=50),INT((U4+2.5)/5)*5,ROUND(U4,-1)))</f>
        <v>12.1</v>
      </c>
      <c r="X4">
        <f t="shared" ref="X4:X67" si="11">ROUND(D4/($D4+$E4+$F4),2)</f>
        <v>0.04</v>
      </c>
      <c r="Y4">
        <f t="shared" ref="Y4:Y67" si="12">ROUND(E4/($D4+$E4+$F4),2)</f>
        <v>0.94</v>
      </c>
      <c r="Z4">
        <f t="shared" ref="Z4:Z67" si="13">ROUND(F4/($D4+$E4+$F4),2)</f>
        <v>0.02</v>
      </c>
    </row>
    <row r="5" spans="1:26" x14ac:dyDescent="0.25">
      <c r="A5" s="1" t="s">
        <v>1148</v>
      </c>
      <c r="B5" s="1">
        <v>100</v>
      </c>
      <c r="C5" s="1">
        <v>133</v>
      </c>
      <c r="D5" s="1">
        <v>6.32</v>
      </c>
      <c r="E5" s="1">
        <v>16.37</v>
      </c>
      <c r="F5" s="1">
        <v>4.28</v>
      </c>
      <c r="G5" s="1"/>
      <c r="H5" s="1">
        <v>140</v>
      </c>
      <c r="I5" s="1">
        <v>515</v>
      </c>
      <c r="J5" s="1">
        <v>1.59</v>
      </c>
      <c r="K5" s="1">
        <v>0</v>
      </c>
      <c r="L5" s="1">
        <v>2017</v>
      </c>
      <c r="M5" s="1" t="str">
        <f t="shared" si="1"/>
        <v>저어육류</v>
      </c>
      <c r="N5">
        <f t="shared" si="2"/>
        <v>129.28</v>
      </c>
      <c r="O5">
        <f t="shared" si="3"/>
        <v>0.97</v>
      </c>
      <c r="P5">
        <f t="shared" si="4"/>
        <v>93.68</v>
      </c>
      <c r="Q5">
        <f t="shared" si="5"/>
        <v>104</v>
      </c>
      <c r="R5">
        <f t="shared" si="6"/>
        <v>20.650000000000002</v>
      </c>
      <c r="S5">
        <f t="shared" si="7"/>
        <v>104</v>
      </c>
      <c r="T5">
        <f t="shared" si="8"/>
        <v>2.08</v>
      </c>
      <c r="U5">
        <f t="shared" si="9"/>
        <v>9.93</v>
      </c>
      <c r="V5">
        <f t="shared" si="10"/>
        <v>9.9</v>
      </c>
      <c r="X5">
        <f t="shared" si="11"/>
        <v>0.23</v>
      </c>
      <c r="Y5">
        <f t="shared" si="12"/>
        <v>0.61</v>
      </c>
      <c r="Z5">
        <f t="shared" si="13"/>
        <v>0.16</v>
      </c>
    </row>
    <row r="6" spans="1:26" x14ac:dyDescent="0.25">
      <c r="A6" s="1" t="s">
        <v>1149</v>
      </c>
      <c r="B6" s="1">
        <v>100</v>
      </c>
      <c r="C6" s="1">
        <v>238</v>
      </c>
      <c r="D6" s="1">
        <v>0</v>
      </c>
      <c r="E6" s="1">
        <v>28.97</v>
      </c>
      <c r="F6" s="1">
        <v>12.67</v>
      </c>
      <c r="G6" s="1"/>
      <c r="H6" s="1">
        <v>76</v>
      </c>
      <c r="I6" s="1">
        <v>96</v>
      </c>
      <c r="J6" s="1">
        <v>4.5599999999999996</v>
      </c>
      <c r="K6" s="1">
        <v>0</v>
      </c>
      <c r="L6" s="1">
        <v>2017</v>
      </c>
      <c r="M6" s="1" t="str">
        <f t="shared" si="1"/>
        <v>중어육류</v>
      </c>
      <c r="N6">
        <f t="shared" si="2"/>
        <v>229.91</v>
      </c>
      <c r="O6">
        <f t="shared" si="3"/>
        <v>0.97</v>
      </c>
      <c r="P6">
        <f t="shared" si="4"/>
        <v>100</v>
      </c>
      <c r="Q6">
        <f t="shared" si="5"/>
        <v>229.91</v>
      </c>
      <c r="R6">
        <f t="shared" si="6"/>
        <v>41.64</v>
      </c>
      <c r="S6">
        <f t="shared" si="7"/>
        <v>229.91</v>
      </c>
      <c r="T6">
        <f t="shared" si="8"/>
        <v>3.07</v>
      </c>
      <c r="U6">
        <f t="shared" si="9"/>
        <v>13.56</v>
      </c>
      <c r="V6">
        <f t="shared" si="10"/>
        <v>13.6</v>
      </c>
      <c r="X6">
        <f t="shared" si="11"/>
        <v>0</v>
      </c>
      <c r="Y6">
        <f t="shared" si="12"/>
        <v>0.7</v>
      </c>
      <c r="Z6">
        <f t="shared" si="13"/>
        <v>0.3</v>
      </c>
    </row>
    <row r="7" spans="1:26" x14ac:dyDescent="0.25">
      <c r="A7" s="1" t="s">
        <v>1150</v>
      </c>
      <c r="B7" s="1">
        <v>100</v>
      </c>
      <c r="C7" s="1">
        <v>161</v>
      </c>
      <c r="D7" s="1">
        <v>0</v>
      </c>
      <c r="E7" s="1">
        <v>22.75</v>
      </c>
      <c r="F7" s="1">
        <v>7.13</v>
      </c>
      <c r="G7" s="1"/>
      <c r="H7" s="1">
        <v>87</v>
      </c>
      <c r="I7" s="1">
        <v>84</v>
      </c>
      <c r="J7" s="1">
        <v>2.79</v>
      </c>
      <c r="K7" s="1">
        <v>0</v>
      </c>
      <c r="L7" s="1">
        <v>2017</v>
      </c>
      <c r="M7" s="1" t="str">
        <f t="shared" si="1"/>
        <v>저어육류</v>
      </c>
      <c r="N7">
        <f t="shared" si="2"/>
        <v>155.17000000000002</v>
      </c>
      <c r="O7">
        <f t="shared" si="3"/>
        <v>0.96</v>
      </c>
      <c r="P7">
        <f t="shared" si="4"/>
        <v>100</v>
      </c>
      <c r="Q7">
        <f t="shared" si="5"/>
        <v>155.17000000000002</v>
      </c>
      <c r="R7">
        <f t="shared" si="6"/>
        <v>29.88</v>
      </c>
      <c r="S7">
        <f t="shared" si="7"/>
        <v>155.17000000000002</v>
      </c>
      <c r="T7">
        <f t="shared" si="8"/>
        <v>3.1</v>
      </c>
      <c r="U7">
        <f t="shared" si="9"/>
        <v>9.64</v>
      </c>
      <c r="V7">
        <f t="shared" si="10"/>
        <v>9.6</v>
      </c>
      <c r="X7">
        <f t="shared" si="11"/>
        <v>0</v>
      </c>
      <c r="Y7">
        <f t="shared" si="12"/>
        <v>0.76</v>
      </c>
      <c r="Z7">
        <f t="shared" si="13"/>
        <v>0.24</v>
      </c>
    </row>
    <row r="8" spans="1:26" x14ac:dyDescent="0.25">
      <c r="A8" s="1" t="s">
        <v>1151</v>
      </c>
      <c r="B8" s="1">
        <v>60</v>
      </c>
      <c r="C8" s="1">
        <v>146.4</v>
      </c>
      <c r="D8" s="1">
        <v>1.5</v>
      </c>
      <c r="E8" s="1">
        <v>17.940000000000001</v>
      </c>
      <c r="F8" s="1">
        <v>6.9</v>
      </c>
      <c r="G8" s="1">
        <v>0</v>
      </c>
      <c r="H8" s="1">
        <v>66.599999999999994</v>
      </c>
      <c r="I8" s="1">
        <v>0</v>
      </c>
      <c r="J8" s="1">
        <v>0</v>
      </c>
      <c r="K8" s="1">
        <v>0</v>
      </c>
      <c r="L8" s="1">
        <v>2001</v>
      </c>
      <c r="M8" s="1" t="str">
        <f t="shared" si="1"/>
        <v>저어육류</v>
      </c>
      <c r="N8">
        <f t="shared" si="2"/>
        <v>139.86000000000001</v>
      </c>
      <c r="O8">
        <f t="shared" si="3"/>
        <v>0.96</v>
      </c>
      <c r="P8">
        <f t="shared" si="4"/>
        <v>58.5</v>
      </c>
      <c r="Q8">
        <f t="shared" si="5"/>
        <v>133.86000000000001</v>
      </c>
      <c r="R8">
        <f t="shared" si="6"/>
        <v>24.840000000000003</v>
      </c>
      <c r="S8">
        <f t="shared" si="7"/>
        <v>133.86000000000001</v>
      </c>
      <c r="T8">
        <f t="shared" si="8"/>
        <v>2.68</v>
      </c>
      <c r="U8">
        <f t="shared" si="9"/>
        <v>9.27</v>
      </c>
      <c r="V8">
        <f t="shared" si="10"/>
        <v>9.3000000000000007</v>
      </c>
      <c r="X8">
        <f t="shared" si="11"/>
        <v>0.06</v>
      </c>
      <c r="Y8">
        <f t="shared" si="12"/>
        <v>0.68</v>
      </c>
      <c r="Z8">
        <f t="shared" si="13"/>
        <v>0.26</v>
      </c>
    </row>
    <row r="9" spans="1:26" x14ac:dyDescent="0.25">
      <c r="A9" s="1" t="s">
        <v>1152</v>
      </c>
      <c r="B9" s="1">
        <v>100</v>
      </c>
      <c r="C9" s="1">
        <v>198</v>
      </c>
      <c r="D9" s="1">
        <v>8.4</v>
      </c>
      <c r="E9" s="1">
        <v>12.5</v>
      </c>
      <c r="F9" s="1">
        <v>12.7</v>
      </c>
      <c r="G9" s="1">
        <v>0</v>
      </c>
      <c r="H9" s="1"/>
      <c r="I9" s="1">
        <v>0</v>
      </c>
      <c r="J9" s="1">
        <v>0</v>
      </c>
      <c r="K9" s="1">
        <v>0</v>
      </c>
      <c r="L9" s="1">
        <v>2011</v>
      </c>
      <c r="M9" s="1" t="str">
        <f t="shared" si="1"/>
        <v>고어육류</v>
      </c>
      <c r="N9">
        <f t="shared" si="2"/>
        <v>197.89999999999998</v>
      </c>
      <c r="O9">
        <f t="shared" si="3"/>
        <v>1</v>
      </c>
      <c r="P9">
        <f t="shared" si="4"/>
        <v>91.6</v>
      </c>
      <c r="Q9">
        <f t="shared" si="5"/>
        <v>164.3</v>
      </c>
      <c r="R9">
        <f t="shared" si="6"/>
        <v>25.2</v>
      </c>
      <c r="S9">
        <f t="shared" si="7"/>
        <v>164.3</v>
      </c>
      <c r="T9">
        <f t="shared" si="8"/>
        <v>1.64</v>
      </c>
      <c r="U9">
        <f t="shared" si="9"/>
        <v>15.37</v>
      </c>
      <c r="V9">
        <f t="shared" si="10"/>
        <v>15.4</v>
      </c>
      <c r="X9">
        <f t="shared" si="11"/>
        <v>0.25</v>
      </c>
      <c r="Y9">
        <f t="shared" si="12"/>
        <v>0.37</v>
      </c>
      <c r="Z9">
        <f t="shared" si="13"/>
        <v>0.38</v>
      </c>
    </row>
    <row r="10" spans="1:26" x14ac:dyDescent="0.25">
      <c r="A10" s="1" t="s">
        <v>1153</v>
      </c>
      <c r="B10" s="1">
        <v>100</v>
      </c>
      <c r="C10" s="1">
        <v>151</v>
      </c>
      <c r="D10" s="1">
        <v>0.1</v>
      </c>
      <c r="E10" s="1">
        <v>24.4</v>
      </c>
      <c r="F10" s="1">
        <v>6.2</v>
      </c>
      <c r="G10" s="1"/>
      <c r="H10" s="1"/>
      <c r="I10" s="1"/>
      <c r="J10" s="1"/>
      <c r="K10" s="1">
        <v>0</v>
      </c>
      <c r="L10" s="1">
        <v>2017</v>
      </c>
      <c r="M10" s="1" t="str">
        <f t="shared" si="1"/>
        <v>저어육류</v>
      </c>
      <c r="N10">
        <f t="shared" si="2"/>
        <v>153.80000000000001</v>
      </c>
      <c r="O10">
        <f t="shared" si="3"/>
        <v>1.02</v>
      </c>
      <c r="P10">
        <f t="shared" si="4"/>
        <v>99.9</v>
      </c>
      <c r="Q10">
        <f t="shared" si="5"/>
        <v>153.4</v>
      </c>
      <c r="R10">
        <f t="shared" si="6"/>
        <v>30.599999999999998</v>
      </c>
      <c r="S10">
        <f t="shared" si="7"/>
        <v>153.4</v>
      </c>
      <c r="T10">
        <f t="shared" si="8"/>
        <v>3.07</v>
      </c>
      <c r="U10">
        <f t="shared" si="9"/>
        <v>9.9700000000000006</v>
      </c>
      <c r="V10">
        <f t="shared" si="10"/>
        <v>10</v>
      </c>
      <c r="X10">
        <f t="shared" si="11"/>
        <v>0</v>
      </c>
      <c r="Y10">
        <f t="shared" si="12"/>
        <v>0.79</v>
      </c>
      <c r="Z10">
        <f t="shared" si="13"/>
        <v>0.2</v>
      </c>
    </row>
    <row r="11" spans="1:26" x14ac:dyDescent="0.25">
      <c r="A11" s="1" t="s">
        <v>1154</v>
      </c>
      <c r="B11" s="1">
        <v>100</v>
      </c>
      <c r="C11" s="1">
        <v>240</v>
      </c>
      <c r="D11" s="1">
        <v>0.3</v>
      </c>
      <c r="E11" s="1">
        <v>13.8</v>
      </c>
      <c r="F11" s="1">
        <v>20.6</v>
      </c>
      <c r="G11" s="1"/>
      <c r="H11" s="1"/>
      <c r="I11" s="1"/>
      <c r="J11" s="1"/>
      <c r="K11" s="1">
        <v>0</v>
      </c>
      <c r="L11" s="1">
        <v>2017</v>
      </c>
      <c r="M11" s="1" t="str">
        <f t="shared" si="1"/>
        <v>고어육류</v>
      </c>
      <c r="N11">
        <f t="shared" si="2"/>
        <v>241.8</v>
      </c>
      <c r="O11">
        <f t="shared" si="3"/>
        <v>1.01</v>
      </c>
      <c r="P11">
        <f t="shared" si="4"/>
        <v>99.7</v>
      </c>
      <c r="Q11">
        <f t="shared" si="5"/>
        <v>240.60000000000002</v>
      </c>
      <c r="R11">
        <f t="shared" si="6"/>
        <v>34.400000000000006</v>
      </c>
      <c r="S11">
        <f t="shared" si="7"/>
        <v>240.60000000000002</v>
      </c>
      <c r="T11">
        <f t="shared" si="8"/>
        <v>2.41</v>
      </c>
      <c r="U11">
        <f t="shared" si="9"/>
        <v>14.27</v>
      </c>
      <c r="V11">
        <f t="shared" si="10"/>
        <v>14.3</v>
      </c>
      <c r="X11">
        <f t="shared" si="11"/>
        <v>0.01</v>
      </c>
      <c r="Y11">
        <f t="shared" si="12"/>
        <v>0.4</v>
      </c>
      <c r="Z11">
        <f t="shared" si="13"/>
        <v>0.59</v>
      </c>
    </row>
    <row r="12" spans="1:26" x14ac:dyDescent="0.25">
      <c r="A12" s="1" t="s">
        <v>1155</v>
      </c>
      <c r="B12" s="1">
        <v>100</v>
      </c>
      <c r="C12" s="1">
        <v>273</v>
      </c>
      <c r="D12" s="1">
        <v>0.2</v>
      </c>
      <c r="E12" s="1">
        <v>28.4</v>
      </c>
      <c r="F12" s="1">
        <v>18</v>
      </c>
      <c r="G12" s="1"/>
      <c r="H12" s="1"/>
      <c r="I12" s="1"/>
      <c r="J12" s="1"/>
      <c r="K12" s="1">
        <v>0</v>
      </c>
      <c r="L12" s="1">
        <v>2017</v>
      </c>
      <c r="M12" s="1" t="str">
        <f t="shared" si="1"/>
        <v>중어육류</v>
      </c>
      <c r="N12">
        <f t="shared" si="2"/>
        <v>276.39999999999998</v>
      </c>
      <c r="O12">
        <f t="shared" si="3"/>
        <v>1.01</v>
      </c>
      <c r="P12">
        <f t="shared" si="4"/>
        <v>99.8</v>
      </c>
      <c r="Q12">
        <f t="shared" si="5"/>
        <v>275.60000000000002</v>
      </c>
      <c r="R12">
        <f t="shared" si="6"/>
        <v>46.4</v>
      </c>
      <c r="S12">
        <f t="shared" si="7"/>
        <v>275.60000000000002</v>
      </c>
      <c r="T12">
        <f t="shared" si="8"/>
        <v>3.67</v>
      </c>
      <c r="U12">
        <f t="shared" si="9"/>
        <v>12.64</v>
      </c>
      <c r="V12">
        <f t="shared" si="10"/>
        <v>12.6</v>
      </c>
      <c r="X12">
        <f t="shared" si="11"/>
        <v>0</v>
      </c>
      <c r="Y12">
        <f t="shared" si="12"/>
        <v>0.61</v>
      </c>
      <c r="Z12">
        <f t="shared" si="13"/>
        <v>0.39</v>
      </c>
    </row>
    <row r="13" spans="1:26" x14ac:dyDescent="0.25">
      <c r="A13" s="1" t="s">
        <v>1156</v>
      </c>
      <c r="B13" s="1">
        <v>100</v>
      </c>
      <c r="C13" s="1">
        <v>289</v>
      </c>
      <c r="D13" s="1">
        <v>0.3</v>
      </c>
      <c r="E13" s="1">
        <v>22</v>
      </c>
      <c r="F13" s="1">
        <v>22.5</v>
      </c>
      <c r="G13" s="1"/>
      <c r="H13" s="1"/>
      <c r="I13" s="1"/>
      <c r="J13" s="1"/>
      <c r="K13" s="1">
        <v>0</v>
      </c>
      <c r="L13" s="1">
        <v>2017</v>
      </c>
      <c r="M13" s="1" t="str">
        <f t="shared" si="1"/>
        <v>고어육류</v>
      </c>
      <c r="N13">
        <f t="shared" si="2"/>
        <v>291.7</v>
      </c>
      <c r="O13">
        <f t="shared" si="3"/>
        <v>1.01</v>
      </c>
      <c r="P13">
        <f t="shared" si="4"/>
        <v>99.7</v>
      </c>
      <c r="Q13">
        <f t="shared" si="5"/>
        <v>290.5</v>
      </c>
      <c r="R13">
        <f t="shared" si="6"/>
        <v>44.5</v>
      </c>
      <c r="S13">
        <f t="shared" si="7"/>
        <v>290.5</v>
      </c>
      <c r="T13">
        <f t="shared" si="8"/>
        <v>2.91</v>
      </c>
      <c r="U13">
        <f t="shared" si="9"/>
        <v>15.29</v>
      </c>
      <c r="V13">
        <f t="shared" si="10"/>
        <v>15.3</v>
      </c>
      <c r="X13">
        <f t="shared" si="11"/>
        <v>0.01</v>
      </c>
      <c r="Y13">
        <f t="shared" si="12"/>
        <v>0.49</v>
      </c>
      <c r="Z13">
        <f t="shared" si="13"/>
        <v>0.5</v>
      </c>
    </row>
    <row r="14" spans="1:26" x14ac:dyDescent="0.25">
      <c r="A14" s="1" t="s">
        <v>1157</v>
      </c>
      <c r="B14" s="1">
        <v>100</v>
      </c>
      <c r="C14" s="1">
        <v>439</v>
      </c>
      <c r="D14" s="1">
        <v>0.3</v>
      </c>
      <c r="E14" s="1">
        <v>25.5</v>
      </c>
      <c r="F14" s="1">
        <v>37.6</v>
      </c>
      <c r="G14" s="1"/>
      <c r="H14" s="1"/>
      <c r="I14" s="1"/>
      <c r="J14" s="1"/>
      <c r="K14" s="1">
        <v>0</v>
      </c>
      <c r="L14" s="1">
        <v>2017</v>
      </c>
      <c r="M14" s="1" t="str">
        <f t="shared" si="1"/>
        <v>고어육류</v>
      </c>
      <c r="N14">
        <f t="shared" si="2"/>
        <v>441.6</v>
      </c>
      <c r="O14">
        <f t="shared" si="3"/>
        <v>1.01</v>
      </c>
      <c r="P14">
        <f t="shared" si="4"/>
        <v>99.7</v>
      </c>
      <c r="Q14">
        <f t="shared" si="5"/>
        <v>440.40000000000003</v>
      </c>
      <c r="R14">
        <f t="shared" si="6"/>
        <v>63.1</v>
      </c>
      <c r="S14">
        <f t="shared" si="7"/>
        <v>440.40000000000003</v>
      </c>
      <c r="T14">
        <f t="shared" si="8"/>
        <v>4.4000000000000004</v>
      </c>
      <c r="U14">
        <f t="shared" si="9"/>
        <v>14.34</v>
      </c>
      <c r="V14">
        <f t="shared" si="10"/>
        <v>14.3</v>
      </c>
      <c r="X14">
        <f t="shared" si="11"/>
        <v>0</v>
      </c>
      <c r="Y14">
        <f t="shared" si="12"/>
        <v>0.4</v>
      </c>
      <c r="Z14">
        <f t="shared" si="13"/>
        <v>0.59</v>
      </c>
    </row>
    <row r="15" spans="1:26" x14ac:dyDescent="0.25">
      <c r="A15" s="1" t="s">
        <v>1158</v>
      </c>
      <c r="B15" s="1">
        <v>100</v>
      </c>
      <c r="C15" s="1">
        <v>123</v>
      </c>
      <c r="D15" s="1">
        <v>0</v>
      </c>
      <c r="E15" s="1">
        <v>23.5</v>
      </c>
      <c r="F15" s="1">
        <v>3.5</v>
      </c>
      <c r="G15" s="1"/>
      <c r="H15" s="1">
        <v>58</v>
      </c>
      <c r="I15" s="1"/>
      <c r="J15" s="1"/>
      <c r="K15" s="1">
        <v>0</v>
      </c>
      <c r="L15" s="1">
        <v>2017</v>
      </c>
      <c r="M15" s="1" t="str">
        <f t="shared" si="1"/>
        <v>저어육류</v>
      </c>
      <c r="N15">
        <f t="shared" si="2"/>
        <v>125.5</v>
      </c>
      <c r="O15">
        <f t="shared" si="3"/>
        <v>1.02</v>
      </c>
      <c r="P15">
        <f t="shared" si="4"/>
        <v>100</v>
      </c>
      <c r="Q15">
        <f t="shared" si="5"/>
        <v>125.5</v>
      </c>
      <c r="R15">
        <f t="shared" si="6"/>
        <v>27</v>
      </c>
      <c r="S15">
        <f t="shared" si="7"/>
        <v>125.5</v>
      </c>
      <c r="T15">
        <f t="shared" si="8"/>
        <v>2.5099999999999998</v>
      </c>
      <c r="U15">
        <f t="shared" si="9"/>
        <v>10.76</v>
      </c>
      <c r="V15">
        <f t="shared" si="10"/>
        <v>10.8</v>
      </c>
      <c r="X15">
        <f t="shared" si="11"/>
        <v>0</v>
      </c>
      <c r="Y15">
        <f t="shared" si="12"/>
        <v>0.87</v>
      </c>
      <c r="Z15">
        <f t="shared" si="13"/>
        <v>0.13</v>
      </c>
    </row>
    <row r="16" spans="1:26" x14ac:dyDescent="0.25">
      <c r="A16" s="1" t="s">
        <v>1159</v>
      </c>
      <c r="B16" s="1">
        <v>100</v>
      </c>
      <c r="C16" s="1">
        <v>111</v>
      </c>
      <c r="D16" s="1">
        <v>0</v>
      </c>
      <c r="E16" s="1">
        <v>26.5</v>
      </c>
      <c r="F16" s="1">
        <v>0.5</v>
      </c>
      <c r="G16" s="1">
        <v>0</v>
      </c>
      <c r="H16" s="1">
        <v>78</v>
      </c>
      <c r="I16" s="1">
        <v>80</v>
      </c>
      <c r="J16" s="1">
        <v>0.09</v>
      </c>
      <c r="K16" s="1">
        <v>0</v>
      </c>
      <c r="L16" s="1">
        <v>2017</v>
      </c>
      <c r="M16" s="1" t="str">
        <f t="shared" si="1"/>
        <v>저어육류</v>
      </c>
      <c r="N16">
        <f t="shared" si="2"/>
        <v>110.5</v>
      </c>
      <c r="O16">
        <f t="shared" si="3"/>
        <v>1</v>
      </c>
      <c r="P16">
        <f t="shared" si="4"/>
        <v>100</v>
      </c>
      <c r="Q16">
        <f t="shared" si="5"/>
        <v>110.5</v>
      </c>
      <c r="R16">
        <f t="shared" si="6"/>
        <v>27</v>
      </c>
      <c r="S16">
        <f t="shared" si="7"/>
        <v>110.5</v>
      </c>
      <c r="T16">
        <f t="shared" si="8"/>
        <v>2.21</v>
      </c>
      <c r="U16">
        <f t="shared" si="9"/>
        <v>12.22</v>
      </c>
      <c r="V16">
        <f t="shared" si="10"/>
        <v>12.2</v>
      </c>
      <c r="X16">
        <f t="shared" si="11"/>
        <v>0</v>
      </c>
      <c r="Y16">
        <f t="shared" si="12"/>
        <v>0.98</v>
      </c>
      <c r="Z16">
        <f t="shared" si="13"/>
        <v>0.02</v>
      </c>
    </row>
    <row r="17" spans="1:26" x14ac:dyDescent="0.25">
      <c r="A17" s="1" t="s">
        <v>1160</v>
      </c>
      <c r="B17" s="1">
        <v>100</v>
      </c>
      <c r="C17" s="1">
        <v>123</v>
      </c>
      <c r="D17" s="1">
        <v>0</v>
      </c>
      <c r="E17" s="1">
        <v>23.5</v>
      </c>
      <c r="F17" s="1">
        <v>3.5</v>
      </c>
      <c r="G17" s="1"/>
      <c r="H17" s="1">
        <v>58</v>
      </c>
      <c r="I17" s="1"/>
      <c r="J17" s="1"/>
      <c r="K17" s="1">
        <v>0</v>
      </c>
      <c r="L17" s="1">
        <v>2017</v>
      </c>
      <c r="M17" s="1" t="str">
        <f t="shared" si="1"/>
        <v>저어육류</v>
      </c>
      <c r="N17">
        <f t="shared" si="2"/>
        <v>125.5</v>
      </c>
      <c r="O17">
        <f t="shared" si="3"/>
        <v>1.02</v>
      </c>
      <c r="P17">
        <f t="shared" si="4"/>
        <v>100</v>
      </c>
      <c r="Q17">
        <f t="shared" si="5"/>
        <v>125.5</v>
      </c>
      <c r="R17">
        <f t="shared" si="6"/>
        <v>27</v>
      </c>
      <c r="S17">
        <f t="shared" si="7"/>
        <v>125.5</v>
      </c>
      <c r="T17">
        <f t="shared" si="8"/>
        <v>2.5099999999999998</v>
      </c>
      <c r="U17">
        <f t="shared" si="9"/>
        <v>10.76</v>
      </c>
      <c r="V17">
        <f t="shared" si="10"/>
        <v>10.8</v>
      </c>
      <c r="X17">
        <f t="shared" si="11"/>
        <v>0</v>
      </c>
      <c r="Y17">
        <f t="shared" si="12"/>
        <v>0.87</v>
      </c>
      <c r="Z17">
        <f t="shared" si="13"/>
        <v>0.13</v>
      </c>
    </row>
    <row r="18" spans="1:26" x14ac:dyDescent="0.25">
      <c r="A18" s="1" t="s">
        <v>1161</v>
      </c>
      <c r="B18" s="1">
        <v>100</v>
      </c>
      <c r="C18" s="1">
        <v>240</v>
      </c>
      <c r="D18" s="1">
        <v>0.3</v>
      </c>
      <c r="E18" s="1">
        <v>13.8</v>
      </c>
      <c r="F18" s="1">
        <v>20.6</v>
      </c>
      <c r="G18" s="1"/>
      <c r="H18" s="1"/>
      <c r="I18" s="1"/>
      <c r="J18" s="1"/>
      <c r="K18" s="1">
        <v>0</v>
      </c>
      <c r="L18" s="1">
        <v>2017</v>
      </c>
      <c r="M18" s="1" t="str">
        <f t="shared" si="1"/>
        <v>고어육류</v>
      </c>
      <c r="N18">
        <f t="shared" si="2"/>
        <v>241.8</v>
      </c>
      <c r="O18">
        <f t="shared" si="3"/>
        <v>1.01</v>
      </c>
      <c r="P18">
        <f t="shared" si="4"/>
        <v>99.7</v>
      </c>
      <c r="Q18">
        <f t="shared" si="5"/>
        <v>240.60000000000002</v>
      </c>
      <c r="R18">
        <f t="shared" si="6"/>
        <v>34.400000000000006</v>
      </c>
      <c r="S18">
        <f t="shared" si="7"/>
        <v>240.60000000000002</v>
      </c>
      <c r="T18">
        <f t="shared" si="8"/>
        <v>2.41</v>
      </c>
      <c r="U18">
        <f t="shared" si="9"/>
        <v>14.27</v>
      </c>
      <c r="V18">
        <f t="shared" si="10"/>
        <v>14.3</v>
      </c>
      <c r="X18">
        <f t="shared" si="11"/>
        <v>0.01</v>
      </c>
      <c r="Y18">
        <f t="shared" si="12"/>
        <v>0.4</v>
      </c>
      <c r="Z18">
        <f t="shared" si="13"/>
        <v>0.59</v>
      </c>
    </row>
    <row r="19" spans="1:26" x14ac:dyDescent="0.25">
      <c r="A19" s="1" t="s">
        <v>1162</v>
      </c>
      <c r="B19" s="1">
        <v>60</v>
      </c>
      <c r="C19" s="1">
        <v>45</v>
      </c>
      <c r="D19" s="1">
        <v>0</v>
      </c>
      <c r="E19" s="1">
        <v>7.14</v>
      </c>
      <c r="F19" s="1">
        <v>1.56</v>
      </c>
      <c r="G19" s="1">
        <v>0</v>
      </c>
      <c r="H19" s="1"/>
      <c r="I19" s="1">
        <v>0</v>
      </c>
      <c r="J19" s="1">
        <v>0</v>
      </c>
      <c r="K19" s="1">
        <v>0</v>
      </c>
      <c r="L19" s="1">
        <v>2001</v>
      </c>
      <c r="M19" s="1" t="str">
        <f t="shared" si="1"/>
        <v>저어육류</v>
      </c>
      <c r="N19">
        <f t="shared" si="2"/>
        <v>42.6</v>
      </c>
      <c r="O19">
        <f t="shared" si="3"/>
        <v>0.95</v>
      </c>
      <c r="P19">
        <f t="shared" si="4"/>
        <v>60</v>
      </c>
      <c r="Q19">
        <f t="shared" si="5"/>
        <v>42.6</v>
      </c>
      <c r="R19">
        <f t="shared" si="6"/>
        <v>8.6999999999999993</v>
      </c>
      <c r="S19">
        <f t="shared" si="7"/>
        <v>42.6</v>
      </c>
      <c r="T19">
        <f t="shared" si="8"/>
        <v>0.85</v>
      </c>
      <c r="U19">
        <f t="shared" si="9"/>
        <v>10.24</v>
      </c>
      <c r="V19">
        <f t="shared" si="10"/>
        <v>10.199999999999999</v>
      </c>
      <c r="X19">
        <f t="shared" si="11"/>
        <v>0</v>
      </c>
      <c r="Y19">
        <f t="shared" si="12"/>
        <v>0.82</v>
      </c>
      <c r="Z19">
        <f t="shared" si="13"/>
        <v>0.18</v>
      </c>
    </row>
    <row r="20" spans="1:26" x14ac:dyDescent="0.25">
      <c r="A20" s="1" t="s">
        <v>1163</v>
      </c>
      <c r="B20" s="1">
        <v>30</v>
      </c>
      <c r="C20" s="1">
        <v>33.6</v>
      </c>
      <c r="D20" s="1">
        <v>0.06</v>
      </c>
      <c r="E20" s="1">
        <v>6.54</v>
      </c>
      <c r="F20" s="1">
        <v>0.6</v>
      </c>
      <c r="G20" s="1">
        <v>0</v>
      </c>
      <c r="H20" s="1"/>
      <c r="I20" s="1">
        <v>0</v>
      </c>
      <c r="J20" s="1">
        <v>0</v>
      </c>
      <c r="K20" s="1">
        <v>0</v>
      </c>
      <c r="L20" s="1">
        <v>2001</v>
      </c>
      <c r="M20" s="1" t="str">
        <f t="shared" si="1"/>
        <v>저어육류</v>
      </c>
      <c r="N20">
        <f t="shared" si="2"/>
        <v>31.799999999999997</v>
      </c>
      <c r="O20">
        <f t="shared" si="3"/>
        <v>0.95</v>
      </c>
      <c r="P20">
        <f t="shared" si="4"/>
        <v>29.94</v>
      </c>
      <c r="Q20">
        <f t="shared" si="5"/>
        <v>31.56</v>
      </c>
      <c r="R20">
        <f t="shared" si="6"/>
        <v>7.14</v>
      </c>
      <c r="S20">
        <f t="shared" si="7"/>
        <v>31.56</v>
      </c>
      <c r="T20">
        <f t="shared" si="8"/>
        <v>0.63</v>
      </c>
      <c r="U20">
        <f t="shared" si="9"/>
        <v>11.33</v>
      </c>
      <c r="V20">
        <f t="shared" si="10"/>
        <v>11.3</v>
      </c>
      <c r="X20">
        <f t="shared" si="11"/>
        <v>0.01</v>
      </c>
      <c r="Y20">
        <f t="shared" si="12"/>
        <v>0.91</v>
      </c>
      <c r="Z20">
        <f t="shared" si="13"/>
        <v>0.08</v>
      </c>
    </row>
    <row r="21" spans="1:26" x14ac:dyDescent="0.25">
      <c r="A21" s="1" t="s">
        <v>1164</v>
      </c>
      <c r="B21" s="1">
        <v>100</v>
      </c>
      <c r="C21" s="1">
        <v>114</v>
      </c>
      <c r="D21" s="1">
        <v>0</v>
      </c>
      <c r="E21" s="1">
        <v>27.5</v>
      </c>
      <c r="F21" s="1">
        <v>0.8</v>
      </c>
      <c r="G21" s="1"/>
      <c r="H21" s="1">
        <v>70</v>
      </c>
      <c r="I21" s="1"/>
      <c r="J21" s="1"/>
      <c r="K21" s="1">
        <v>0</v>
      </c>
      <c r="L21" s="1">
        <v>2017</v>
      </c>
      <c r="M21" s="1" t="str">
        <f t="shared" si="1"/>
        <v>저어육류</v>
      </c>
      <c r="N21">
        <f t="shared" si="2"/>
        <v>117.2</v>
      </c>
      <c r="O21">
        <f t="shared" si="3"/>
        <v>1.03</v>
      </c>
      <c r="P21">
        <f t="shared" si="4"/>
        <v>100</v>
      </c>
      <c r="Q21">
        <f t="shared" si="5"/>
        <v>117.2</v>
      </c>
      <c r="R21">
        <f t="shared" si="6"/>
        <v>28.3</v>
      </c>
      <c r="S21">
        <f t="shared" si="7"/>
        <v>117.2</v>
      </c>
      <c r="T21">
        <f t="shared" si="8"/>
        <v>2.34</v>
      </c>
      <c r="U21">
        <f t="shared" si="9"/>
        <v>12.09</v>
      </c>
      <c r="V21">
        <f t="shared" si="10"/>
        <v>12.1</v>
      </c>
      <c r="X21">
        <f t="shared" si="11"/>
        <v>0</v>
      </c>
      <c r="Y21">
        <f t="shared" si="12"/>
        <v>0.97</v>
      </c>
      <c r="Z21">
        <f t="shared" si="13"/>
        <v>0.03</v>
      </c>
    </row>
    <row r="22" spans="1:26" x14ac:dyDescent="0.25">
      <c r="A22" s="1" t="s">
        <v>1165</v>
      </c>
      <c r="B22" s="1">
        <v>100</v>
      </c>
      <c r="C22" s="1">
        <v>111</v>
      </c>
      <c r="D22" s="1">
        <v>0</v>
      </c>
      <c r="E22" s="1">
        <v>27.2</v>
      </c>
      <c r="F22" s="1">
        <v>0.6</v>
      </c>
      <c r="G22" s="1"/>
      <c r="H22" s="1"/>
      <c r="I22" s="1"/>
      <c r="J22" s="1"/>
      <c r="K22" s="1">
        <v>0</v>
      </c>
      <c r="L22" s="1">
        <v>2017</v>
      </c>
      <c r="M22" s="1" t="str">
        <f t="shared" si="1"/>
        <v>저어육류</v>
      </c>
      <c r="N22">
        <f t="shared" si="2"/>
        <v>114.2</v>
      </c>
      <c r="O22">
        <f t="shared" si="3"/>
        <v>1.03</v>
      </c>
      <c r="P22">
        <f t="shared" si="4"/>
        <v>100</v>
      </c>
      <c r="Q22">
        <f t="shared" si="5"/>
        <v>114.2</v>
      </c>
      <c r="R22">
        <f t="shared" si="6"/>
        <v>27.8</v>
      </c>
      <c r="S22">
        <f t="shared" si="7"/>
        <v>114.2</v>
      </c>
      <c r="T22">
        <f t="shared" si="8"/>
        <v>2.2799999999999998</v>
      </c>
      <c r="U22">
        <f t="shared" si="9"/>
        <v>12.19</v>
      </c>
      <c r="V22">
        <f t="shared" si="10"/>
        <v>12.2</v>
      </c>
      <c r="X22">
        <f t="shared" si="11"/>
        <v>0</v>
      </c>
      <c r="Y22">
        <f t="shared" si="12"/>
        <v>0.98</v>
      </c>
      <c r="Z22">
        <f t="shared" si="13"/>
        <v>0.02</v>
      </c>
    </row>
    <row r="23" spans="1:26" x14ac:dyDescent="0.25">
      <c r="A23" s="1" t="s">
        <v>1166</v>
      </c>
      <c r="B23" s="1">
        <v>100</v>
      </c>
      <c r="C23" s="1">
        <v>255</v>
      </c>
      <c r="D23" s="1">
        <v>20.2</v>
      </c>
      <c r="E23" s="1">
        <v>21</v>
      </c>
      <c r="F23" s="1">
        <v>9.6999999999999993</v>
      </c>
      <c r="G23" s="1"/>
      <c r="H23" s="1">
        <v>60</v>
      </c>
      <c r="I23" s="1"/>
      <c r="J23" s="1"/>
      <c r="K23" s="1">
        <v>0</v>
      </c>
      <c r="L23" s="1">
        <v>2017</v>
      </c>
      <c r="M23" s="1" t="str">
        <f t="shared" si="1"/>
        <v>중어육류</v>
      </c>
      <c r="N23">
        <f t="shared" si="2"/>
        <v>252.10000000000002</v>
      </c>
      <c r="O23">
        <f t="shared" si="3"/>
        <v>0.99</v>
      </c>
      <c r="P23">
        <f t="shared" si="4"/>
        <v>79.8</v>
      </c>
      <c r="Q23">
        <f t="shared" si="5"/>
        <v>171.3</v>
      </c>
      <c r="R23">
        <f t="shared" si="6"/>
        <v>30.7</v>
      </c>
      <c r="S23">
        <f t="shared" si="7"/>
        <v>171.3</v>
      </c>
      <c r="T23">
        <f t="shared" si="8"/>
        <v>2.2799999999999998</v>
      </c>
      <c r="U23">
        <f t="shared" si="9"/>
        <v>13.46</v>
      </c>
      <c r="V23">
        <f t="shared" si="10"/>
        <v>13.5</v>
      </c>
      <c r="X23">
        <f t="shared" si="11"/>
        <v>0.4</v>
      </c>
      <c r="Y23">
        <f t="shared" si="12"/>
        <v>0.41</v>
      </c>
      <c r="Z23">
        <f t="shared" si="13"/>
        <v>0.19</v>
      </c>
    </row>
    <row r="24" spans="1:26" x14ac:dyDescent="0.25">
      <c r="A24" s="1" t="s">
        <v>1167</v>
      </c>
      <c r="B24" s="1">
        <v>100</v>
      </c>
      <c r="C24" s="1">
        <v>324</v>
      </c>
      <c r="D24" s="1">
        <v>10.94</v>
      </c>
      <c r="E24" s="1">
        <v>19.87</v>
      </c>
      <c r="F24" s="1">
        <v>21.81</v>
      </c>
      <c r="G24" s="1"/>
      <c r="H24" s="1">
        <v>320</v>
      </c>
      <c r="I24" s="1">
        <v>79</v>
      </c>
      <c r="J24" s="1">
        <v>5.83</v>
      </c>
      <c r="K24" s="1">
        <v>0</v>
      </c>
      <c r="L24" s="1">
        <v>2017</v>
      </c>
      <c r="M24" s="1" t="str">
        <f t="shared" si="1"/>
        <v>고어육류</v>
      </c>
      <c r="N24">
        <f t="shared" si="2"/>
        <v>319.52999999999997</v>
      </c>
      <c r="O24">
        <f t="shared" si="3"/>
        <v>0.99</v>
      </c>
      <c r="P24">
        <f t="shared" si="4"/>
        <v>89.06</v>
      </c>
      <c r="Q24">
        <f t="shared" si="5"/>
        <v>275.77</v>
      </c>
      <c r="R24">
        <f t="shared" si="6"/>
        <v>41.68</v>
      </c>
      <c r="S24">
        <f t="shared" si="7"/>
        <v>275.77</v>
      </c>
      <c r="T24">
        <f t="shared" si="8"/>
        <v>2.76</v>
      </c>
      <c r="U24">
        <f t="shared" si="9"/>
        <v>15.1</v>
      </c>
      <c r="V24">
        <f t="shared" si="10"/>
        <v>15.1</v>
      </c>
      <c r="X24">
        <f t="shared" si="11"/>
        <v>0.21</v>
      </c>
      <c r="Y24">
        <f t="shared" si="12"/>
        <v>0.38</v>
      </c>
      <c r="Z24">
        <f t="shared" si="13"/>
        <v>0.41</v>
      </c>
    </row>
    <row r="25" spans="1:26" x14ac:dyDescent="0.25">
      <c r="A25" s="1" t="s">
        <v>1168</v>
      </c>
      <c r="B25" s="1">
        <v>100</v>
      </c>
      <c r="C25" s="1">
        <v>218</v>
      </c>
      <c r="D25" s="1">
        <v>1.18</v>
      </c>
      <c r="E25" s="1">
        <v>28.18</v>
      </c>
      <c r="F25" s="1">
        <v>10.3</v>
      </c>
      <c r="G25" s="1"/>
      <c r="H25" s="1">
        <v>95</v>
      </c>
      <c r="I25" s="1">
        <v>102</v>
      </c>
      <c r="J25" s="1">
        <v>2.78</v>
      </c>
      <c r="K25" s="1">
        <v>0</v>
      </c>
      <c r="L25" s="1">
        <v>2017</v>
      </c>
      <c r="M25" s="1" t="str">
        <f t="shared" si="1"/>
        <v>저어육류</v>
      </c>
      <c r="N25">
        <f t="shared" si="2"/>
        <v>210.14</v>
      </c>
      <c r="O25">
        <f t="shared" si="3"/>
        <v>0.96</v>
      </c>
      <c r="P25">
        <f t="shared" si="4"/>
        <v>98.82</v>
      </c>
      <c r="Q25">
        <f t="shared" si="5"/>
        <v>205.42000000000002</v>
      </c>
      <c r="R25">
        <f t="shared" si="6"/>
        <v>38.480000000000004</v>
      </c>
      <c r="S25">
        <f t="shared" si="7"/>
        <v>205.42000000000002</v>
      </c>
      <c r="T25">
        <f t="shared" si="8"/>
        <v>4.1100000000000003</v>
      </c>
      <c r="U25">
        <f t="shared" si="9"/>
        <v>9.36</v>
      </c>
      <c r="V25">
        <f t="shared" si="10"/>
        <v>9.4</v>
      </c>
      <c r="X25">
        <f t="shared" si="11"/>
        <v>0.03</v>
      </c>
      <c r="Y25">
        <f t="shared" si="12"/>
        <v>0.71</v>
      </c>
      <c r="Z25">
        <f t="shared" si="13"/>
        <v>0.26</v>
      </c>
    </row>
    <row r="26" spans="1:26" x14ac:dyDescent="0.25">
      <c r="A26" s="1" t="s">
        <v>1169</v>
      </c>
      <c r="B26" s="1">
        <v>100</v>
      </c>
      <c r="C26" s="1">
        <v>316</v>
      </c>
      <c r="D26" s="1">
        <v>13.7</v>
      </c>
      <c r="E26" s="1">
        <v>18</v>
      </c>
      <c r="F26" s="1">
        <v>20.8</v>
      </c>
      <c r="G26" s="1"/>
      <c r="H26" s="1">
        <v>119</v>
      </c>
      <c r="I26" s="1"/>
      <c r="J26" s="1"/>
      <c r="K26" s="1">
        <v>0</v>
      </c>
      <c r="L26" s="1">
        <v>2017</v>
      </c>
      <c r="M26" s="1" t="str">
        <f t="shared" si="1"/>
        <v>고어육류</v>
      </c>
      <c r="N26">
        <f t="shared" si="2"/>
        <v>314</v>
      </c>
      <c r="O26">
        <f t="shared" si="3"/>
        <v>0.99</v>
      </c>
      <c r="P26">
        <f t="shared" si="4"/>
        <v>86.3</v>
      </c>
      <c r="Q26">
        <f t="shared" si="5"/>
        <v>259.20000000000005</v>
      </c>
      <c r="R26">
        <f t="shared" si="6"/>
        <v>38.799999999999997</v>
      </c>
      <c r="S26">
        <f t="shared" si="7"/>
        <v>259.20000000000005</v>
      </c>
      <c r="T26">
        <f t="shared" si="8"/>
        <v>2.59</v>
      </c>
      <c r="U26">
        <f t="shared" si="9"/>
        <v>14.98</v>
      </c>
      <c r="V26">
        <f t="shared" si="10"/>
        <v>15</v>
      </c>
      <c r="X26">
        <f t="shared" si="11"/>
        <v>0.26</v>
      </c>
      <c r="Y26">
        <f t="shared" si="12"/>
        <v>0.34</v>
      </c>
      <c r="Z26">
        <f t="shared" si="13"/>
        <v>0.4</v>
      </c>
    </row>
    <row r="27" spans="1:26" x14ac:dyDescent="0.25">
      <c r="A27" s="1" t="s">
        <v>1170</v>
      </c>
      <c r="B27" s="1">
        <v>100</v>
      </c>
      <c r="C27" s="1">
        <v>11</v>
      </c>
      <c r="D27" s="1">
        <v>0</v>
      </c>
      <c r="E27" s="1">
        <v>1.3</v>
      </c>
      <c r="F27" s="1">
        <v>0.7</v>
      </c>
      <c r="G27" s="1"/>
      <c r="H27" s="1">
        <v>13</v>
      </c>
      <c r="I27" s="1"/>
      <c r="J27" s="1"/>
      <c r="K27" s="1">
        <v>0</v>
      </c>
      <c r="L27" s="1">
        <v>2017</v>
      </c>
      <c r="M27" s="1" t="str">
        <f t="shared" si="1"/>
        <v>중어육류</v>
      </c>
      <c r="N27">
        <f t="shared" si="2"/>
        <v>11.5</v>
      </c>
      <c r="O27">
        <f t="shared" si="3"/>
        <v>1.05</v>
      </c>
      <c r="P27">
        <f t="shared" si="4"/>
        <v>100</v>
      </c>
      <c r="Q27">
        <f t="shared" si="5"/>
        <v>11.5</v>
      </c>
      <c r="R27">
        <f t="shared" si="6"/>
        <v>2</v>
      </c>
      <c r="S27">
        <f t="shared" si="7"/>
        <v>11.5</v>
      </c>
      <c r="T27">
        <f t="shared" si="8"/>
        <v>0.15</v>
      </c>
      <c r="U27">
        <f t="shared" si="9"/>
        <v>13.33</v>
      </c>
      <c r="V27">
        <f t="shared" si="10"/>
        <v>13.3</v>
      </c>
      <c r="X27">
        <f t="shared" si="11"/>
        <v>0</v>
      </c>
      <c r="Y27">
        <f t="shared" si="12"/>
        <v>0.65</v>
      </c>
      <c r="Z27">
        <f t="shared" si="13"/>
        <v>0.35</v>
      </c>
    </row>
    <row r="28" spans="1:26" x14ac:dyDescent="0.25">
      <c r="A28" s="1" t="s">
        <v>1171</v>
      </c>
      <c r="B28" s="1">
        <v>100</v>
      </c>
      <c r="C28" s="1">
        <v>330</v>
      </c>
      <c r="D28" s="1">
        <v>8.6999999999999993</v>
      </c>
      <c r="E28" s="1">
        <v>19.82</v>
      </c>
      <c r="F28" s="1">
        <v>23.52</v>
      </c>
      <c r="G28" s="1"/>
      <c r="H28" s="1">
        <v>276</v>
      </c>
      <c r="I28" s="1">
        <v>91</v>
      </c>
      <c r="J28" s="1">
        <v>6.22</v>
      </c>
      <c r="K28" s="1">
        <v>0</v>
      </c>
      <c r="L28" s="1">
        <v>2017</v>
      </c>
      <c r="M28" s="1" t="str">
        <f t="shared" si="1"/>
        <v>고어육류</v>
      </c>
      <c r="N28">
        <f t="shared" si="2"/>
        <v>325.76</v>
      </c>
      <c r="O28">
        <f t="shared" si="3"/>
        <v>0.99</v>
      </c>
      <c r="P28">
        <f t="shared" si="4"/>
        <v>91.3</v>
      </c>
      <c r="Q28">
        <f t="shared" si="5"/>
        <v>290.96000000000004</v>
      </c>
      <c r="R28">
        <f t="shared" si="6"/>
        <v>43.34</v>
      </c>
      <c r="S28">
        <f t="shared" si="7"/>
        <v>290.96000000000004</v>
      </c>
      <c r="T28">
        <f t="shared" si="8"/>
        <v>2.91</v>
      </c>
      <c r="U28">
        <f t="shared" si="9"/>
        <v>14.89</v>
      </c>
      <c r="V28">
        <f t="shared" si="10"/>
        <v>14.9</v>
      </c>
      <c r="X28">
        <f t="shared" si="11"/>
        <v>0.17</v>
      </c>
      <c r="Y28">
        <f t="shared" si="12"/>
        <v>0.38</v>
      </c>
      <c r="Z28">
        <f t="shared" si="13"/>
        <v>0.45</v>
      </c>
    </row>
    <row r="29" spans="1:26" x14ac:dyDescent="0.25">
      <c r="A29" s="1" t="s">
        <v>1172</v>
      </c>
      <c r="B29" s="1">
        <v>100</v>
      </c>
      <c r="C29" s="1">
        <v>289</v>
      </c>
      <c r="D29" s="1">
        <v>9.42</v>
      </c>
      <c r="E29" s="1">
        <v>22.54</v>
      </c>
      <c r="F29" s="1">
        <v>17.350000000000001</v>
      </c>
      <c r="G29" s="1">
        <v>0</v>
      </c>
      <c r="H29" s="1">
        <v>292</v>
      </c>
      <c r="I29" s="1">
        <v>87</v>
      </c>
      <c r="J29" s="1">
        <v>4.6100000000000003</v>
      </c>
      <c r="K29" s="1">
        <v>0</v>
      </c>
      <c r="L29" s="1">
        <v>2017</v>
      </c>
      <c r="M29" s="1" t="str">
        <f t="shared" si="1"/>
        <v>중어육류</v>
      </c>
      <c r="N29">
        <f t="shared" si="2"/>
        <v>283.99</v>
      </c>
      <c r="O29">
        <f t="shared" si="3"/>
        <v>0.98</v>
      </c>
      <c r="P29">
        <f t="shared" si="4"/>
        <v>90.58</v>
      </c>
      <c r="Q29">
        <f t="shared" si="5"/>
        <v>246.31</v>
      </c>
      <c r="R29">
        <f t="shared" si="6"/>
        <v>39.89</v>
      </c>
      <c r="S29">
        <f t="shared" si="7"/>
        <v>246.31</v>
      </c>
      <c r="T29">
        <f t="shared" si="8"/>
        <v>3.28</v>
      </c>
      <c r="U29">
        <f t="shared" si="9"/>
        <v>12.16</v>
      </c>
      <c r="V29">
        <f t="shared" si="10"/>
        <v>12.2</v>
      </c>
      <c r="X29">
        <f t="shared" si="11"/>
        <v>0.19</v>
      </c>
      <c r="Y29">
        <f t="shared" si="12"/>
        <v>0.46</v>
      </c>
      <c r="Z29">
        <f t="shared" si="13"/>
        <v>0.35</v>
      </c>
    </row>
    <row r="30" spans="1:26" x14ac:dyDescent="0.25">
      <c r="A30" s="1" t="s">
        <v>1173</v>
      </c>
      <c r="B30" s="1">
        <v>100</v>
      </c>
      <c r="C30" s="1">
        <v>273</v>
      </c>
      <c r="D30" s="1">
        <v>6.1</v>
      </c>
      <c r="E30" s="1">
        <v>23.9</v>
      </c>
      <c r="F30" s="1">
        <v>17.100000000000001</v>
      </c>
      <c r="G30" s="1"/>
      <c r="H30" s="1">
        <v>377</v>
      </c>
      <c r="I30" s="1"/>
      <c r="J30" s="1"/>
      <c r="K30" s="1">
        <v>0</v>
      </c>
      <c r="L30" s="1">
        <v>2017</v>
      </c>
      <c r="M30" s="1" t="str">
        <f t="shared" si="1"/>
        <v>중어육류</v>
      </c>
      <c r="N30">
        <f t="shared" si="2"/>
        <v>273.89999999999998</v>
      </c>
      <c r="O30">
        <f t="shared" si="3"/>
        <v>1</v>
      </c>
      <c r="P30">
        <f t="shared" si="4"/>
        <v>93.9</v>
      </c>
      <c r="Q30">
        <f t="shared" si="5"/>
        <v>249.5</v>
      </c>
      <c r="R30">
        <f t="shared" si="6"/>
        <v>41</v>
      </c>
      <c r="S30">
        <f t="shared" si="7"/>
        <v>249.5</v>
      </c>
      <c r="T30">
        <f t="shared" si="8"/>
        <v>3.33</v>
      </c>
      <c r="U30">
        <f t="shared" si="9"/>
        <v>12.31</v>
      </c>
      <c r="V30">
        <f t="shared" si="10"/>
        <v>12.3</v>
      </c>
      <c r="X30">
        <f t="shared" si="11"/>
        <v>0.13</v>
      </c>
      <c r="Y30">
        <f t="shared" si="12"/>
        <v>0.51</v>
      </c>
      <c r="Z30">
        <f t="shared" si="13"/>
        <v>0.36</v>
      </c>
    </row>
    <row r="31" spans="1:26" x14ac:dyDescent="0.25">
      <c r="A31" s="1" t="s">
        <v>1174</v>
      </c>
      <c r="B31" s="1">
        <v>100</v>
      </c>
      <c r="C31" s="1">
        <v>167</v>
      </c>
      <c r="D31" s="1">
        <v>0.87</v>
      </c>
      <c r="E31" s="1">
        <v>24.46</v>
      </c>
      <c r="F31" s="1">
        <v>6.51</v>
      </c>
      <c r="G31" s="1">
        <v>0</v>
      </c>
      <c r="H31" s="1">
        <v>76</v>
      </c>
      <c r="I31" s="1">
        <v>563</v>
      </c>
      <c r="J31" s="1">
        <v>2.06</v>
      </c>
      <c r="K31" s="1">
        <v>0</v>
      </c>
      <c r="L31" s="1">
        <v>2017</v>
      </c>
      <c r="M31" s="1" t="str">
        <f t="shared" si="1"/>
        <v>저어육류</v>
      </c>
      <c r="N31">
        <f t="shared" si="2"/>
        <v>159.91</v>
      </c>
      <c r="O31">
        <f t="shared" si="3"/>
        <v>0.96</v>
      </c>
      <c r="P31">
        <f t="shared" si="4"/>
        <v>99.13</v>
      </c>
      <c r="Q31">
        <f t="shared" si="5"/>
        <v>156.43</v>
      </c>
      <c r="R31">
        <f t="shared" si="6"/>
        <v>30.97</v>
      </c>
      <c r="S31">
        <f t="shared" si="7"/>
        <v>156.43</v>
      </c>
      <c r="T31">
        <f t="shared" si="8"/>
        <v>3.13</v>
      </c>
      <c r="U31">
        <f t="shared" si="9"/>
        <v>9.89</v>
      </c>
      <c r="V31">
        <f t="shared" si="10"/>
        <v>9.9</v>
      </c>
      <c r="X31">
        <f t="shared" si="11"/>
        <v>0.03</v>
      </c>
      <c r="Y31">
        <f t="shared" si="12"/>
        <v>0.77</v>
      </c>
      <c r="Z31">
        <f t="shared" si="13"/>
        <v>0.2</v>
      </c>
    </row>
    <row r="32" spans="1:26" x14ac:dyDescent="0.25">
      <c r="A32" s="1" t="s">
        <v>1175</v>
      </c>
      <c r="B32" s="1">
        <v>100</v>
      </c>
      <c r="C32" s="1">
        <v>108</v>
      </c>
      <c r="D32" s="1">
        <v>0.1</v>
      </c>
      <c r="E32" s="1">
        <v>18.8</v>
      </c>
      <c r="F32" s="1">
        <v>3.9</v>
      </c>
      <c r="G32" s="1"/>
      <c r="H32" s="1">
        <v>92</v>
      </c>
      <c r="I32" s="1"/>
      <c r="J32" s="1"/>
      <c r="K32" s="1">
        <v>0</v>
      </c>
      <c r="L32" s="1">
        <v>2017</v>
      </c>
      <c r="M32" s="1" t="str">
        <f t="shared" si="1"/>
        <v>저어육류</v>
      </c>
      <c r="N32">
        <f t="shared" si="2"/>
        <v>110.70000000000002</v>
      </c>
      <c r="O32">
        <f t="shared" si="3"/>
        <v>1.03</v>
      </c>
      <c r="P32">
        <f t="shared" si="4"/>
        <v>99.9</v>
      </c>
      <c r="Q32">
        <f t="shared" si="5"/>
        <v>110.30000000000001</v>
      </c>
      <c r="R32">
        <f t="shared" si="6"/>
        <v>22.7</v>
      </c>
      <c r="S32">
        <f t="shared" si="7"/>
        <v>110.30000000000001</v>
      </c>
      <c r="T32">
        <f t="shared" si="8"/>
        <v>2.21</v>
      </c>
      <c r="U32">
        <f t="shared" si="9"/>
        <v>10.27</v>
      </c>
      <c r="V32">
        <f t="shared" si="10"/>
        <v>10.3</v>
      </c>
      <c r="X32">
        <f t="shared" si="11"/>
        <v>0</v>
      </c>
      <c r="Y32">
        <f t="shared" si="12"/>
        <v>0.82</v>
      </c>
      <c r="Z32">
        <f t="shared" si="13"/>
        <v>0.17</v>
      </c>
    </row>
    <row r="33" spans="1:26" x14ac:dyDescent="0.25">
      <c r="A33" s="1" t="s">
        <v>1176</v>
      </c>
      <c r="B33" s="1">
        <v>60</v>
      </c>
      <c r="C33" s="1">
        <v>143.4</v>
      </c>
      <c r="D33" s="1">
        <v>0.06</v>
      </c>
      <c r="E33" s="1">
        <v>8.64</v>
      </c>
      <c r="F33" s="1">
        <v>11.34</v>
      </c>
      <c r="G33" s="1">
        <v>0</v>
      </c>
      <c r="H33" s="1">
        <v>51</v>
      </c>
      <c r="I33" s="1">
        <v>0</v>
      </c>
      <c r="J33" s="1">
        <v>0</v>
      </c>
      <c r="K33" s="1">
        <v>0</v>
      </c>
      <c r="L33" s="1">
        <v>2011</v>
      </c>
      <c r="M33" s="1" t="str">
        <f t="shared" si="1"/>
        <v>고어육류</v>
      </c>
      <c r="N33">
        <f t="shared" si="2"/>
        <v>136.86000000000001</v>
      </c>
      <c r="O33">
        <f t="shared" si="3"/>
        <v>0.95</v>
      </c>
      <c r="P33">
        <f t="shared" si="4"/>
        <v>59.94</v>
      </c>
      <c r="Q33">
        <f t="shared" si="5"/>
        <v>136.62</v>
      </c>
      <c r="R33">
        <f t="shared" si="6"/>
        <v>19.98</v>
      </c>
      <c r="S33">
        <f t="shared" si="7"/>
        <v>136.62</v>
      </c>
      <c r="T33">
        <f t="shared" si="8"/>
        <v>1.37</v>
      </c>
      <c r="U33">
        <f t="shared" si="9"/>
        <v>14.58</v>
      </c>
      <c r="V33">
        <f t="shared" si="10"/>
        <v>14.6</v>
      </c>
      <c r="X33">
        <f t="shared" si="11"/>
        <v>0</v>
      </c>
      <c r="Y33">
        <f t="shared" si="12"/>
        <v>0.43</v>
      </c>
      <c r="Z33">
        <f t="shared" si="13"/>
        <v>0.56999999999999995</v>
      </c>
    </row>
    <row r="34" spans="1:26" x14ac:dyDescent="0.25">
      <c r="A34" s="1" t="s">
        <v>1177</v>
      </c>
      <c r="B34" s="1">
        <v>100</v>
      </c>
      <c r="C34" s="1">
        <v>122</v>
      </c>
      <c r="D34" s="1">
        <v>0</v>
      </c>
      <c r="E34" s="1">
        <v>26.78</v>
      </c>
      <c r="F34" s="1">
        <v>2</v>
      </c>
      <c r="G34" s="1">
        <v>0</v>
      </c>
      <c r="H34" s="1">
        <v>57</v>
      </c>
      <c r="I34" s="1">
        <v>314.10000000000002</v>
      </c>
      <c r="J34" s="1">
        <v>0.97</v>
      </c>
      <c r="K34" s="1">
        <v>0</v>
      </c>
      <c r="L34" s="1">
        <v>2017</v>
      </c>
      <c r="M34" s="1" t="str">
        <f t="shared" si="1"/>
        <v>저어육류</v>
      </c>
      <c r="N34">
        <f t="shared" si="2"/>
        <v>125.12</v>
      </c>
      <c r="O34">
        <f t="shared" si="3"/>
        <v>1.03</v>
      </c>
      <c r="P34">
        <f t="shared" si="4"/>
        <v>100</v>
      </c>
      <c r="Q34">
        <f t="shared" si="5"/>
        <v>125.12</v>
      </c>
      <c r="R34">
        <f t="shared" si="6"/>
        <v>28.78</v>
      </c>
      <c r="S34">
        <f t="shared" si="7"/>
        <v>125.12</v>
      </c>
      <c r="T34">
        <f t="shared" si="8"/>
        <v>2.5</v>
      </c>
      <c r="U34">
        <f t="shared" si="9"/>
        <v>11.51</v>
      </c>
      <c r="V34">
        <f t="shared" si="10"/>
        <v>11.5</v>
      </c>
      <c r="X34">
        <f t="shared" si="11"/>
        <v>0</v>
      </c>
      <c r="Y34">
        <f t="shared" si="12"/>
        <v>0.93</v>
      </c>
      <c r="Z34">
        <f t="shared" si="13"/>
        <v>7.0000000000000007E-2</v>
      </c>
    </row>
    <row r="35" spans="1:26" x14ac:dyDescent="0.25">
      <c r="A35" s="1" t="s">
        <v>1178</v>
      </c>
      <c r="B35" s="1">
        <v>100</v>
      </c>
      <c r="C35" s="1">
        <v>78</v>
      </c>
      <c r="D35" s="1">
        <v>0</v>
      </c>
      <c r="E35" s="1">
        <v>16.87</v>
      </c>
      <c r="F35" s="1">
        <v>1.41</v>
      </c>
      <c r="G35" s="1">
        <v>0</v>
      </c>
      <c r="H35" s="1">
        <v>42</v>
      </c>
      <c r="I35" s="1">
        <v>186.49</v>
      </c>
      <c r="J35" s="1">
        <v>0.67</v>
      </c>
      <c r="K35" s="1">
        <v>0</v>
      </c>
      <c r="L35" s="1">
        <v>2017</v>
      </c>
      <c r="M35" s="1" t="str">
        <f t="shared" si="1"/>
        <v>저어육류</v>
      </c>
      <c r="N35">
        <f t="shared" si="2"/>
        <v>80.17</v>
      </c>
      <c r="O35">
        <f t="shared" si="3"/>
        <v>1.03</v>
      </c>
      <c r="P35">
        <f t="shared" si="4"/>
        <v>100</v>
      </c>
      <c r="Q35">
        <f t="shared" si="5"/>
        <v>80.17</v>
      </c>
      <c r="R35">
        <f t="shared" si="6"/>
        <v>18.28</v>
      </c>
      <c r="S35">
        <f t="shared" si="7"/>
        <v>80.17</v>
      </c>
      <c r="T35">
        <f t="shared" si="8"/>
        <v>1.6</v>
      </c>
      <c r="U35">
        <f t="shared" si="9"/>
        <v>11.43</v>
      </c>
      <c r="V35">
        <f t="shared" si="10"/>
        <v>11.4</v>
      </c>
      <c r="X35">
        <f t="shared" si="11"/>
        <v>0</v>
      </c>
      <c r="Y35">
        <f t="shared" si="12"/>
        <v>0.92</v>
      </c>
      <c r="Z35">
        <f t="shared" si="13"/>
        <v>0.08</v>
      </c>
    </row>
    <row r="36" spans="1:26" x14ac:dyDescent="0.25">
      <c r="A36" s="1" t="s">
        <v>1179</v>
      </c>
      <c r="B36" s="1">
        <v>100</v>
      </c>
      <c r="C36" s="1">
        <v>185</v>
      </c>
      <c r="D36" s="1">
        <v>0.1</v>
      </c>
      <c r="E36" s="1">
        <v>26.41</v>
      </c>
      <c r="F36" s="1">
        <v>7.92</v>
      </c>
      <c r="G36" s="1"/>
      <c r="H36" s="1">
        <v>48</v>
      </c>
      <c r="I36" s="1">
        <v>242</v>
      </c>
      <c r="J36" s="1">
        <v>2.2599999999999998</v>
      </c>
      <c r="K36" s="1">
        <v>0</v>
      </c>
      <c r="L36" s="1">
        <v>2017</v>
      </c>
      <c r="M36" s="1" t="str">
        <f t="shared" si="1"/>
        <v>저어육류</v>
      </c>
      <c r="N36">
        <f t="shared" si="2"/>
        <v>177.32</v>
      </c>
      <c r="O36">
        <f t="shared" si="3"/>
        <v>0.96</v>
      </c>
      <c r="P36">
        <f t="shared" si="4"/>
        <v>99.9</v>
      </c>
      <c r="Q36">
        <f t="shared" si="5"/>
        <v>176.92000000000002</v>
      </c>
      <c r="R36">
        <f t="shared" si="6"/>
        <v>34.33</v>
      </c>
      <c r="S36">
        <f t="shared" si="7"/>
        <v>176.92000000000002</v>
      </c>
      <c r="T36">
        <f t="shared" si="8"/>
        <v>3.54</v>
      </c>
      <c r="U36">
        <f t="shared" si="9"/>
        <v>9.6999999999999993</v>
      </c>
      <c r="V36">
        <f t="shared" si="10"/>
        <v>9.6999999999999993</v>
      </c>
      <c r="X36">
        <f t="shared" si="11"/>
        <v>0</v>
      </c>
      <c r="Y36">
        <f t="shared" si="12"/>
        <v>0.77</v>
      </c>
      <c r="Z36">
        <f t="shared" si="13"/>
        <v>0.23</v>
      </c>
    </row>
    <row r="37" spans="1:26" x14ac:dyDescent="0.25">
      <c r="A37" s="1" t="s">
        <v>1180</v>
      </c>
      <c r="B37" s="1">
        <v>100</v>
      </c>
      <c r="C37" s="1">
        <v>207</v>
      </c>
      <c r="D37" s="1">
        <v>0</v>
      </c>
      <c r="E37" s="1">
        <v>14.5</v>
      </c>
      <c r="F37" s="1">
        <v>15.5</v>
      </c>
      <c r="G37" s="1"/>
      <c r="H37" s="1">
        <v>85</v>
      </c>
      <c r="I37" s="1">
        <v>160</v>
      </c>
      <c r="J37" s="1">
        <v>3.86</v>
      </c>
      <c r="K37" s="1">
        <v>0</v>
      </c>
      <c r="L37" s="1">
        <v>2017</v>
      </c>
      <c r="M37" s="1" t="str">
        <f t="shared" si="1"/>
        <v>고어육류</v>
      </c>
      <c r="N37">
        <f t="shared" si="2"/>
        <v>197.5</v>
      </c>
      <c r="O37">
        <f t="shared" si="3"/>
        <v>0.95</v>
      </c>
      <c r="P37">
        <f t="shared" si="4"/>
        <v>100</v>
      </c>
      <c r="Q37">
        <f t="shared" si="5"/>
        <v>197.5</v>
      </c>
      <c r="R37">
        <f t="shared" si="6"/>
        <v>30</v>
      </c>
      <c r="S37">
        <f t="shared" si="7"/>
        <v>197.5</v>
      </c>
      <c r="T37">
        <f t="shared" si="8"/>
        <v>1.98</v>
      </c>
      <c r="U37">
        <f t="shared" si="9"/>
        <v>15.15</v>
      </c>
      <c r="V37">
        <f t="shared" si="10"/>
        <v>15.2</v>
      </c>
      <c r="X37">
        <f t="shared" si="11"/>
        <v>0</v>
      </c>
      <c r="Y37">
        <f t="shared" si="12"/>
        <v>0.48</v>
      </c>
      <c r="Z37">
        <f t="shared" si="13"/>
        <v>0.52</v>
      </c>
    </row>
    <row r="38" spans="1:26" x14ac:dyDescent="0.25">
      <c r="A38" s="1" t="s">
        <v>1181</v>
      </c>
      <c r="B38" s="1">
        <v>100</v>
      </c>
      <c r="C38" s="1">
        <v>117</v>
      </c>
      <c r="D38" s="1">
        <v>0</v>
      </c>
      <c r="E38" s="1">
        <v>28.09</v>
      </c>
      <c r="F38" s="1">
        <v>0.93</v>
      </c>
      <c r="G38" s="1">
        <v>0</v>
      </c>
      <c r="H38" s="1">
        <v>40</v>
      </c>
      <c r="I38" s="1">
        <v>74.540000000000006</v>
      </c>
      <c r="J38" s="1">
        <v>0.37</v>
      </c>
      <c r="K38" s="1">
        <v>0</v>
      </c>
      <c r="L38" s="1">
        <v>2017</v>
      </c>
      <c r="M38" s="1" t="str">
        <f t="shared" si="1"/>
        <v>저어육류</v>
      </c>
      <c r="N38">
        <f t="shared" si="2"/>
        <v>120.73</v>
      </c>
      <c r="O38">
        <f t="shared" si="3"/>
        <v>1.03</v>
      </c>
      <c r="P38">
        <f t="shared" si="4"/>
        <v>100</v>
      </c>
      <c r="Q38">
        <f t="shared" si="5"/>
        <v>120.73</v>
      </c>
      <c r="R38">
        <f t="shared" si="6"/>
        <v>29.02</v>
      </c>
      <c r="S38">
        <f t="shared" si="7"/>
        <v>120.73</v>
      </c>
      <c r="T38">
        <f t="shared" si="8"/>
        <v>2.41</v>
      </c>
      <c r="U38">
        <f t="shared" si="9"/>
        <v>12.04</v>
      </c>
      <c r="V38">
        <f t="shared" si="10"/>
        <v>12</v>
      </c>
      <c r="X38">
        <f t="shared" si="11"/>
        <v>0</v>
      </c>
      <c r="Y38">
        <f t="shared" si="12"/>
        <v>0.97</v>
      </c>
      <c r="Z38">
        <f t="shared" si="13"/>
        <v>0.03</v>
      </c>
    </row>
    <row r="39" spans="1:26" x14ac:dyDescent="0.25">
      <c r="A39" s="1" t="s">
        <v>1182</v>
      </c>
      <c r="B39" s="1">
        <v>100</v>
      </c>
      <c r="C39" s="1">
        <v>151</v>
      </c>
      <c r="D39" s="1">
        <v>0</v>
      </c>
      <c r="E39" s="1">
        <v>35.47</v>
      </c>
      <c r="F39" s="1">
        <v>1.48</v>
      </c>
      <c r="G39" s="1">
        <v>0</v>
      </c>
      <c r="H39" s="1">
        <v>61</v>
      </c>
      <c r="I39" s="1">
        <v>110.36</v>
      </c>
      <c r="J39" s="1">
        <v>0.57999999999999996</v>
      </c>
      <c r="K39" s="1">
        <v>0</v>
      </c>
      <c r="L39" s="1">
        <v>2017</v>
      </c>
      <c r="M39" s="1" t="str">
        <f t="shared" si="1"/>
        <v>저어육류</v>
      </c>
      <c r="N39">
        <f t="shared" si="2"/>
        <v>155.19999999999999</v>
      </c>
      <c r="O39">
        <f t="shared" si="3"/>
        <v>1.03</v>
      </c>
      <c r="P39">
        <f t="shared" si="4"/>
        <v>100</v>
      </c>
      <c r="Q39">
        <f t="shared" si="5"/>
        <v>155.19999999999999</v>
      </c>
      <c r="R39">
        <f t="shared" si="6"/>
        <v>36.949999999999996</v>
      </c>
      <c r="S39">
        <f t="shared" si="7"/>
        <v>155.19999999999999</v>
      </c>
      <c r="T39">
        <f t="shared" si="8"/>
        <v>3.1</v>
      </c>
      <c r="U39">
        <f t="shared" si="9"/>
        <v>11.92</v>
      </c>
      <c r="V39">
        <f t="shared" si="10"/>
        <v>11.9</v>
      </c>
      <c r="X39">
        <f t="shared" si="11"/>
        <v>0</v>
      </c>
      <c r="Y39">
        <f t="shared" si="12"/>
        <v>0.96</v>
      </c>
      <c r="Z39">
        <f t="shared" si="13"/>
        <v>0.04</v>
      </c>
    </row>
    <row r="40" spans="1:26" x14ac:dyDescent="0.25">
      <c r="A40" s="1" t="s">
        <v>1183</v>
      </c>
      <c r="B40" s="1">
        <v>100</v>
      </c>
      <c r="C40" s="1">
        <v>98</v>
      </c>
      <c r="D40" s="1">
        <v>0</v>
      </c>
      <c r="E40" s="1">
        <v>22.97</v>
      </c>
      <c r="F40" s="1">
        <v>0.97</v>
      </c>
      <c r="G40" s="1">
        <v>0</v>
      </c>
      <c r="H40" s="1">
        <v>45</v>
      </c>
      <c r="I40" s="1">
        <v>56.11</v>
      </c>
      <c r="J40" s="1">
        <v>0.36</v>
      </c>
      <c r="K40" s="1">
        <v>0</v>
      </c>
      <c r="L40" s="1">
        <v>2017</v>
      </c>
      <c r="M40" s="1" t="str">
        <f t="shared" si="1"/>
        <v>저어육류</v>
      </c>
      <c r="N40">
        <f t="shared" si="2"/>
        <v>100.61</v>
      </c>
      <c r="O40">
        <f t="shared" si="3"/>
        <v>1.03</v>
      </c>
      <c r="P40">
        <f t="shared" si="4"/>
        <v>100</v>
      </c>
      <c r="Q40">
        <f t="shared" si="5"/>
        <v>100.61</v>
      </c>
      <c r="R40">
        <f t="shared" si="6"/>
        <v>23.939999999999998</v>
      </c>
      <c r="S40">
        <f t="shared" si="7"/>
        <v>100.61</v>
      </c>
      <c r="T40">
        <f t="shared" si="8"/>
        <v>2.0099999999999998</v>
      </c>
      <c r="U40">
        <f t="shared" si="9"/>
        <v>11.91</v>
      </c>
      <c r="V40">
        <f t="shared" si="10"/>
        <v>11.9</v>
      </c>
      <c r="X40">
        <f t="shared" si="11"/>
        <v>0</v>
      </c>
      <c r="Y40">
        <f t="shared" si="12"/>
        <v>0.96</v>
      </c>
      <c r="Z40">
        <f t="shared" si="13"/>
        <v>0.04</v>
      </c>
    </row>
    <row r="41" spans="1:26" x14ac:dyDescent="0.25">
      <c r="A41" s="1" t="s">
        <v>1184</v>
      </c>
      <c r="B41" s="1">
        <v>100</v>
      </c>
      <c r="C41" s="1">
        <v>233</v>
      </c>
      <c r="D41" s="1">
        <v>2.8</v>
      </c>
      <c r="E41" s="1">
        <v>27.8</v>
      </c>
      <c r="F41" s="1">
        <v>12.6</v>
      </c>
      <c r="G41" s="1"/>
      <c r="H41" s="1">
        <v>189</v>
      </c>
      <c r="I41" s="1"/>
      <c r="J41" s="1"/>
      <c r="K41" s="1">
        <v>0</v>
      </c>
      <c r="L41" s="1">
        <v>2017</v>
      </c>
      <c r="M41" s="1" t="str">
        <f t="shared" si="1"/>
        <v>중어육류</v>
      </c>
      <c r="N41">
        <f t="shared" si="2"/>
        <v>235.8</v>
      </c>
      <c r="O41">
        <f t="shared" si="3"/>
        <v>1.01</v>
      </c>
      <c r="P41">
        <f t="shared" si="4"/>
        <v>97.2</v>
      </c>
      <c r="Q41">
        <f t="shared" si="5"/>
        <v>224.6</v>
      </c>
      <c r="R41">
        <f t="shared" si="6"/>
        <v>40.4</v>
      </c>
      <c r="S41">
        <f t="shared" si="7"/>
        <v>224.6</v>
      </c>
      <c r="T41">
        <f t="shared" si="8"/>
        <v>2.99</v>
      </c>
      <c r="U41">
        <f t="shared" si="9"/>
        <v>13.51</v>
      </c>
      <c r="V41">
        <f t="shared" si="10"/>
        <v>13.5</v>
      </c>
      <c r="X41">
        <f t="shared" si="11"/>
        <v>0.06</v>
      </c>
      <c r="Y41">
        <f t="shared" si="12"/>
        <v>0.64</v>
      </c>
      <c r="Z41">
        <f t="shared" si="13"/>
        <v>0.28999999999999998</v>
      </c>
    </row>
    <row r="42" spans="1:26" x14ac:dyDescent="0.25">
      <c r="A42" s="1" t="s">
        <v>1185</v>
      </c>
      <c r="B42" s="1">
        <v>100</v>
      </c>
      <c r="C42" s="1">
        <v>229</v>
      </c>
      <c r="D42" s="1">
        <v>0</v>
      </c>
      <c r="E42" s="1">
        <v>26.36</v>
      </c>
      <c r="F42" s="1">
        <v>14.08</v>
      </c>
      <c r="G42" s="1">
        <v>0</v>
      </c>
      <c r="H42" s="1">
        <v>97</v>
      </c>
      <c r="I42" s="1">
        <v>116.62</v>
      </c>
      <c r="J42" s="1">
        <v>4.26</v>
      </c>
      <c r="K42" s="1">
        <v>0</v>
      </c>
      <c r="L42" s="1">
        <v>2017</v>
      </c>
      <c r="M42" s="1" t="str">
        <f t="shared" si="1"/>
        <v>중어육류</v>
      </c>
      <c r="N42">
        <f t="shared" si="2"/>
        <v>232.16</v>
      </c>
      <c r="O42">
        <f t="shared" si="3"/>
        <v>1.01</v>
      </c>
      <c r="P42">
        <f t="shared" si="4"/>
        <v>100</v>
      </c>
      <c r="Q42">
        <f t="shared" si="5"/>
        <v>232.16</v>
      </c>
      <c r="R42">
        <f t="shared" si="6"/>
        <v>40.44</v>
      </c>
      <c r="S42">
        <f t="shared" si="7"/>
        <v>232.16</v>
      </c>
      <c r="T42">
        <f t="shared" si="8"/>
        <v>3.1</v>
      </c>
      <c r="U42">
        <f t="shared" si="9"/>
        <v>13.05</v>
      </c>
      <c r="V42">
        <f t="shared" si="10"/>
        <v>13.1</v>
      </c>
      <c r="X42">
        <f t="shared" si="11"/>
        <v>0</v>
      </c>
      <c r="Y42">
        <f t="shared" si="12"/>
        <v>0.65</v>
      </c>
      <c r="Z42">
        <f t="shared" si="13"/>
        <v>0.35</v>
      </c>
    </row>
    <row r="43" spans="1:26" x14ac:dyDescent="0.25">
      <c r="A43" s="1" t="s">
        <v>1186</v>
      </c>
      <c r="B43" s="1">
        <v>100</v>
      </c>
      <c r="C43" s="1">
        <v>219</v>
      </c>
      <c r="D43" s="1">
        <v>0</v>
      </c>
      <c r="E43" s="1">
        <v>25.1</v>
      </c>
      <c r="F43" s="1">
        <v>13.54</v>
      </c>
      <c r="G43" s="1">
        <v>0</v>
      </c>
      <c r="H43" s="1">
        <v>62</v>
      </c>
      <c r="I43" s="1">
        <v>119.64</v>
      </c>
      <c r="J43" s="1">
        <v>4.0599999999999996</v>
      </c>
      <c r="K43" s="1">
        <v>0</v>
      </c>
      <c r="L43" s="1">
        <v>2017</v>
      </c>
      <c r="M43" s="1" t="str">
        <f t="shared" si="1"/>
        <v>중어육류</v>
      </c>
      <c r="N43">
        <f t="shared" si="2"/>
        <v>222.26</v>
      </c>
      <c r="O43">
        <f t="shared" si="3"/>
        <v>1.01</v>
      </c>
      <c r="P43">
        <f t="shared" si="4"/>
        <v>100</v>
      </c>
      <c r="Q43">
        <f t="shared" si="5"/>
        <v>222.26</v>
      </c>
      <c r="R43">
        <f t="shared" si="6"/>
        <v>38.64</v>
      </c>
      <c r="S43">
        <f t="shared" si="7"/>
        <v>222.26</v>
      </c>
      <c r="T43">
        <f t="shared" si="8"/>
        <v>2.96</v>
      </c>
      <c r="U43">
        <f t="shared" si="9"/>
        <v>13.05</v>
      </c>
      <c r="V43">
        <f t="shared" si="10"/>
        <v>13.1</v>
      </c>
      <c r="X43">
        <f t="shared" si="11"/>
        <v>0</v>
      </c>
      <c r="Y43">
        <f t="shared" si="12"/>
        <v>0.65</v>
      </c>
      <c r="Z43">
        <f t="shared" si="13"/>
        <v>0.35</v>
      </c>
    </row>
    <row r="44" spans="1:26" x14ac:dyDescent="0.25">
      <c r="A44" s="1" t="s">
        <v>1187</v>
      </c>
      <c r="B44" s="1">
        <v>100</v>
      </c>
      <c r="C44" s="1">
        <v>168</v>
      </c>
      <c r="D44" s="1">
        <v>0</v>
      </c>
      <c r="E44" s="1">
        <v>18.78</v>
      </c>
      <c r="F44" s="1">
        <v>10.53</v>
      </c>
      <c r="G44" s="1">
        <v>0</v>
      </c>
      <c r="H44" s="1">
        <v>74</v>
      </c>
      <c r="I44" s="1">
        <v>94.76</v>
      </c>
      <c r="J44" s="1">
        <v>3.17</v>
      </c>
      <c r="K44" s="1">
        <v>0</v>
      </c>
      <c r="L44" s="1">
        <v>2017</v>
      </c>
      <c r="M44" s="1" t="str">
        <f t="shared" si="1"/>
        <v>중어육류</v>
      </c>
      <c r="N44">
        <f t="shared" si="2"/>
        <v>169.89</v>
      </c>
      <c r="O44">
        <f t="shared" si="3"/>
        <v>1.01</v>
      </c>
      <c r="P44">
        <f t="shared" si="4"/>
        <v>100</v>
      </c>
      <c r="Q44">
        <f t="shared" si="5"/>
        <v>169.89</v>
      </c>
      <c r="R44">
        <f t="shared" si="6"/>
        <v>29.310000000000002</v>
      </c>
      <c r="S44">
        <f t="shared" si="7"/>
        <v>169.89</v>
      </c>
      <c r="T44">
        <f t="shared" si="8"/>
        <v>2.27</v>
      </c>
      <c r="U44">
        <f t="shared" si="9"/>
        <v>12.91</v>
      </c>
      <c r="V44">
        <f t="shared" si="10"/>
        <v>12.9</v>
      </c>
      <c r="X44">
        <f t="shared" si="11"/>
        <v>0</v>
      </c>
      <c r="Y44">
        <f t="shared" si="12"/>
        <v>0.64</v>
      </c>
      <c r="Z44">
        <f t="shared" si="13"/>
        <v>0.36</v>
      </c>
    </row>
    <row r="45" spans="1:26" x14ac:dyDescent="0.25">
      <c r="A45" s="1" t="s">
        <v>1188</v>
      </c>
      <c r="B45" s="1">
        <v>100</v>
      </c>
      <c r="C45" s="1">
        <v>224</v>
      </c>
      <c r="D45" s="1">
        <v>0</v>
      </c>
      <c r="E45" s="1">
        <v>26.33</v>
      </c>
      <c r="F45" s="1">
        <v>13.53</v>
      </c>
      <c r="G45" s="1">
        <v>0</v>
      </c>
      <c r="H45" s="1">
        <v>88</v>
      </c>
      <c r="I45" s="1">
        <v>113.23</v>
      </c>
      <c r="J45" s="1">
        <v>4.05</v>
      </c>
      <c r="K45" s="1">
        <v>0</v>
      </c>
      <c r="L45" s="1">
        <v>2017</v>
      </c>
      <c r="M45" s="1" t="str">
        <f t="shared" si="1"/>
        <v>중어육류</v>
      </c>
      <c r="N45">
        <f t="shared" si="2"/>
        <v>227.08999999999997</v>
      </c>
      <c r="O45">
        <f t="shared" si="3"/>
        <v>1.01</v>
      </c>
      <c r="P45">
        <f t="shared" si="4"/>
        <v>100</v>
      </c>
      <c r="Q45">
        <f t="shared" si="5"/>
        <v>227.08999999999997</v>
      </c>
      <c r="R45">
        <f t="shared" si="6"/>
        <v>39.86</v>
      </c>
      <c r="S45">
        <f t="shared" si="7"/>
        <v>227.08999999999997</v>
      </c>
      <c r="T45">
        <f t="shared" si="8"/>
        <v>3.03</v>
      </c>
      <c r="U45">
        <f t="shared" si="9"/>
        <v>13.16</v>
      </c>
      <c r="V45">
        <f t="shared" si="10"/>
        <v>13.2</v>
      </c>
      <c r="X45">
        <f t="shared" si="11"/>
        <v>0</v>
      </c>
      <c r="Y45">
        <f t="shared" si="12"/>
        <v>0.66</v>
      </c>
      <c r="Z45">
        <f t="shared" si="13"/>
        <v>0.34</v>
      </c>
    </row>
    <row r="46" spans="1:26" x14ac:dyDescent="0.25">
      <c r="A46" s="1" t="s">
        <v>1189</v>
      </c>
      <c r="B46" s="1">
        <v>100</v>
      </c>
      <c r="C46" s="1">
        <v>179</v>
      </c>
      <c r="D46" s="1">
        <v>0</v>
      </c>
      <c r="E46" s="1">
        <v>18.59</v>
      </c>
      <c r="F46" s="1">
        <v>11.83</v>
      </c>
      <c r="G46" s="1">
        <v>0</v>
      </c>
      <c r="H46" s="1">
        <v>62</v>
      </c>
      <c r="I46" s="1">
        <v>80.319999999999993</v>
      </c>
      <c r="J46" s="1">
        <v>3.7</v>
      </c>
      <c r="K46" s="1">
        <v>0</v>
      </c>
      <c r="L46" s="1">
        <v>2017</v>
      </c>
      <c r="M46" s="1" t="str">
        <f t="shared" si="1"/>
        <v>중어육류</v>
      </c>
      <c r="N46">
        <f t="shared" si="2"/>
        <v>180.82999999999998</v>
      </c>
      <c r="O46">
        <f t="shared" si="3"/>
        <v>1.01</v>
      </c>
      <c r="P46">
        <f t="shared" si="4"/>
        <v>100</v>
      </c>
      <c r="Q46">
        <f t="shared" si="5"/>
        <v>180.82999999999998</v>
      </c>
      <c r="R46">
        <f t="shared" si="6"/>
        <v>30.42</v>
      </c>
      <c r="S46">
        <f t="shared" si="7"/>
        <v>180.82999999999998</v>
      </c>
      <c r="T46">
        <f t="shared" si="8"/>
        <v>2.41</v>
      </c>
      <c r="U46">
        <f t="shared" si="9"/>
        <v>12.62</v>
      </c>
      <c r="V46">
        <f t="shared" si="10"/>
        <v>12.6</v>
      </c>
      <c r="X46">
        <f t="shared" si="11"/>
        <v>0</v>
      </c>
      <c r="Y46">
        <f t="shared" si="12"/>
        <v>0.61</v>
      </c>
      <c r="Z46">
        <f t="shared" si="13"/>
        <v>0.39</v>
      </c>
    </row>
    <row r="47" spans="1:26" x14ac:dyDescent="0.25">
      <c r="A47" s="1" t="s">
        <v>1190</v>
      </c>
      <c r="B47" s="1">
        <v>100</v>
      </c>
      <c r="C47" s="1">
        <v>201</v>
      </c>
      <c r="D47" s="1">
        <v>0</v>
      </c>
      <c r="E47" s="1">
        <v>28.88</v>
      </c>
      <c r="F47" s="1">
        <v>9.92</v>
      </c>
      <c r="G47" s="1">
        <v>0</v>
      </c>
      <c r="H47" s="1">
        <v>116</v>
      </c>
      <c r="I47" s="1">
        <v>142.09</v>
      </c>
      <c r="J47" s="1">
        <v>3.09</v>
      </c>
      <c r="K47" s="1">
        <v>0</v>
      </c>
      <c r="L47" s="1">
        <v>2017</v>
      </c>
      <c r="M47" s="1" t="str">
        <f t="shared" si="1"/>
        <v>저어육류</v>
      </c>
      <c r="N47">
        <f t="shared" si="2"/>
        <v>204.8</v>
      </c>
      <c r="O47">
        <f t="shared" si="3"/>
        <v>1.02</v>
      </c>
      <c r="P47">
        <f t="shared" si="4"/>
        <v>100</v>
      </c>
      <c r="Q47">
        <f t="shared" si="5"/>
        <v>204.8</v>
      </c>
      <c r="R47">
        <f t="shared" si="6"/>
        <v>38.799999999999997</v>
      </c>
      <c r="S47">
        <f t="shared" si="7"/>
        <v>204.8</v>
      </c>
      <c r="T47">
        <f t="shared" si="8"/>
        <v>4.0999999999999996</v>
      </c>
      <c r="U47">
        <f t="shared" si="9"/>
        <v>9.4600000000000009</v>
      </c>
      <c r="V47">
        <f t="shared" si="10"/>
        <v>9.5</v>
      </c>
      <c r="X47">
        <f t="shared" si="11"/>
        <v>0</v>
      </c>
      <c r="Y47">
        <f t="shared" si="12"/>
        <v>0.74</v>
      </c>
      <c r="Z47">
        <f t="shared" si="13"/>
        <v>0.26</v>
      </c>
    </row>
    <row r="48" spans="1:26" x14ac:dyDescent="0.25">
      <c r="A48" s="1" t="s">
        <v>1191</v>
      </c>
      <c r="B48" s="1">
        <v>100</v>
      </c>
      <c r="C48" s="1">
        <v>144</v>
      </c>
      <c r="D48" s="1">
        <v>0</v>
      </c>
      <c r="E48" s="1">
        <v>19.41</v>
      </c>
      <c r="F48" s="1">
        <v>7.67</v>
      </c>
      <c r="G48" s="1">
        <v>0</v>
      </c>
      <c r="H48" s="1">
        <v>84</v>
      </c>
      <c r="I48" s="1">
        <v>91.96</v>
      </c>
      <c r="J48" s="1">
        <v>2.31</v>
      </c>
      <c r="K48" s="1">
        <v>0</v>
      </c>
      <c r="L48" s="1">
        <v>2017</v>
      </c>
      <c r="M48" s="1" t="str">
        <f t="shared" si="1"/>
        <v>저어육류</v>
      </c>
      <c r="N48">
        <f t="shared" si="2"/>
        <v>146.67000000000002</v>
      </c>
      <c r="O48">
        <f t="shared" si="3"/>
        <v>1.02</v>
      </c>
      <c r="P48">
        <f t="shared" si="4"/>
        <v>100</v>
      </c>
      <c r="Q48">
        <f t="shared" si="5"/>
        <v>146.67000000000002</v>
      </c>
      <c r="R48">
        <f t="shared" si="6"/>
        <v>27.08</v>
      </c>
      <c r="S48">
        <f t="shared" si="7"/>
        <v>146.67000000000002</v>
      </c>
      <c r="T48">
        <f t="shared" si="8"/>
        <v>2.93</v>
      </c>
      <c r="U48">
        <f t="shared" si="9"/>
        <v>9.24</v>
      </c>
      <c r="V48">
        <f t="shared" si="10"/>
        <v>9.1999999999999993</v>
      </c>
      <c r="X48">
        <f t="shared" si="11"/>
        <v>0</v>
      </c>
      <c r="Y48">
        <f t="shared" si="12"/>
        <v>0.72</v>
      </c>
      <c r="Z48">
        <f t="shared" si="13"/>
        <v>0.28000000000000003</v>
      </c>
    </row>
    <row r="49" spans="1:26" x14ac:dyDescent="0.25">
      <c r="A49" s="1" t="s">
        <v>1192</v>
      </c>
      <c r="B49" s="1">
        <v>100</v>
      </c>
      <c r="C49" s="1">
        <v>325</v>
      </c>
      <c r="D49" s="1">
        <v>0</v>
      </c>
      <c r="E49" s="1">
        <v>15.05</v>
      </c>
      <c r="F49" s="1">
        <v>29.59</v>
      </c>
      <c r="G49" s="1">
        <v>0</v>
      </c>
      <c r="H49" s="1">
        <v>59</v>
      </c>
      <c r="I49" s="1">
        <v>69.739999999999995</v>
      </c>
      <c r="J49" s="1">
        <v>6.81</v>
      </c>
      <c r="K49" s="1">
        <v>0</v>
      </c>
      <c r="L49" s="1">
        <v>2017</v>
      </c>
      <c r="M49" s="1" t="str">
        <f t="shared" si="1"/>
        <v>고어육류</v>
      </c>
      <c r="N49">
        <f t="shared" si="2"/>
        <v>326.51</v>
      </c>
      <c r="O49">
        <f t="shared" si="3"/>
        <v>1</v>
      </c>
      <c r="P49">
        <f t="shared" si="4"/>
        <v>100</v>
      </c>
      <c r="Q49">
        <f t="shared" si="5"/>
        <v>326.51</v>
      </c>
      <c r="R49">
        <f t="shared" si="6"/>
        <v>44.64</v>
      </c>
      <c r="S49">
        <f t="shared" si="7"/>
        <v>326.51</v>
      </c>
      <c r="T49">
        <f t="shared" si="8"/>
        <v>3.27</v>
      </c>
      <c r="U49">
        <f t="shared" si="9"/>
        <v>13.65</v>
      </c>
      <c r="V49">
        <f t="shared" si="10"/>
        <v>13.7</v>
      </c>
      <c r="X49">
        <f t="shared" si="11"/>
        <v>0</v>
      </c>
      <c r="Y49">
        <f t="shared" si="12"/>
        <v>0.34</v>
      </c>
      <c r="Z49">
        <f t="shared" si="13"/>
        <v>0.66</v>
      </c>
    </row>
    <row r="50" spans="1:26" x14ac:dyDescent="0.25">
      <c r="A50" s="1" t="s">
        <v>1193</v>
      </c>
      <c r="B50" s="1">
        <v>100</v>
      </c>
      <c r="C50" s="1">
        <v>233</v>
      </c>
      <c r="D50" s="1">
        <v>2.8</v>
      </c>
      <c r="E50" s="1">
        <v>27.8</v>
      </c>
      <c r="F50" s="1">
        <v>12.6</v>
      </c>
      <c r="G50" s="1"/>
      <c r="H50" s="1">
        <v>189</v>
      </c>
      <c r="I50" s="1"/>
      <c r="J50" s="1"/>
      <c r="K50" s="1">
        <v>0</v>
      </c>
      <c r="L50" s="1">
        <v>2017</v>
      </c>
      <c r="M50" s="1" t="str">
        <f t="shared" si="1"/>
        <v>중어육류</v>
      </c>
      <c r="N50">
        <f t="shared" si="2"/>
        <v>235.8</v>
      </c>
      <c r="O50">
        <f t="shared" si="3"/>
        <v>1.01</v>
      </c>
      <c r="P50">
        <f t="shared" si="4"/>
        <v>97.2</v>
      </c>
      <c r="Q50">
        <f t="shared" si="5"/>
        <v>224.6</v>
      </c>
      <c r="R50">
        <f t="shared" si="6"/>
        <v>40.4</v>
      </c>
      <c r="S50">
        <f t="shared" si="7"/>
        <v>224.6</v>
      </c>
      <c r="T50">
        <f t="shared" si="8"/>
        <v>2.99</v>
      </c>
      <c r="U50">
        <f t="shared" si="9"/>
        <v>13.51</v>
      </c>
      <c r="V50">
        <f t="shared" si="10"/>
        <v>13.5</v>
      </c>
      <c r="X50">
        <f t="shared" si="11"/>
        <v>0.06</v>
      </c>
      <c r="Y50">
        <f t="shared" si="12"/>
        <v>0.64</v>
      </c>
      <c r="Z50">
        <f t="shared" si="13"/>
        <v>0.28999999999999998</v>
      </c>
    </row>
    <row r="51" spans="1:26" x14ac:dyDescent="0.25">
      <c r="A51" s="1" t="s">
        <v>1194</v>
      </c>
      <c r="B51" s="1">
        <v>100</v>
      </c>
      <c r="C51" s="1">
        <v>131</v>
      </c>
      <c r="D51" s="1">
        <v>0.1</v>
      </c>
      <c r="E51" s="1">
        <v>27.8</v>
      </c>
      <c r="F51" s="1">
        <v>2.6</v>
      </c>
      <c r="G51" s="1"/>
      <c r="H51" s="1">
        <v>62</v>
      </c>
      <c r="I51" s="1"/>
      <c r="J51" s="1"/>
      <c r="K51" s="1">
        <v>0</v>
      </c>
      <c r="L51" s="1">
        <v>2017</v>
      </c>
      <c r="M51" s="1" t="str">
        <f t="shared" si="1"/>
        <v>저어육류</v>
      </c>
      <c r="N51">
        <f t="shared" si="2"/>
        <v>135</v>
      </c>
      <c r="O51">
        <f t="shared" si="3"/>
        <v>1.03</v>
      </c>
      <c r="P51">
        <f t="shared" si="4"/>
        <v>99.9</v>
      </c>
      <c r="Q51">
        <f t="shared" si="5"/>
        <v>134.6</v>
      </c>
      <c r="R51">
        <f t="shared" si="6"/>
        <v>30.400000000000002</v>
      </c>
      <c r="S51">
        <f t="shared" si="7"/>
        <v>134.6</v>
      </c>
      <c r="T51">
        <f t="shared" si="8"/>
        <v>2.69</v>
      </c>
      <c r="U51">
        <f t="shared" si="9"/>
        <v>11.3</v>
      </c>
      <c r="V51">
        <f t="shared" si="10"/>
        <v>11.3</v>
      </c>
      <c r="X51">
        <f t="shared" si="11"/>
        <v>0</v>
      </c>
      <c r="Y51">
        <f t="shared" si="12"/>
        <v>0.91</v>
      </c>
      <c r="Z51">
        <f t="shared" si="13"/>
        <v>0.09</v>
      </c>
    </row>
    <row r="52" spans="1:26" x14ac:dyDescent="0.25">
      <c r="A52" s="1" t="s">
        <v>1195</v>
      </c>
      <c r="B52" s="1">
        <v>100</v>
      </c>
      <c r="C52" s="1">
        <v>106</v>
      </c>
      <c r="D52" s="1">
        <v>0.1</v>
      </c>
      <c r="E52" s="1">
        <v>24</v>
      </c>
      <c r="F52" s="1">
        <v>1.4</v>
      </c>
      <c r="G52" s="1"/>
      <c r="H52" s="1">
        <v>58</v>
      </c>
      <c r="I52" s="1"/>
      <c r="J52" s="1"/>
      <c r="K52" s="1">
        <v>0</v>
      </c>
      <c r="L52" s="1">
        <v>2017</v>
      </c>
      <c r="M52" s="1" t="str">
        <f t="shared" si="1"/>
        <v>저어육류</v>
      </c>
      <c r="N52">
        <f t="shared" si="2"/>
        <v>109</v>
      </c>
      <c r="O52">
        <f t="shared" si="3"/>
        <v>1.03</v>
      </c>
      <c r="P52">
        <f t="shared" si="4"/>
        <v>99.9</v>
      </c>
      <c r="Q52">
        <f t="shared" si="5"/>
        <v>108.6</v>
      </c>
      <c r="R52">
        <f t="shared" si="6"/>
        <v>25.4</v>
      </c>
      <c r="S52">
        <f t="shared" si="7"/>
        <v>108.6</v>
      </c>
      <c r="T52">
        <f t="shared" si="8"/>
        <v>2.17</v>
      </c>
      <c r="U52">
        <f t="shared" si="9"/>
        <v>11.71</v>
      </c>
      <c r="V52">
        <f t="shared" si="10"/>
        <v>11.7</v>
      </c>
      <c r="X52">
        <f t="shared" si="11"/>
        <v>0</v>
      </c>
      <c r="Y52">
        <f t="shared" si="12"/>
        <v>0.94</v>
      </c>
      <c r="Z52">
        <f t="shared" si="13"/>
        <v>0.05</v>
      </c>
    </row>
    <row r="53" spans="1:26" x14ac:dyDescent="0.25">
      <c r="A53" s="1" t="s">
        <v>1196</v>
      </c>
      <c r="B53" s="1">
        <v>100</v>
      </c>
      <c r="C53" s="1">
        <v>170</v>
      </c>
      <c r="D53" s="1">
        <v>0.1</v>
      </c>
      <c r="E53" s="1">
        <v>19</v>
      </c>
      <c r="F53" s="1">
        <v>10.6</v>
      </c>
      <c r="G53" s="1"/>
      <c r="H53" s="1">
        <v>66</v>
      </c>
      <c r="I53" s="1"/>
      <c r="J53" s="1"/>
      <c r="K53" s="1">
        <v>0</v>
      </c>
      <c r="L53" s="1">
        <v>2017</v>
      </c>
      <c r="M53" s="1" t="str">
        <f t="shared" si="1"/>
        <v>중어육류</v>
      </c>
      <c r="N53">
        <f t="shared" si="2"/>
        <v>171.8</v>
      </c>
      <c r="O53">
        <f t="shared" si="3"/>
        <v>1.01</v>
      </c>
      <c r="P53">
        <f t="shared" si="4"/>
        <v>99.9</v>
      </c>
      <c r="Q53">
        <f t="shared" si="5"/>
        <v>171.39999999999998</v>
      </c>
      <c r="R53">
        <f t="shared" si="6"/>
        <v>29.6</v>
      </c>
      <c r="S53">
        <f t="shared" si="7"/>
        <v>171.39999999999998</v>
      </c>
      <c r="T53">
        <f t="shared" si="8"/>
        <v>2.29</v>
      </c>
      <c r="U53">
        <f t="shared" si="9"/>
        <v>12.93</v>
      </c>
      <c r="V53">
        <f t="shared" si="10"/>
        <v>12.9</v>
      </c>
      <c r="X53">
        <f t="shared" si="11"/>
        <v>0</v>
      </c>
      <c r="Y53">
        <f t="shared" si="12"/>
        <v>0.64</v>
      </c>
      <c r="Z53">
        <f t="shared" si="13"/>
        <v>0.36</v>
      </c>
    </row>
    <row r="54" spans="1:26" x14ac:dyDescent="0.25">
      <c r="A54" s="1" t="s">
        <v>1197</v>
      </c>
      <c r="B54" s="1">
        <v>100</v>
      </c>
      <c r="C54" s="1">
        <v>236</v>
      </c>
      <c r="D54" s="1">
        <v>0</v>
      </c>
      <c r="E54" s="1">
        <v>26.1</v>
      </c>
      <c r="F54" s="1">
        <v>15</v>
      </c>
      <c r="G54" s="1"/>
      <c r="H54" s="1">
        <v>74</v>
      </c>
      <c r="I54" s="1"/>
      <c r="J54" s="1"/>
      <c r="K54" s="1">
        <v>0</v>
      </c>
      <c r="L54" s="1">
        <v>2017</v>
      </c>
      <c r="M54" s="1" t="str">
        <f t="shared" si="1"/>
        <v>중어육류</v>
      </c>
      <c r="N54">
        <f t="shared" si="2"/>
        <v>239.4</v>
      </c>
      <c r="O54">
        <f t="shared" si="3"/>
        <v>1.01</v>
      </c>
      <c r="P54">
        <f t="shared" si="4"/>
        <v>100</v>
      </c>
      <c r="Q54">
        <f t="shared" si="5"/>
        <v>239.4</v>
      </c>
      <c r="R54">
        <f t="shared" si="6"/>
        <v>41.1</v>
      </c>
      <c r="S54">
        <f t="shared" si="7"/>
        <v>239.4</v>
      </c>
      <c r="T54">
        <f t="shared" si="8"/>
        <v>3.19</v>
      </c>
      <c r="U54">
        <f t="shared" si="9"/>
        <v>12.88</v>
      </c>
      <c r="V54">
        <f t="shared" si="10"/>
        <v>12.9</v>
      </c>
      <c r="X54">
        <f t="shared" si="11"/>
        <v>0</v>
      </c>
      <c r="Y54">
        <f t="shared" si="12"/>
        <v>0.64</v>
      </c>
      <c r="Z54">
        <f t="shared" si="13"/>
        <v>0.36</v>
      </c>
    </row>
    <row r="55" spans="1:26" x14ac:dyDescent="0.25">
      <c r="A55" s="1" t="s">
        <v>1198</v>
      </c>
      <c r="B55" s="1">
        <v>100</v>
      </c>
      <c r="C55" s="1">
        <v>129</v>
      </c>
      <c r="D55" s="1">
        <v>0.1</v>
      </c>
      <c r="E55" s="1">
        <v>19</v>
      </c>
      <c r="F55" s="1">
        <v>6.1</v>
      </c>
      <c r="G55" s="1"/>
      <c r="H55" s="1">
        <v>80</v>
      </c>
      <c r="I55" s="1"/>
      <c r="J55" s="1"/>
      <c r="K55" s="1">
        <v>0</v>
      </c>
      <c r="L55" s="1">
        <v>2017</v>
      </c>
      <c r="M55" s="1" t="str">
        <f t="shared" si="1"/>
        <v>저어육류</v>
      </c>
      <c r="N55">
        <f t="shared" si="2"/>
        <v>131.30000000000001</v>
      </c>
      <c r="O55">
        <f t="shared" si="3"/>
        <v>1.02</v>
      </c>
      <c r="P55">
        <f t="shared" si="4"/>
        <v>99.9</v>
      </c>
      <c r="Q55">
        <f t="shared" si="5"/>
        <v>130.9</v>
      </c>
      <c r="R55">
        <f t="shared" si="6"/>
        <v>25.1</v>
      </c>
      <c r="S55">
        <f t="shared" si="7"/>
        <v>130.9</v>
      </c>
      <c r="T55">
        <f t="shared" si="8"/>
        <v>2.62</v>
      </c>
      <c r="U55">
        <f t="shared" si="9"/>
        <v>9.58</v>
      </c>
      <c r="V55">
        <f t="shared" si="10"/>
        <v>9.6</v>
      </c>
      <c r="X55">
        <f t="shared" si="11"/>
        <v>0</v>
      </c>
      <c r="Y55">
        <f t="shared" si="12"/>
        <v>0.75</v>
      </c>
      <c r="Z55">
        <f t="shared" si="13"/>
        <v>0.24</v>
      </c>
    </row>
    <row r="56" spans="1:26" x14ac:dyDescent="0.25">
      <c r="A56" s="1" t="s">
        <v>1199</v>
      </c>
      <c r="B56" s="1">
        <v>100</v>
      </c>
      <c r="C56" s="1">
        <v>98</v>
      </c>
      <c r="D56" s="1">
        <v>0.5</v>
      </c>
      <c r="E56" s="1">
        <v>23.1</v>
      </c>
      <c r="F56" s="1">
        <v>0.7</v>
      </c>
      <c r="G56" s="1"/>
      <c r="H56" s="1">
        <v>54</v>
      </c>
      <c r="I56" s="1"/>
      <c r="J56" s="1"/>
      <c r="K56" s="1">
        <v>0</v>
      </c>
      <c r="L56" s="1">
        <v>2017</v>
      </c>
      <c r="M56" s="1" t="str">
        <f t="shared" si="1"/>
        <v>저어육류</v>
      </c>
      <c r="N56">
        <f t="shared" si="2"/>
        <v>100.7</v>
      </c>
      <c r="O56">
        <f t="shared" si="3"/>
        <v>1.03</v>
      </c>
      <c r="P56">
        <f t="shared" si="4"/>
        <v>99.5</v>
      </c>
      <c r="Q56">
        <f t="shared" si="5"/>
        <v>98.7</v>
      </c>
      <c r="R56">
        <f t="shared" si="6"/>
        <v>23.8</v>
      </c>
      <c r="S56">
        <f t="shared" si="7"/>
        <v>98.7</v>
      </c>
      <c r="T56">
        <f t="shared" si="8"/>
        <v>1.97</v>
      </c>
      <c r="U56">
        <f t="shared" si="9"/>
        <v>12.08</v>
      </c>
      <c r="V56">
        <f t="shared" si="10"/>
        <v>12.1</v>
      </c>
      <c r="X56">
        <f t="shared" si="11"/>
        <v>0.02</v>
      </c>
      <c r="Y56">
        <f t="shared" si="12"/>
        <v>0.95</v>
      </c>
      <c r="Z56">
        <f t="shared" si="13"/>
        <v>0.03</v>
      </c>
    </row>
    <row r="57" spans="1:26" x14ac:dyDescent="0.25">
      <c r="A57" s="1" t="s">
        <v>1200</v>
      </c>
      <c r="B57" s="1">
        <v>100</v>
      </c>
      <c r="C57" s="1">
        <v>334</v>
      </c>
      <c r="D57" s="1">
        <v>0</v>
      </c>
      <c r="E57" s="1">
        <v>12.6</v>
      </c>
      <c r="F57" s="1">
        <v>31.6</v>
      </c>
      <c r="G57" s="1"/>
      <c r="H57" s="1">
        <v>58</v>
      </c>
      <c r="I57" s="1"/>
      <c r="J57" s="1"/>
      <c r="K57" s="1">
        <v>0</v>
      </c>
      <c r="L57" s="1">
        <v>2017</v>
      </c>
      <c r="M57" s="1" t="str">
        <f t="shared" si="1"/>
        <v>고어육류</v>
      </c>
      <c r="N57">
        <f t="shared" si="2"/>
        <v>334.8</v>
      </c>
      <c r="O57">
        <f t="shared" si="3"/>
        <v>1</v>
      </c>
      <c r="P57">
        <f t="shared" si="4"/>
        <v>100</v>
      </c>
      <c r="Q57">
        <f t="shared" si="5"/>
        <v>334.8</v>
      </c>
      <c r="R57">
        <f t="shared" si="6"/>
        <v>44.2</v>
      </c>
      <c r="S57">
        <f t="shared" si="7"/>
        <v>334.8</v>
      </c>
      <c r="T57">
        <f t="shared" si="8"/>
        <v>3.35</v>
      </c>
      <c r="U57">
        <f t="shared" si="9"/>
        <v>13.19</v>
      </c>
      <c r="V57">
        <f t="shared" si="10"/>
        <v>13.2</v>
      </c>
      <c r="X57">
        <f t="shared" si="11"/>
        <v>0</v>
      </c>
      <c r="Y57">
        <f t="shared" si="12"/>
        <v>0.28999999999999998</v>
      </c>
      <c r="Z57">
        <f t="shared" si="13"/>
        <v>0.71</v>
      </c>
    </row>
    <row r="58" spans="1:26" x14ac:dyDescent="0.25">
      <c r="A58" s="1" t="s">
        <v>1201</v>
      </c>
      <c r="B58" s="1">
        <v>100</v>
      </c>
      <c r="C58" s="1">
        <v>114</v>
      </c>
      <c r="D58" s="1">
        <v>0.8</v>
      </c>
      <c r="E58" s="1">
        <v>20.399999999999999</v>
      </c>
      <c r="F58" s="1">
        <v>3.5</v>
      </c>
      <c r="G58" s="1"/>
      <c r="H58" s="1">
        <v>51</v>
      </c>
      <c r="I58" s="1"/>
      <c r="J58" s="1"/>
      <c r="K58" s="1">
        <v>0</v>
      </c>
      <c r="L58" s="1">
        <v>2017</v>
      </c>
      <c r="M58" s="1" t="str">
        <f t="shared" si="1"/>
        <v>저어육류</v>
      </c>
      <c r="N58">
        <f t="shared" si="2"/>
        <v>116.3</v>
      </c>
      <c r="O58">
        <f t="shared" si="3"/>
        <v>1.02</v>
      </c>
      <c r="P58">
        <f t="shared" si="4"/>
        <v>99.2</v>
      </c>
      <c r="Q58">
        <f t="shared" si="5"/>
        <v>113.1</v>
      </c>
      <c r="R58">
        <f t="shared" si="6"/>
        <v>23.9</v>
      </c>
      <c r="S58">
        <f t="shared" si="7"/>
        <v>113.1</v>
      </c>
      <c r="T58">
        <f t="shared" si="8"/>
        <v>2.2599999999999998</v>
      </c>
      <c r="U58">
        <f t="shared" si="9"/>
        <v>10.58</v>
      </c>
      <c r="V58">
        <f t="shared" si="10"/>
        <v>10.6</v>
      </c>
      <c r="X58">
        <f t="shared" si="11"/>
        <v>0.03</v>
      </c>
      <c r="Y58">
        <f t="shared" si="12"/>
        <v>0.83</v>
      </c>
      <c r="Z58">
        <f t="shared" si="13"/>
        <v>0.14000000000000001</v>
      </c>
    </row>
    <row r="59" spans="1:26" x14ac:dyDescent="0.25">
      <c r="A59" s="1" t="s">
        <v>1202</v>
      </c>
      <c r="B59" s="1">
        <v>100</v>
      </c>
      <c r="C59" s="1">
        <v>121</v>
      </c>
      <c r="D59" s="1">
        <v>0.9</v>
      </c>
      <c r="E59" s="1">
        <v>18.899999999999999</v>
      </c>
      <c r="F59" s="1">
        <v>4.9000000000000004</v>
      </c>
      <c r="G59" s="1"/>
      <c r="H59" s="1">
        <v>72</v>
      </c>
      <c r="I59" s="1"/>
      <c r="J59" s="1"/>
      <c r="K59" s="1">
        <v>0</v>
      </c>
      <c r="L59" s="1">
        <v>2017</v>
      </c>
      <c r="M59" s="1" t="str">
        <f t="shared" si="1"/>
        <v>저어육류</v>
      </c>
      <c r="N59">
        <f t="shared" si="2"/>
        <v>123.29999999999998</v>
      </c>
      <c r="O59">
        <f t="shared" si="3"/>
        <v>1.02</v>
      </c>
      <c r="P59">
        <f t="shared" si="4"/>
        <v>99.1</v>
      </c>
      <c r="Q59">
        <f t="shared" si="5"/>
        <v>119.69999999999999</v>
      </c>
      <c r="R59">
        <f t="shared" si="6"/>
        <v>23.799999999999997</v>
      </c>
      <c r="S59">
        <f t="shared" si="7"/>
        <v>119.69999999999999</v>
      </c>
      <c r="T59">
        <f t="shared" si="8"/>
        <v>2.39</v>
      </c>
      <c r="U59">
        <f t="shared" si="9"/>
        <v>9.9600000000000009</v>
      </c>
      <c r="V59">
        <f t="shared" si="10"/>
        <v>10</v>
      </c>
      <c r="X59">
        <f t="shared" si="11"/>
        <v>0.04</v>
      </c>
      <c r="Y59">
        <f t="shared" si="12"/>
        <v>0.77</v>
      </c>
      <c r="Z59">
        <f t="shared" si="13"/>
        <v>0.2</v>
      </c>
    </row>
    <row r="60" spans="1:26" x14ac:dyDescent="0.25">
      <c r="A60" s="1" t="s">
        <v>1203</v>
      </c>
      <c r="B60" s="1">
        <v>100</v>
      </c>
      <c r="C60" s="1">
        <v>101</v>
      </c>
      <c r="D60" s="1">
        <v>2.8</v>
      </c>
      <c r="E60" s="1">
        <v>20</v>
      </c>
      <c r="F60" s="1">
        <v>1.3</v>
      </c>
      <c r="G60" s="1"/>
      <c r="H60" s="1">
        <v>73</v>
      </c>
      <c r="I60" s="1"/>
      <c r="J60" s="1"/>
      <c r="K60" s="1">
        <v>0</v>
      </c>
      <c r="L60" s="1">
        <v>2017</v>
      </c>
      <c r="M60" s="1" t="str">
        <f t="shared" si="1"/>
        <v>저어육류</v>
      </c>
      <c r="N60">
        <f t="shared" si="2"/>
        <v>102.9</v>
      </c>
      <c r="O60">
        <f t="shared" si="3"/>
        <v>1.02</v>
      </c>
      <c r="P60">
        <f t="shared" si="4"/>
        <v>97.2</v>
      </c>
      <c r="Q60">
        <f t="shared" si="5"/>
        <v>91.7</v>
      </c>
      <c r="R60">
        <f t="shared" si="6"/>
        <v>21.3</v>
      </c>
      <c r="S60">
        <f t="shared" si="7"/>
        <v>91.7</v>
      </c>
      <c r="T60">
        <f t="shared" si="8"/>
        <v>1.83</v>
      </c>
      <c r="U60">
        <f t="shared" si="9"/>
        <v>11.64</v>
      </c>
      <c r="V60">
        <f t="shared" si="10"/>
        <v>11.6</v>
      </c>
      <c r="X60">
        <f t="shared" si="11"/>
        <v>0.12</v>
      </c>
      <c r="Y60">
        <f t="shared" si="12"/>
        <v>0.83</v>
      </c>
      <c r="Z60">
        <f t="shared" si="13"/>
        <v>0.05</v>
      </c>
    </row>
    <row r="61" spans="1:26" x14ac:dyDescent="0.25">
      <c r="A61" s="1" t="s">
        <v>1204</v>
      </c>
      <c r="B61" s="1">
        <v>100</v>
      </c>
      <c r="C61" s="1">
        <v>109</v>
      </c>
      <c r="D61" s="1">
        <v>0.2</v>
      </c>
      <c r="E61" s="1">
        <v>22</v>
      </c>
      <c r="F61" s="1">
        <v>2.6</v>
      </c>
      <c r="G61" s="1"/>
      <c r="H61" s="1">
        <v>63</v>
      </c>
      <c r="I61" s="1"/>
      <c r="J61" s="1"/>
      <c r="K61" s="1">
        <v>0</v>
      </c>
      <c r="L61" s="1">
        <v>2017</v>
      </c>
      <c r="M61" s="1" t="str">
        <f t="shared" si="1"/>
        <v>저어육류</v>
      </c>
      <c r="N61">
        <f t="shared" si="2"/>
        <v>112.2</v>
      </c>
      <c r="O61">
        <f t="shared" si="3"/>
        <v>1.03</v>
      </c>
      <c r="P61">
        <f t="shared" si="4"/>
        <v>99.8</v>
      </c>
      <c r="Q61">
        <f t="shared" si="5"/>
        <v>111.4</v>
      </c>
      <c r="R61">
        <f t="shared" si="6"/>
        <v>24.6</v>
      </c>
      <c r="S61">
        <f t="shared" si="7"/>
        <v>111.4</v>
      </c>
      <c r="T61">
        <f t="shared" si="8"/>
        <v>2.23</v>
      </c>
      <c r="U61">
        <f t="shared" si="9"/>
        <v>11.03</v>
      </c>
      <c r="V61">
        <f t="shared" si="10"/>
        <v>11</v>
      </c>
      <c r="X61">
        <f t="shared" si="11"/>
        <v>0.01</v>
      </c>
      <c r="Y61">
        <f t="shared" si="12"/>
        <v>0.89</v>
      </c>
      <c r="Z61">
        <f t="shared" si="13"/>
        <v>0.1</v>
      </c>
    </row>
    <row r="62" spans="1:26" x14ac:dyDescent="0.25">
      <c r="A62" s="1" t="s">
        <v>1205</v>
      </c>
      <c r="B62" s="1">
        <v>100</v>
      </c>
      <c r="C62" s="1">
        <v>177</v>
      </c>
      <c r="D62" s="1">
        <v>0</v>
      </c>
      <c r="E62" s="1">
        <v>24.34</v>
      </c>
      <c r="F62" s="1">
        <v>9.17</v>
      </c>
      <c r="G62" s="1">
        <v>0</v>
      </c>
      <c r="H62" s="1">
        <v>76</v>
      </c>
      <c r="I62" s="1">
        <v>117.69</v>
      </c>
      <c r="J62" s="1">
        <v>2.81</v>
      </c>
      <c r="K62" s="1">
        <v>0</v>
      </c>
      <c r="L62" s="1">
        <v>2017</v>
      </c>
      <c r="M62" s="1" t="str">
        <f t="shared" si="1"/>
        <v>저어육류</v>
      </c>
      <c r="N62">
        <f t="shared" si="2"/>
        <v>179.89</v>
      </c>
      <c r="O62">
        <f t="shared" si="3"/>
        <v>1.02</v>
      </c>
      <c r="P62">
        <f t="shared" si="4"/>
        <v>100</v>
      </c>
      <c r="Q62">
        <f t="shared" si="5"/>
        <v>179.89</v>
      </c>
      <c r="R62">
        <f t="shared" si="6"/>
        <v>33.51</v>
      </c>
      <c r="S62">
        <f t="shared" si="7"/>
        <v>179.89</v>
      </c>
      <c r="T62">
        <f t="shared" si="8"/>
        <v>3.6</v>
      </c>
      <c r="U62">
        <f t="shared" si="9"/>
        <v>9.31</v>
      </c>
      <c r="V62">
        <f t="shared" si="10"/>
        <v>9.3000000000000007</v>
      </c>
      <c r="X62">
        <f t="shared" si="11"/>
        <v>0</v>
      </c>
      <c r="Y62">
        <f t="shared" si="12"/>
        <v>0.73</v>
      </c>
      <c r="Z62">
        <f t="shared" si="13"/>
        <v>0.27</v>
      </c>
    </row>
    <row r="63" spans="1:26" x14ac:dyDescent="0.25">
      <c r="A63" s="1" t="s">
        <v>1206</v>
      </c>
      <c r="B63" s="1">
        <v>60</v>
      </c>
      <c r="C63" s="1">
        <v>94.2</v>
      </c>
      <c r="D63" s="1">
        <v>10.199999999999999</v>
      </c>
      <c r="E63" s="1">
        <v>7.62</v>
      </c>
      <c r="F63" s="1">
        <v>3.24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2006</v>
      </c>
      <c r="M63" s="1" t="str">
        <f t="shared" si="1"/>
        <v>저어육류</v>
      </c>
      <c r="N63">
        <f t="shared" si="2"/>
        <v>100.44</v>
      </c>
      <c r="O63">
        <f t="shared" si="3"/>
        <v>1.07</v>
      </c>
      <c r="P63">
        <f t="shared" si="4"/>
        <v>49.8</v>
      </c>
      <c r="Q63">
        <f t="shared" si="5"/>
        <v>59.64</v>
      </c>
      <c r="R63">
        <f t="shared" si="6"/>
        <v>10.86</v>
      </c>
      <c r="S63">
        <f t="shared" si="7"/>
        <v>59.64</v>
      </c>
      <c r="T63">
        <f t="shared" si="8"/>
        <v>1.19</v>
      </c>
      <c r="U63">
        <f t="shared" si="9"/>
        <v>9.1300000000000008</v>
      </c>
      <c r="V63">
        <f t="shared" si="10"/>
        <v>9.1</v>
      </c>
      <c r="X63">
        <f t="shared" si="11"/>
        <v>0.48</v>
      </c>
      <c r="Y63">
        <f t="shared" si="12"/>
        <v>0.36</v>
      </c>
      <c r="Z63">
        <f t="shared" si="13"/>
        <v>0.15</v>
      </c>
    </row>
    <row r="64" spans="1:26" x14ac:dyDescent="0.25">
      <c r="A64" s="1" t="s">
        <v>1207</v>
      </c>
      <c r="B64" s="1">
        <v>60</v>
      </c>
      <c r="C64" s="1">
        <v>145.80000000000001</v>
      </c>
      <c r="D64" s="1">
        <v>0.78</v>
      </c>
      <c r="E64" s="1">
        <v>16.68</v>
      </c>
      <c r="F64" s="1">
        <v>7.56</v>
      </c>
      <c r="G64" s="1">
        <v>0</v>
      </c>
      <c r="H64" s="1">
        <v>113.4</v>
      </c>
      <c r="I64" s="1">
        <v>0</v>
      </c>
      <c r="J64" s="1">
        <v>0</v>
      </c>
      <c r="K64" s="1">
        <v>0</v>
      </c>
      <c r="L64" s="1">
        <v>2006</v>
      </c>
      <c r="M64" s="1" t="str">
        <f t="shared" si="1"/>
        <v>중어육류</v>
      </c>
      <c r="N64">
        <f t="shared" si="2"/>
        <v>137.88</v>
      </c>
      <c r="O64">
        <f t="shared" si="3"/>
        <v>0.95</v>
      </c>
      <c r="P64">
        <f t="shared" si="4"/>
        <v>59.22</v>
      </c>
      <c r="Q64">
        <f t="shared" si="5"/>
        <v>134.76</v>
      </c>
      <c r="R64">
        <f t="shared" si="6"/>
        <v>24.24</v>
      </c>
      <c r="S64">
        <f t="shared" si="7"/>
        <v>134.76</v>
      </c>
      <c r="T64">
        <f t="shared" si="8"/>
        <v>1.8</v>
      </c>
      <c r="U64">
        <f t="shared" si="9"/>
        <v>13.47</v>
      </c>
      <c r="V64">
        <f t="shared" si="10"/>
        <v>13.5</v>
      </c>
      <c r="X64">
        <f t="shared" si="11"/>
        <v>0.03</v>
      </c>
      <c r="Y64">
        <f t="shared" si="12"/>
        <v>0.67</v>
      </c>
      <c r="Z64">
        <f t="shared" si="13"/>
        <v>0.3</v>
      </c>
    </row>
    <row r="65" spans="1:26" x14ac:dyDescent="0.25">
      <c r="A65" s="1" t="s">
        <v>1208</v>
      </c>
      <c r="B65" s="1">
        <v>100</v>
      </c>
      <c r="C65" s="1">
        <v>290</v>
      </c>
      <c r="D65" s="1">
        <v>21</v>
      </c>
      <c r="E65" s="1">
        <v>9.4</v>
      </c>
      <c r="F65" s="1">
        <v>18.2</v>
      </c>
      <c r="G65" s="1"/>
      <c r="H65" s="1">
        <v>345</v>
      </c>
      <c r="I65" s="1"/>
      <c r="J65" s="1"/>
      <c r="K65" s="1">
        <v>0</v>
      </c>
      <c r="L65" s="1">
        <v>2017</v>
      </c>
      <c r="M65" s="1" t="str">
        <f t="shared" si="1"/>
        <v>고어육류</v>
      </c>
      <c r="N65">
        <f t="shared" si="2"/>
        <v>285.39999999999998</v>
      </c>
      <c r="O65">
        <f t="shared" si="3"/>
        <v>0.98</v>
      </c>
      <c r="P65">
        <f t="shared" si="4"/>
        <v>79</v>
      </c>
      <c r="Q65">
        <f t="shared" si="5"/>
        <v>201.39999999999998</v>
      </c>
      <c r="R65">
        <f t="shared" si="6"/>
        <v>27.6</v>
      </c>
      <c r="S65">
        <f t="shared" si="7"/>
        <v>201.39999999999998</v>
      </c>
      <c r="T65">
        <f t="shared" si="8"/>
        <v>2.0099999999999998</v>
      </c>
      <c r="U65">
        <f t="shared" si="9"/>
        <v>13.73</v>
      </c>
      <c r="V65">
        <f t="shared" si="10"/>
        <v>13.7</v>
      </c>
      <c r="X65">
        <f t="shared" si="11"/>
        <v>0.43</v>
      </c>
      <c r="Y65">
        <f t="shared" si="12"/>
        <v>0.19</v>
      </c>
      <c r="Z65">
        <f t="shared" si="13"/>
        <v>0.37</v>
      </c>
    </row>
    <row r="66" spans="1:26" x14ac:dyDescent="0.25">
      <c r="A66" s="1" t="s">
        <v>1209</v>
      </c>
      <c r="B66" s="1">
        <v>100</v>
      </c>
      <c r="C66" s="1">
        <v>369</v>
      </c>
      <c r="D66" s="1">
        <v>21.2</v>
      </c>
      <c r="E66" s="1">
        <v>16.600000000000001</v>
      </c>
      <c r="F66" s="1">
        <v>23.7</v>
      </c>
      <c r="G66" s="1"/>
      <c r="H66" s="1">
        <v>166</v>
      </c>
      <c r="I66" s="1"/>
      <c r="J66" s="1"/>
      <c r="K66" s="1">
        <v>0</v>
      </c>
      <c r="L66" s="1">
        <v>2017</v>
      </c>
      <c r="M66" s="1" t="str">
        <f t="shared" si="1"/>
        <v>고어육류</v>
      </c>
      <c r="N66">
        <f t="shared" si="2"/>
        <v>364.5</v>
      </c>
      <c r="O66">
        <f t="shared" si="3"/>
        <v>0.99</v>
      </c>
      <c r="P66">
        <f t="shared" si="4"/>
        <v>78.8</v>
      </c>
      <c r="Q66">
        <f t="shared" si="5"/>
        <v>279.7</v>
      </c>
      <c r="R66">
        <f t="shared" si="6"/>
        <v>40.299999999999997</v>
      </c>
      <c r="S66">
        <f t="shared" si="7"/>
        <v>279.7</v>
      </c>
      <c r="T66">
        <f t="shared" si="8"/>
        <v>2.8</v>
      </c>
      <c r="U66">
        <f t="shared" si="9"/>
        <v>14.39</v>
      </c>
      <c r="V66">
        <f t="shared" si="10"/>
        <v>14.4</v>
      </c>
      <c r="X66">
        <f t="shared" si="11"/>
        <v>0.34</v>
      </c>
      <c r="Y66">
        <f t="shared" si="12"/>
        <v>0.27</v>
      </c>
      <c r="Z66">
        <f t="shared" si="13"/>
        <v>0.39</v>
      </c>
    </row>
    <row r="67" spans="1:26" x14ac:dyDescent="0.25">
      <c r="A67" s="1" t="s">
        <v>1210</v>
      </c>
      <c r="B67" s="1">
        <v>100</v>
      </c>
      <c r="C67" s="1">
        <v>127</v>
      </c>
      <c r="D67" s="1">
        <v>2.4</v>
      </c>
      <c r="E67" s="1">
        <v>14.1</v>
      </c>
      <c r="F67" s="1">
        <v>6.9</v>
      </c>
      <c r="G67" s="1"/>
      <c r="H67" s="1">
        <v>330</v>
      </c>
      <c r="I67" s="1"/>
      <c r="J67" s="1"/>
      <c r="K67" s="1">
        <v>0</v>
      </c>
      <c r="L67" s="1">
        <v>2017</v>
      </c>
      <c r="M67" s="1" t="str">
        <f t="shared" si="1"/>
        <v>중어육류</v>
      </c>
      <c r="N67">
        <f t="shared" si="2"/>
        <v>128.1</v>
      </c>
      <c r="O67">
        <f t="shared" si="3"/>
        <v>1.01</v>
      </c>
      <c r="P67">
        <f t="shared" si="4"/>
        <v>97.6</v>
      </c>
      <c r="Q67">
        <f t="shared" si="5"/>
        <v>118.5</v>
      </c>
      <c r="R67">
        <f t="shared" si="6"/>
        <v>21</v>
      </c>
      <c r="S67">
        <f t="shared" si="7"/>
        <v>118.5</v>
      </c>
      <c r="T67">
        <f t="shared" si="8"/>
        <v>1.58</v>
      </c>
      <c r="U67">
        <f t="shared" si="9"/>
        <v>13.29</v>
      </c>
      <c r="V67">
        <f t="shared" si="10"/>
        <v>13.3</v>
      </c>
      <c r="X67">
        <f t="shared" si="11"/>
        <v>0.1</v>
      </c>
      <c r="Y67">
        <f t="shared" si="12"/>
        <v>0.6</v>
      </c>
      <c r="Z67">
        <f t="shared" si="13"/>
        <v>0.28999999999999998</v>
      </c>
    </row>
    <row r="68" spans="1:26" x14ac:dyDescent="0.25">
      <c r="A68" s="1" t="s">
        <v>1211</v>
      </c>
      <c r="B68" s="1">
        <v>60</v>
      </c>
      <c r="C68" s="1">
        <v>103.8</v>
      </c>
      <c r="D68" s="1">
        <v>3.84</v>
      </c>
      <c r="E68" s="1">
        <v>9.48</v>
      </c>
      <c r="F68" s="1">
        <v>5.34</v>
      </c>
      <c r="G68" s="1">
        <v>0</v>
      </c>
      <c r="H68" s="1">
        <v>800.4</v>
      </c>
      <c r="I68" s="1">
        <v>39</v>
      </c>
      <c r="J68" s="1">
        <v>0</v>
      </c>
      <c r="K68" s="1">
        <v>0</v>
      </c>
      <c r="L68" s="1">
        <v>2011</v>
      </c>
      <c r="M68" s="1" t="str">
        <f t="shared" ref="M68:M131" si="14">IF(AND((F68/E68)&gt;=0,(F68/E68)&lt;0.4325),"저어육류",IF(AND((F68/E68)&gt;=0.4325,(F68/E68)&lt;0.8375),"중어육류","고어육류"))</f>
        <v>중어육류</v>
      </c>
      <c r="N68">
        <f t="shared" ref="N68:N131" si="15">4*D68+4*E68+9*F68</f>
        <v>101.34</v>
      </c>
      <c r="O68">
        <f t="shared" ref="O68:O131" si="16">ROUND(N68/C68,2)</f>
        <v>0.98</v>
      </c>
      <c r="P68">
        <f t="shared" ref="P68:P131" si="17">B68-D68</f>
        <v>56.16</v>
      </c>
      <c r="Q68">
        <f t="shared" ref="Q68:Q131" si="18">E68*4+F68*9</f>
        <v>85.98</v>
      </c>
      <c r="R68">
        <f t="shared" ref="R68:R131" si="19">F68+E68</f>
        <v>14.82</v>
      </c>
      <c r="S68">
        <f t="shared" ref="S68:S131" si="20">Q68</f>
        <v>85.98</v>
      </c>
      <c r="T68">
        <f t="shared" ref="T68:T131" si="21">ROUND(S68/IF(M68="저어육류",50,IF(M68="중어육류",75,100)),2)</f>
        <v>1.1499999999999999</v>
      </c>
      <c r="U68">
        <f t="shared" ref="U68:U131" si="22">ROUND(R68/T68,2)</f>
        <v>12.89</v>
      </c>
      <c r="V68">
        <f t="shared" ref="V68:V131" si="23">IF(U68&lt;=20,ROUND(U68,1),IF(AND(U68&gt;20,U68&lt;=50),INT((U68+2.5)/5)*5,ROUND(U68,-1)))</f>
        <v>12.9</v>
      </c>
      <c r="X68">
        <f t="shared" ref="X68:X131" si="24">ROUND(D68/($D68+$E68+$F68),2)</f>
        <v>0.21</v>
      </c>
      <c r="Y68">
        <f t="shared" ref="Y68:Y131" si="25">ROUND(E68/($D68+$E68+$F68),2)</f>
        <v>0.51</v>
      </c>
      <c r="Z68">
        <f t="shared" ref="Z68:Z131" si="26">ROUND(F68/($D68+$E68+$F68),2)</f>
        <v>0.28999999999999998</v>
      </c>
    </row>
    <row r="69" spans="1:26" x14ac:dyDescent="0.25">
      <c r="A69" s="1" t="s">
        <v>1212</v>
      </c>
      <c r="B69" s="1">
        <v>100</v>
      </c>
      <c r="C69" s="1">
        <v>241</v>
      </c>
      <c r="D69" s="1">
        <v>6.44</v>
      </c>
      <c r="E69" s="1">
        <v>15.27</v>
      </c>
      <c r="F69" s="1">
        <v>17.12</v>
      </c>
      <c r="G69" s="1">
        <v>0.98</v>
      </c>
      <c r="H69" s="1">
        <v>654</v>
      </c>
      <c r="I69" s="1">
        <v>57.48</v>
      </c>
      <c r="J69" s="1">
        <v>5.83</v>
      </c>
      <c r="K69" s="1">
        <v>0</v>
      </c>
      <c r="L69" s="1">
        <v>2017</v>
      </c>
      <c r="M69" s="1" t="str">
        <f t="shared" si="14"/>
        <v>고어육류</v>
      </c>
      <c r="N69">
        <f t="shared" si="15"/>
        <v>240.92000000000002</v>
      </c>
      <c r="O69">
        <f t="shared" si="16"/>
        <v>1</v>
      </c>
      <c r="P69">
        <f t="shared" si="17"/>
        <v>93.56</v>
      </c>
      <c r="Q69">
        <f t="shared" si="18"/>
        <v>215.16000000000003</v>
      </c>
      <c r="R69">
        <f t="shared" si="19"/>
        <v>32.39</v>
      </c>
      <c r="S69">
        <f t="shared" si="20"/>
        <v>215.16000000000003</v>
      </c>
      <c r="T69">
        <f t="shared" si="21"/>
        <v>2.15</v>
      </c>
      <c r="U69">
        <f t="shared" si="22"/>
        <v>15.07</v>
      </c>
      <c r="V69">
        <f t="shared" si="23"/>
        <v>15.1</v>
      </c>
      <c r="X69">
        <f t="shared" si="24"/>
        <v>0.17</v>
      </c>
      <c r="Y69">
        <f t="shared" si="25"/>
        <v>0.39</v>
      </c>
      <c r="Z69">
        <f t="shared" si="26"/>
        <v>0.44</v>
      </c>
    </row>
    <row r="70" spans="1:26" x14ac:dyDescent="0.25">
      <c r="A70" s="1" t="s">
        <v>1213</v>
      </c>
      <c r="B70" s="1">
        <v>100</v>
      </c>
      <c r="C70" s="1">
        <v>548</v>
      </c>
      <c r="D70" s="1">
        <v>1.35</v>
      </c>
      <c r="E70" s="1">
        <v>35.729999999999997</v>
      </c>
      <c r="F70" s="1">
        <v>43.27</v>
      </c>
      <c r="G70" s="1">
        <v>0</v>
      </c>
      <c r="H70" s="1">
        <v>2193</v>
      </c>
      <c r="I70" s="1">
        <v>107</v>
      </c>
      <c r="J70" s="1">
        <v>14.19</v>
      </c>
      <c r="K70" s="1">
        <v>0</v>
      </c>
      <c r="L70" s="1">
        <v>2017</v>
      </c>
      <c r="M70" s="1" t="str">
        <f t="shared" si="14"/>
        <v>고어육류</v>
      </c>
      <c r="N70">
        <f t="shared" si="15"/>
        <v>537.75</v>
      </c>
      <c r="O70">
        <f t="shared" si="16"/>
        <v>0.98</v>
      </c>
      <c r="P70">
        <f t="shared" si="17"/>
        <v>98.65</v>
      </c>
      <c r="Q70">
        <f t="shared" si="18"/>
        <v>532.35</v>
      </c>
      <c r="R70">
        <f t="shared" si="19"/>
        <v>79</v>
      </c>
      <c r="S70">
        <f t="shared" si="20"/>
        <v>532.35</v>
      </c>
      <c r="T70">
        <f t="shared" si="21"/>
        <v>5.32</v>
      </c>
      <c r="U70">
        <f t="shared" si="22"/>
        <v>14.85</v>
      </c>
      <c r="V70">
        <f t="shared" si="23"/>
        <v>14.9</v>
      </c>
      <c r="X70">
        <f t="shared" si="24"/>
        <v>0.02</v>
      </c>
      <c r="Y70">
        <f t="shared" si="25"/>
        <v>0.44</v>
      </c>
      <c r="Z70">
        <f t="shared" si="26"/>
        <v>0.54</v>
      </c>
    </row>
    <row r="71" spans="1:26" x14ac:dyDescent="0.25">
      <c r="A71" s="1" t="s">
        <v>1214</v>
      </c>
      <c r="B71" s="1">
        <v>100</v>
      </c>
      <c r="C71" s="1">
        <v>122</v>
      </c>
      <c r="D71" s="1">
        <v>15</v>
      </c>
      <c r="E71" s="1">
        <v>1.4</v>
      </c>
      <c r="F71" s="1">
        <v>5.8</v>
      </c>
      <c r="G71" s="1"/>
      <c r="H71" s="1">
        <v>463</v>
      </c>
      <c r="I71" s="1"/>
      <c r="J71" s="1"/>
      <c r="K71" s="1">
        <v>0</v>
      </c>
      <c r="L71" s="1">
        <v>2017</v>
      </c>
      <c r="M71" s="1" t="str">
        <f t="shared" si="14"/>
        <v>고어육류</v>
      </c>
      <c r="N71">
        <f t="shared" si="15"/>
        <v>117.79999999999998</v>
      </c>
      <c r="O71">
        <f t="shared" si="16"/>
        <v>0.97</v>
      </c>
      <c r="P71">
        <f t="shared" si="17"/>
        <v>85</v>
      </c>
      <c r="Q71">
        <f t="shared" si="18"/>
        <v>57.8</v>
      </c>
      <c r="R71">
        <f t="shared" si="19"/>
        <v>7.1999999999999993</v>
      </c>
      <c r="S71">
        <f t="shared" si="20"/>
        <v>57.8</v>
      </c>
      <c r="T71">
        <f t="shared" si="21"/>
        <v>0.57999999999999996</v>
      </c>
      <c r="U71">
        <f t="shared" si="22"/>
        <v>12.41</v>
      </c>
      <c r="V71">
        <f t="shared" si="23"/>
        <v>12.4</v>
      </c>
      <c r="X71">
        <f t="shared" si="24"/>
        <v>0.68</v>
      </c>
      <c r="Y71">
        <f t="shared" si="25"/>
        <v>0.06</v>
      </c>
      <c r="Z71">
        <f t="shared" si="26"/>
        <v>0.26</v>
      </c>
    </row>
    <row r="72" spans="1:26" x14ac:dyDescent="0.25">
      <c r="A72" s="1" t="s">
        <v>1215</v>
      </c>
      <c r="B72" s="1">
        <v>100</v>
      </c>
      <c r="C72" s="1">
        <v>261</v>
      </c>
      <c r="D72" s="1">
        <v>3.7</v>
      </c>
      <c r="E72" s="1">
        <v>26</v>
      </c>
      <c r="F72" s="1">
        <v>16</v>
      </c>
      <c r="G72" s="1"/>
      <c r="H72" s="1">
        <v>362</v>
      </c>
      <c r="I72" s="1"/>
      <c r="J72" s="1"/>
      <c r="K72" s="1">
        <v>0</v>
      </c>
      <c r="L72" s="1">
        <v>2017</v>
      </c>
      <c r="M72" s="1" t="str">
        <f t="shared" si="14"/>
        <v>중어육류</v>
      </c>
      <c r="N72">
        <f t="shared" si="15"/>
        <v>262.8</v>
      </c>
      <c r="O72">
        <f t="shared" si="16"/>
        <v>1.01</v>
      </c>
      <c r="P72">
        <f t="shared" si="17"/>
        <v>96.3</v>
      </c>
      <c r="Q72">
        <f t="shared" si="18"/>
        <v>248</v>
      </c>
      <c r="R72">
        <f t="shared" si="19"/>
        <v>42</v>
      </c>
      <c r="S72">
        <f t="shared" si="20"/>
        <v>248</v>
      </c>
      <c r="T72">
        <f t="shared" si="21"/>
        <v>3.31</v>
      </c>
      <c r="U72">
        <f t="shared" si="22"/>
        <v>12.69</v>
      </c>
      <c r="V72">
        <f t="shared" si="23"/>
        <v>12.7</v>
      </c>
      <c r="X72">
        <f t="shared" si="24"/>
        <v>0.08</v>
      </c>
      <c r="Y72">
        <f t="shared" si="25"/>
        <v>0.56999999999999995</v>
      </c>
      <c r="Z72">
        <f t="shared" si="26"/>
        <v>0.35</v>
      </c>
    </row>
    <row r="73" spans="1:26" x14ac:dyDescent="0.25">
      <c r="A73" s="1" t="s">
        <v>1216</v>
      </c>
      <c r="B73" s="1">
        <v>100</v>
      </c>
      <c r="C73" s="1">
        <v>497</v>
      </c>
      <c r="D73" s="1">
        <v>2.1</v>
      </c>
      <c r="E73" s="1">
        <v>25.4</v>
      </c>
      <c r="F73" s="1">
        <v>43</v>
      </c>
      <c r="G73" s="1"/>
      <c r="H73" s="1">
        <v>1400</v>
      </c>
      <c r="I73" s="1">
        <v>97</v>
      </c>
      <c r="J73" s="1">
        <v>16</v>
      </c>
      <c r="K73" s="1">
        <v>0</v>
      </c>
      <c r="L73" s="1">
        <v>2017</v>
      </c>
      <c r="M73" s="1" t="str">
        <f t="shared" si="14"/>
        <v>고어육류</v>
      </c>
      <c r="N73">
        <f t="shared" si="15"/>
        <v>497</v>
      </c>
      <c r="O73">
        <f t="shared" si="16"/>
        <v>1</v>
      </c>
      <c r="P73">
        <f t="shared" si="17"/>
        <v>97.9</v>
      </c>
      <c r="Q73">
        <f t="shared" si="18"/>
        <v>488.6</v>
      </c>
      <c r="R73">
        <f t="shared" si="19"/>
        <v>68.400000000000006</v>
      </c>
      <c r="S73">
        <f t="shared" si="20"/>
        <v>488.6</v>
      </c>
      <c r="T73">
        <f t="shared" si="21"/>
        <v>4.8899999999999997</v>
      </c>
      <c r="U73">
        <f t="shared" si="22"/>
        <v>13.99</v>
      </c>
      <c r="V73">
        <f t="shared" si="23"/>
        <v>14</v>
      </c>
      <c r="X73">
        <f t="shared" si="24"/>
        <v>0.03</v>
      </c>
      <c r="Y73">
        <f t="shared" si="25"/>
        <v>0.36</v>
      </c>
      <c r="Z73">
        <f t="shared" si="26"/>
        <v>0.61</v>
      </c>
    </row>
    <row r="74" spans="1:26" x14ac:dyDescent="0.25">
      <c r="A74" s="1" t="s">
        <v>1217</v>
      </c>
      <c r="B74" s="1">
        <v>100</v>
      </c>
      <c r="C74" s="1">
        <v>192</v>
      </c>
      <c r="D74" s="1">
        <v>3.7</v>
      </c>
      <c r="E74" s="1">
        <v>14.9</v>
      </c>
      <c r="F74" s="1">
        <v>13.1</v>
      </c>
      <c r="G74" s="1"/>
      <c r="H74" s="1">
        <v>910</v>
      </c>
      <c r="I74" s="1">
        <v>49</v>
      </c>
      <c r="J74" s="1">
        <v>4.55</v>
      </c>
      <c r="K74" s="1">
        <v>0</v>
      </c>
      <c r="L74" s="1">
        <v>2017</v>
      </c>
      <c r="M74" s="1" t="str">
        <f t="shared" si="14"/>
        <v>고어육류</v>
      </c>
      <c r="N74">
        <f t="shared" si="15"/>
        <v>192.3</v>
      </c>
      <c r="O74">
        <f t="shared" si="16"/>
        <v>1</v>
      </c>
      <c r="P74">
        <f t="shared" si="17"/>
        <v>96.3</v>
      </c>
      <c r="Q74">
        <f t="shared" si="18"/>
        <v>177.5</v>
      </c>
      <c r="R74">
        <f t="shared" si="19"/>
        <v>28</v>
      </c>
      <c r="S74">
        <f t="shared" si="20"/>
        <v>177.5</v>
      </c>
      <c r="T74">
        <f t="shared" si="21"/>
        <v>1.78</v>
      </c>
      <c r="U74">
        <f t="shared" si="22"/>
        <v>15.73</v>
      </c>
      <c r="V74">
        <f t="shared" si="23"/>
        <v>15.7</v>
      </c>
      <c r="X74">
        <f t="shared" si="24"/>
        <v>0.12</v>
      </c>
      <c r="Y74">
        <f t="shared" si="25"/>
        <v>0.47</v>
      </c>
      <c r="Z74">
        <f t="shared" si="26"/>
        <v>0.41</v>
      </c>
    </row>
    <row r="75" spans="1:26" x14ac:dyDescent="0.25">
      <c r="A75" s="1" t="s">
        <v>1218</v>
      </c>
      <c r="B75" s="1">
        <v>100</v>
      </c>
      <c r="C75" s="1">
        <v>251</v>
      </c>
      <c r="D75" s="1">
        <v>2.9</v>
      </c>
      <c r="E75" s="1">
        <v>12.5</v>
      </c>
      <c r="F75" s="1">
        <v>21</v>
      </c>
      <c r="G75" s="1"/>
      <c r="H75" s="1">
        <v>830</v>
      </c>
      <c r="I75" s="1">
        <v>64</v>
      </c>
      <c r="J75" s="1">
        <v>7.7</v>
      </c>
      <c r="K75" s="1">
        <v>0</v>
      </c>
      <c r="L75" s="1">
        <v>2017</v>
      </c>
      <c r="M75" s="1" t="str">
        <f t="shared" si="14"/>
        <v>고어육류</v>
      </c>
      <c r="N75">
        <f t="shared" si="15"/>
        <v>250.6</v>
      </c>
      <c r="O75">
        <f t="shared" si="16"/>
        <v>1</v>
      </c>
      <c r="P75">
        <f t="shared" si="17"/>
        <v>97.1</v>
      </c>
      <c r="Q75">
        <f t="shared" si="18"/>
        <v>239</v>
      </c>
      <c r="R75">
        <f t="shared" si="19"/>
        <v>33.5</v>
      </c>
      <c r="S75">
        <f t="shared" si="20"/>
        <v>239</v>
      </c>
      <c r="T75">
        <f t="shared" si="21"/>
        <v>2.39</v>
      </c>
      <c r="U75">
        <f t="shared" si="22"/>
        <v>14.02</v>
      </c>
      <c r="V75">
        <f t="shared" si="23"/>
        <v>14</v>
      </c>
      <c r="X75">
        <f t="shared" si="24"/>
        <v>0.08</v>
      </c>
      <c r="Y75">
        <f t="shared" si="25"/>
        <v>0.34</v>
      </c>
      <c r="Z75">
        <f t="shared" si="26"/>
        <v>0.57999999999999996</v>
      </c>
    </row>
    <row r="76" spans="1:26" x14ac:dyDescent="0.25">
      <c r="A76" s="1" t="s">
        <v>1219</v>
      </c>
      <c r="B76" s="1">
        <v>100</v>
      </c>
      <c r="C76" s="1">
        <v>252</v>
      </c>
      <c r="D76" s="1">
        <v>9.35</v>
      </c>
      <c r="E76" s="1">
        <v>15.27</v>
      </c>
      <c r="F76" s="1">
        <v>16.91</v>
      </c>
      <c r="G76" s="1">
        <v>1.02</v>
      </c>
      <c r="H76" s="1">
        <v>732</v>
      </c>
      <c r="I76" s="1">
        <v>63.27</v>
      </c>
      <c r="J76" s="1">
        <v>5.63</v>
      </c>
      <c r="K76" s="1">
        <v>0</v>
      </c>
      <c r="L76" s="1">
        <v>2017</v>
      </c>
      <c r="M76" s="1" t="str">
        <f t="shared" si="14"/>
        <v>고어육류</v>
      </c>
      <c r="N76">
        <f t="shared" si="15"/>
        <v>250.67</v>
      </c>
      <c r="O76">
        <f t="shared" si="16"/>
        <v>0.99</v>
      </c>
      <c r="P76">
        <f t="shared" si="17"/>
        <v>90.65</v>
      </c>
      <c r="Q76">
        <f t="shared" si="18"/>
        <v>213.26999999999998</v>
      </c>
      <c r="R76">
        <f t="shared" si="19"/>
        <v>32.18</v>
      </c>
      <c r="S76">
        <f t="shared" si="20"/>
        <v>213.26999999999998</v>
      </c>
      <c r="T76">
        <f t="shared" si="21"/>
        <v>2.13</v>
      </c>
      <c r="U76">
        <f t="shared" si="22"/>
        <v>15.11</v>
      </c>
      <c r="V76">
        <f t="shared" si="23"/>
        <v>15.1</v>
      </c>
      <c r="X76">
        <f t="shared" si="24"/>
        <v>0.23</v>
      </c>
      <c r="Y76">
        <f t="shared" si="25"/>
        <v>0.37</v>
      </c>
      <c r="Z76">
        <f t="shared" si="26"/>
        <v>0.41</v>
      </c>
    </row>
    <row r="77" spans="1:26" x14ac:dyDescent="0.25">
      <c r="A77" s="1" t="s">
        <v>1220</v>
      </c>
      <c r="B77" s="1">
        <v>100</v>
      </c>
      <c r="C77" s="1">
        <v>346</v>
      </c>
      <c r="D77" s="1">
        <v>0.65</v>
      </c>
      <c r="E77" s="1">
        <v>14.25</v>
      </c>
      <c r="F77" s="1">
        <v>31.33</v>
      </c>
      <c r="G77" s="1"/>
      <c r="H77" s="1">
        <v>731</v>
      </c>
      <c r="I77" s="1">
        <v>76</v>
      </c>
      <c r="J77" s="1">
        <v>11.27</v>
      </c>
      <c r="K77" s="1">
        <v>0</v>
      </c>
      <c r="L77" s="1">
        <v>2017</v>
      </c>
      <c r="M77" s="1" t="str">
        <f t="shared" si="14"/>
        <v>고어육류</v>
      </c>
      <c r="N77">
        <f t="shared" si="15"/>
        <v>341.57</v>
      </c>
      <c r="O77">
        <f t="shared" si="16"/>
        <v>0.99</v>
      </c>
      <c r="P77">
        <f t="shared" si="17"/>
        <v>99.35</v>
      </c>
      <c r="Q77">
        <f t="shared" si="18"/>
        <v>338.96999999999997</v>
      </c>
      <c r="R77">
        <f t="shared" si="19"/>
        <v>45.58</v>
      </c>
      <c r="S77">
        <f t="shared" si="20"/>
        <v>338.96999999999997</v>
      </c>
      <c r="T77">
        <f t="shared" si="21"/>
        <v>3.39</v>
      </c>
      <c r="U77">
        <f t="shared" si="22"/>
        <v>13.45</v>
      </c>
      <c r="V77">
        <f t="shared" si="23"/>
        <v>13.5</v>
      </c>
      <c r="X77">
        <f t="shared" si="24"/>
        <v>0.01</v>
      </c>
      <c r="Y77">
        <f t="shared" si="25"/>
        <v>0.31</v>
      </c>
      <c r="Z77">
        <f t="shared" si="26"/>
        <v>0.68</v>
      </c>
    </row>
    <row r="78" spans="1:26" x14ac:dyDescent="0.25">
      <c r="A78" s="1" t="s">
        <v>1221</v>
      </c>
      <c r="B78" s="1">
        <v>100</v>
      </c>
      <c r="C78" s="1">
        <v>272</v>
      </c>
      <c r="D78" s="1">
        <v>4.4000000000000004</v>
      </c>
      <c r="E78" s="1">
        <v>14.4</v>
      </c>
      <c r="F78" s="1">
        <v>21.9</v>
      </c>
      <c r="G78" s="1"/>
      <c r="H78" s="1">
        <v>656</v>
      </c>
      <c r="I78" s="1"/>
      <c r="J78" s="1"/>
      <c r="K78" s="1">
        <v>0</v>
      </c>
      <c r="L78" s="1">
        <v>2017</v>
      </c>
      <c r="M78" s="1" t="str">
        <f t="shared" si="14"/>
        <v>고어육류</v>
      </c>
      <c r="N78">
        <f t="shared" si="15"/>
        <v>272.3</v>
      </c>
      <c r="O78">
        <f t="shared" si="16"/>
        <v>1</v>
      </c>
      <c r="P78">
        <f t="shared" si="17"/>
        <v>95.6</v>
      </c>
      <c r="Q78">
        <f t="shared" si="18"/>
        <v>254.7</v>
      </c>
      <c r="R78">
        <f t="shared" si="19"/>
        <v>36.299999999999997</v>
      </c>
      <c r="S78">
        <f t="shared" si="20"/>
        <v>254.7</v>
      </c>
      <c r="T78">
        <f t="shared" si="21"/>
        <v>2.5499999999999998</v>
      </c>
      <c r="U78">
        <f t="shared" si="22"/>
        <v>14.24</v>
      </c>
      <c r="V78">
        <f t="shared" si="23"/>
        <v>14.2</v>
      </c>
      <c r="X78">
        <f t="shared" si="24"/>
        <v>0.11</v>
      </c>
      <c r="Y78">
        <f t="shared" si="25"/>
        <v>0.35</v>
      </c>
      <c r="Z78">
        <f t="shared" si="26"/>
        <v>0.54</v>
      </c>
    </row>
    <row r="79" spans="1:26" x14ac:dyDescent="0.25">
      <c r="A79" s="1" t="s">
        <v>1222</v>
      </c>
      <c r="B79" s="1">
        <v>30</v>
      </c>
      <c r="C79" s="1">
        <v>82.8</v>
      </c>
      <c r="D79" s="1">
        <v>0.87</v>
      </c>
      <c r="E79" s="1">
        <v>3.75</v>
      </c>
      <c r="F79" s="1">
        <v>6.66</v>
      </c>
      <c r="G79" s="1">
        <v>0</v>
      </c>
      <c r="H79" s="1">
        <v>246.9</v>
      </c>
      <c r="I79" s="1">
        <v>0</v>
      </c>
      <c r="J79" s="1">
        <v>0</v>
      </c>
      <c r="K79" s="1">
        <v>0</v>
      </c>
      <c r="L79" s="1">
        <v>2006</v>
      </c>
      <c r="M79" s="1" t="str">
        <f t="shared" si="14"/>
        <v>고어육류</v>
      </c>
      <c r="N79">
        <f t="shared" si="15"/>
        <v>78.42</v>
      </c>
      <c r="O79">
        <f t="shared" si="16"/>
        <v>0.95</v>
      </c>
      <c r="P79">
        <f t="shared" si="17"/>
        <v>29.13</v>
      </c>
      <c r="Q79">
        <f t="shared" si="18"/>
        <v>74.94</v>
      </c>
      <c r="R79">
        <f t="shared" si="19"/>
        <v>10.41</v>
      </c>
      <c r="S79">
        <f t="shared" si="20"/>
        <v>74.94</v>
      </c>
      <c r="T79">
        <f t="shared" si="21"/>
        <v>0.75</v>
      </c>
      <c r="U79">
        <f t="shared" si="22"/>
        <v>13.88</v>
      </c>
      <c r="V79">
        <f t="shared" si="23"/>
        <v>13.9</v>
      </c>
      <c r="X79">
        <f t="shared" si="24"/>
        <v>0.08</v>
      </c>
      <c r="Y79">
        <f t="shared" si="25"/>
        <v>0.33</v>
      </c>
      <c r="Z79">
        <f t="shared" si="26"/>
        <v>0.59</v>
      </c>
    </row>
    <row r="80" spans="1:26" x14ac:dyDescent="0.25">
      <c r="A80" s="1" t="s">
        <v>1223</v>
      </c>
      <c r="B80" s="1">
        <v>100</v>
      </c>
      <c r="C80" s="1">
        <v>127</v>
      </c>
      <c r="D80" s="1">
        <v>5.9</v>
      </c>
      <c r="E80" s="1">
        <v>16.5</v>
      </c>
      <c r="F80" s="1">
        <v>4.2</v>
      </c>
      <c r="G80" s="1"/>
      <c r="H80" s="1">
        <v>1080</v>
      </c>
      <c r="I80" s="1"/>
      <c r="J80" s="1"/>
      <c r="K80" s="1">
        <v>0</v>
      </c>
      <c r="L80" s="1">
        <v>2017</v>
      </c>
      <c r="M80" s="1" t="str">
        <f t="shared" si="14"/>
        <v>저어육류</v>
      </c>
      <c r="N80">
        <f t="shared" si="15"/>
        <v>127.4</v>
      </c>
      <c r="O80">
        <f t="shared" si="16"/>
        <v>1</v>
      </c>
      <c r="P80">
        <f t="shared" si="17"/>
        <v>94.1</v>
      </c>
      <c r="Q80">
        <f t="shared" si="18"/>
        <v>103.80000000000001</v>
      </c>
      <c r="R80">
        <f t="shared" si="19"/>
        <v>20.7</v>
      </c>
      <c r="S80">
        <f t="shared" si="20"/>
        <v>103.80000000000001</v>
      </c>
      <c r="T80">
        <f t="shared" si="21"/>
        <v>2.08</v>
      </c>
      <c r="U80">
        <f t="shared" si="22"/>
        <v>9.9499999999999993</v>
      </c>
      <c r="V80">
        <f t="shared" si="23"/>
        <v>10</v>
      </c>
      <c r="X80">
        <f t="shared" si="24"/>
        <v>0.22</v>
      </c>
      <c r="Y80">
        <f t="shared" si="25"/>
        <v>0.62</v>
      </c>
      <c r="Z80">
        <f t="shared" si="26"/>
        <v>0.16</v>
      </c>
    </row>
    <row r="81" spans="1:26" x14ac:dyDescent="0.25">
      <c r="A81" s="1" t="s">
        <v>1224</v>
      </c>
      <c r="B81" s="1">
        <v>100</v>
      </c>
      <c r="C81" s="1">
        <v>198</v>
      </c>
      <c r="D81" s="1">
        <v>7.92</v>
      </c>
      <c r="E81" s="1">
        <v>15.43</v>
      </c>
      <c r="F81" s="1">
        <v>11.53</v>
      </c>
      <c r="G81" s="1">
        <v>1.04</v>
      </c>
      <c r="H81" s="1">
        <v>778</v>
      </c>
      <c r="I81" s="1">
        <v>54.57</v>
      </c>
      <c r="J81" s="1">
        <v>3.68</v>
      </c>
      <c r="K81" s="1">
        <v>0</v>
      </c>
      <c r="L81" s="1">
        <v>2017</v>
      </c>
      <c r="M81" s="1" t="str">
        <f t="shared" si="14"/>
        <v>중어육류</v>
      </c>
      <c r="N81">
        <f t="shared" si="15"/>
        <v>197.17000000000002</v>
      </c>
      <c r="O81">
        <f t="shared" si="16"/>
        <v>1</v>
      </c>
      <c r="P81">
        <f t="shared" si="17"/>
        <v>92.08</v>
      </c>
      <c r="Q81">
        <f t="shared" si="18"/>
        <v>165.49</v>
      </c>
      <c r="R81">
        <f t="shared" si="19"/>
        <v>26.96</v>
      </c>
      <c r="S81">
        <f t="shared" si="20"/>
        <v>165.49</v>
      </c>
      <c r="T81">
        <f t="shared" si="21"/>
        <v>2.21</v>
      </c>
      <c r="U81">
        <f t="shared" si="22"/>
        <v>12.2</v>
      </c>
      <c r="V81">
        <f t="shared" si="23"/>
        <v>12.2</v>
      </c>
      <c r="X81">
        <f t="shared" si="24"/>
        <v>0.23</v>
      </c>
      <c r="Y81">
        <f t="shared" si="25"/>
        <v>0.44</v>
      </c>
      <c r="Z81">
        <f t="shared" si="26"/>
        <v>0.33</v>
      </c>
    </row>
    <row r="82" spans="1:26" x14ac:dyDescent="0.25">
      <c r="A82" s="1" t="s">
        <v>1225</v>
      </c>
      <c r="B82" s="1">
        <v>100</v>
      </c>
      <c r="C82" s="1">
        <v>124</v>
      </c>
      <c r="D82" s="1">
        <v>5.6</v>
      </c>
      <c r="E82" s="1">
        <v>16</v>
      </c>
      <c r="F82" s="1">
        <v>4.2</v>
      </c>
      <c r="G82" s="1"/>
      <c r="H82" s="1">
        <v>1000</v>
      </c>
      <c r="I82" s="1"/>
      <c r="J82" s="1"/>
      <c r="K82" s="1">
        <v>0</v>
      </c>
      <c r="L82" s="1">
        <v>2017</v>
      </c>
      <c r="M82" s="1" t="str">
        <f t="shared" si="14"/>
        <v>저어육류</v>
      </c>
      <c r="N82">
        <f t="shared" si="15"/>
        <v>124.20000000000002</v>
      </c>
      <c r="O82">
        <f t="shared" si="16"/>
        <v>1</v>
      </c>
      <c r="P82">
        <f t="shared" si="17"/>
        <v>94.4</v>
      </c>
      <c r="Q82">
        <f t="shared" si="18"/>
        <v>101.80000000000001</v>
      </c>
      <c r="R82">
        <f t="shared" si="19"/>
        <v>20.2</v>
      </c>
      <c r="S82">
        <f t="shared" si="20"/>
        <v>101.80000000000001</v>
      </c>
      <c r="T82">
        <f t="shared" si="21"/>
        <v>2.04</v>
      </c>
      <c r="U82">
        <f t="shared" si="22"/>
        <v>9.9</v>
      </c>
      <c r="V82">
        <f t="shared" si="23"/>
        <v>9.9</v>
      </c>
      <c r="X82">
        <f t="shared" si="24"/>
        <v>0.22</v>
      </c>
      <c r="Y82">
        <f t="shared" si="25"/>
        <v>0.62</v>
      </c>
      <c r="Z82">
        <f t="shared" si="26"/>
        <v>0.16</v>
      </c>
    </row>
    <row r="83" spans="1:26" x14ac:dyDescent="0.25">
      <c r="A83" s="1" t="s">
        <v>1226</v>
      </c>
      <c r="B83" s="1">
        <v>100</v>
      </c>
      <c r="C83" s="1">
        <v>166</v>
      </c>
      <c r="D83" s="1">
        <v>4.3</v>
      </c>
      <c r="E83" s="1">
        <v>19</v>
      </c>
      <c r="F83" s="1">
        <v>8.1999999999999993</v>
      </c>
      <c r="G83" s="1">
        <v>0</v>
      </c>
      <c r="H83" s="1">
        <v>706</v>
      </c>
      <c r="I83" s="1">
        <v>0</v>
      </c>
      <c r="J83" s="1">
        <v>0</v>
      </c>
      <c r="K83" s="1">
        <v>0</v>
      </c>
      <c r="L83" s="1">
        <v>2011</v>
      </c>
      <c r="M83" s="1" t="str">
        <f t="shared" si="14"/>
        <v>저어육류</v>
      </c>
      <c r="N83">
        <f t="shared" si="15"/>
        <v>167</v>
      </c>
      <c r="O83">
        <f t="shared" si="16"/>
        <v>1.01</v>
      </c>
      <c r="P83">
        <f t="shared" si="17"/>
        <v>95.7</v>
      </c>
      <c r="Q83">
        <f t="shared" si="18"/>
        <v>149.80000000000001</v>
      </c>
      <c r="R83">
        <f t="shared" si="19"/>
        <v>27.2</v>
      </c>
      <c r="S83">
        <f t="shared" si="20"/>
        <v>149.80000000000001</v>
      </c>
      <c r="T83">
        <f t="shared" si="21"/>
        <v>3</v>
      </c>
      <c r="U83">
        <f t="shared" si="22"/>
        <v>9.07</v>
      </c>
      <c r="V83">
        <f t="shared" si="23"/>
        <v>9.1</v>
      </c>
      <c r="X83">
        <f t="shared" si="24"/>
        <v>0.14000000000000001</v>
      </c>
      <c r="Y83">
        <f t="shared" si="25"/>
        <v>0.6</v>
      </c>
      <c r="Z83">
        <f t="shared" si="26"/>
        <v>0.26</v>
      </c>
    </row>
    <row r="84" spans="1:26" x14ac:dyDescent="0.25">
      <c r="A84" s="1" t="s">
        <v>1227</v>
      </c>
      <c r="B84" s="1">
        <v>100</v>
      </c>
      <c r="C84" s="1">
        <v>145</v>
      </c>
      <c r="D84" s="1">
        <v>1.5</v>
      </c>
      <c r="E84" s="1">
        <v>20.93</v>
      </c>
      <c r="F84" s="1">
        <v>5.53</v>
      </c>
      <c r="G84" s="1">
        <v>0</v>
      </c>
      <c r="H84" s="1">
        <v>1203</v>
      </c>
      <c r="I84" s="1">
        <v>53</v>
      </c>
      <c r="J84" s="1">
        <v>1.81</v>
      </c>
      <c r="K84" s="1">
        <v>0</v>
      </c>
      <c r="L84" s="1">
        <v>2017</v>
      </c>
      <c r="M84" s="1" t="str">
        <f t="shared" si="14"/>
        <v>저어육류</v>
      </c>
      <c r="N84">
        <f t="shared" si="15"/>
        <v>139.49</v>
      </c>
      <c r="O84">
        <f t="shared" si="16"/>
        <v>0.96</v>
      </c>
      <c r="P84">
        <f t="shared" si="17"/>
        <v>98.5</v>
      </c>
      <c r="Q84">
        <f t="shared" si="18"/>
        <v>133.49</v>
      </c>
      <c r="R84">
        <f t="shared" si="19"/>
        <v>26.46</v>
      </c>
      <c r="S84">
        <f t="shared" si="20"/>
        <v>133.49</v>
      </c>
      <c r="T84">
        <f t="shared" si="21"/>
        <v>2.67</v>
      </c>
      <c r="U84">
        <f t="shared" si="22"/>
        <v>9.91</v>
      </c>
      <c r="V84">
        <f t="shared" si="23"/>
        <v>9.9</v>
      </c>
      <c r="X84">
        <f t="shared" si="24"/>
        <v>0.05</v>
      </c>
      <c r="Y84">
        <f t="shared" si="25"/>
        <v>0.75</v>
      </c>
      <c r="Z84">
        <f t="shared" si="26"/>
        <v>0.2</v>
      </c>
    </row>
    <row r="85" spans="1:26" x14ac:dyDescent="0.25">
      <c r="A85" s="1" t="s">
        <v>1228</v>
      </c>
      <c r="B85" s="1">
        <v>100</v>
      </c>
      <c r="C85" s="1">
        <v>219</v>
      </c>
      <c r="D85" s="1">
        <v>0.8</v>
      </c>
      <c r="E85" s="1">
        <v>16.7</v>
      </c>
      <c r="F85" s="1">
        <v>16.600000000000001</v>
      </c>
      <c r="G85" s="1"/>
      <c r="H85" s="1">
        <v>970</v>
      </c>
      <c r="I85" s="1">
        <v>64</v>
      </c>
      <c r="J85" s="1">
        <v>5.15</v>
      </c>
      <c r="K85" s="1">
        <v>0</v>
      </c>
      <c r="L85" s="1">
        <v>2017</v>
      </c>
      <c r="M85" s="1" t="str">
        <f t="shared" si="14"/>
        <v>고어육류</v>
      </c>
      <c r="N85">
        <f t="shared" si="15"/>
        <v>219.4</v>
      </c>
      <c r="O85">
        <f t="shared" si="16"/>
        <v>1</v>
      </c>
      <c r="P85">
        <f t="shared" si="17"/>
        <v>99.2</v>
      </c>
      <c r="Q85">
        <f t="shared" si="18"/>
        <v>216.2</v>
      </c>
      <c r="R85">
        <f t="shared" si="19"/>
        <v>33.299999999999997</v>
      </c>
      <c r="S85">
        <f t="shared" si="20"/>
        <v>216.2</v>
      </c>
      <c r="T85">
        <f t="shared" si="21"/>
        <v>2.16</v>
      </c>
      <c r="U85">
        <f t="shared" si="22"/>
        <v>15.42</v>
      </c>
      <c r="V85">
        <f t="shared" si="23"/>
        <v>15.4</v>
      </c>
      <c r="X85">
        <f t="shared" si="24"/>
        <v>0.02</v>
      </c>
      <c r="Y85">
        <f t="shared" si="25"/>
        <v>0.49</v>
      </c>
      <c r="Z85">
        <f t="shared" si="26"/>
        <v>0.49</v>
      </c>
    </row>
    <row r="86" spans="1:26" x14ac:dyDescent="0.25">
      <c r="A86" s="1" t="s">
        <v>1229</v>
      </c>
      <c r="B86" s="1">
        <v>100</v>
      </c>
      <c r="C86" s="1">
        <v>163</v>
      </c>
      <c r="D86" s="1">
        <v>3.83</v>
      </c>
      <c r="E86" s="1">
        <v>16.600000000000001</v>
      </c>
      <c r="F86" s="1">
        <v>8.6</v>
      </c>
      <c r="G86" s="1">
        <v>0</v>
      </c>
      <c r="H86" s="1">
        <v>1143</v>
      </c>
      <c r="I86" s="1">
        <v>57</v>
      </c>
      <c r="J86" s="1">
        <v>2.94</v>
      </c>
      <c r="K86" s="1">
        <v>0</v>
      </c>
      <c r="L86" s="1">
        <v>2017</v>
      </c>
      <c r="M86" s="1" t="str">
        <f t="shared" si="14"/>
        <v>중어육류</v>
      </c>
      <c r="N86">
        <f t="shared" si="15"/>
        <v>159.12</v>
      </c>
      <c r="O86">
        <f t="shared" si="16"/>
        <v>0.98</v>
      </c>
      <c r="P86">
        <f t="shared" si="17"/>
        <v>96.17</v>
      </c>
      <c r="Q86">
        <f t="shared" si="18"/>
        <v>143.80000000000001</v>
      </c>
      <c r="R86">
        <f t="shared" si="19"/>
        <v>25.200000000000003</v>
      </c>
      <c r="S86">
        <f t="shared" si="20"/>
        <v>143.80000000000001</v>
      </c>
      <c r="T86">
        <f t="shared" si="21"/>
        <v>1.92</v>
      </c>
      <c r="U86">
        <f t="shared" si="22"/>
        <v>13.13</v>
      </c>
      <c r="V86">
        <f t="shared" si="23"/>
        <v>13.1</v>
      </c>
      <c r="X86">
        <f t="shared" si="24"/>
        <v>0.13</v>
      </c>
      <c r="Y86">
        <f t="shared" si="25"/>
        <v>0.56999999999999995</v>
      </c>
      <c r="Z86">
        <f t="shared" si="26"/>
        <v>0.3</v>
      </c>
    </row>
    <row r="87" spans="1:26" x14ac:dyDescent="0.25">
      <c r="A87" s="1" t="s">
        <v>1230</v>
      </c>
      <c r="B87" s="1">
        <v>100</v>
      </c>
      <c r="C87" s="1">
        <v>231</v>
      </c>
      <c r="D87" s="1">
        <v>0.6</v>
      </c>
      <c r="E87" s="1">
        <v>16.100000000000001</v>
      </c>
      <c r="F87" s="1">
        <v>18.2</v>
      </c>
      <c r="G87" s="1"/>
      <c r="H87" s="1">
        <v>640</v>
      </c>
      <c r="I87" s="1">
        <v>56</v>
      </c>
      <c r="J87" s="1">
        <v>5.91</v>
      </c>
      <c r="K87" s="1">
        <v>0</v>
      </c>
      <c r="L87" s="1">
        <v>2017</v>
      </c>
      <c r="M87" s="1" t="str">
        <f t="shared" si="14"/>
        <v>고어육류</v>
      </c>
      <c r="N87">
        <f t="shared" si="15"/>
        <v>230.6</v>
      </c>
      <c r="O87">
        <f t="shared" si="16"/>
        <v>1</v>
      </c>
      <c r="P87">
        <f t="shared" si="17"/>
        <v>99.4</v>
      </c>
      <c r="Q87">
        <f t="shared" si="18"/>
        <v>228.2</v>
      </c>
      <c r="R87">
        <f t="shared" si="19"/>
        <v>34.299999999999997</v>
      </c>
      <c r="S87">
        <f t="shared" si="20"/>
        <v>228.2</v>
      </c>
      <c r="T87">
        <f t="shared" si="21"/>
        <v>2.2799999999999998</v>
      </c>
      <c r="U87">
        <f t="shared" si="22"/>
        <v>15.04</v>
      </c>
      <c r="V87">
        <f t="shared" si="23"/>
        <v>15</v>
      </c>
      <c r="X87">
        <f t="shared" si="24"/>
        <v>0.02</v>
      </c>
      <c r="Y87">
        <f t="shared" si="25"/>
        <v>0.46</v>
      </c>
      <c r="Z87">
        <f t="shared" si="26"/>
        <v>0.52</v>
      </c>
    </row>
    <row r="88" spans="1:26" x14ac:dyDescent="0.25">
      <c r="A88" s="1" t="s">
        <v>1231</v>
      </c>
      <c r="B88" s="1">
        <v>100</v>
      </c>
      <c r="C88" s="1">
        <v>226</v>
      </c>
      <c r="D88" s="1">
        <v>0.4</v>
      </c>
      <c r="E88" s="1">
        <v>20.5</v>
      </c>
      <c r="F88" s="1">
        <v>15.2</v>
      </c>
      <c r="G88" s="1">
        <v>0</v>
      </c>
      <c r="H88" s="1">
        <v>941</v>
      </c>
      <c r="I88" s="1">
        <v>0</v>
      </c>
      <c r="J88" s="1">
        <v>0</v>
      </c>
      <c r="K88" s="1">
        <v>0</v>
      </c>
      <c r="L88" s="1">
        <v>2011</v>
      </c>
      <c r="M88" s="1" t="str">
        <f t="shared" si="14"/>
        <v>중어육류</v>
      </c>
      <c r="N88">
        <f t="shared" si="15"/>
        <v>220.39999999999998</v>
      </c>
      <c r="O88">
        <f t="shared" si="16"/>
        <v>0.98</v>
      </c>
      <c r="P88">
        <f t="shared" si="17"/>
        <v>99.6</v>
      </c>
      <c r="Q88">
        <f t="shared" si="18"/>
        <v>218.79999999999998</v>
      </c>
      <c r="R88">
        <f t="shared" si="19"/>
        <v>35.700000000000003</v>
      </c>
      <c r="S88">
        <f t="shared" si="20"/>
        <v>218.79999999999998</v>
      </c>
      <c r="T88">
        <f t="shared" si="21"/>
        <v>2.92</v>
      </c>
      <c r="U88">
        <f t="shared" si="22"/>
        <v>12.23</v>
      </c>
      <c r="V88">
        <f t="shared" si="23"/>
        <v>12.2</v>
      </c>
      <c r="X88">
        <f t="shared" si="24"/>
        <v>0.01</v>
      </c>
      <c r="Y88">
        <f t="shared" si="25"/>
        <v>0.56999999999999995</v>
      </c>
      <c r="Z88">
        <f t="shared" si="26"/>
        <v>0.42</v>
      </c>
    </row>
    <row r="89" spans="1:26" x14ac:dyDescent="0.25">
      <c r="A89" s="1" t="s">
        <v>1232</v>
      </c>
      <c r="B89" s="1">
        <v>30</v>
      </c>
      <c r="C89" s="1">
        <v>77.7</v>
      </c>
      <c r="D89" s="1">
        <v>1.5</v>
      </c>
      <c r="E89" s="1">
        <v>4.17</v>
      </c>
      <c r="F89" s="1">
        <v>6.12</v>
      </c>
      <c r="G89" s="1">
        <v>0</v>
      </c>
      <c r="H89" s="1">
        <v>288</v>
      </c>
      <c r="I89" s="1">
        <v>19.2</v>
      </c>
      <c r="J89" s="1">
        <v>0</v>
      </c>
      <c r="K89" s="1">
        <v>0</v>
      </c>
      <c r="L89" s="1">
        <v>2011</v>
      </c>
      <c r="M89" s="1" t="str">
        <f t="shared" si="14"/>
        <v>고어육류</v>
      </c>
      <c r="N89">
        <f t="shared" si="15"/>
        <v>77.759999999999991</v>
      </c>
      <c r="O89">
        <f t="shared" si="16"/>
        <v>1</v>
      </c>
      <c r="P89">
        <f t="shared" si="17"/>
        <v>28.5</v>
      </c>
      <c r="Q89">
        <f t="shared" si="18"/>
        <v>71.759999999999991</v>
      </c>
      <c r="R89">
        <f t="shared" si="19"/>
        <v>10.29</v>
      </c>
      <c r="S89">
        <f t="shared" si="20"/>
        <v>71.759999999999991</v>
      </c>
      <c r="T89">
        <f t="shared" si="21"/>
        <v>0.72</v>
      </c>
      <c r="U89">
        <f t="shared" si="22"/>
        <v>14.29</v>
      </c>
      <c r="V89">
        <f t="shared" si="23"/>
        <v>14.3</v>
      </c>
      <c r="X89">
        <f t="shared" si="24"/>
        <v>0.13</v>
      </c>
      <c r="Y89">
        <f t="shared" si="25"/>
        <v>0.35</v>
      </c>
      <c r="Z89">
        <f t="shared" si="26"/>
        <v>0.52</v>
      </c>
    </row>
    <row r="90" spans="1:26" x14ac:dyDescent="0.25">
      <c r="A90" s="1" t="s">
        <v>1233</v>
      </c>
      <c r="B90" s="1">
        <v>100</v>
      </c>
      <c r="C90" s="1">
        <v>165</v>
      </c>
      <c r="D90" s="1">
        <v>3.76</v>
      </c>
      <c r="E90" s="1">
        <v>26.02</v>
      </c>
      <c r="F90" s="1">
        <v>4.4000000000000004</v>
      </c>
      <c r="G90" s="1"/>
      <c r="H90" s="1">
        <v>49</v>
      </c>
      <c r="I90" s="1">
        <v>355</v>
      </c>
      <c r="J90" s="1">
        <v>1.41</v>
      </c>
      <c r="K90" s="1">
        <v>0</v>
      </c>
      <c r="L90" s="1">
        <v>2017</v>
      </c>
      <c r="M90" s="1" t="str">
        <f t="shared" si="14"/>
        <v>저어육류</v>
      </c>
      <c r="N90">
        <f t="shared" si="15"/>
        <v>158.72</v>
      </c>
      <c r="O90">
        <f t="shared" si="16"/>
        <v>0.96</v>
      </c>
      <c r="P90">
        <f t="shared" si="17"/>
        <v>96.24</v>
      </c>
      <c r="Q90">
        <f t="shared" si="18"/>
        <v>143.68</v>
      </c>
      <c r="R90">
        <f t="shared" si="19"/>
        <v>30.42</v>
      </c>
      <c r="S90">
        <f t="shared" si="20"/>
        <v>143.68</v>
      </c>
      <c r="T90">
        <f t="shared" si="21"/>
        <v>2.87</v>
      </c>
      <c r="U90">
        <f t="shared" si="22"/>
        <v>10.6</v>
      </c>
      <c r="V90">
        <f t="shared" si="23"/>
        <v>10.6</v>
      </c>
      <c r="X90">
        <f t="shared" si="24"/>
        <v>0.11</v>
      </c>
      <c r="Y90">
        <f t="shared" si="25"/>
        <v>0.76</v>
      </c>
      <c r="Z90">
        <f t="shared" si="26"/>
        <v>0.13</v>
      </c>
    </row>
    <row r="91" spans="1:26" x14ac:dyDescent="0.25">
      <c r="A91" s="1" t="s">
        <v>1234</v>
      </c>
      <c r="B91" s="1">
        <v>100</v>
      </c>
      <c r="C91" s="1">
        <v>119</v>
      </c>
      <c r="D91" s="1">
        <v>2.6</v>
      </c>
      <c r="E91" s="1">
        <v>18.7</v>
      </c>
      <c r="F91" s="1">
        <v>3.9</v>
      </c>
      <c r="G91" s="1"/>
      <c r="H91" s="1">
        <v>75</v>
      </c>
      <c r="I91" s="1"/>
      <c r="J91" s="1"/>
      <c r="K91" s="1">
        <v>0</v>
      </c>
      <c r="L91" s="1">
        <v>2017</v>
      </c>
      <c r="M91" s="1" t="str">
        <f t="shared" si="14"/>
        <v>저어육류</v>
      </c>
      <c r="N91">
        <f t="shared" si="15"/>
        <v>120.30000000000001</v>
      </c>
      <c r="O91">
        <f t="shared" si="16"/>
        <v>1.01</v>
      </c>
      <c r="P91">
        <f t="shared" si="17"/>
        <v>97.4</v>
      </c>
      <c r="Q91">
        <f t="shared" si="18"/>
        <v>109.9</v>
      </c>
      <c r="R91">
        <f t="shared" si="19"/>
        <v>22.599999999999998</v>
      </c>
      <c r="S91">
        <f t="shared" si="20"/>
        <v>109.9</v>
      </c>
      <c r="T91">
        <f t="shared" si="21"/>
        <v>2.2000000000000002</v>
      </c>
      <c r="U91">
        <f t="shared" si="22"/>
        <v>10.27</v>
      </c>
      <c r="V91">
        <f t="shared" si="23"/>
        <v>10.3</v>
      </c>
      <c r="X91">
        <f t="shared" si="24"/>
        <v>0.1</v>
      </c>
      <c r="Y91">
        <f t="shared" si="25"/>
        <v>0.74</v>
      </c>
      <c r="Z91">
        <f t="shared" si="26"/>
        <v>0.15</v>
      </c>
    </row>
    <row r="92" spans="1:26" x14ac:dyDescent="0.25">
      <c r="A92" s="1" t="s">
        <v>1235</v>
      </c>
      <c r="B92" s="1">
        <v>100</v>
      </c>
      <c r="C92" s="1">
        <v>179</v>
      </c>
      <c r="D92" s="1">
        <v>0</v>
      </c>
      <c r="E92" s="1">
        <v>11.7</v>
      </c>
      <c r="F92" s="1">
        <v>13.8</v>
      </c>
      <c r="G92" s="1"/>
      <c r="H92" s="1">
        <v>21</v>
      </c>
      <c r="I92" s="1">
        <v>210</v>
      </c>
      <c r="J92" s="1">
        <v>6.68</v>
      </c>
      <c r="K92" s="1">
        <v>0</v>
      </c>
      <c r="L92" s="1">
        <v>2017</v>
      </c>
      <c r="M92" s="1" t="str">
        <f t="shared" si="14"/>
        <v>고어육류</v>
      </c>
      <c r="N92">
        <f t="shared" si="15"/>
        <v>171</v>
      </c>
      <c r="O92">
        <f t="shared" si="16"/>
        <v>0.96</v>
      </c>
      <c r="P92">
        <f t="shared" si="17"/>
        <v>100</v>
      </c>
      <c r="Q92">
        <f t="shared" si="18"/>
        <v>171</v>
      </c>
      <c r="R92">
        <f t="shared" si="19"/>
        <v>25.5</v>
      </c>
      <c r="S92">
        <f t="shared" si="20"/>
        <v>171</v>
      </c>
      <c r="T92">
        <f t="shared" si="21"/>
        <v>1.71</v>
      </c>
      <c r="U92">
        <f t="shared" si="22"/>
        <v>14.91</v>
      </c>
      <c r="V92">
        <f t="shared" si="23"/>
        <v>14.9</v>
      </c>
      <c r="X92">
        <f t="shared" si="24"/>
        <v>0</v>
      </c>
      <c r="Y92">
        <f t="shared" si="25"/>
        <v>0.46</v>
      </c>
      <c r="Z92">
        <f t="shared" si="26"/>
        <v>0.54</v>
      </c>
    </row>
    <row r="93" spans="1:26" x14ac:dyDescent="0.25">
      <c r="A93" s="1" t="s">
        <v>1236</v>
      </c>
      <c r="B93" s="1">
        <v>100</v>
      </c>
      <c r="C93" s="1">
        <v>216</v>
      </c>
      <c r="D93" s="1">
        <v>0</v>
      </c>
      <c r="E93" s="1">
        <v>8.6999999999999993</v>
      </c>
      <c r="F93" s="1">
        <v>20.2</v>
      </c>
      <c r="G93" s="1"/>
      <c r="H93" s="1">
        <v>21</v>
      </c>
      <c r="I93" s="1"/>
      <c r="J93" s="1"/>
      <c r="K93" s="1">
        <v>0</v>
      </c>
      <c r="L93" s="1">
        <v>2017</v>
      </c>
      <c r="M93" s="1" t="str">
        <f t="shared" si="14"/>
        <v>고어육류</v>
      </c>
      <c r="N93">
        <f t="shared" si="15"/>
        <v>216.59999999999997</v>
      </c>
      <c r="O93">
        <f t="shared" si="16"/>
        <v>1</v>
      </c>
      <c r="P93">
        <f t="shared" si="17"/>
        <v>100</v>
      </c>
      <c r="Q93">
        <f t="shared" si="18"/>
        <v>216.59999999999997</v>
      </c>
      <c r="R93">
        <f t="shared" si="19"/>
        <v>28.9</v>
      </c>
      <c r="S93">
        <f t="shared" si="20"/>
        <v>216.59999999999997</v>
      </c>
      <c r="T93">
        <f t="shared" si="21"/>
        <v>2.17</v>
      </c>
      <c r="U93">
        <f t="shared" si="22"/>
        <v>13.32</v>
      </c>
      <c r="V93">
        <f t="shared" si="23"/>
        <v>13.3</v>
      </c>
      <c r="X93">
        <f t="shared" si="24"/>
        <v>0</v>
      </c>
      <c r="Y93">
        <f t="shared" si="25"/>
        <v>0.3</v>
      </c>
      <c r="Z93">
        <f t="shared" si="26"/>
        <v>0.7</v>
      </c>
    </row>
    <row r="94" spans="1:26" x14ac:dyDescent="0.25">
      <c r="A94" s="1" t="s">
        <v>1237</v>
      </c>
      <c r="B94" s="1">
        <v>100</v>
      </c>
      <c r="C94" s="1">
        <v>354</v>
      </c>
      <c r="D94" s="1">
        <v>0</v>
      </c>
      <c r="E94" s="1">
        <v>10.8</v>
      </c>
      <c r="F94" s="1">
        <v>34.6</v>
      </c>
      <c r="G94" s="1"/>
      <c r="H94" s="1">
        <v>54</v>
      </c>
      <c r="I94" s="1"/>
      <c r="J94" s="1"/>
      <c r="K94" s="1">
        <v>0</v>
      </c>
      <c r="L94" s="1">
        <v>2017</v>
      </c>
      <c r="M94" s="1" t="str">
        <f t="shared" si="14"/>
        <v>고어육류</v>
      </c>
      <c r="N94">
        <f t="shared" si="15"/>
        <v>354.6</v>
      </c>
      <c r="O94">
        <f t="shared" si="16"/>
        <v>1</v>
      </c>
      <c r="P94">
        <f t="shared" si="17"/>
        <v>100</v>
      </c>
      <c r="Q94">
        <f t="shared" si="18"/>
        <v>354.6</v>
      </c>
      <c r="R94">
        <f t="shared" si="19"/>
        <v>45.400000000000006</v>
      </c>
      <c r="S94">
        <f t="shared" si="20"/>
        <v>354.6</v>
      </c>
      <c r="T94">
        <f t="shared" si="21"/>
        <v>3.55</v>
      </c>
      <c r="U94">
        <f t="shared" si="22"/>
        <v>12.79</v>
      </c>
      <c r="V94">
        <f t="shared" si="23"/>
        <v>12.8</v>
      </c>
      <c r="X94">
        <f t="shared" si="24"/>
        <v>0</v>
      </c>
      <c r="Y94">
        <f t="shared" si="25"/>
        <v>0.24</v>
      </c>
      <c r="Z94">
        <f t="shared" si="26"/>
        <v>0.76</v>
      </c>
    </row>
    <row r="95" spans="1:26" x14ac:dyDescent="0.25">
      <c r="A95" s="1" t="s">
        <v>1238</v>
      </c>
      <c r="B95" s="1">
        <v>100</v>
      </c>
      <c r="C95" s="1">
        <v>264</v>
      </c>
      <c r="D95" s="1">
        <v>0.2</v>
      </c>
      <c r="E95" s="1">
        <v>20.6</v>
      </c>
      <c r="F95" s="1">
        <v>20.3</v>
      </c>
      <c r="G95" s="1"/>
      <c r="H95" s="1">
        <v>448</v>
      </c>
      <c r="I95" s="1"/>
      <c r="J95" s="1"/>
      <c r="K95" s="1">
        <v>0</v>
      </c>
      <c r="L95" s="1">
        <v>2017</v>
      </c>
      <c r="M95" s="1" t="str">
        <f t="shared" si="14"/>
        <v>고어육류</v>
      </c>
      <c r="N95">
        <f t="shared" si="15"/>
        <v>265.90000000000003</v>
      </c>
      <c r="O95">
        <f t="shared" si="16"/>
        <v>1.01</v>
      </c>
      <c r="P95">
        <f t="shared" si="17"/>
        <v>99.8</v>
      </c>
      <c r="Q95">
        <f t="shared" si="18"/>
        <v>265.10000000000002</v>
      </c>
      <c r="R95">
        <f t="shared" si="19"/>
        <v>40.900000000000006</v>
      </c>
      <c r="S95">
        <f t="shared" si="20"/>
        <v>265.10000000000002</v>
      </c>
      <c r="T95">
        <f t="shared" si="21"/>
        <v>2.65</v>
      </c>
      <c r="U95">
        <f t="shared" si="22"/>
        <v>15.43</v>
      </c>
      <c r="V95">
        <f t="shared" si="23"/>
        <v>15.4</v>
      </c>
      <c r="X95">
        <f t="shared" si="24"/>
        <v>0</v>
      </c>
      <c r="Y95">
        <f t="shared" si="25"/>
        <v>0.5</v>
      </c>
      <c r="Z95">
        <f t="shared" si="26"/>
        <v>0.49</v>
      </c>
    </row>
    <row r="96" spans="1:26" x14ac:dyDescent="0.25">
      <c r="A96" s="1" t="s">
        <v>1239</v>
      </c>
      <c r="B96" s="1">
        <v>100</v>
      </c>
      <c r="C96" s="1">
        <v>79</v>
      </c>
      <c r="D96" s="1">
        <v>0</v>
      </c>
      <c r="E96" s="1">
        <v>18</v>
      </c>
      <c r="F96" s="1">
        <v>1</v>
      </c>
      <c r="G96" s="1"/>
      <c r="H96" s="1">
        <v>92</v>
      </c>
      <c r="I96" s="1"/>
      <c r="J96" s="1"/>
      <c r="K96" s="1">
        <v>0</v>
      </c>
      <c r="L96" s="1">
        <v>2017</v>
      </c>
      <c r="M96" s="1" t="str">
        <f t="shared" si="14"/>
        <v>저어육류</v>
      </c>
      <c r="N96">
        <f t="shared" si="15"/>
        <v>81</v>
      </c>
      <c r="O96">
        <f t="shared" si="16"/>
        <v>1.03</v>
      </c>
      <c r="P96">
        <f t="shared" si="17"/>
        <v>100</v>
      </c>
      <c r="Q96">
        <f t="shared" si="18"/>
        <v>81</v>
      </c>
      <c r="R96">
        <f t="shared" si="19"/>
        <v>19</v>
      </c>
      <c r="S96">
        <f t="shared" si="20"/>
        <v>81</v>
      </c>
      <c r="T96">
        <f t="shared" si="21"/>
        <v>1.62</v>
      </c>
      <c r="U96">
        <f t="shared" si="22"/>
        <v>11.73</v>
      </c>
      <c r="V96">
        <f t="shared" si="23"/>
        <v>11.7</v>
      </c>
      <c r="X96">
        <f t="shared" si="24"/>
        <v>0</v>
      </c>
      <c r="Y96">
        <f t="shared" si="25"/>
        <v>0.95</v>
      </c>
      <c r="Z96">
        <f t="shared" si="26"/>
        <v>0.05</v>
      </c>
    </row>
    <row r="97" spans="1:26" x14ac:dyDescent="0.25">
      <c r="A97" s="1" t="s">
        <v>1240</v>
      </c>
      <c r="B97" s="1">
        <v>100</v>
      </c>
      <c r="C97" s="1">
        <v>171</v>
      </c>
      <c r="D97" s="1">
        <v>0</v>
      </c>
      <c r="E97" s="1">
        <v>14</v>
      </c>
      <c r="F97" s="1">
        <v>11.9</v>
      </c>
      <c r="G97" s="1"/>
      <c r="H97" s="1">
        <v>13</v>
      </c>
      <c r="I97" s="1">
        <v>240</v>
      </c>
      <c r="J97" s="1">
        <v>5.93</v>
      </c>
      <c r="K97" s="1">
        <v>0</v>
      </c>
      <c r="L97" s="1">
        <v>2017</v>
      </c>
      <c r="M97" s="1" t="str">
        <f t="shared" si="14"/>
        <v>고어육류</v>
      </c>
      <c r="N97">
        <f t="shared" si="15"/>
        <v>163.10000000000002</v>
      </c>
      <c r="O97">
        <f t="shared" si="16"/>
        <v>0.95</v>
      </c>
      <c r="P97">
        <f t="shared" si="17"/>
        <v>100</v>
      </c>
      <c r="Q97">
        <f t="shared" si="18"/>
        <v>163.10000000000002</v>
      </c>
      <c r="R97">
        <f t="shared" si="19"/>
        <v>25.9</v>
      </c>
      <c r="S97">
        <f t="shared" si="20"/>
        <v>163.10000000000002</v>
      </c>
      <c r="T97">
        <f t="shared" si="21"/>
        <v>1.63</v>
      </c>
      <c r="U97">
        <f t="shared" si="22"/>
        <v>15.89</v>
      </c>
      <c r="V97">
        <f t="shared" si="23"/>
        <v>15.9</v>
      </c>
      <c r="X97">
        <f t="shared" si="24"/>
        <v>0</v>
      </c>
      <c r="Y97">
        <f t="shared" si="25"/>
        <v>0.54</v>
      </c>
      <c r="Z97">
        <f t="shared" si="26"/>
        <v>0.46</v>
      </c>
    </row>
    <row r="98" spans="1:26" x14ac:dyDescent="0.25">
      <c r="A98" s="1" t="s">
        <v>1241</v>
      </c>
      <c r="B98" s="1">
        <v>100</v>
      </c>
      <c r="C98" s="1">
        <v>66</v>
      </c>
      <c r="D98" s="1">
        <v>0</v>
      </c>
      <c r="E98" s="1">
        <v>11.9</v>
      </c>
      <c r="F98" s="1">
        <v>2.2000000000000002</v>
      </c>
      <c r="G98" s="1"/>
      <c r="H98" s="1">
        <v>54</v>
      </c>
      <c r="I98" s="1"/>
      <c r="J98" s="1"/>
      <c r="K98" s="1">
        <v>0</v>
      </c>
      <c r="L98" s="1">
        <v>2017</v>
      </c>
      <c r="M98" s="1" t="str">
        <f t="shared" si="14"/>
        <v>저어육류</v>
      </c>
      <c r="N98">
        <f t="shared" si="15"/>
        <v>67.400000000000006</v>
      </c>
      <c r="O98">
        <f t="shared" si="16"/>
        <v>1.02</v>
      </c>
      <c r="P98">
        <f t="shared" si="17"/>
        <v>100</v>
      </c>
      <c r="Q98">
        <f t="shared" si="18"/>
        <v>67.400000000000006</v>
      </c>
      <c r="R98">
        <f t="shared" si="19"/>
        <v>14.100000000000001</v>
      </c>
      <c r="S98">
        <f t="shared" si="20"/>
        <v>67.400000000000006</v>
      </c>
      <c r="T98">
        <f t="shared" si="21"/>
        <v>1.35</v>
      </c>
      <c r="U98">
        <f t="shared" si="22"/>
        <v>10.44</v>
      </c>
      <c r="V98">
        <f t="shared" si="23"/>
        <v>10.4</v>
      </c>
      <c r="X98">
        <f t="shared" si="24"/>
        <v>0</v>
      </c>
      <c r="Y98">
        <f t="shared" si="25"/>
        <v>0.84</v>
      </c>
      <c r="Z98">
        <f t="shared" si="26"/>
        <v>0.16</v>
      </c>
    </row>
    <row r="99" spans="1:26" x14ac:dyDescent="0.25">
      <c r="A99" s="1" t="s">
        <v>1242</v>
      </c>
      <c r="B99" s="1">
        <v>100</v>
      </c>
      <c r="C99" s="1">
        <v>151</v>
      </c>
      <c r="D99" s="1">
        <v>0</v>
      </c>
      <c r="E99" s="1">
        <v>25.4</v>
      </c>
      <c r="F99" s="1">
        <v>4.7</v>
      </c>
      <c r="G99" s="1"/>
      <c r="H99" s="1">
        <v>80</v>
      </c>
      <c r="I99" s="1">
        <v>480</v>
      </c>
      <c r="J99" s="1">
        <v>1.51</v>
      </c>
      <c r="K99" s="1">
        <v>0</v>
      </c>
      <c r="L99" s="1">
        <v>2017</v>
      </c>
      <c r="M99" s="1" t="str">
        <f t="shared" si="14"/>
        <v>저어육류</v>
      </c>
      <c r="N99">
        <f t="shared" si="15"/>
        <v>143.9</v>
      </c>
      <c r="O99">
        <f t="shared" si="16"/>
        <v>0.95</v>
      </c>
      <c r="P99">
        <f t="shared" si="17"/>
        <v>100</v>
      </c>
      <c r="Q99">
        <f t="shared" si="18"/>
        <v>143.9</v>
      </c>
      <c r="R99">
        <f t="shared" si="19"/>
        <v>30.099999999999998</v>
      </c>
      <c r="S99">
        <f t="shared" si="20"/>
        <v>143.9</v>
      </c>
      <c r="T99">
        <f t="shared" si="21"/>
        <v>2.88</v>
      </c>
      <c r="U99">
        <f t="shared" si="22"/>
        <v>10.45</v>
      </c>
      <c r="V99">
        <f t="shared" si="23"/>
        <v>10.5</v>
      </c>
      <c r="X99">
        <f t="shared" si="24"/>
        <v>0</v>
      </c>
      <c r="Y99">
        <f t="shared" si="25"/>
        <v>0.84</v>
      </c>
      <c r="Z99">
        <f t="shared" si="26"/>
        <v>0.16</v>
      </c>
    </row>
    <row r="100" spans="1:26" x14ac:dyDescent="0.25">
      <c r="A100" s="1" t="s">
        <v>1243</v>
      </c>
      <c r="B100" s="1">
        <v>100</v>
      </c>
      <c r="C100" s="1">
        <v>103</v>
      </c>
      <c r="D100" s="1">
        <v>1.2</v>
      </c>
      <c r="E100" s="1">
        <v>16.7</v>
      </c>
      <c r="F100" s="1">
        <v>3.7</v>
      </c>
      <c r="G100" s="1"/>
      <c r="H100" s="1">
        <v>114</v>
      </c>
      <c r="I100" s="1"/>
      <c r="J100" s="1"/>
      <c r="K100" s="1">
        <v>0</v>
      </c>
      <c r="L100" s="1">
        <v>2017</v>
      </c>
      <c r="M100" s="1" t="str">
        <f t="shared" si="14"/>
        <v>저어육류</v>
      </c>
      <c r="N100">
        <f t="shared" si="15"/>
        <v>104.9</v>
      </c>
      <c r="O100">
        <f t="shared" si="16"/>
        <v>1.02</v>
      </c>
      <c r="P100">
        <f t="shared" si="17"/>
        <v>98.8</v>
      </c>
      <c r="Q100">
        <f t="shared" si="18"/>
        <v>100.1</v>
      </c>
      <c r="R100">
        <f t="shared" si="19"/>
        <v>20.399999999999999</v>
      </c>
      <c r="S100">
        <f t="shared" si="20"/>
        <v>100.1</v>
      </c>
      <c r="T100">
        <f t="shared" si="21"/>
        <v>2</v>
      </c>
      <c r="U100">
        <f t="shared" si="22"/>
        <v>10.199999999999999</v>
      </c>
      <c r="V100">
        <f t="shared" si="23"/>
        <v>10.199999999999999</v>
      </c>
      <c r="X100">
        <f t="shared" si="24"/>
        <v>0.06</v>
      </c>
      <c r="Y100">
        <f t="shared" si="25"/>
        <v>0.77</v>
      </c>
      <c r="Z100">
        <f t="shared" si="26"/>
        <v>0.17</v>
      </c>
    </row>
    <row r="101" spans="1:26" x14ac:dyDescent="0.25">
      <c r="A101" s="1" t="s">
        <v>1244</v>
      </c>
      <c r="B101" s="1">
        <v>100</v>
      </c>
      <c r="C101" s="1">
        <v>148</v>
      </c>
      <c r="D101" s="1">
        <v>0.4</v>
      </c>
      <c r="E101" s="1">
        <v>23.6</v>
      </c>
      <c r="F101" s="1">
        <v>5.05</v>
      </c>
      <c r="G101" s="1"/>
      <c r="H101" s="1">
        <v>35</v>
      </c>
      <c r="I101" s="1">
        <v>221</v>
      </c>
      <c r="J101" s="1">
        <v>1.34</v>
      </c>
      <c r="K101" s="1">
        <v>0</v>
      </c>
      <c r="L101" s="1">
        <v>2017</v>
      </c>
      <c r="M101" s="1" t="str">
        <f t="shared" si="14"/>
        <v>저어육류</v>
      </c>
      <c r="N101">
        <f t="shared" si="15"/>
        <v>141.44999999999999</v>
      </c>
      <c r="O101">
        <f t="shared" si="16"/>
        <v>0.96</v>
      </c>
      <c r="P101">
        <f t="shared" si="17"/>
        <v>99.6</v>
      </c>
      <c r="Q101">
        <f t="shared" si="18"/>
        <v>139.85</v>
      </c>
      <c r="R101">
        <f t="shared" si="19"/>
        <v>28.650000000000002</v>
      </c>
      <c r="S101">
        <f t="shared" si="20"/>
        <v>139.85</v>
      </c>
      <c r="T101">
        <f t="shared" si="21"/>
        <v>2.8</v>
      </c>
      <c r="U101">
        <f t="shared" si="22"/>
        <v>10.23</v>
      </c>
      <c r="V101">
        <f t="shared" si="23"/>
        <v>10.199999999999999</v>
      </c>
      <c r="X101">
        <f t="shared" si="24"/>
        <v>0.01</v>
      </c>
      <c r="Y101">
        <f t="shared" si="25"/>
        <v>0.81</v>
      </c>
      <c r="Z101">
        <f t="shared" si="26"/>
        <v>0.17</v>
      </c>
    </row>
    <row r="102" spans="1:26" x14ac:dyDescent="0.25">
      <c r="A102" s="1" t="s">
        <v>1245</v>
      </c>
      <c r="B102" s="1">
        <v>100</v>
      </c>
      <c r="C102" s="1">
        <v>106</v>
      </c>
      <c r="D102" s="1">
        <v>0</v>
      </c>
      <c r="E102" s="1">
        <v>18</v>
      </c>
      <c r="F102" s="1">
        <v>4</v>
      </c>
      <c r="G102" s="1"/>
      <c r="H102" s="1">
        <v>133</v>
      </c>
      <c r="I102" s="1"/>
      <c r="J102" s="1"/>
      <c r="K102" s="1">
        <v>0</v>
      </c>
      <c r="L102" s="1">
        <v>2017</v>
      </c>
      <c r="M102" s="1" t="str">
        <f t="shared" si="14"/>
        <v>저어육류</v>
      </c>
      <c r="N102">
        <f t="shared" si="15"/>
        <v>108</v>
      </c>
      <c r="O102">
        <f t="shared" si="16"/>
        <v>1.02</v>
      </c>
      <c r="P102">
        <f t="shared" si="17"/>
        <v>100</v>
      </c>
      <c r="Q102">
        <f t="shared" si="18"/>
        <v>108</v>
      </c>
      <c r="R102">
        <f t="shared" si="19"/>
        <v>22</v>
      </c>
      <c r="S102">
        <f t="shared" si="20"/>
        <v>108</v>
      </c>
      <c r="T102">
        <f t="shared" si="21"/>
        <v>2.16</v>
      </c>
      <c r="U102">
        <f t="shared" si="22"/>
        <v>10.19</v>
      </c>
      <c r="V102">
        <f t="shared" si="23"/>
        <v>10.199999999999999</v>
      </c>
      <c r="X102">
        <f t="shared" si="24"/>
        <v>0</v>
      </c>
      <c r="Y102">
        <f t="shared" si="25"/>
        <v>0.82</v>
      </c>
      <c r="Z102">
        <f t="shared" si="26"/>
        <v>0.18</v>
      </c>
    </row>
    <row r="103" spans="1:26" x14ac:dyDescent="0.25">
      <c r="A103" s="1" t="s">
        <v>1246</v>
      </c>
      <c r="B103" s="1">
        <v>100</v>
      </c>
      <c r="C103" s="1">
        <v>104</v>
      </c>
      <c r="D103" s="1">
        <v>0</v>
      </c>
      <c r="E103" s="1">
        <v>17.3</v>
      </c>
      <c r="F103" s="1">
        <v>4.0999999999999996</v>
      </c>
      <c r="G103" s="1"/>
      <c r="H103" s="1">
        <v>121</v>
      </c>
      <c r="I103" s="1"/>
      <c r="J103" s="1"/>
      <c r="K103" s="1">
        <v>0</v>
      </c>
      <c r="L103" s="1">
        <v>2017</v>
      </c>
      <c r="M103" s="1" t="str">
        <f t="shared" si="14"/>
        <v>저어육류</v>
      </c>
      <c r="N103">
        <f t="shared" si="15"/>
        <v>106.1</v>
      </c>
      <c r="O103">
        <f t="shared" si="16"/>
        <v>1.02</v>
      </c>
      <c r="P103">
        <f t="shared" si="17"/>
        <v>100</v>
      </c>
      <c r="Q103">
        <f t="shared" si="18"/>
        <v>106.1</v>
      </c>
      <c r="R103">
        <f t="shared" si="19"/>
        <v>21.4</v>
      </c>
      <c r="S103">
        <f t="shared" si="20"/>
        <v>106.1</v>
      </c>
      <c r="T103">
        <f t="shared" si="21"/>
        <v>2.12</v>
      </c>
      <c r="U103">
        <f t="shared" si="22"/>
        <v>10.09</v>
      </c>
      <c r="V103">
        <f t="shared" si="23"/>
        <v>10.1</v>
      </c>
      <c r="X103">
        <f t="shared" si="24"/>
        <v>0</v>
      </c>
      <c r="Y103">
        <f t="shared" si="25"/>
        <v>0.81</v>
      </c>
      <c r="Z103">
        <f t="shared" si="26"/>
        <v>0.19</v>
      </c>
    </row>
    <row r="104" spans="1:26" x14ac:dyDescent="0.25">
      <c r="A104" s="1" t="s">
        <v>1247</v>
      </c>
      <c r="B104" s="1">
        <v>100</v>
      </c>
      <c r="C104" s="1">
        <v>67</v>
      </c>
      <c r="D104" s="1">
        <v>0</v>
      </c>
      <c r="E104" s="1">
        <v>15.4</v>
      </c>
      <c r="F104" s="1">
        <v>0.8</v>
      </c>
      <c r="G104" s="1"/>
      <c r="H104" s="1">
        <v>195</v>
      </c>
      <c r="I104" s="1"/>
      <c r="J104" s="1"/>
      <c r="K104" s="1">
        <v>0</v>
      </c>
      <c r="L104" s="1">
        <v>2017</v>
      </c>
      <c r="M104" s="1" t="str">
        <f t="shared" si="14"/>
        <v>저어육류</v>
      </c>
      <c r="N104">
        <f t="shared" si="15"/>
        <v>68.8</v>
      </c>
      <c r="O104">
        <f t="shared" si="16"/>
        <v>1.03</v>
      </c>
      <c r="P104">
        <f t="shared" si="17"/>
        <v>100</v>
      </c>
      <c r="Q104">
        <f t="shared" si="18"/>
        <v>68.8</v>
      </c>
      <c r="R104">
        <f t="shared" si="19"/>
        <v>16.2</v>
      </c>
      <c r="S104">
        <f t="shared" si="20"/>
        <v>68.8</v>
      </c>
      <c r="T104">
        <f t="shared" si="21"/>
        <v>1.38</v>
      </c>
      <c r="U104">
        <f t="shared" si="22"/>
        <v>11.74</v>
      </c>
      <c r="V104">
        <f t="shared" si="23"/>
        <v>11.7</v>
      </c>
      <c r="X104">
        <f t="shared" si="24"/>
        <v>0</v>
      </c>
      <c r="Y104">
        <f t="shared" si="25"/>
        <v>0.95</v>
      </c>
      <c r="Z104">
        <f t="shared" si="26"/>
        <v>0.05</v>
      </c>
    </row>
    <row r="105" spans="1:26" x14ac:dyDescent="0.25">
      <c r="A105" s="1" t="s">
        <v>1248</v>
      </c>
      <c r="B105" s="1">
        <v>100</v>
      </c>
      <c r="C105" s="1">
        <v>238</v>
      </c>
      <c r="D105" s="1">
        <v>0</v>
      </c>
      <c r="E105" s="1">
        <v>21.94</v>
      </c>
      <c r="F105" s="1">
        <v>16.05</v>
      </c>
      <c r="G105" s="1">
        <v>0</v>
      </c>
      <c r="H105" s="1">
        <v>73</v>
      </c>
      <c r="I105" s="1">
        <v>107</v>
      </c>
      <c r="J105" s="1">
        <v>4.34</v>
      </c>
      <c r="K105" s="1">
        <v>0</v>
      </c>
      <c r="L105" s="1">
        <v>2017</v>
      </c>
      <c r="M105" s="1" t="str">
        <f t="shared" si="14"/>
        <v>중어육류</v>
      </c>
      <c r="N105">
        <f t="shared" si="15"/>
        <v>232.21000000000004</v>
      </c>
      <c r="O105">
        <f t="shared" si="16"/>
        <v>0.98</v>
      </c>
      <c r="P105">
        <f t="shared" si="17"/>
        <v>100</v>
      </c>
      <c r="Q105">
        <f t="shared" si="18"/>
        <v>232.21000000000004</v>
      </c>
      <c r="R105">
        <f t="shared" si="19"/>
        <v>37.99</v>
      </c>
      <c r="S105">
        <f t="shared" si="20"/>
        <v>232.21000000000004</v>
      </c>
      <c r="T105">
        <f t="shared" si="21"/>
        <v>3.1</v>
      </c>
      <c r="U105">
        <f t="shared" si="22"/>
        <v>12.25</v>
      </c>
      <c r="V105">
        <f t="shared" si="23"/>
        <v>12.3</v>
      </c>
      <c r="X105">
        <f t="shared" si="24"/>
        <v>0</v>
      </c>
      <c r="Y105">
        <f t="shared" si="25"/>
        <v>0.57999999999999996</v>
      </c>
      <c r="Z105">
        <f t="shared" si="26"/>
        <v>0.42</v>
      </c>
    </row>
    <row r="106" spans="1:26" x14ac:dyDescent="0.25">
      <c r="A106" s="1" t="s">
        <v>1249</v>
      </c>
      <c r="B106" s="1">
        <v>100</v>
      </c>
      <c r="C106" s="1">
        <v>212</v>
      </c>
      <c r="D106" s="1">
        <v>0</v>
      </c>
      <c r="E106" s="1">
        <v>23.16</v>
      </c>
      <c r="F106" s="1">
        <v>12.59</v>
      </c>
      <c r="G106" s="1">
        <v>0</v>
      </c>
      <c r="H106" s="1">
        <v>132</v>
      </c>
      <c r="I106" s="1">
        <v>88</v>
      </c>
      <c r="J106" s="1">
        <v>3.57</v>
      </c>
      <c r="K106" s="1">
        <v>0</v>
      </c>
      <c r="L106" s="1">
        <v>2017</v>
      </c>
      <c r="M106" s="1" t="str">
        <f t="shared" si="14"/>
        <v>중어육류</v>
      </c>
      <c r="N106">
        <f t="shared" si="15"/>
        <v>205.95</v>
      </c>
      <c r="O106">
        <f t="shared" si="16"/>
        <v>0.97</v>
      </c>
      <c r="P106">
        <f t="shared" si="17"/>
        <v>100</v>
      </c>
      <c r="Q106">
        <f t="shared" si="18"/>
        <v>205.95</v>
      </c>
      <c r="R106">
        <f t="shared" si="19"/>
        <v>35.75</v>
      </c>
      <c r="S106">
        <f t="shared" si="20"/>
        <v>205.95</v>
      </c>
      <c r="T106">
        <f t="shared" si="21"/>
        <v>2.75</v>
      </c>
      <c r="U106">
        <f t="shared" si="22"/>
        <v>13</v>
      </c>
      <c r="V106">
        <f t="shared" si="23"/>
        <v>13</v>
      </c>
      <c r="X106">
        <f t="shared" si="24"/>
        <v>0</v>
      </c>
      <c r="Y106">
        <f t="shared" si="25"/>
        <v>0.65</v>
      </c>
      <c r="Z106">
        <f t="shared" si="26"/>
        <v>0.35</v>
      </c>
    </row>
    <row r="107" spans="1:26" x14ac:dyDescent="0.25">
      <c r="A107" s="1" t="s">
        <v>1250</v>
      </c>
      <c r="B107" s="1">
        <v>100</v>
      </c>
      <c r="C107" s="1">
        <v>328</v>
      </c>
      <c r="D107" s="1">
        <v>0</v>
      </c>
      <c r="E107" s="1">
        <v>9.9</v>
      </c>
      <c r="F107" s="1">
        <v>32.1</v>
      </c>
      <c r="G107" s="1"/>
      <c r="H107" s="1">
        <v>73</v>
      </c>
      <c r="I107" s="1"/>
      <c r="J107" s="1"/>
      <c r="K107" s="1">
        <v>0</v>
      </c>
      <c r="L107" s="1">
        <v>2017</v>
      </c>
      <c r="M107" s="1" t="str">
        <f t="shared" si="14"/>
        <v>고어육류</v>
      </c>
      <c r="N107">
        <f t="shared" si="15"/>
        <v>328.50000000000006</v>
      </c>
      <c r="O107">
        <f t="shared" si="16"/>
        <v>1</v>
      </c>
      <c r="P107">
        <f t="shared" si="17"/>
        <v>100</v>
      </c>
      <c r="Q107">
        <f t="shared" si="18"/>
        <v>328.50000000000006</v>
      </c>
      <c r="R107">
        <f t="shared" si="19"/>
        <v>42</v>
      </c>
      <c r="S107">
        <f t="shared" si="20"/>
        <v>328.50000000000006</v>
      </c>
      <c r="T107">
        <f t="shared" si="21"/>
        <v>3.29</v>
      </c>
      <c r="U107">
        <f t="shared" si="22"/>
        <v>12.77</v>
      </c>
      <c r="V107">
        <f t="shared" si="23"/>
        <v>12.8</v>
      </c>
      <c r="X107">
        <f t="shared" si="24"/>
        <v>0</v>
      </c>
      <c r="Y107">
        <f t="shared" si="25"/>
        <v>0.24</v>
      </c>
      <c r="Z107">
        <f t="shared" si="26"/>
        <v>0.76</v>
      </c>
    </row>
    <row r="108" spans="1:26" x14ac:dyDescent="0.25">
      <c r="A108" s="1" t="s">
        <v>1251</v>
      </c>
      <c r="B108" s="1">
        <v>100</v>
      </c>
      <c r="C108" s="1">
        <v>144</v>
      </c>
      <c r="D108" s="1">
        <v>0</v>
      </c>
      <c r="E108" s="1">
        <v>20.7</v>
      </c>
      <c r="F108" s="1">
        <v>7.1</v>
      </c>
      <c r="G108" s="1"/>
      <c r="H108" s="1">
        <v>85</v>
      </c>
      <c r="I108" s="1"/>
      <c r="J108" s="1"/>
      <c r="K108" s="1">
        <v>0</v>
      </c>
      <c r="L108" s="1">
        <v>2017</v>
      </c>
      <c r="M108" s="1" t="str">
        <f t="shared" si="14"/>
        <v>저어육류</v>
      </c>
      <c r="N108">
        <f t="shared" si="15"/>
        <v>146.69999999999999</v>
      </c>
      <c r="O108">
        <f t="shared" si="16"/>
        <v>1.02</v>
      </c>
      <c r="P108">
        <f t="shared" si="17"/>
        <v>100</v>
      </c>
      <c r="Q108">
        <f t="shared" si="18"/>
        <v>146.69999999999999</v>
      </c>
      <c r="R108">
        <f t="shared" si="19"/>
        <v>27.799999999999997</v>
      </c>
      <c r="S108">
        <f t="shared" si="20"/>
        <v>146.69999999999999</v>
      </c>
      <c r="T108">
        <f t="shared" si="21"/>
        <v>2.93</v>
      </c>
      <c r="U108">
        <f t="shared" si="22"/>
        <v>9.49</v>
      </c>
      <c r="V108">
        <f t="shared" si="23"/>
        <v>9.5</v>
      </c>
      <c r="X108">
        <f t="shared" si="24"/>
        <v>0</v>
      </c>
      <c r="Y108">
        <f t="shared" si="25"/>
        <v>0.74</v>
      </c>
      <c r="Z108">
        <f t="shared" si="26"/>
        <v>0.26</v>
      </c>
    </row>
    <row r="109" spans="1:26" x14ac:dyDescent="0.25">
      <c r="A109" s="1" t="s">
        <v>1252</v>
      </c>
      <c r="B109" s="1">
        <v>100</v>
      </c>
      <c r="C109" s="1">
        <v>85</v>
      </c>
      <c r="D109" s="1">
        <v>0</v>
      </c>
      <c r="E109" s="1">
        <v>14.08</v>
      </c>
      <c r="F109" s="1">
        <v>2.72</v>
      </c>
      <c r="G109" s="1"/>
      <c r="H109" s="1">
        <v>153</v>
      </c>
      <c r="I109" s="1">
        <v>320</v>
      </c>
      <c r="J109" s="1">
        <v>0.96</v>
      </c>
      <c r="K109" s="1">
        <v>0</v>
      </c>
      <c r="L109" s="1">
        <v>2017</v>
      </c>
      <c r="M109" s="1" t="str">
        <f t="shared" si="14"/>
        <v>저어육류</v>
      </c>
      <c r="N109">
        <f t="shared" si="15"/>
        <v>80.8</v>
      </c>
      <c r="O109">
        <f t="shared" si="16"/>
        <v>0.95</v>
      </c>
      <c r="P109">
        <f t="shared" si="17"/>
        <v>100</v>
      </c>
      <c r="Q109">
        <f t="shared" si="18"/>
        <v>80.8</v>
      </c>
      <c r="R109">
        <f t="shared" si="19"/>
        <v>16.8</v>
      </c>
      <c r="S109">
        <f t="shared" si="20"/>
        <v>80.8</v>
      </c>
      <c r="T109">
        <f t="shared" si="21"/>
        <v>1.62</v>
      </c>
      <c r="U109">
        <f t="shared" si="22"/>
        <v>10.37</v>
      </c>
      <c r="V109">
        <f t="shared" si="23"/>
        <v>10.4</v>
      </c>
      <c r="X109">
        <f t="shared" si="24"/>
        <v>0</v>
      </c>
      <c r="Y109">
        <f t="shared" si="25"/>
        <v>0.84</v>
      </c>
      <c r="Z109">
        <f t="shared" si="26"/>
        <v>0.16</v>
      </c>
    </row>
    <row r="110" spans="1:26" x14ac:dyDescent="0.25">
      <c r="A110" s="1" t="s">
        <v>1253</v>
      </c>
      <c r="B110" s="1">
        <v>100</v>
      </c>
      <c r="C110" s="1">
        <v>99</v>
      </c>
      <c r="D110" s="1">
        <v>0</v>
      </c>
      <c r="E110" s="1">
        <v>16.600000000000001</v>
      </c>
      <c r="F110" s="1">
        <v>3.1</v>
      </c>
      <c r="G110" s="1"/>
      <c r="H110" s="1">
        <v>81</v>
      </c>
      <c r="I110" s="1">
        <v>387</v>
      </c>
      <c r="J110" s="1">
        <v>1.0900000000000001</v>
      </c>
      <c r="K110" s="1">
        <v>0</v>
      </c>
      <c r="L110" s="1">
        <v>2017</v>
      </c>
      <c r="M110" s="1" t="str">
        <f t="shared" si="14"/>
        <v>저어육류</v>
      </c>
      <c r="N110">
        <f t="shared" si="15"/>
        <v>94.300000000000011</v>
      </c>
      <c r="O110">
        <f t="shared" si="16"/>
        <v>0.95</v>
      </c>
      <c r="P110">
        <f t="shared" si="17"/>
        <v>100</v>
      </c>
      <c r="Q110">
        <f t="shared" si="18"/>
        <v>94.300000000000011</v>
      </c>
      <c r="R110">
        <f t="shared" si="19"/>
        <v>19.700000000000003</v>
      </c>
      <c r="S110">
        <f t="shared" si="20"/>
        <v>94.300000000000011</v>
      </c>
      <c r="T110">
        <f t="shared" si="21"/>
        <v>1.89</v>
      </c>
      <c r="U110">
        <f t="shared" si="22"/>
        <v>10.42</v>
      </c>
      <c r="V110">
        <f t="shared" si="23"/>
        <v>10.4</v>
      </c>
      <c r="X110">
        <f t="shared" si="24"/>
        <v>0</v>
      </c>
      <c r="Y110">
        <f t="shared" si="25"/>
        <v>0.84</v>
      </c>
      <c r="Z110">
        <f t="shared" si="26"/>
        <v>0.16</v>
      </c>
    </row>
    <row r="111" spans="1:26" x14ac:dyDescent="0.25">
      <c r="A111" s="1" t="s">
        <v>1254</v>
      </c>
      <c r="B111" s="1">
        <v>100</v>
      </c>
      <c r="C111" s="1">
        <v>85</v>
      </c>
      <c r="D111" s="1">
        <v>0</v>
      </c>
      <c r="E111" s="1">
        <v>14.08</v>
      </c>
      <c r="F111" s="1">
        <v>2.72</v>
      </c>
      <c r="G111" s="1"/>
      <c r="H111" s="1">
        <v>153</v>
      </c>
      <c r="I111" s="1">
        <v>320</v>
      </c>
      <c r="J111" s="1">
        <v>0.96</v>
      </c>
      <c r="K111" s="1">
        <v>0</v>
      </c>
      <c r="L111" s="1">
        <v>2017</v>
      </c>
      <c r="M111" s="1" t="str">
        <f t="shared" si="14"/>
        <v>저어육류</v>
      </c>
      <c r="N111">
        <f t="shared" si="15"/>
        <v>80.8</v>
      </c>
      <c r="O111">
        <f t="shared" si="16"/>
        <v>0.95</v>
      </c>
      <c r="P111">
        <f t="shared" si="17"/>
        <v>100</v>
      </c>
      <c r="Q111">
        <f t="shared" si="18"/>
        <v>80.8</v>
      </c>
      <c r="R111">
        <f t="shared" si="19"/>
        <v>16.8</v>
      </c>
      <c r="S111">
        <f t="shared" si="20"/>
        <v>80.8</v>
      </c>
      <c r="T111">
        <f t="shared" si="21"/>
        <v>1.62</v>
      </c>
      <c r="U111">
        <f t="shared" si="22"/>
        <v>10.37</v>
      </c>
      <c r="V111">
        <f t="shared" si="23"/>
        <v>10.4</v>
      </c>
      <c r="X111">
        <f t="shared" si="24"/>
        <v>0</v>
      </c>
      <c r="Y111">
        <f t="shared" si="25"/>
        <v>0.84</v>
      </c>
      <c r="Z111">
        <f t="shared" si="26"/>
        <v>0.16</v>
      </c>
    </row>
    <row r="112" spans="1:26" x14ac:dyDescent="0.25">
      <c r="A112" s="1" t="s">
        <v>1255</v>
      </c>
      <c r="B112" s="1">
        <v>100</v>
      </c>
      <c r="C112" s="1">
        <v>255</v>
      </c>
      <c r="D112" s="1"/>
      <c r="E112" s="1">
        <v>24.83</v>
      </c>
      <c r="F112" s="1">
        <v>17.59</v>
      </c>
      <c r="G112" s="1">
        <v>0</v>
      </c>
      <c r="H112" s="1">
        <v>79</v>
      </c>
      <c r="I112" s="1">
        <v>94.74</v>
      </c>
      <c r="J112" s="1">
        <v>6.02</v>
      </c>
      <c r="K112" s="1">
        <v>0</v>
      </c>
      <c r="L112" s="1">
        <v>2017</v>
      </c>
      <c r="M112" s="1" t="str">
        <f t="shared" si="14"/>
        <v>중어육류</v>
      </c>
      <c r="N112">
        <f t="shared" si="15"/>
        <v>257.63</v>
      </c>
      <c r="O112">
        <f t="shared" si="16"/>
        <v>1.01</v>
      </c>
      <c r="P112">
        <f t="shared" si="17"/>
        <v>100</v>
      </c>
      <c r="Q112">
        <f t="shared" si="18"/>
        <v>257.63</v>
      </c>
      <c r="R112">
        <f t="shared" si="19"/>
        <v>42.42</v>
      </c>
      <c r="S112">
        <f t="shared" si="20"/>
        <v>257.63</v>
      </c>
      <c r="T112">
        <f t="shared" si="21"/>
        <v>3.44</v>
      </c>
      <c r="U112">
        <f t="shared" si="22"/>
        <v>12.33</v>
      </c>
      <c r="V112">
        <f t="shared" si="23"/>
        <v>12.3</v>
      </c>
      <c r="X112">
        <f t="shared" si="24"/>
        <v>0</v>
      </c>
      <c r="Y112">
        <f t="shared" si="25"/>
        <v>0.59</v>
      </c>
      <c r="Z112">
        <f t="shared" si="26"/>
        <v>0.41</v>
      </c>
    </row>
    <row r="113" spans="1:26" x14ac:dyDescent="0.25">
      <c r="A113" s="1" t="s">
        <v>1256</v>
      </c>
      <c r="B113" s="1">
        <v>100</v>
      </c>
      <c r="C113" s="1">
        <v>279</v>
      </c>
      <c r="D113" s="1"/>
      <c r="E113" s="1">
        <v>26.51</v>
      </c>
      <c r="F113" s="1">
        <v>19.54</v>
      </c>
      <c r="G113" s="1">
        <v>0</v>
      </c>
      <c r="H113" s="1">
        <v>45</v>
      </c>
      <c r="I113" s="1">
        <v>103.53</v>
      </c>
      <c r="J113" s="1">
        <v>6.66</v>
      </c>
      <c r="K113" s="1">
        <v>0</v>
      </c>
      <c r="L113" s="1">
        <v>2017</v>
      </c>
      <c r="M113" s="1" t="str">
        <f t="shared" si="14"/>
        <v>중어육류</v>
      </c>
      <c r="N113">
        <f t="shared" si="15"/>
        <v>281.89999999999998</v>
      </c>
      <c r="O113">
        <f t="shared" si="16"/>
        <v>1.01</v>
      </c>
      <c r="P113">
        <f t="shared" si="17"/>
        <v>100</v>
      </c>
      <c r="Q113">
        <f t="shared" si="18"/>
        <v>281.89999999999998</v>
      </c>
      <c r="R113">
        <f t="shared" si="19"/>
        <v>46.05</v>
      </c>
      <c r="S113">
        <f t="shared" si="20"/>
        <v>281.89999999999998</v>
      </c>
      <c r="T113">
        <f t="shared" si="21"/>
        <v>3.76</v>
      </c>
      <c r="U113">
        <f t="shared" si="22"/>
        <v>12.25</v>
      </c>
      <c r="V113">
        <f t="shared" si="23"/>
        <v>12.3</v>
      </c>
      <c r="X113">
        <f t="shared" si="24"/>
        <v>0</v>
      </c>
      <c r="Y113">
        <f t="shared" si="25"/>
        <v>0.57999999999999996</v>
      </c>
      <c r="Z113">
        <f t="shared" si="26"/>
        <v>0.42</v>
      </c>
    </row>
    <row r="114" spans="1:26" x14ac:dyDescent="0.25">
      <c r="A114" s="1" t="s">
        <v>1257</v>
      </c>
      <c r="B114" s="1">
        <v>100</v>
      </c>
      <c r="C114" s="1">
        <v>195</v>
      </c>
      <c r="D114" s="1">
        <v>0</v>
      </c>
      <c r="E114" s="1">
        <v>18.7</v>
      </c>
      <c r="F114" s="1">
        <v>13.59</v>
      </c>
      <c r="G114" s="1">
        <v>0</v>
      </c>
      <c r="H114" s="1">
        <v>50</v>
      </c>
      <c r="I114" s="1">
        <v>69.319999999999993</v>
      </c>
      <c r="J114" s="1">
        <v>4.9400000000000004</v>
      </c>
      <c r="K114" s="1">
        <v>0</v>
      </c>
      <c r="L114" s="1">
        <v>2017</v>
      </c>
      <c r="M114" s="1" t="str">
        <f t="shared" si="14"/>
        <v>중어육류</v>
      </c>
      <c r="N114">
        <f t="shared" si="15"/>
        <v>197.11</v>
      </c>
      <c r="O114">
        <f t="shared" si="16"/>
        <v>1.01</v>
      </c>
      <c r="P114">
        <f t="shared" si="17"/>
        <v>100</v>
      </c>
      <c r="Q114">
        <f t="shared" si="18"/>
        <v>197.11</v>
      </c>
      <c r="R114">
        <f t="shared" si="19"/>
        <v>32.29</v>
      </c>
      <c r="S114">
        <f t="shared" si="20"/>
        <v>197.11</v>
      </c>
      <c r="T114">
        <f t="shared" si="21"/>
        <v>2.63</v>
      </c>
      <c r="U114">
        <f t="shared" si="22"/>
        <v>12.28</v>
      </c>
      <c r="V114">
        <f t="shared" si="23"/>
        <v>12.3</v>
      </c>
      <c r="X114">
        <f t="shared" si="24"/>
        <v>0</v>
      </c>
      <c r="Y114">
        <f t="shared" si="25"/>
        <v>0.57999999999999996</v>
      </c>
      <c r="Z114">
        <f t="shared" si="26"/>
        <v>0.42</v>
      </c>
    </row>
    <row r="115" spans="1:26" x14ac:dyDescent="0.25">
      <c r="A115" s="1" t="s">
        <v>1258</v>
      </c>
      <c r="B115" s="1">
        <v>100</v>
      </c>
      <c r="C115" s="1">
        <v>128</v>
      </c>
      <c r="D115" s="1">
        <v>0.7</v>
      </c>
      <c r="E115" s="1">
        <v>18.899999999999999</v>
      </c>
      <c r="F115" s="1">
        <v>5.8</v>
      </c>
      <c r="G115" s="1"/>
      <c r="H115" s="1">
        <v>36</v>
      </c>
      <c r="I115" s="1"/>
      <c r="J115" s="1"/>
      <c r="K115" s="1">
        <v>0</v>
      </c>
      <c r="L115" s="1">
        <v>2017</v>
      </c>
      <c r="M115" s="1" t="str">
        <f t="shared" si="14"/>
        <v>저어육류</v>
      </c>
      <c r="N115">
        <f t="shared" si="15"/>
        <v>130.6</v>
      </c>
      <c r="O115">
        <f t="shared" si="16"/>
        <v>1.02</v>
      </c>
      <c r="P115">
        <f t="shared" si="17"/>
        <v>99.3</v>
      </c>
      <c r="Q115">
        <f t="shared" si="18"/>
        <v>127.79999999999998</v>
      </c>
      <c r="R115">
        <f t="shared" si="19"/>
        <v>24.7</v>
      </c>
      <c r="S115">
        <f t="shared" si="20"/>
        <v>127.79999999999998</v>
      </c>
      <c r="T115">
        <f t="shared" si="21"/>
        <v>2.56</v>
      </c>
      <c r="U115">
        <f t="shared" si="22"/>
        <v>9.65</v>
      </c>
      <c r="V115">
        <f t="shared" si="23"/>
        <v>9.6999999999999993</v>
      </c>
      <c r="X115">
        <f t="shared" si="24"/>
        <v>0.03</v>
      </c>
      <c r="Y115">
        <f t="shared" si="25"/>
        <v>0.74</v>
      </c>
      <c r="Z115">
        <f t="shared" si="26"/>
        <v>0.23</v>
      </c>
    </row>
    <row r="116" spans="1:26" x14ac:dyDescent="0.25">
      <c r="A116" s="1" t="s">
        <v>1259</v>
      </c>
      <c r="B116" s="1">
        <v>100</v>
      </c>
      <c r="C116" s="1">
        <v>197</v>
      </c>
      <c r="D116" s="1">
        <v>0</v>
      </c>
      <c r="E116" s="1">
        <v>30.21</v>
      </c>
      <c r="F116" s="1">
        <v>8.93</v>
      </c>
      <c r="G116" s="1">
        <v>0</v>
      </c>
      <c r="H116" s="1">
        <v>63</v>
      </c>
      <c r="I116" s="1">
        <v>95.9</v>
      </c>
      <c r="J116" s="1">
        <v>2.88</v>
      </c>
      <c r="K116" s="1">
        <v>0</v>
      </c>
      <c r="L116" s="1">
        <v>2017</v>
      </c>
      <c r="M116" s="1" t="str">
        <f t="shared" si="14"/>
        <v>저어육류</v>
      </c>
      <c r="N116">
        <f t="shared" si="15"/>
        <v>201.21</v>
      </c>
      <c r="O116">
        <f t="shared" si="16"/>
        <v>1.02</v>
      </c>
      <c r="P116">
        <f t="shared" si="17"/>
        <v>100</v>
      </c>
      <c r="Q116">
        <f t="shared" si="18"/>
        <v>201.21</v>
      </c>
      <c r="R116">
        <f t="shared" si="19"/>
        <v>39.14</v>
      </c>
      <c r="S116">
        <f t="shared" si="20"/>
        <v>201.21</v>
      </c>
      <c r="T116">
        <f t="shared" si="21"/>
        <v>4.0199999999999996</v>
      </c>
      <c r="U116">
        <f t="shared" si="22"/>
        <v>9.74</v>
      </c>
      <c r="V116">
        <f t="shared" si="23"/>
        <v>9.6999999999999993</v>
      </c>
      <c r="X116">
        <f t="shared" si="24"/>
        <v>0</v>
      </c>
      <c r="Y116">
        <f t="shared" si="25"/>
        <v>0.77</v>
      </c>
      <c r="Z116">
        <f t="shared" si="26"/>
        <v>0.23</v>
      </c>
    </row>
    <row r="117" spans="1:26" x14ac:dyDescent="0.25">
      <c r="A117" s="1" t="s">
        <v>1260</v>
      </c>
      <c r="B117" s="1">
        <v>100</v>
      </c>
      <c r="C117" s="1">
        <v>113</v>
      </c>
      <c r="D117" s="1">
        <v>0</v>
      </c>
      <c r="E117" s="1">
        <v>21.3</v>
      </c>
      <c r="F117" s="1">
        <v>3.34</v>
      </c>
      <c r="G117" s="1">
        <v>0</v>
      </c>
      <c r="H117" s="1">
        <v>57</v>
      </c>
      <c r="I117" s="1">
        <v>62.81</v>
      </c>
      <c r="J117" s="1">
        <v>1.19</v>
      </c>
      <c r="K117" s="1">
        <v>0</v>
      </c>
      <c r="L117" s="1">
        <v>2017</v>
      </c>
      <c r="M117" s="1" t="str">
        <f t="shared" si="14"/>
        <v>저어육류</v>
      </c>
      <c r="N117">
        <f t="shared" si="15"/>
        <v>115.26</v>
      </c>
      <c r="O117">
        <f t="shared" si="16"/>
        <v>1.02</v>
      </c>
      <c r="P117">
        <f t="shared" si="17"/>
        <v>100</v>
      </c>
      <c r="Q117">
        <f t="shared" si="18"/>
        <v>115.26</v>
      </c>
      <c r="R117">
        <f t="shared" si="19"/>
        <v>24.64</v>
      </c>
      <c r="S117">
        <f t="shared" si="20"/>
        <v>115.26</v>
      </c>
      <c r="T117">
        <f t="shared" si="21"/>
        <v>2.31</v>
      </c>
      <c r="U117">
        <f t="shared" si="22"/>
        <v>10.67</v>
      </c>
      <c r="V117">
        <f t="shared" si="23"/>
        <v>10.7</v>
      </c>
      <c r="X117">
        <f t="shared" si="24"/>
        <v>0</v>
      </c>
      <c r="Y117">
        <f t="shared" si="25"/>
        <v>0.86</v>
      </c>
      <c r="Z117">
        <f t="shared" si="26"/>
        <v>0.14000000000000001</v>
      </c>
    </row>
    <row r="118" spans="1:26" x14ac:dyDescent="0.25">
      <c r="A118" s="1" t="s">
        <v>1261</v>
      </c>
      <c r="B118" s="1">
        <v>100</v>
      </c>
      <c r="C118" s="1">
        <v>171</v>
      </c>
      <c r="D118" s="1">
        <v>0</v>
      </c>
      <c r="E118" s="1">
        <v>32.06</v>
      </c>
      <c r="F118" s="1">
        <v>5.18</v>
      </c>
      <c r="G118" s="1">
        <v>0</v>
      </c>
      <c r="H118" s="1">
        <v>49</v>
      </c>
      <c r="I118" s="1">
        <v>80.47</v>
      </c>
      <c r="J118" s="1">
        <v>2</v>
      </c>
      <c r="K118" s="1">
        <v>0</v>
      </c>
      <c r="L118" s="1">
        <v>2017</v>
      </c>
      <c r="M118" s="1" t="str">
        <f t="shared" si="14"/>
        <v>저어육류</v>
      </c>
      <c r="N118">
        <f t="shared" si="15"/>
        <v>174.86</v>
      </c>
      <c r="O118">
        <f t="shared" si="16"/>
        <v>1.02</v>
      </c>
      <c r="P118">
        <f t="shared" si="17"/>
        <v>100</v>
      </c>
      <c r="Q118">
        <f t="shared" si="18"/>
        <v>174.86</v>
      </c>
      <c r="R118">
        <f t="shared" si="19"/>
        <v>37.24</v>
      </c>
      <c r="S118">
        <f t="shared" si="20"/>
        <v>174.86</v>
      </c>
      <c r="T118">
        <f t="shared" si="21"/>
        <v>3.5</v>
      </c>
      <c r="U118">
        <f t="shared" si="22"/>
        <v>10.64</v>
      </c>
      <c r="V118">
        <f t="shared" si="23"/>
        <v>10.6</v>
      </c>
      <c r="X118">
        <f t="shared" si="24"/>
        <v>0</v>
      </c>
      <c r="Y118">
        <f t="shared" si="25"/>
        <v>0.86</v>
      </c>
      <c r="Z118">
        <f t="shared" si="26"/>
        <v>0.14000000000000001</v>
      </c>
    </row>
    <row r="119" spans="1:26" x14ac:dyDescent="0.25">
      <c r="A119" s="1" t="s">
        <v>1262</v>
      </c>
      <c r="B119" s="1">
        <v>100</v>
      </c>
      <c r="C119" s="1">
        <v>189</v>
      </c>
      <c r="D119" s="1"/>
      <c r="E119" s="1">
        <v>35.08</v>
      </c>
      <c r="F119" s="1">
        <v>5.94</v>
      </c>
      <c r="G119" s="1">
        <v>0</v>
      </c>
      <c r="H119" s="1">
        <v>28</v>
      </c>
      <c r="I119" s="1">
        <v>90.08</v>
      </c>
      <c r="J119" s="1">
        <v>2.2400000000000002</v>
      </c>
      <c r="K119" s="1">
        <v>0</v>
      </c>
      <c r="L119" s="1">
        <v>2017</v>
      </c>
      <c r="M119" s="1" t="str">
        <f t="shared" si="14"/>
        <v>저어육류</v>
      </c>
      <c r="N119">
        <f t="shared" si="15"/>
        <v>193.78</v>
      </c>
      <c r="O119">
        <f t="shared" si="16"/>
        <v>1.03</v>
      </c>
      <c r="P119">
        <f t="shared" si="17"/>
        <v>100</v>
      </c>
      <c r="Q119">
        <f t="shared" si="18"/>
        <v>193.78</v>
      </c>
      <c r="R119">
        <f t="shared" si="19"/>
        <v>41.019999999999996</v>
      </c>
      <c r="S119">
        <f t="shared" si="20"/>
        <v>193.78</v>
      </c>
      <c r="T119">
        <f t="shared" si="21"/>
        <v>3.88</v>
      </c>
      <c r="U119">
        <f t="shared" si="22"/>
        <v>10.57</v>
      </c>
      <c r="V119">
        <f t="shared" si="23"/>
        <v>10.6</v>
      </c>
      <c r="X119">
        <f t="shared" si="24"/>
        <v>0</v>
      </c>
      <c r="Y119">
        <f t="shared" si="25"/>
        <v>0.86</v>
      </c>
      <c r="Z119">
        <f t="shared" si="26"/>
        <v>0.14000000000000001</v>
      </c>
    </row>
    <row r="120" spans="1:26" x14ac:dyDescent="0.25">
      <c r="A120" s="1" t="s">
        <v>1263</v>
      </c>
      <c r="B120" s="1">
        <v>100</v>
      </c>
      <c r="C120" s="1">
        <v>192</v>
      </c>
      <c r="D120" s="1">
        <v>0</v>
      </c>
      <c r="E120" s="1">
        <v>17.510000000000002</v>
      </c>
      <c r="F120" s="1">
        <v>13.74</v>
      </c>
      <c r="G120" s="1">
        <v>0</v>
      </c>
      <c r="H120" s="1">
        <v>52</v>
      </c>
      <c r="I120" s="1">
        <v>69.790000000000006</v>
      </c>
      <c r="J120" s="1">
        <v>4.53</v>
      </c>
      <c r="K120" s="1">
        <v>0</v>
      </c>
      <c r="L120" s="1">
        <v>2017</v>
      </c>
      <c r="M120" s="1" t="str">
        <f t="shared" si="14"/>
        <v>중어육류</v>
      </c>
      <c r="N120">
        <f t="shared" si="15"/>
        <v>193.7</v>
      </c>
      <c r="O120">
        <f t="shared" si="16"/>
        <v>1.01</v>
      </c>
      <c r="P120">
        <f t="shared" si="17"/>
        <v>100</v>
      </c>
      <c r="Q120">
        <f t="shared" si="18"/>
        <v>193.7</v>
      </c>
      <c r="R120">
        <f t="shared" si="19"/>
        <v>31.25</v>
      </c>
      <c r="S120">
        <f t="shared" si="20"/>
        <v>193.7</v>
      </c>
      <c r="T120">
        <f t="shared" si="21"/>
        <v>2.58</v>
      </c>
      <c r="U120">
        <f t="shared" si="22"/>
        <v>12.11</v>
      </c>
      <c r="V120">
        <f t="shared" si="23"/>
        <v>12.1</v>
      </c>
      <c r="X120">
        <f t="shared" si="24"/>
        <v>0</v>
      </c>
      <c r="Y120">
        <f t="shared" si="25"/>
        <v>0.56000000000000005</v>
      </c>
      <c r="Z120">
        <f t="shared" si="26"/>
        <v>0.44</v>
      </c>
    </row>
    <row r="121" spans="1:26" x14ac:dyDescent="0.25">
      <c r="A121" s="1" t="s">
        <v>1264</v>
      </c>
      <c r="B121" s="1">
        <v>100</v>
      </c>
      <c r="C121" s="1">
        <v>214</v>
      </c>
      <c r="D121" s="1"/>
      <c r="E121" s="1">
        <v>17.21</v>
      </c>
      <c r="F121" s="1">
        <v>16.36</v>
      </c>
      <c r="G121" s="1">
        <v>0</v>
      </c>
      <c r="H121" s="1">
        <v>51</v>
      </c>
      <c r="I121" s="1">
        <v>64.989999999999995</v>
      </c>
      <c r="J121" s="1">
        <v>5.91</v>
      </c>
      <c r="K121" s="1">
        <v>0</v>
      </c>
      <c r="L121" s="1">
        <v>2017</v>
      </c>
      <c r="M121" s="1" t="str">
        <f t="shared" si="14"/>
        <v>고어육류</v>
      </c>
      <c r="N121">
        <f t="shared" si="15"/>
        <v>216.08</v>
      </c>
      <c r="O121">
        <f t="shared" si="16"/>
        <v>1.01</v>
      </c>
      <c r="P121">
        <f t="shared" si="17"/>
        <v>100</v>
      </c>
      <c r="Q121">
        <f t="shared" si="18"/>
        <v>216.08</v>
      </c>
      <c r="R121">
        <f t="shared" si="19"/>
        <v>33.57</v>
      </c>
      <c r="S121">
        <f t="shared" si="20"/>
        <v>216.08</v>
      </c>
      <c r="T121">
        <f t="shared" si="21"/>
        <v>2.16</v>
      </c>
      <c r="U121">
        <f t="shared" si="22"/>
        <v>15.54</v>
      </c>
      <c r="V121">
        <f t="shared" si="23"/>
        <v>15.5</v>
      </c>
      <c r="X121">
        <f t="shared" si="24"/>
        <v>0</v>
      </c>
      <c r="Y121">
        <f t="shared" si="25"/>
        <v>0.51</v>
      </c>
      <c r="Z121">
        <f t="shared" si="26"/>
        <v>0.49</v>
      </c>
    </row>
    <row r="122" spans="1:26" x14ac:dyDescent="0.25">
      <c r="A122" s="1" t="s">
        <v>1265</v>
      </c>
      <c r="B122" s="1">
        <v>100</v>
      </c>
      <c r="C122" s="1">
        <v>198</v>
      </c>
      <c r="D122" s="1">
        <v>0</v>
      </c>
      <c r="E122" s="1">
        <v>28.47</v>
      </c>
      <c r="F122" s="1">
        <v>9.74</v>
      </c>
      <c r="G122" s="1">
        <v>0</v>
      </c>
      <c r="H122" s="1">
        <v>99</v>
      </c>
      <c r="I122" s="1">
        <v>100.19</v>
      </c>
      <c r="J122" s="1">
        <v>3.59</v>
      </c>
      <c r="K122" s="1">
        <v>0</v>
      </c>
      <c r="L122" s="1">
        <v>2017</v>
      </c>
      <c r="M122" s="1" t="str">
        <f t="shared" si="14"/>
        <v>저어육류</v>
      </c>
      <c r="N122">
        <f t="shared" si="15"/>
        <v>201.54</v>
      </c>
      <c r="O122">
        <f t="shared" si="16"/>
        <v>1.02</v>
      </c>
      <c r="P122">
        <f t="shared" si="17"/>
        <v>100</v>
      </c>
      <c r="Q122">
        <f t="shared" si="18"/>
        <v>201.54</v>
      </c>
      <c r="R122">
        <f t="shared" si="19"/>
        <v>38.21</v>
      </c>
      <c r="S122">
        <f t="shared" si="20"/>
        <v>201.54</v>
      </c>
      <c r="T122">
        <f t="shared" si="21"/>
        <v>4.03</v>
      </c>
      <c r="U122">
        <f t="shared" si="22"/>
        <v>9.48</v>
      </c>
      <c r="V122">
        <f t="shared" si="23"/>
        <v>9.5</v>
      </c>
      <c r="X122">
        <f t="shared" si="24"/>
        <v>0</v>
      </c>
      <c r="Y122">
        <f t="shared" si="25"/>
        <v>0.75</v>
      </c>
      <c r="Z122">
        <f t="shared" si="26"/>
        <v>0.25</v>
      </c>
    </row>
    <row r="123" spans="1:26" x14ac:dyDescent="0.25">
      <c r="A123" s="1" t="s">
        <v>1266</v>
      </c>
      <c r="B123" s="1">
        <v>100</v>
      </c>
      <c r="C123" s="1">
        <v>146</v>
      </c>
      <c r="D123" s="1">
        <v>0</v>
      </c>
      <c r="E123" s="1">
        <v>19.78</v>
      </c>
      <c r="F123" s="1">
        <v>7.72</v>
      </c>
      <c r="G123" s="1">
        <v>0</v>
      </c>
      <c r="H123" s="1">
        <v>71</v>
      </c>
      <c r="I123" s="1">
        <v>70.12</v>
      </c>
      <c r="J123" s="1">
        <v>2.76</v>
      </c>
      <c r="K123" s="1">
        <v>0</v>
      </c>
      <c r="L123" s="1">
        <v>2017</v>
      </c>
      <c r="M123" s="1" t="str">
        <f t="shared" si="14"/>
        <v>저어육류</v>
      </c>
      <c r="N123">
        <f t="shared" si="15"/>
        <v>148.60000000000002</v>
      </c>
      <c r="O123">
        <f t="shared" si="16"/>
        <v>1.02</v>
      </c>
      <c r="P123">
        <f t="shared" si="17"/>
        <v>100</v>
      </c>
      <c r="Q123">
        <f t="shared" si="18"/>
        <v>148.60000000000002</v>
      </c>
      <c r="R123">
        <f t="shared" si="19"/>
        <v>27.5</v>
      </c>
      <c r="S123">
        <f t="shared" si="20"/>
        <v>148.60000000000002</v>
      </c>
      <c r="T123">
        <f t="shared" si="21"/>
        <v>2.97</v>
      </c>
      <c r="U123">
        <f t="shared" si="22"/>
        <v>9.26</v>
      </c>
      <c r="V123">
        <f t="shared" si="23"/>
        <v>9.3000000000000007</v>
      </c>
      <c r="X123">
        <f t="shared" si="24"/>
        <v>0</v>
      </c>
      <c r="Y123">
        <f t="shared" si="25"/>
        <v>0.72</v>
      </c>
      <c r="Z123">
        <f t="shared" si="26"/>
        <v>0.28000000000000003</v>
      </c>
    </row>
    <row r="124" spans="1:26" x14ac:dyDescent="0.25">
      <c r="A124" s="1" t="s">
        <v>1267</v>
      </c>
      <c r="B124" s="1">
        <v>100</v>
      </c>
      <c r="C124" s="1">
        <v>178</v>
      </c>
      <c r="D124" s="1">
        <v>0</v>
      </c>
      <c r="E124" s="1">
        <v>19.78</v>
      </c>
      <c r="F124" s="1">
        <v>11.25</v>
      </c>
      <c r="G124" s="1">
        <v>0</v>
      </c>
      <c r="H124" s="1">
        <v>49</v>
      </c>
      <c r="I124" s="1">
        <v>62.82</v>
      </c>
      <c r="J124" s="1">
        <v>3.62</v>
      </c>
      <c r="K124" s="1">
        <v>0</v>
      </c>
      <c r="L124" s="1">
        <v>2017</v>
      </c>
      <c r="M124" s="1" t="str">
        <f t="shared" si="14"/>
        <v>중어육류</v>
      </c>
      <c r="N124">
        <f t="shared" si="15"/>
        <v>180.37</v>
      </c>
      <c r="O124">
        <f t="shared" si="16"/>
        <v>1.01</v>
      </c>
      <c r="P124">
        <f t="shared" si="17"/>
        <v>100</v>
      </c>
      <c r="Q124">
        <f t="shared" si="18"/>
        <v>180.37</v>
      </c>
      <c r="R124">
        <f t="shared" si="19"/>
        <v>31.03</v>
      </c>
      <c r="S124">
        <f t="shared" si="20"/>
        <v>180.37</v>
      </c>
      <c r="T124">
        <f t="shared" si="21"/>
        <v>2.4</v>
      </c>
      <c r="U124">
        <f t="shared" si="22"/>
        <v>12.93</v>
      </c>
      <c r="V124">
        <f t="shared" si="23"/>
        <v>12.9</v>
      </c>
      <c r="X124">
        <f t="shared" si="24"/>
        <v>0</v>
      </c>
      <c r="Y124">
        <f t="shared" si="25"/>
        <v>0.64</v>
      </c>
      <c r="Z124">
        <f t="shared" si="26"/>
        <v>0.36</v>
      </c>
    </row>
    <row r="125" spans="1:26" x14ac:dyDescent="0.25">
      <c r="A125" s="1" t="s">
        <v>1268</v>
      </c>
      <c r="B125" s="1">
        <v>100</v>
      </c>
      <c r="C125" s="1">
        <v>460</v>
      </c>
      <c r="D125" s="1"/>
      <c r="E125" s="1">
        <v>22.78</v>
      </c>
      <c r="F125" s="1">
        <v>41.2</v>
      </c>
      <c r="G125" s="1">
        <v>0</v>
      </c>
      <c r="H125" s="1">
        <v>80</v>
      </c>
      <c r="I125" s="1">
        <v>98.87</v>
      </c>
      <c r="J125" s="1">
        <v>15</v>
      </c>
      <c r="K125" s="1">
        <v>0</v>
      </c>
      <c r="L125" s="1">
        <v>2017</v>
      </c>
      <c r="M125" s="1" t="str">
        <f t="shared" si="14"/>
        <v>고어육류</v>
      </c>
      <c r="N125">
        <f t="shared" si="15"/>
        <v>461.92</v>
      </c>
      <c r="O125">
        <f t="shared" si="16"/>
        <v>1</v>
      </c>
      <c r="P125">
        <f t="shared" si="17"/>
        <v>100</v>
      </c>
      <c r="Q125">
        <f t="shared" si="18"/>
        <v>461.92</v>
      </c>
      <c r="R125">
        <f t="shared" si="19"/>
        <v>63.980000000000004</v>
      </c>
      <c r="S125">
        <f t="shared" si="20"/>
        <v>461.92</v>
      </c>
      <c r="T125">
        <f t="shared" si="21"/>
        <v>4.62</v>
      </c>
      <c r="U125">
        <f t="shared" si="22"/>
        <v>13.85</v>
      </c>
      <c r="V125">
        <f t="shared" si="23"/>
        <v>13.9</v>
      </c>
      <c r="X125">
        <f t="shared" si="24"/>
        <v>0</v>
      </c>
      <c r="Y125">
        <f t="shared" si="25"/>
        <v>0.36</v>
      </c>
      <c r="Z125">
        <f t="shared" si="26"/>
        <v>0.64</v>
      </c>
    </row>
    <row r="126" spans="1:26" x14ac:dyDescent="0.25">
      <c r="A126" s="1" t="s">
        <v>1269</v>
      </c>
      <c r="B126" s="1">
        <v>100</v>
      </c>
      <c r="C126" s="1">
        <v>224</v>
      </c>
      <c r="D126" s="1">
        <v>0</v>
      </c>
      <c r="E126" s="1">
        <v>17.88</v>
      </c>
      <c r="F126" s="1">
        <v>17.190000000000001</v>
      </c>
      <c r="G126" s="1">
        <v>0</v>
      </c>
      <c r="H126" s="1">
        <v>52</v>
      </c>
      <c r="I126" s="1">
        <v>84.1</v>
      </c>
      <c r="J126" s="1">
        <v>6.38</v>
      </c>
      <c r="K126" s="1">
        <v>0</v>
      </c>
      <c r="L126" s="1">
        <v>2017</v>
      </c>
      <c r="M126" s="1" t="str">
        <f t="shared" si="14"/>
        <v>고어육류</v>
      </c>
      <c r="N126">
        <f t="shared" si="15"/>
        <v>226.23000000000002</v>
      </c>
      <c r="O126">
        <f t="shared" si="16"/>
        <v>1.01</v>
      </c>
      <c r="P126">
        <f t="shared" si="17"/>
        <v>100</v>
      </c>
      <c r="Q126">
        <f t="shared" si="18"/>
        <v>226.23000000000002</v>
      </c>
      <c r="R126">
        <f t="shared" si="19"/>
        <v>35.07</v>
      </c>
      <c r="S126">
        <f t="shared" si="20"/>
        <v>226.23000000000002</v>
      </c>
      <c r="T126">
        <f t="shared" si="21"/>
        <v>2.2599999999999998</v>
      </c>
      <c r="U126">
        <f t="shared" si="22"/>
        <v>15.52</v>
      </c>
      <c r="V126">
        <f t="shared" si="23"/>
        <v>15.5</v>
      </c>
      <c r="X126">
        <f t="shared" si="24"/>
        <v>0</v>
      </c>
      <c r="Y126">
        <f t="shared" si="25"/>
        <v>0.51</v>
      </c>
      <c r="Z126">
        <f t="shared" si="26"/>
        <v>0.49</v>
      </c>
    </row>
    <row r="127" spans="1:26" x14ac:dyDescent="0.25">
      <c r="A127" s="1" t="s">
        <v>1270</v>
      </c>
      <c r="B127" s="1">
        <v>100</v>
      </c>
      <c r="C127" s="1">
        <v>160</v>
      </c>
      <c r="D127" s="1">
        <v>0</v>
      </c>
      <c r="E127" s="1">
        <v>30.23</v>
      </c>
      <c r="F127" s="1">
        <v>4.76</v>
      </c>
      <c r="G127" s="1">
        <v>0</v>
      </c>
      <c r="H127" s="1">
        <v>57</v>
      </c>
      <c r="I127" s="1">
        <v>94.52</v>
      </c>
      <c r="J127" s="1">
        <v>1.74</v>
      </c>
      <c r="K127" s="1">
        <v>0</v>
      </c>
      <c r="L127" s="1">
        <v>2017</v>
      </c>
      <c r="M127" s="1" t="str">
        <f t="shared" si="14"/>
        <v>저어육류</v>
      </c>
      <c r="N127">
        <f t="shared" si="15"/>
        <v>163.76</v>
      </c>
      <c r="O127">
        <f t="shared" si="16"/>
        <v>1.02</v>
      </c>
      <c r="P127">
        <f t="shared" si="17"/>
        <v>100</v>
      </c>
      <c r="Q127">
        <f t="shared" si="18"/>
        <v>163.76</v>
      </c>
      <c r="R127">
        <f t="shared" si="19"/>
        <v>34.99</v>
      </c>
      <c r="S127">
        <f t="shared" si="20"/>
        <v>163.76</v>
      </c>
      <c r="T127">
        <f t="shared" si="21"/>
        <v>3.28</v>
      </c>
      <c r="U127">
        <f t="shared" si="22"/>
        <v>10.67</v>
      </c>
      <c r="V127">
        <f t="shared" si="23"/>
        <v>10.7</v>
      </c>
      <c r="X127">
        <f t="shared" si="24"/>
        <v>0</v>
      </c>
      <c r="Y127">
        <f t="shared" si="25"/>
        <v>0.86</v>
      </c>
      <c r="Z127">
        <f t="shared" si="26"/>
        <v>0.14000000000000001</v>
      </c>
    </row>
    <row r="128" spans="1:26" x14ac:dyDescent="0.25">
      <c r="A128" s="1" t="s">
        <v>1271</v>
      </c>
      <c r="B128" s="1">
        <v>100</v>
      </c>
      <c r="C128" s="1">
        <v>114</v>
      </c>
      <c r="D128" s="1">
        <v>0</v>
      </c>
      <c r="E128" s="1">
        <v>22.21</v>
      </c>
      <c r="F128" s="1">
        <v>3.15</v>
      </c>
      <c r="G128" s="1">
        <v>0</v>
      </c>
      <c r="H128" s="1">
        <v>46</v>
      </c>
      <c r="I128" s="1">
        <v>67.849999999999994</v>
      </c>
      <c r="J128" s="1">
        <v>1.17</v>
      </c>
      <c r="K128" s="1">
        <v>0</v>
      </c>
      <c r="L128" s="1">
        <v>2017</v>
      </c>
      <c r="M128" s="1" t="str">
        <f t="shared" si="14"/>
        <v>저어육류</v>
      </c>
      <c r="N128">
        <f t="shared" si="15"/>
        <v>117.19</v>
      </c>
      <c r="O128">
        <f t="shared" si="16"/>
        <v>1.03</v>
      </c>
      <c r="P128">
        <f t="shared" si="17"/>
        <v>100</v>
      </c>
      <c r="Q128">
        <f t="shared" si="18"/>
        <v>117.19</v>
      </c>
      <c r="R128">
        <f t="shared" si="19"/>
        <v>25.36</v>
      </c>
      <c r="S128">
        <f t="shared" si="20"/>
        <v>117.19</v>
      </c>
      <c r="T128">
        <f t="shared" si="21"/>
        <v>2.34</v>
      </c>
      <c r="U128">
        <f t="shared" si="22"/>
        <v>10.84</v>
      </c>
      <c r="V128">
        <f t="shared" si="23"/>
        <v>10.8</v>
      </c>
      <c r="X128">
        <f t="shared" si="24"/>
        <v>0</v>
      </c>
      <c r="Y128">
        <f t="shared" si="25"/>
        <v>0.88</v>
      </c>
      <c r="Z128">
        <f t="shared" si="26"/>
        <v>0.12</v>
      </c>
    </row>
    <row r="129" spans="1:26" x14ac:dyDescent="0.25">
      <c r="A129" s="1" t="s">
        <v>1272</v>
      </c>
      <c r="B129" s="1">
        <v>100</v>
      </c>
      <c r="C129" s="1">
        <v>123</v>
      </c>
      <c r="D129" s="1">
        <v>0</v>
      </c>
      <c r="E129" s="1">
        <v>20.82</v>
      </c>
      <c r="F129" s="1">
        <v>4.68</v>
      </c>
      <c r="G129" s="1">
        <v>0</v>
      </c>
      <c r="H129" s="1">
        <v>62</v>
      </c>
      <c r="I129" s="1">
        <v>65.760000000000005</v>
      </c>
      <c r="J129" s="1">
        <v>1.66</v>
      </c>
      <c r="K129" s="1">
        <v>0</v>
      </c>
      <c r="L129" s="1">
        <v>2017</v>
      </c>
      <c r="M129" s="1" t="str">
        <f t="shared" si="14"/>
        <v>저어육류</v>
      </c>
      <c r="N129">
        <f t="shared" si="15"/>
        <v>125.4</v>
      </c>
      <c r="O129">
        <f t="shared" si="16"/>
        <v>1.02</v>
      </c>
      <c r="P129">
        <f t="shared" si="17"/>
        <v>100</v>
      </c>
      <c r="Q129">
        <f t="shared" si="18"/>
        <v>125.4</v>
      </c>
      <c r="R129">
        <f t="shared" si="19"/>
        <v>25.5</v>
      </c>
      <c r="S129">
        <f t="shared" si="20"/>
        <v>125.4</v>
      </c>
      <c r="T129">
        <f t="shared" si="21"/>
        <v>2.5099999999999998</v>
      </c>
      <c r="U129">
        <f t="shared" si="22"/>
        <v>10.16</v>
      </c>
      <c r="V129">
        <f t="shared" si="23"/>
        <v>10.199999999999999</v>
      </c>
      <c r="X129">
        <f t="shared" si="24"/>
        <v>0</v>
      </c>
      <c r="Y129">
        <f t="shared" si="25"/>
        <v>0.82</v>
      </c>
      <c r="Z129">
        <f t="shared" si="26"/>
        <v>0.18</v>
      </c>
    </row>
    <row r="130" spans="1:26" x14ac:dyDescent="0.25">
      <c r="A130" s="1" t="s">
        <v>1273</v>
      </c>
      <c r="B130" s="1">
        <v>100</v>
      </c>
      <c r="C130" s="1">
        <v>297</v>
      </c>
      <c r="D130" s="1">
        <v>1.1000000000000001</v>
      </c>
      <c r="E130" s="1">
        <v>23.3</v>
      </c>
      <c r="F130" s="1">
        <v>21.4</v>
      </c>
      <c r="G130" s="1">
        <v>0</v>
      </c>
      <c r="H130" s="1">
        <v>68</v>
      </c>
      <c r="I130" s="1">
        <v>0</v>
      </c>
      <c r="J130" s="1">
        <v>0</v>
      </c>
      <c r="K130" s="1">
        <v>0</v>
      </c>
      <c r="L130" s="1">
        <v>2011</v>
      </c>
      <c r="M130" s="1" t="str">
        <f t="shared" si="14"/>
        <v>고어육류</v>
      </c>
      <c r="N130">
        <f t="shared" si="15"/>
        <v>290.2</v>
      </c>
      <c r="O130">
        <f t="shared" si="16"/>
        <v>0.98</v>
      </c>
      <c r="P130">
        <f t="shared" si="17"/>
        <v>98.9</v>
      </c>
      <c r="Q130">
        <f t="shared" si="18"/>
        <v>285.8</v>
      </c>
      <c r="R130">
        <f t="shared" si="19"/>
        <v>44.7</v>
      </c>
      <c r="S130">
        <f t="shared" si="20"/>
        <v>285.8</v>
      </c>
      <c r="T130">
        <f t="shared" si="21"/>
        <v>2.86</v>
      </c>
      <c r="U130">
        <f t="shared" si="22"/>
        <v>15.63</v>
      </c>
      <c r="V130">
        <f t="shared" si="23"/>
        <v>15.6</v>
      </c>
      <c r="X130">
        <f t="shared" si="24"/>
        <v>0.02</v>
      </c>
      <c r="Y130">
        <f t="shared" si="25"/>
        <v>0.51</v>
      </c>
      <c r="Z130">
        <f t="shared" si="26"/>
        <v>0.47</v>
      </c>
    </row>
    <row r="131" spans="1:26" x14ac:dyDescent="0.25">
      <c r="A131" s="1" t="s">
        <v>1274</v>
      </c>
      <c r="B131" s="1">
        <v>60</v>
      </c>
      <c r="C131" s="1">
        <v>158.4</v>
      </c>
      <c r="D131" s="1">
        <v>0.36</v>
      </c>
      <c r="E131" s="1">
        <v>10.26</v>
      </c>
      <c r="F131" s="1">
        <v>12.06</v>
      </c>
      <c r="G131" s="1">
        <v>0</v>
      </c>
      <c r="H131" s="1">
        <v>30</v>
      </c>
      <c r="I131" s="1">
        <v>39</v>
      </c>
      <c r="J131" s="1">
        <v>0</v>
      </c>
      <c r="K131" s="1">
        <v>0</v>
      </c>
      <c r="L131" s="1">
        <v>2011</v>
      </c>
      <c r="M131" s="1" t="str">
        <f t="shared" si="14"/>
        <v>고어육류</v>
      </c>
      <c r="N131">
        <f t="shared" si="15"/>
        <v>151.02000000000001</v>
      </c>
      <c r="O131">
        <f t="shared" si="16"/>
        <v>0.95</v>
      </c>
      <c r="P131">
        <f t="shared" si="17"/>
        <v>59.64</v>
      </c>
      <c r="Q131">
        <f t="shared" si="18"/>
        <v>149.58000000000001</v>
      </c>
      <c r="R131">
        <f t="shared" si="19"/>
        <v>22.32</v>
      </c>
      <c r="S131">
        <f t="shared" si="20"/>
        <v>149.58000000000001</v>
      </c>
      <c r="T131">
        <f t="shared" si="21"/>
        <v>1.5</v>
      </c>
      <c r="U131">
        <f t="shared" si="22"/>
        <v>14.88</v>
      </c>
      <c r="V131">
        <f t="shared" si="23"/>
        <v>14.9</v>
      </c>
      <c r="X131">
        <f t="shared" si="24"/>
        <v>0.02</v>
      </c>
      <c r="Y131">
        <f t="shared" si="25"/>
        <v>0.45</v>
      </c>
      <c r="Z131">
        <f t="shared" si="26"/>
        <v>0.53</v>
      </c>
    </row>
    <row r="132" spans="1:26" x14ac:dyDescent="0.25">
      <c r="A132" s="1" t="s">
        <v>1275</v>
      </c>
      <c r="B132" s="1">
        <v>60</v>
      </c>
      <c r="C132" s="1">
        <v>346.2</v>
      </c>
      <c r="D132" s="1">
        <v>0</v>
      </c>
      <c r="E132" s="1">
        <v>5.46</v>
      </c>
      <c r="F132" s="1">
        <v>34.200000000000003</v>
      </c>
      <c r="G132" s="1">
        <v>0</v>
      </c>
      <c r="H132" s="1">
        <v>12.6</v>
      </c>
      <c r="I132" s="1">
        <v>0</v>
      </c>
      <c r="J132" s="1">
        <v>0</v>
      </c>
      <c r="K132" s="1">
        <v>0</v>
      </c>
      <c r="L132" s="1">
        <v>2011</v>
      </c>
      <c r="M132" s="1" t="str">
        <f t="shared" ref="M132:M195" si="27">IF(AND((F132/E132)&gt;=0,(F132/E132)&lt;0.4325),"저어육류",IF(AND((F132/E132)&gt;=0.4325,(F132/E132)&lt;0.8375),"중어육류","고어육류"))</f>
        <v>고어육류</v>
      </c>
      <c r="N132">
        <f t="shared" ref="N132:N195" si="28">4*D132+4*E132+9*F132</f>
        <v>329.64</v>
      </c>
      <c r="O132">
        <f t="shared" ref="O132:O195" si="29">ROUND(N132/C132,2)</f>
        <v>0.95</v>
      </c>
      <c r="P132">
        <f t="shared" ref="P132:P195" si="30">B132-D132</f>
        <v>60</v>
      </c>
      <c r="Q132">
        <f t="shared" ref="Q132:Q195" si="31">E132*4+F132*9</f>
        <v>329.64</v>
      </c>
      <c r="R132">
        <f t="shared" ref="R132:R195" si="32">F132+E132</f>
        <v>39.660000000000004</v>
      </c>
      <c r="S132">
        <f t="shared" ref="S132:S195" si="33">Q132</f>
        <v>329.64</v>
      </c>
      <c r="T132">
        <f t="shared" ref="T132:T195" si="34">ROUND(S132/IF(M132="저어육류",50,IF(M132="중어육류",75,100)),2)</f>
        <v>3.3</v>
      </c>
      <c r="U132">
        <f t="shared" ref="U132:U195" si="35">ROUND(R132/T132,2)</f>
        <v>12.02</v>
      </c>
      <c r="V132">
        <f t="shared" ref="V132:V195" si="36">IF(U132&lt;=20,ROUND(U132,1),IF(AND(U132&gt;20,U132&lt;=50),INT((U132+2.5)/5)*5,ROUND(U132,-1)))</f>
        <v>12</v>
      </c>
      <c r="X132">
        <f t="shared" ref="X132:X195" si="37">ROUND(D132/($D132+$E132+$F132),2)</f>
        <v>0</v>
      </c>
      <c r="Y132">
        <f t="shared" ref="Y132:Y195" si="38">ROUND(E132/($D132+$E132+$F132),2)</f>
        <v>0.14000000000000001</v>
      </c>
      <c r="Z132">
        <f t="shared" ref="Z132:Z195" si="39">ROUND(F132/($D132+$E132+$F132),2)</f>
        <v>0.86</v>
      </c>
    </row>
    <row r="133" spans="1:26" x14ac:dyDescent="0.25">
      <c r="A133" s="1" t="s">
        <v>1276</v>
      </c>
      <c r="B133" s="1">
        <v>100</v>
      </c>
      <c r="C133" s="1">
        <v>242</v>
      </c>
      <c r="D133" s="1">
        <v>0</v>
      </c>
      <c r="E133" s="1">
        <v>27.3</v>
      </c>
      <c r="F133" s="1">
        <v>13.9</v>
      </c>
      <c r="G133" s="1">
        <v>0</v>
      </c>
      <c r="H133" s="1">
        <v>62</v>
      </c>
      <c r="I133" s="1">
        <v>0</v>
      </c>
      <c r="J133" s="1">
        <v>0</v>
      </c>
      <c r="K133" s="1">
        <v>0</v>
      </c>
      <c r="L133" s="1">
        <v>2006</v>
      </c>
      <c r="M133" s="1" t="str">
        <f t="shared" si="27"/>
        <v>중어육류</v>
      </c>
      <c r="N133">
        <f t="shared" si="28"/>
        <v>234.3</v>
      </c>
      <c r="O133">
        <f t="shared" si="29"/>
        <v>0.97</v>
      </c>
      <c r="P133">
        <f t="shared" si="30"/>
        <v>100</v>
      </c>
      <c r="Q133">
        <f t="shared" si="31"/>
        <v>234.3</v>
      </c>
      <c r="R133">
        <f t="shared" si="32"/>
        <v>41.2</v>
      </c>
      <c r="S133">
        <f t="shared" si="33"/>
        <v>234.3</v>
      </c>
      <c r="T133">
        <f t="shared" si="34"/>
        <v>3.12</v>
      </c>
      <c r="U133">
        <f t="shared" si="35"/>
        <v>13.21</v>
      </c>
      <c r="V133">
        <f t="shared" si="36"/>
        <v>13.2</v>
      </c>
      <c r="X133">
        <f t="shared" si="37"/>
        <v>0</v>
      </c>
      <c r="Y133">
        <f t="shared" si="38"/>
        <v>0.66</v>
      </c>
      <c r="Z133">
        <f t="shared" si="39"/>
        <v>0.34</v>
      </c>
    </row>
    <row r="134" spans="1:26" x14ac:dyDescent="0.25">
      <c r="A134" s="1" t="s">
        <v>1277</v>
      </c>
      <c r="B134" s="1">
        <v>100</v>
      </c>
      <c r="C134" s="1">
        <v>129</v>
      </c>
      <c r="D134" s="1">
        <v>2.4</v>
      </c>
      <c r="E134" s="1">
        <v>14.1</v>
      </c>
      <c r="F134" s="1">
        <v>6.9</v>
      </c>
      <c r="G134" s="1">
        <v>0</v>
      </c>
      <c r="H134" s="1">
        <v>330</v>
      </c>
      <c r="I134" s="1">
        <v>0</v>
      </c>
      <c r="J134" s="1">
        <v>0</v>
      </c>
      <c r="K134" s="1">
        <v>0</v>
      </c>
      <c r="L134" s="1">
        <v>2006</v>
      </c>
      <c r="M134" s="1" t="str">
        <f t="shared" si="27"/>
        <v>중어육류</v>
      </c>
      <c r="N134">
        <f t="shared" si="28"/>
        <v>128.1</v>
      </c>
      <c r="O134">
        <f t="shared" si="29"/>
        <v>0.99</v>
      </c>
      <c r="P134">
        <f t="shared" si="30"/>
        <v>97.6</v>
      </c>
      <c r="Q134">
        <f t="shared" si="31"/>
        <v>118.5</v>
      </c>
      <c r="R134">
        <f t="shared" si="32"/>
        <v>21</v>
      </c>
      <c r="S134">
        <f t="shared" si="33"/>
        <v>118.5</v>
      </c>
      <c r="T134">
        <f t="shared" si="34"/>
        <v>1.58</v>
      </c>
      <c r="U134">
        <f t="shared" si="35"/>
        <v>13.29</v>
      </c>
      <c r="V134">
        <f t="shared" si="36"/>
        <v>13.3</v>
      </c>
      <c r="X134">
        <f t="shared" si="37"/>
        <v>0.1</v>
      </c>
      <c r="Y134">
        <f t="shared" si="38"/>
        <v>0.6</v>
      </c>
      <c r="Z134">
        <f t="shared" si="39"/>
        <v>0.28999999999999998</v>
      </c>
    </row>
    <row r="135" spans="1:26" x14ac:dyDescent="0.25">
      <c r="A135" s="1" t="s">
        <v>1278</v>
      </c>
      <c r="B135" s="1">
        <v>100</v>
      </c>
      <c r="C135" s="1">
        <v>201</v>
      </c>
      <c r="D135" s="1">
        <v>0</v>
      </c>
      <c r="E135" s="1">
        <v>29.9</v>
      </c>
      <c r="F135" s="1">
        <v>8.1</v>
      </c>
      <c r="G135" s="1">
        <v>0</v>
      </c>
      <c r="H135" s="1">
        <v>64</v>
      </c>
      <c r="I135" s="1">
        <v>0</v>
      </c>
      <c r="J135" s="1">
        <v>0</v>
      </c>
      <c r="K135" s="1">
        <v>0</v>
      </c>
      <c r="L135" s="1">
        <v>2006</v>
      </c>
      <c r="M135" s="1" t="str">
        <f t="shared" si="27"/>
        <v>저어육류</v>
      </c>
      <c r="N135">
        <f t="shared" si="28"/>
        <v>192.5</v>
      </c>
      <c r="O135">
        <f t="shared" si="29"/>
        <v>0.96</v>
      </c>
      <c r="P135">
        <f t="shared" si="30"/>
        <v>100</v>
      </c>
      <c r="Q135">
        <f t="shared" si="31"/>
        <v>192.5</v>
      </c>
      <c r="R135">
        <f t="shared" si="32"/>
        <v>38</v>
      </c>
      <c r="S135">
        <f t="shared" si="33"/>
        <v>192.5</v>
      </c>
      <c r="T135">
        <f t="shared" si="34"/>
        <v>3.85</v>
      </c>
      <c r="U135">
        <f t="shared" si="35"/>
        <v>9.8699999999999992</v>
      </c>
      <c r="V135">
        <f t="shared" si="36"/>
        <v>9.9</v>
      </c>
      <c r="X135">
        <f t="shared" si="37"/>
        <v>0</v>
      </c>
      <c r="Y135">
        <f t="shared" si="38"/>
        <v>0.79</v>
      </c>
      <c r="Z135">
        <f t="shared" si="39"/>
        <v>0.21</v>
      </c>
    </row>
    <row r="136" spans="1:26" x14ac:dyDescent="0.25">
      <c r="A136" s="1" t="s">
        <v>1279</v>
      </c>
      <c r="B136" s="1">
        <v>100</v>
      </c>
      <c r="C136" s="1">
        <v>208</v>
      </c>
      <c r="D136" s="1">
        <v>0.1</v>
      </c>
      <c r="E136" s="1">
        <v>20.5</v>
      </c>
      <c r="F136" s="1">
        <v>12.9</v>
      </c>
      <c r="G136" s="1"/>
      <c r="H136" s="1">
        <v>35</v>
      </c>
      <c r="I136" s="1">
        <v>120</v>
      </c>
      <c r="J136" s="1">
        <v>2.93</v>
      </c>
      <c r="K136" s="1">
        <v>0</v>
      </c>
      <c r="L136" s="1">
        <v>2017</v>
      </c>
      <c r="M136" s="1" t="str">
        <f t="shared" si="27"/>
        <v>중어육류</v>
      </c>
      <c r="N136">
        <f t="shared" si="28"/>
        <v>198.5</v>
      </c>
      <c r="O136">
        <f t="shared" si="29"/>
        <v>0.95</v>
      </c>
      <c r="P136">
        <f t="shared" si="30"/>
        <v>99.9</v>
      </c>
      <c r="Q136">
        <f t="shared" si="31"/>
        <v>198.10000000000002</v>
      </c>
      <c r="R136">
        <f t="shared" si="32"/>
        <v>33.4</v>
      </c>
      <c r="S136">
        <f t="shared" si="33"/>
        <v>198.10000000000002</v>
      </c>
      <c r="T136">
        <f t="shared" si="34"/>
        <v>2.64</v>
      </c>
      <c r="U136">
        <f t="shared" si="35"/>
        <v>12.65</v>
      </c>
      <c r="V136">
        <f t="shared" si="36"/>
        <v>12.7</v>
      </c>
      <c r="X136">
        <f t="shared" si="37"/>
        <v>0</v>
      </c>
      <c r="Y136">
        <f t="shared" si="38"/>
        <v>0.61</v>
      </c>
      <c r="Z136">
        <f t="shared" si="39"/>
        <v>0.39</v>
      </c>
    </row>
    <row r="137" spans="1:26" x14ac:dyDescent="0.25">
      <c r="A137" s="1" t="s">
        <v>1280</v>
      </c>
      <c r="B137" s="1">
        <v>100</v>
      </c>
      <c r="C137" s="1">
        <v>268</v>
      </c>
      <c r="D137" s="1">
        <v>0.5</v>
      </c>
      <c r="E137" s="1">
        <v>18.8</v>
      </c>
      <c r="F137" s="1">
        <v>19.8</v>
      </c>
      <c r="G137" s="1"/>
      <c r="H137" s="1">
        <v>45</v>
      </c>
      <c r="I137" s="1">
        <v>86</v>
      </c>
      <c r="J137" s="1">
        <v>5.83</v>
      </c>
      <c r="K137" s="1">
        <v>0</v>
      </c>
      <c r="L137" s="1">
        <v>2017</v>
      </c>
      <c r="M137" s="1" t="str">
        <f t="shared" si="27"/>
        <v>고어육류</v>
      </c>
      <c r="N137">
        <f t="shared" si="28"/>
        <v>255.40000000000003</v>
      </c>
      <c r="O137">
        <f t="shared" si="29"/>
        <v>0.95</v>
      </c>
      <c r="P137">
        <f t="shared" si="30"/>
        <v>99.5</v>
      </c>
      <c r="Q137">
        <f t="shared" si="31"/>
        <v>253.40000000000003</v>
      </c>
      <c r="R137">
        <f t="shared" si="32"/>
        <v>38.6</v>
      </c>
      <c r="S137">
        <f t="shared" si="33"/>
        <v>253.40000000000003</v>
      </c>
      <c r="T137">
        <f t="shared" si="34"/>
        <v>2.5299999999999998</v>
      </c>
      <c r="U137">
        <f t="shared" si="35"/>
        <v>15.26</v>
      </c>
      <c r="V137">
        <f t="shared" si="36"/>
        <v>15.3</v>
      </c>
      <c r="X137">
        <f t="shared" si="37"/>
        <v>0.01</v>
      </c>
      <c r="Y137">
        <f t="shared" si="38"/>
        <v>0.48</v>
      </c>
      <c r="Z137">
        <f t="shared" si="39"/>
        <v>0.51</v>
      </c>
    </row>
    <row r="138" spans="1:26" x14ac:dyDescent="0.25">
      <c r="A138" s="1" t="s">
        <v>1281</v>
      </c>
      <c r="B138" s="1">
        <v>100</v>
      </c>
      <c r="C138" s="1">
        <v>180</v>
      </c>
      <c r="D138" s="1">
        <v>0</v>
      </c>
      <c r="E138" s="1">
        <v>21.5</v>
      </c>
      <c r="F138" s="1">
        <v>10.7</v>
      </c>
      <c r="G138" s="1"/>
      <c r="H138" s="1">
        <v>55</v>
      </c>
      <c r="I138" s="1"/>
      <c r="J138" s="1"/>
      <c r="K138" s="1">
        <v>0</v>
      </c>
      <c r="L138" s="1">
        <v>2017</v>
      </c>
      <c r="M138" s="1" t="str">
        <f t="shared" si="27"/>
        <v>중어육류</v>
      </c>
      <c r="N138">
        <f t="shared" si="28"/>
        <v>182.3</v>
      </c>
      <c r="O138">
        <f t="shared" si="29"/>
        <v>1.01</v>
      </c>
      <c r="P138">
        <f t="shared" si="30"/>
        <v>100</v>
      </c>
      <c r="Q138">
        <f t="shared" si="31"/>
        <v>182.3</v>
      </c>
      <c r="R138">
        <f t="shared" si="32"/>
        <v>32.200000000000003</v>
      </c>
      <c r="S138">
        <f t="shared" si="33"/>
        <v>182.3</v>
      </c>
      <c r="T138">
        <f t="shared" si="34"/>
        <v>2.4300000000000002</v>
      </c>
      <c r="U138">
        <f t="shared" si="35"/>
        <v>13.25</v>
      </c>
      <c r="V138">
        <f t="shared" si="36"/>
        <v>13.3</v>
      </c>
      <c r="X138">
        <f t="shared" si="37"/>
        <v>0</v>
      </c>
      <c r="Y138">
        <f t="shared" si="38"/>
        <v>0.67</v>
      </c>
      <c r="Z138">
        <f t="shared" si="39"/>
        <v>0.33</v>
      </c>
    </row>
    <row r="139" spans="1:26" x14ac:dyDescent="0.25">
      <c r="A139" s="1" t="s">
        <v>1282</v>
      </c>
      <c r="B139" s="1">
        <v>100</v>
      </c>
      <c r="C139" s="1">
        <v>244</v>
      </c>
      <c r="D139" s="1">
        <v>12.5</v>
      </c>
      <c r="E139" s="1">
        <v>11.7</v>
      </c>
      <c r="F139" s="1">
        <v>16.399999999999999</v>
      </c>
      <c r="G139" s="1"/>
      <c r="H139" s="1">
        <v>520</v>
      </c>
      <c r="I139" s="1">
        <v>43</v>
      </c>
      <c r="J139" s="1">
        <v>4.25</v>
      </c>
      <c r="K139" s="1">
        <v>0</v>
      </c>
      <c r="L139" s="1">
        <v>2017</v>
      </c>
      <c r="M139" s="1" t="str">
        <f t="shared" si="27"/>
        <v>고어육류</v>
      </c>
      <c r="N139">
        <f t="shared" si="28"/>
        <v>244.39999999999998</v>
      </c>
      <c r="O139">
        <f t="shared" si="29"/>
        <v>1</v>
      </c>
      <c r="P139">
        <f t="shared" si="30"/>
        <v>87.5</v>
      </c>
      <c r="Q139">
        <f t="shared" si="31"/>
        <v>194.39999999999998</v>
      </c>
      <c r="R139">
        <f t="shared" si="32"/>
        <v>28.099999999999998</v>
      </c>
      <c r="S139">
        <f t="shared" si="33"/>
        <v>194.39999999999998</v>
      </c>
      <c r="T139">
        <f t="shared" si="34"/>
        <v>1.94</v>
      </c>
      <c r="U139">
        <f t="shared" si="35"/>
        <v>14.48</v>
      </c>
      <c r="V139">
        <f t="shared" si="36"/>
        <v>14.5</v>
      </c>
      <c r="X139">
        <f t="shared" si="37"/>
        <v>0.31</v>
      </c>
      <c r="Y139">
        <f t="shared" si="38"/>
        <v>0.28999999999999998</v>
      </c>
      <c r="Z139">
        <f t="shared" si="39"/>
        <v>0.4</v>
      </c>
    </row>
    <row r="140" spans="1:26" x14ac:dyDescent="0.25">
      <c r="A140" s="1" t="s">
        <v>1283</v>
      </c>
      <c r="B140" s="1">
        <v>100</v>
      </c>
      <c r="C140" s="1">
        <v>141</v>
      </c>
      <c r="D140" s="1">
        <v>0.3</v>
      </c>
      <c r="E140" s="1">
        <v>21.8</v>
      </c>
      <c r="F140" s="1">
        <v>5.0999999999999996</v>
      </c>
      <c r="G140" s="1">
        <v>0</v>
      </c>
      <c r="H140" s="1">
        <v>88</v>
      </c>
      <c r="I140" s="1">
        <v>0</v>
      </c>
      <c r="J140" s="1">
        <v>0</v>
      </c>
      <c r="K140" s="1">
        <v>0</v>
      </c>
      <c r="L140" s="1">
        <v>2011</v>
      </c>
      <c r="M140" s="1" t="str">
        <f t="shared" si="27"/>
        <v>저어육류</v>
      </c>
      <c r="N140">
        <f t="shared" si="28"/>
        <v>134.30000000000001</v>
      </c>
      <c r="O140">
        <f t="shared" si="29"/>
        <v>0.95</v>
      </c>
      <c r="P140">
        <f t="shared" si="30"/>
        <v>99.7</v>
      </c>
      <c r="Q140">
        <f t="shared" si="31"/>
        <v>133.1</v>
      </c>
      <c r="R140">
        <f t="shared" si="32"/>
        <v>26.9</v>
      </c>
      <c r="S140">
        <f t="shared" si="33"/>
        <v>133.1</v>
      </c>
      <c r="T140">
        <f t="shared" si="34"/>
        <v>2.66</v>
      </c>
      <c r="U140">
        <f t="shared" si="35"/>
        <v>10.11</v>
      </c>
      <c r="V140">
        <f t="shared" si="36"/>
        <v>10.1</v>
      </c>
      <c r="X140">
        <f t="shared" si="37"/>
        <v>0.01</v>
      </c>
      <c r="Y140">
        <f t="shared" si="38"/>
        <v>0.8</v>
      </c>
      <c r="Z140">
        <f t="shared" si="39"/>
        <v>0.19</v>
      </c>
    </row>
    <row r="141" spans="1:26" x14ac:dyDescent="0.25">
      <c r="A141" s="1" t="s">
        <v>1284</v>
      </c>
      <c r="B141" s="1">
        <v>100</v>
      </c>
      <c r="C141" s="1">
        <v>158</v>
      </c>
      <c r="D141" s="1">
        <v>0</v>
      </c>
      <c r="E141" s="1">
        <v>30.2</v>
      </c>
      <c r="F141" s="1">
        <v>3.2</v>
      </c>
      <c r="G141" s="1">
        <v>0</v>
      </c>
      <c r="H141" s="1">
        <v>54</v>
      </c>
      <c r="I141" s="1">
        <v>0</v>
      </c>
      <c r="J141" s="1">
        <v>0</v>
      </c>
      <c r="K141" s="1">
        <v>0</v>
      </c>
      <c r="L141" s="1">
        <v>2011</v>
      </c>
      <c r="M141" s="1" t="str">
        <f t="shared" si="27"/>
        <v>저어육류</v>
      </c>
      <c r="N141">
        <f t="shared" si="28"/>
        <v>149.6</v>
      </c>
      <c r="O141">
        <f t="shared" si="29"/>
        <v>0.95</v>
      </c>
      <c r="P141">
        <f t="shared" si="30"/>
        <v>100</v>
      </c>
      <c r="Q141">
        <f t="shared" si="31"/>
        <v>149.6</v>
      </c>
      <c r="R141">
        <f t="shared" si="32"/>
        <v>33.4</v>
      </c>
      <c r="S141">
        <f t="shared" si="33"/>
        <v>149.6</v>
      </c>
      <c r="T141">
        <f t="shared" si="34"/>
        <v>2.99</v>
      </c>
      <c r="U141">
        <f t="shared" si="35"/>
        <v>11.17</v>
      </c>
      <c r="V141">
        <f t="shared" si="36"/>
        <v>11.2</v>
      </c>
      <c r="X141">
        <f t="shared" si="37"/>
        <v>0</v>
      </c>
      <c r="Y141">
        <f t="shared" si="38"/>
        <v>0.9</v>
      </c>
      <c r="Z141">
        <f t="shared" si="39"/>
        <v>0.1</v>
      </c>
    </row>
    <row r="142" spans="1:26" x14ac:dyDescent="0.25">
      <c r="A142" s="1" t="s">
        <v>1285</v>
      </c>
      <c r="B142" s="1">
        <v>100</v>
      </c>
      <c r="C142" s="1">
        <v>120</v>
      </c>
      <c r="D142" s="1">
        <v>0</v>
      </c>
      <c r="E142" s="1">
        <v>23</v>
      </c>
      <c r="F142" s="1">
        <v>2.4</v>
      </c>
      <c r="G142" s="1">
        <v>0</v>
      </c>
      <c r="H142" s="1">
        <v>51</v>
      </c>
      <c r="I142" s="1">
        <v>0</v>
      </c>
      <c r="J142" s="1">
        <v>0</v>
      </c>
      <c r="K142" s="1">
        <v>0</v>
      </c>
      <c r="L142" s="1">
        <v>2011</v>
      </c>
      <c r="M142" s="1" t="str">
        <f t="shared" si="27"/>
        <v>저어육류</v>
      </c>
      <c r="N142">
        <f t="shared" si="28"/>
        <v>113.6</v>
      </c>
      <c r="O142">
        <f t="shared" si="29"/>
        <v>0.95</v>
      </c>
      <c r="P142">
        <f t="shared" si="30"/>
        <v>100</v>
      </c>
      <c r="Q142">
        <f t="shared" si="31"/>
        <v>113.6</v>
      </c>
      <c r="R142">
        <f t="shared" si="32"/>
        <v>25.4</v>
      </c>
      <c r="S142">
        <f t="shared" si="33"/>
        <v>113.6</v>
      </c>
      <c r="T142">
        <f t="shared" si="34"/>
        <v>2.27</v>
      </c>
      <c r="U142">
        <f t="shared" si="35"/>
        <v>11.19</v>
      </c>
      <c r="V142">
        <f t="shared" si="36"/>
        <v>11.2</v>
      </c>
      <c r="X142">
        <f t="shared" si="37"/>
        <v>0</v>
      </c>
      <c r="Y142">
        <f t="shared" si="38"/>
        <v>0.91</v>
      </c>
      <c r="Z142">
        <f t="shared" si="39"/>
        <v>0.09</v>
      </c>
    </row>
    <row r="143" spans="1:26" x14ac:dyDescent="0.25">
      <c r="A143" s="1" t="s">
        <v>1286</v>
      </c>
      <c r="B143" s="1">
        <v>100</v>
      </c>
      <c r="C143" s="1">
        <v>133</v>
      </c>
      <c r="D143" s="1">
        <v>4.3</v>
      </c>
      <c r="E143" s="1">
        <v>11.5</v>
      </c>
      <c r="F143" s="1">
        <v>7.8</v>
      </c>
      <c r="G143" s="1"/>
      <c r="H143" s="1">
        <v>396</v>
      </c>
      <c r="I143" s="1"/>
      <c r="J143" s="1"/>
      <c r="K143" s="1">
        <v>0</v>
      </c>
      <c r="L143" s="1">
        <v>2017</v>
      </c>
      <c r="M143" s="1" t="str">
        <f t="shared" si="27"/>
        <v>중어육류</v>
      </c>
      <c r="N143">
        <f t="shared" si="28"/>
        <v>133.4</v>
      </c>
      <c r="O143">
        <f t="shared" si="29"/>
        <v>1</v>
      </c>
      <c r="P143">
        <f t="shared" si="30"/>
        <v>95.7</v>
      </c>
      <c r="Q143">
        <f t="shared" si="31"/>
        <v>116.2</v>
      </c>
      <c r="R143">
        <f t="shared" si="32"/>
        <v>19.3</v>
      </c>
      <c r="S143">
        <f t="shared" si="33"/>
        <v>116.2</v>
      </c>
      <c r="T143">
        <f t="shared" si="34"/>
        <v>1.55</v>
      </c>
      <c r="U143">
        <f t="shared" si="35"/>
        <v>12.45</v>
      </c>
      <c r="V143">
        <f t="shared" si="36"/>
        <v>12.5</v>
      </c>
      <c r="X143">
        <f t="shared" si="37"/>
        <v>0.18</v>
      </c>
      <c r="Y143">
        <f t="shared" si="38"/>
        <v>0.49</v>
      </c>
      <c r="Z143">
        <f t="shared" si="39"/>
        <v>0.33</v>
      </c>
    </row>
    <row r="144" spans="1:26" x14ac:dyDescent="0.25">
      <c r="A144" s="1" t="s">
        <v>1287</v>
      </c>
      <c r="B144" s="1">
        <v>100</v>
      </c>
      <c r="C144" s="1">
        <v>4</v>
      </c>
      <c r="D144" s="1">
        <v>0</v>
      </c>
      <c r="E144" s="1">
        <v>1</v>
      </c>
      <c r="F144" s="1">
        <v>0</v>
      </c>
      <c r="G144" s="1"/>
      <c r="H144" s="1">
        <v>26</v>
      </c>
      <c r="I144" s="1"/>
      <c r="J144" s="1"/>
      <c r="K144" s="1">
        <v>0</v>
      </c>
      <c r="L144" s="1">
        <v>2017</v>
      </c>
      <c r="M144" s="1" t="str">
        <f t="shared" si="27"/>
        <v>저어육류</v>
      </c>
      <c r="N144">
        <f t="shared" si="28"/>
        <v>4</v>
      </c>
      <c r="O144">
        <f t="shared" si="29"/>
        <v>1</v>
      </c>
      <c r="P144">
        <f t="shared" si="30"/>
        <v>100</v>
      </c>
      <c r="Q144">
        <f t="shared" si="31"/>
        <v>4</v>
      </c>
      <c r="R144">
        <f t="shared" si="32"/>
        <v>1</v>
      </c>
      <c r="S144">
        <f t="shared" si="33"/>
        <v>4</v>
      </c>
      <c r="T144">
        <f t="shared" si="34"/>
        <v>0.08</v>
      </c>
      <c r="U144">
        <f t="shared" si="35"/>
        <v>12.5</v>
      </c>
      <c r="V144">
        <f t="shared" si="36"/>
        <v>12.5</v>
      </c>
      <c r="X144">
        <f t="shared" si="37"/>
        <v>0</v>
      </c>
      <c r="Y144">
        <f t="shared" si="38"/>
        <v>1</v>
      </c>
      <c r="Z144">
        <f t="shared" si="39"/>
        <v>0</v>
      </c>
    </row>
    <row r="145" spans="1:26" x14ac:dyDescent="0.25">
      <c r="A145" s="1" t="s">
        <v>1288</v>
      </c>
      <c r="B145" s="1">
        <v>100</v>
      </c>
      <c r="C145" s="1">
        <v>2</v>
      </c>
      <c r="D145" s="1">
        <v>0</v>
      </c>
      <c r="E145" s="1">
        <v>0.3</v>
      </c>
      <c r="F145" s="1">
        <v>0.1</v>
      </c>
      <c r="G145" s="1"/>
      <c r="H145" s="1">
        <v>14</v>
      </c>
      <c r="I145" s="1"/>
      <c r="J145" s="1"/>
      <c r="K145" s="1">
        <v>0</v>
      </c>
      <c r="L145" s="1">
        <v>2017</v>
      </c>
      <c r="M145" s="1" t="str">
        <f t="shared" si="27"/>
        <v>저어육류</v>
      </c>
      <c r="N145">
        <f t="shared" si="28"/>
        <v>2.1</v>
      </c>
      <c r="O145">
        <f t="shared" si="29"/>
        <v>1.05</v>
      </c>
      <c r="P145">
        <f t="shared" si="30"/>
        <v>100</v>
      </c>
      <c r="Q145">
        <f t="shared" si="31"/>
        <v>2.1</v>
      </c>
      <c r="R145">
        <f t="shared" si="32"/>
        <v>0.4</v>
      </c>
      <c r="S145">
        <f t="shared" si="33"/>
        <v>2.1</v>
      </c>
      <c r="T145">
        <f t="shared" si="34"/>
        <v>0.04</v>
      </c>
      <c r="U145">
        <f t="shared" si="35"/>
        <v>10</v>
      </c>
      <c r="V145">
        <f t="shared" si="36"/>
        <v>10</v>
      </c>
      <c r="X145">
        <f t="shared" si="37"/>
        <v>0</v>
      </c>
      <c r="Y145">
        <f t="shared" si="38"/>
        <v>0.75</v>
      </c>
      <c r="Z145">
        <f t="shared" si="39"/>
        <v>0.25</v>
      </c>
    </row>
    <row r="146" spans="1:26" x14ac:dyDescent="0.25">
      <c r="A146" s="1" t="s">
        <v>1289</v>
      </c>
      <c r="B146" s="1">
        <v>100</v>
      </c>
      <c r="C146" s="1">
        <v>350</v>
      </c>
      <c r="D146" s="1">
        <v>20.2</v>
      </c>
      <c r="E146" s="1">
        <v>49</v>
      </c>
      <c r="F146" s="1">
        <v>8.1999999999999993</v>
      </c>
      <c r="G146" s="1"/>
      <c r="H146" s="1">
        <v>2180</v>
      </c>
      <c r="I146" s="1"/>
      <c r="J146" s="1"/>
      <c r="K146" s="1">
        <v>0</v>
      </c>
      <c r="L146" s="1">
        <v>2017</v>
      </c>
      <c r="M146" s="1" t="str">
        <f t="shared" si="27"/>
        <v>저어육류</v>
      </c>
      <c r="N146">
        <f t="shared" si="28"/>
        <v>350.6</v>
      </c>
      <c r="O146">
        <f t="shared" si="29"/>
        <v>1</v>
      </c>
      <c r="P146">
        <f t="shared" si="30"/>
        <v>79.8</v>
      </c>
      <c r="Q146">
        <f t="shared" si="31"/>
        <v>269.8</v>
      </c>
      <c r="R146">
        <f t="shared" si="32"/>
        <v>57.2</v>
      </c>
      <c r="S146">
        <f t="shared" si="33"/>
        <v>269.8</v>
      </c>
      <c r="T146">
        <f t="shared" si="34"/>
        <v>5.4</v>
      </c>
      <c r="U146">
        <f t="shared" si="35"/>
        <v>10.59</v>
      </c>
      <c r="V146">
        <f t="shared" si="36"/>
        <v>10.6</v>
      </c>
      <c r="X146">
        <f t="shared" si="37"/>
        <v>0.26</v>
      </c>
      <c r="Y146">
        <f t="shared" si="38"/>
        <v>0.63</v>
      </c>
      <c r="Z146">
        <f t="shared" si="39"/>
        <v>0.11</v>
      </c>
    </row>
    <row r="147" spans="1:26" x14ac:dyDescent="0.25">
      <c r="A147" s="1" t="s">
        <v>1290</v>
      </c>
      <c r="B147" s="1">
        <v>100</v>
      </c>
      <c r="C147" s="1">
        <v>26</v>
      </c>
      <c r="D147" s="1">
        <v>0</v>
      </c>
      <c r="E147" s="1">
        <v>4.3</v>
      </c>
      <c r="F147" s="1">
        <v>1</v>
      </c>
      <c r="G147" s="1"/>
      <c r="H147" s="1">
        <v>61</v>
      </c>
      <c r="I147" s="1"/>
      <c r="J147" s="1"/>
      <c r="K147" s="1">
        <v>0</v>
      </c>
      <c r="L147" s="1">
        <v>2017</v>
      </c>
      <c r="M147" s="1" t="str">
        <f t="shared" si="27"/>
        <v>저어육류</v>
      </c>
      <c r="N147">
        <f t="shared" si="28"/>
        <v>26.2</v>
      </c>
      <c r="O147">
        <f t="shared" si="29"/>
        <v>1.01</v>
      </c>
      <c r="P147">
        <f t="shared" si="30"/>
        <v>100</v>
      </c>
      <c r="Q147">
        <f t="shared" si="31"/>
        <v>26.2</v>
      </c>
      <c r="R147">
        <f t="shared" si="32"/>
        <v>5.3</v>
      </c>
      <c r="S147">
        <f t="shared" si="33"/>
        <v>26.2</v>
      </c>
      <c r="T147">
        <f t="shared" si="34"/>
        <v>0.52</v>
      </c>
      <c r="U147">
        <f t="shared" si="35"/>
        <v>10.19</v>
      </c>
      <c r="V147">
        <f t="shared" si="36"/>
        <v>10.199999999999999</v>
      </c>
      <c r="X147">
        <f t="shared" si="37"/>
        <v>0</v>
      </c>
      <c r="Y147">
        <f t="shared" si="38"/>
        <v>0.81</v>
      </c>
      <c r="Z147">
        <f t="shared" si="39"/>
        <v>0.19</v>
      </c>
    </row>
    <row r="148" spans="1:26" x14ac:dyDescent="0.25">
      <c r="A148" s="1" t="s">
        <v>1291</v>
      </c>
      <c r="B148" s="1">
        <v>100</v>
      </c>
      <c r="C148" s="1">
        <v>191</v>
      </c>
      <c r="D148" s="1">
        <v>5.13</v>
      </c>
      <c r="E148" s="1">
        <v>29.08</v>
      </c>
      <c r="F148" s="1">
        <v>5.26</v>
      </c>
      <c r="G148" s="1">
        <v>0</v>
      </c>
      <c r="H148" s="1">
        <v>79</v>
      </c>
      <c r="I148" s="1">
        <v>396</v>
      </c>
      <c r="J148" s="1">
        <v>2.95</v>
      </c>
      <c r="K148" s="1">
        <v>0</v>
      </c>
      <c r="L148" s="1">
        <v>2017</v>
      </c>
      <c r="M148" s="1" t="str">
        <f t="shared" si="27"/>
        <v>저어육류</v>
      </c>
      <c r="N148">
        <f t="shared" si="28"/>
        <v>184.18</v>
      </c>
      <c r="O148">
        <f t="shared" si="29"/>
        <v>0.96</v>
      </c>
      <c r="P148">
        <f t="shared" si="30"/>
        <v>94.87</v>
      </c>
      <c r="Q148">
        <f t="shared" si="31"/>
        <v>163.66</v>
      </c>
      <c r="R148">
        <f t="shared" si="32"/>
        <v>34.339999999999996</v>
      </c>
      <c r="S148">
        <f t="shared" si="33"/>
        <v>163.66</v>
      </c>
      <c r="T148">
        <f t="shared" si="34"/>
        <v>3.27</v>
      </c>
      <c r="U148">
        <f t="shared" si="35"/>
        <v>10.5</v>
      </c>
      <c r="V148">
        <f t="shared" si="36"/>
        <v>10.5</v>
      </c>
      <c r="X148">
        <f t="shared" si="37"/>
        <v>0.13</v>
      </c>
      <c r="Y148">
        <f t="shared" si="38"/>
        <v>0.74</v>
      </c>
      <c r="Z148">
        <f t="shared" si="39"/>
        <v>0.13</v>
      </c>
    </row>
    <row r="149" spans="1:26" x14ac:dyDescent="0.25">
      <c r="A149" s="1" t="s">
        <v>1292</v>
      </c>
      <c r="B149" s="1">
        <v>100</v>
      </c>
      <c r="C149" s="1">
        <v>124</v>
      </c>
      <c r="D149" s="1">
        <v>2.2000000000000002</v>
      </c>
      <c r="E149" s="1">
        <v>19</v>
      </c>
      <c r="F149" s="1">
        <v>4.5999999999999996</v>
      </c>
      <c r="G149" s="1"/>
      <c r="H149" s="1">
        <v>65</v>
      </c>
      <c r="I149" s="1"/>
      <c r="J149" s="1"/>
      <c r="K149" s="1">
        <v>0</v>
      </c>
      <c r="L149" s="1">
        <v>2017</v>
      </c>
      <c r="M149" s="1" t="str">
        <f t="shared" si="27"/>
        <v>저어육류</v>
      </c>
      <c r="N149">
        <f t="shared" si="28"/>
        <v>126.19999999999999</v>
      </c>
      <c r="O149">
        <f t="shared" si="29"/>
        <v>1.02</v>
      </c>
      <c r="P149">
        <f t="shared" si="30"/>
        <v>97.8</v>
      </c>
      <c r="Q149">
        <f t="shared" si="31"/>
        <v>117.4</v>
      </c>
      <c r="R149">
        <f t="shared" si="32"/>
        <v>23.6</v>
      </c>
      <c r="S149">
        <f t="shared" si="33"/>
        <v>117.4</v>
      </c>
      <c r="T149">
        <f t="shared" si="34"/>
        <v>2.35</v>
      </c>
      <c r="U149">
        <f t="shared" si="35"/>
        <v>10.039999999999999</v>
      </c>
      <c r="V149">
        <f t="shared" si="36"/>
        <v>10</v>
      </c>
      <c r="X149">
        <f t="shared" si="37"/>
        <v>0.09</v>
      </c>
      <c r="Y149">
        <f t="shared" si="38"/>
        <v>0.74</v>
      </c>
      <c r="Z149">
        <f t="shared" si="39"/>
        <v>0.18</v>
      </c>
    </row>
    <row r="150" spans="1:26" x14ac:dyDescent="0.25">
      <c r="A150" s="1" t="s">
        <v>1293</v>
      </c>
      <c r="B150" s="1">
        <v>100</v>
      </c>
      <c r="C150" s="1">
        <v>117</v>
      </c>
      <c r="D150" s="1">
        <v>1.7</v>
      </c>
      <c r="E150" s="1">
        <v>9.3000000000000007</v>
      </c>
      <c r="F150" s="1">
        <v>8.1999999999999993</v>
      </c>
      <c r="G150" s="1"/>
      <c r="H150" s="1">
        <v>154</v>
      </c>
      <c r="I150" s="1"/>
      <c r="J150" s="1"/>
      <c r="K150" s="1">
        <v>0</v>
      </c>
      <c r="L150" s="1">
        <v>2017</v>
      </c>
      <c r="M150" s="1" t="str">
        <f t="shared" si="27"/>
        <v>고어육류</v>
      </c>
      <c r="N150">
        <f t="shared" si="28"/>
        <v>117.8</v>
      </c>
      <c r="O150">
        <f t="shared" si="29"/>
        <v>1.01</v>
      </c>
      <c r="P150">
        <f t="shared" si="30"/>
        <v>98.3</v>
      </c>
      <c r="Q150">
        <f t="shared" si="31"/>
        <v>111</v>
      </c>
      <c r="R150">
        <f t="shared" si="32"/>
        <v>17.5</v>
      </c>
      <c r="S150">
        <f t="shared" si="33"/>
        <v>111</v>
      </c>
      <c r="T150">
        <f t="shared" si="34"/>
        <v>1.1100000000000001</v>
      </c>
      <c r="U150">
        <f t="shared" si="35"/>
        <v>15.77</v>
      </c>
      <c r="V150">
        <f t="shared" si="36"/>
        <v>15.8</v>
      </c>
      <c r="X150">
        <f t="shared" si="37"/>
        <v>0.09</v>
      </c>
      <c r="Y150">
        <f t="shared" si="38"/>
        <v>0.48</v>
      </c>
      <c r="Z150">
        <f t="shared" si="39"/>
        <v>0.43</v>
      </c>
    </row>
    <row r="151" spans="1:26" x14ac:dyDescent="0.25">
      <c r="A151" s="1" t="s">
        <v>1294</v>
      </c>
      <c r="B151" s="1">
        <v>100</v>
      </c>
      <c r="C151" s="1">
        <v>239</v>
      </c>
      <c r="D151" s="1">
        <v>0</v>
      </c>
      <c r="E151" s="1">
        <v>17.399999999999999</v>
      </c>
      <c r="F151" s="1">
        <v>19</v>
      </c>
      <c r="G151" s="1"/>
      <c r="H151" s="1">
        <v>42</v>
      </c>
      <c r="I151" s="1"/>
      <c r="J151" s="1"/>
      <c r="K151" s="1">
        <v>0</v>
      </c>
      <c r="L151" s="1">
        <v>2017</v>
      </c>
      <c r="M151" s="1" t="str">
        <f t="shared" si="27"/>
        <v>고어육류</v>
      </c>
      <c r="N151">
        <f t="shared" si="28"/>
        <v>240.6</v>
      </c>
      <c r="O151">
        <f t="shared" si="29"/>
        <v>1.01</v>
      </c>
      <c r="P151">
        <f t="shared" si="30"/>
        <v>100</v>
      </c>
      <c r="Q151">
        <f t="shared" si="31"/>
        <v>240.6</v>
      </c>
      <c r="R151">
        <f t="shared" si="32"/>
        <v>36.4</v>
      </c>
      <c r="S151">
        <f t="shared" si="33"/>
        <v>240.6</v>
      </c>
      <c r="T151">
        <f t="shared" si="34"/>
        <v>2.41</v>
      </c>
      <c r="U151">
        <f t="shared" si="35"/>
        <v>15.1</v>
      </c>
      <c r="V151">
        <f t="shared" si="36"/>
        <v>15.1</v>
      </c>
      <c r="X151">
        <f t="shared" si="37"/>
        <v>0</v>
      </c>
      <c r="Y151">
        <f t="shared" si="38"/>
        <v>0.48</v>
      </c>
      <c r="Z151">
        <f t="shared" si="39"/>
        <v>0.52</v>
      </c>
    </row>
    <row r="152" spans="1:26" x14ac:dyDescent="0.25">
      <c r="A152" s="1" t="s">
        <v>1295</v>
      </c>
      <c r="B152" s="1">
        <v>100</v>
      </c>
      <c r="C152" s="1">
        <v>162</v>
      </c>
      <c r="D152" s="1">
        <v>0</v>
      </c>
      <c r="E152" s="1">
        <v>9.3000000000000007</v>
      </c>
      <c r="F152" s="1">
        <v>13</v>
      </c>
      <c r="G152" s="1"/>
      <c r="H152" s="1">
        <v>61</v>
      </c>
      <c r="I152" s="1">
        <v>150</v>
      </c>
      <c r="J152" s="1">
        <v>3.94</v>
      </c>
      <c r="K152" s="1">
        <v>0</v>
      </c>
      <c r="L152" s="1">
        <v>2017</v>
      </c>
      <c r="M152" s="1" t="str">
        <f t="shared" si="27"/>
        <v>고어육류</v>
      </c>
      <c r="N152">
        <f t="shared" si="28"/>
        <v>154.19999999999999</v>
      </c>
      <c r="O152">
        <f t="shared" si="29"/>
        <v>0.95</v>
      </c>
      <c r="P152">
        <f t="shared" si="30"/>
        <v>100</v>
      </c>
      <c r="Q152">
        <f t="shared" si="31"/>
        <v>154.19999999999999</v>
      </c>
      <c r="R152">
        <f t="shared" si="32"/>
        <v>22.3</v>
      </c>
      <c r="S152">
        <f t="shared" si="33"/>
        <v>154.19999999999999</v>
      </c>
      <c r="T152">
        <f t="shared" si="34"/>
        <v>1.54</v>
      </c>
      <c r="U152">
        <f t="shared" si="35"/>
        <v>14.48</v>
      </c>
      <c r="V152">
        <f t="shared" si="36"/>
        <v>14.5</v>
      </c>
      <c r="X152">
        <f t="shared" si="37"/>
        <v>0</v>
      </c>
      <c r="Y152">
        <f t="shared" si="38"/>
        <v>0.42</v>
      </c>
      <c r="Z152">
        <f t="shared" si="39"/>
        <v>0.57999999999999996</v>
      </c>
    </row>
    <row r="153" spans="1:26" x14ac:dyDescent="0.25">
      <c r="A153" s="1" t="s">
        <v>1296</v>
      </c>
      <c r="B153" s="1">
        <v>100</v>
      </c>
      <c r="C153" s="1">
        <v>48</v>
      </c>
      <c r="D153" s="1">
        <v>2.2000000000000002</v>
      </c>
      <c r="E153" s="1">
        <v>10.1</v>
      </c>
      <c r="F153" s="1">
        <v>0</v>
      </c>
      <c r="G153" s="1"/>
      <c r="H153" s="1">
        <v>598</v>
      </c>
      <c r="I153" s="1"/>
      <c r="J153" s="1"/>
      <c r="K153" s="1">
        <v>0</v>
      </c>
      <c r="L153" s="1">
        <v>2017</v>
      </c>
      <c r="M153" s="1" t="str">
        <f t="shared" si="27"/>
        <v>저어육류</v>
      </c>
      <c r="N153">
        <f t="shared" si="28"/>
        <v>49.2</v>
      </c>
      <c r="O153">
        <f t="shared" si="29"/>
        <v>1.03</v>
      </c>
      <c r="P153">
        <f t="shared" si="30"/>
        <v>97.8</v>
      </c>
      <c r="Q153">
        <f t="shared" si="31"/>
        <v>40.4</v>
      </c>
      <c r="R153">
        <f t="shared" si="32"/>
        <v>10.1</v>
      </c>
      <c r="S153">
        <f t="shared" si="33"/>
        <v>40.4</v>
      </c>
      <c r="T153">
        <f t="shared" si="34"/>
        <v>0.81</v>
      </c>
      <c r="U153">
        <f t="shared" si="35"/>
        <v>12.47</v>
      </c>
      <c r="V153">
        <f t="shared" si="36"/>
        <v>12.5</v>
      </c>
      <c r="X153">
        <f t="shared" si="37"/>
        <v>0.18</v>
      </c>
      <c r="Y153">
        <f t="shared" si="38"/>
        <v>0.82</v>
      </c>
      <c r="Z153">
        <f t="shared" si="39"/>
        <v>0</v>
      </c>
    </row>
    <row r="154" spans="1:26" x14ac:dyDescent="0.25">
      <c r="A154" s="1" t="s">
        <v>1297</v>
      </c>
      <c r="B154" s="1">
        <v>100</v>
      </c>
      <c r="C154" s="1">
        <v>137</v>
      </c>
      <c r="D154" s="1">
        <v>0.1</v>
      </c>
      <c r="E154" s="1">
        <v>9</v>
      </c>
      <c r="F154" s="1">
        <v>11.3</v>
      </c>
      <c r="G154" s="1"/>
      <c r="H154" s="1">
        <v>45</v>
      </c>
      <c r="I154" s="1"/>
      <c r="J154" s="1"/>
      <c r="K154" s="1">
        <v>0</v>
      </c>
      <c r="L154" s="1">
        <v>2017</v>
      </c>
      <c r="M154" s="1" t="str">
        <f t="shared" si="27"/>
        <v>고어육류</v>
      </c>
      <c r="N154">
        <f t="shared" si="28"/>
        <v>138.1</v>
      </c>
      <c r="O154">
        <f t="shared" si="29"/>
        <v>1.01</v>
      </c>
      <c r="P154">
        <f t="shared" si="30"/>
        <v>99.9</v>
      </c>
      <c r="Q154">
        <f t="shared" si="31"/>
        <v>137.69999999999999</v>
      </c>
      <c r="R154">
        <f t="shared" si="32"/>
        <v>20.3</v>
      </c>
      <c r="S154">
        <f t="shared" si="33"/>
        <v>137.69999999999999</v>
      </c>
      <c r="T154">
        <f t="shared" si="34"/>
        <v>1.38</v>
      </c>
      <c r="U154">
        <f t="shared" si="35"/>
        <v>14.71</v>
      </c>
      <c r="V154">
        <f t="shared" si="36"/>
        <v>14.7</v>
      </c>
      <c r="X154">
        <f t="shared" si="37"/>
        <v>0</v>
      </c>
      <c r="Y154">
        <f t="shared" si="38"/>
        <v>0.44</v>
      </c>
      <c r="Z154">
        <f t="shared" si="39"/>
        <v>0.55000000000000004</v>
      </c>
    </row>
    <row r="155" spans="1:26" x14ac:dyDescent="0.25">
      <c r="A155" s="1" t="s">
        <v>1298</v>
      </c>
      <c r="B155" s="1">
        <v>100</v>
      </c>
      <c r="C155" s="1">
        <v>85</v>
      </c>
      <c r="D155" s="1">
        <v>2.2000000000000002</v>
      </c>
      <c r="E155" s="1">
        <v>15.6</v>
      </c>
      <c r="F155" s="1">
        <v>1.7</v>
      </c>
      <c r="G155" s="1"/>
      <c r="H155" s="1">
        <v>122</v>
      </c>
      <c r="I155" s="1"/>
      <c r="J155" s="1"/>
      <c r="K155" s="1">
        <v>0</v>
      </c>
      <c r="L155" s="1">
        <v>2017</v>
      </c>
      <c r="M155" s="1" t="str">
        <f t="shared" si="27"/>
        <v>저어육류</v>
      </c>
      <c r="N155">
        <f t="shared" si="28"/>
        <v>86.5</v>
      </c>
      <c r="O155">
        <f t="shared" si="29"/>
        <v>1.02</v>
      </c>
      <c r="P155">
        <f t="shared" si="30"/>
        <v>97.8</v>
      </c>
      <c r="Q155">
        <f t="shared" si="31"/>
        <v>77.7</v>
      </c>
      <c r="R155">
        <f t="shared" si="32"/>
        <v>17.3</v>
      </c>
      <c r="S155">
        <f t="shared" si="33"/>
        <v>77.7</v>
      </c>
      <c r="T155">
        <f t="shared" si="34"/>
        <v>1.55</v>
      </c>
      <c r="U155">
        <f t="shared" si="35"/>
        <v>11.16</v>
      </c>
      <c r="V155">
        <f t="shared" si="36"/>
        <v>11.2</v>
      </c>
      <c r="X155">
        <f t="shared" si="37"/>
        <v>0.11</v>
      </c>
      <c r="Y155">
        <f t="shared" si="38"/>
        <v>0.8</v>
      </c>
      <c r="Z155">
        <f t="shared" si="39"/>
        <v>0.09</v>
      </c>
    </row>
    <row r="156" spans="1:26" x14ac:dyDescent="0.25">
      <c r="A156" s="1" t="s">
        <v>1299</v>
      </c>
      <c r="B156" s="1">
        <v>100</v>
      </c>
      <c r="C156" s="1">
        <v>157</v>
      </c>
      <c r="D156" s="1">
        <v>0</v>
      </c>
      <c r="E156" s="1">
        <v>27.28</v>
      </c>
      <c r="F156" s="1">
        <v>5.27</v>
      </c>
      <c r="G156" s="1">
        <v>0</v>
      </c>
      <c r="H156" s="1">
        <v>123</v>
      </c>
      <c r="I156" s="1">
        <v>1002</v>
      </c>
      <c r="J156" s="1">
        <v>1.17</v>
      </c>
      <c r="K156" s="1">
        <v>0</v>
      </c>
      <c r="L156" s="1">
        <v>2017</v>
      </c>
      <c r="M156" s="1" t="str">
        <f t="shared" si="27"/>
        <v>저어육류</v>
      </c>
      <c r="N156">
        <f t="shared" si="28"/>
        <v>156.55000000000001</v>
      </c>
      <c r="O156">
        <f t="shared" si="29"/>
        <v>1</v>
      </c>
      <c r="P156">
        <f t="shared" si="30"/>
        <v>100</v>
      </c>
      <c r="Q156">
        <f t="shared" si="31"/>
        <v>156.55000000000001</v>
      </c>
      <c r="R156">
        <f t="shared" si="32"/>
        <v>32.549999999999997</v>
      </c>
      <c r="S156">
        <f t="shared" si="33"/>
        <v>156.55000000000001</v>
      </c>
      <c r="T156">
        <f t="shared" si="34"/>
        <v>3.13</v>
      </c>
      <c r="U156">
        <f t="shared" si="35"/>
        <v>10.4</v>
      </c>
      <c r="V156">
        <f t="shared" si="36"/>
        <v>10.4</v>
      </c>
      <c r="X156">
        <f t="shared" si="37"/>
        <v>0</v>
      </c>
      <c r="Y156">
        <f t="shared" si="38"/>
        <v>0.84</v>
      </c>
      <c r="Z156">
        <f t="shared" si="39"/>
        <v>0.16</v>
      </c>
    </row>
    <row r="157" spans="1:26" x14ac:dyDescent="0.25">
      <c r="A157" s="1" t="s">
        <v>1300</v>
      </c>
      <c r="B157" s="1">
        <v>100</v>
      </c>
      <c r="C157" s="1">
        <v>99</v>
      </c>
      <c r="D157" s="1">
        <v>0</v>
      </c>
      <c r="E157" s="1">
        <v>15.8</v>
      </c>
      <c r="F157" s="1">
        <v>4.2</v>
      </c>
      <c r="G157" s="1"/>
      <c r="H157" s="1">
        <v>70</v>
      </c>
      <c r="I157" s="1"/>
      <c r="J157" s="1"/>
      <c r="K157" s="1">
        <v>0</v>
      </c>
      <c r="L157" s="1">
        <v>2017</v>
      </c>
      <c r="M157" s="1" t="str">
        <f t="shared" si="27"/>
        <v>저어육류</v>
      </c>
      <c r="N157">
        <f t="shared" si="28"/>
        <v>101</v>
      </c>
      <c r="O157">
        <f t="shared" si="29"/>
        <v>1.02</v>
      </c>
      <c r="P157">
        <f t="shared" si="30"/>
        <v>100</v>
      </c>
      <c r="Q157">
        <f t="shared" si="31"/>
        <v>101</v>
      </c>
      <c r="R157">
        <f t="shared" si="32"/>
        <v>20</v>
      </c>
      <c r="S157">
        <f t="shared" si="33"/>
        <v>101</v>
      </c>
      <c r="T157">
        <f t="shared" si="34"/>
        <v>2.02</v>
      </c>
      <c r="U157">
        <f t="shared" si="35"/>
        <v>9.9</v>
      </c>
      <c r="V157">
        <f t="shared" si="36"/>
        <v>9.9</v>
      </c>
      <c r="X157">
        <f t="shared" si="37"/>
        <v>0</v>
      </c>
      <c r="Y157">
        <f t="shared" si="38"/>
        <v>0.79</v>
      </c>
      <c r="Z157">
        <f t="shared" si="39"/>
        <v>0.21</v>
      </c>
    </row>
    <row r="158" spans="1:26" x14ac:dyDescent="0.25">
      <c r="A158" s="1" t="s">
        <v>1301</v>
      </c>
      <c r="B158" s="1">
        <v>100</v>
      </c>
      <c r="C158" s="1">
        <v>165</v>
      </c>
      <c r="D158" s="1">
        <v>0.15</v>
      </c>
      <c r="E158" s="1">
        <v>28.48</v>
      </c>
      <c r="F158" s="1">
        <v>4.7300000000000004</v>
      </c>
      <c r="G158" s="1">
        <v>0</v>
      </c>
      <c r="H158" s="1">
        <v>59</v>
      </c>
      <c r="I158" s="1">
        <v>212</v>
      </c>
      <c r="J158" s="1">
        <v>1.4</v>
      </c>
      <c r="K158" s="1">
        <v>0</v>
      </c>
      <c r="L158" s="1">
        <v>2017</v>
      </c>
      <c r="M158" s="1" t="str">
        <f t="shared" si="27"/>
        <v>저어육류</v>
      </c>
      <c r="N158">
        <f t="shared" si="28"/>
        <v>157.09</v>
      </c>
      <c r="O158">
        <f t="shared" si="29"/>
        <v>0.95</v>
      </c>
      <c r="P158">
        <f t="shared" si="30"/>
        <v>99.85</v>
      </c>
      <c r="Q158">
        <f t="shared" si="31"/>
        <v>156.49</v>
      </c>
      <c r="R158">
        <f t="shared" si="32"/>
        <v>33.21</v>
      </c>
      <c r="S158">
        <f t="shared" si="33"/>
        <v>156.49</v>
      </c>
      <c r="T158">
        <f t="shared" si="34"/>
        <v>3.13</v>
      </c>
      <c r="U158">
        <f t="shared" si="35"/>
        <v>10.61</v>
      </c>
      <c r="V158">
        <f t="shared" si="36"/>
        <v>10.6</v>
      </c>
      <c r="X158">
        <f t="shared" si="37"/>
        <v>0</v>
      </c>
      <c r="Y158">
        <f t="shared" si="38"/>
        <v>0.85</v>
      </c>
      <c r="Z158">
        <f t="shared" si="39"/>
        <v>0.14000000000000001</v>
      </c>
    </row>
    <row r="159" spans="1:26" x14ac:dyDescent="0.25">
      <c r="A159" s="1" t="s">
        <v>1302</v>
      </c>
      <c r="B159" s="1">
        <v>100</v>
      </c>
      <c r="C159" s="1">
        <v>57</v>
      </c>
      <c r="D159" s="1">
        <v>0.1</v>
      </c>
      <c r="E159" s="1">
        <v>9.9</v>
      </c>
      <c r="F159" s="1">
        <v>2</v>
      </c>
      <c r="G159" s="1"/>
      <c r="H159" s="1">
        <v>33</v>
      </c>
      <c r="I159" s="1"/>
      <c r="J159" s="1"/>
      <c r="K159" s="1">
        <v>0</v>
      </c>
      <c r="L159" s="1">
        <v>2017</v>
      </c>
      <c r="M159" s="1" t="str">
        <f t="shared" si="27"/>
        <v>저어육류</v>
      </c>
      <c r="N159">
        <f t="shared" si="28"/>
        <v>58</v>
      </c>
      <c r="O159">
        <f t="shared" si="29"/>
        <v>1.02</v>
      </c>
      <c r="P159">
        <f t="shared" si="30"/>
        <v>99.9</v>
      </c>
      <c r="Q159">
        <f t="shared" si="31"/>
        <v>57.6</v>
      </c>
      <c r="R159">
        <f t="shared" si="32"/>
        <v>11.9</v>
      </c>
      <c r="S159">
        <f t="shared" si="33"/>
        <v>57.6</v>
      </c>
      <c r="T159">
        <f t="shared" si="34"/>
        <v>1.1499999999999999</v>
      </c>
      <c r="U159">
        <f t="shared" si="35"/>
        <v>10.35</v>
      </c>
      <c r="V159">
        <f t="shared" si="36"/>
        <v>10.4</v>
      </c>
      <c r="X159">
        <f t="shared" si="37"/>
        <v>0.01</v>
      </c>
      <c r="Y159">
        <f t="shared" si="38"/>
        <v>0.83</v>
      </c>
      <c r="Z159">
        <f t="shared" si="39"/>
        <v>0.17</v>
      </c>
    </row>
    <row r="160" spans="1:26" x14ac:dyDescent="0.25">
      <c r="A160" s="1" t="s">
        <v>1303</v>
      </c>
      <c r="B160" s="1">
        <v>100</v>
      </c>
      <c r="C160" s="1">
        <v>47</v>
      </c>
      <c r="D160" s="1">
        <v>0.1</v>
      </c>
      <c r="E160" s="1">
        <v>10.3</v>
      </c>
      <c r="F160" s="1">
        <v>0.7</v>
      </c>
      <c r="G160" s="1"/>
      <c r="H160" s="1">
        <v>28</v>
      </c>
      <c r="I160" s="1"/>
      <c r="J160" s="1"/>
      <c r="K160" s="1">
        <v>0</v>
      </c>
      <c r="L160" s="1">
        <v>2017</v>
      </c>
      <c r="M160" s="1" t="str">
        <f t="shared" si="27"/>
        <v>저어육류</v>
      </c>
      <c r="N160">
        <f t="shared" si="28"/>
        <v>47.9</v>
      </c>
      <c r="O160">
        <f t="shared" si="29"/>
        <v>1.02</v>
      </c>
      <c r="P160">
        <f t="shared" si="30"/>
        <v>99.9</v>
      </c>
      <c r="Q160">
        <f t="shared" si="31"/>
        <v>47.5</v>
      </c>
      <c r="R160">
        <f t="shared" si="32"/>
        <v>11</v>
      </c>
      <c r="S160">
        <f t="shared" si="33"/>
        <v>47.5</v>
      </c>
      <c r="T160">
        <f t="shared" si="34"/>
        <v>0.95</v>
      </c>
      <c r="U160">
        <f t="shared" si="35"/>
        <v>11.58</v>
      </c>
      <c r="V160">
        <f t="shared" si="36"/>
        <v>11.6</v>
      </c>
      <c r="X160">
        <f t="shared" si="37"/>
        <v>0.01</v>
      </c>
      <c r="Y160">
        <f t="shared" si="38"/>
        <v>0.93</v>
      </c>
      <c r="Z160">
        <f t="shared" si="39"/>
        <v>0.06</v>
      </c>
    </row>
    <row r="161" spans="1:26" x14ac:dyDescent="0.25">
      <c r="A161" s="1" t="s">
        <v>1304</v>
      </c>
      <c r="B161" s="1">
        <v>100</v>
      </c>
      <c r="C161" s="1">
        <v>120</v>
      </c>
      <c r="D161" s="1">
        <v>0</v>
      </c>
      <c r="E161" s="1">
        <v>20.399999999999999</v>
      </c>
      <c r="F161" s="1">
        <v>3.7</v>
      </c>
      <c r="G161" s="1"/>
      <c r="H161" s="1">
        <v>101</v>
      </c>
      <c r="I161" s="1">
        <v>277</v>
      </c>
      <c r="J161" s="1">
        <v>1.27</v>
      </c>
      <c r="K161" s="1">
        <v>0</v>
      </c>
      <c r="L161" s="1">
        <v>2017</v>
      </c>
      <c r="M161" s="1" t="str">
        <f t="shared" si="27"/>
        <v>저어육류</v>
      </c>
      <c r="N161">
        <f t="shared" si="28"/>
        <v>114.9</v>
      </c>
      <c r="O161">
        <f t="shared" si="29"/>
        <v>0.96</v>
      </c>
      <c r="P161">
        <f t="shared" si="30"/>
        <v>100</v>
      </c>
      <c r="Q161">
        <f t="shared" si="31"/>
        <v>114.9</v>
      </c>
      <c r="R161">
        <f t="shared" si="32"/>
        <v>24.099999999999998</v>
      </c>
      <c r="S161">
        <f t="shared" si="33"/>
        <v>114.9</v>
      </c>
      <c r="T161">
        <f t="shared" si="34"/>
        <v>2.2999999999999998</v>
      </c>
      <c r="U161">
        <f t="shared" si="35"/>
        <v>10.48</v>
      </c>
      <c r="V161">
        <f t="shared" si="36"/>
        <v>10.5</v>
      </c>
      <c r="X161">
        <f t="shared" si="37"/>
        <v>0</v>
      </c>
      <c r="Y161">
        <f t="shared" si="38"/>
        <v>0.85</v>
      </c>
      <c r="Z161">
        <f t="shared" si="39"/>
        <v>0.15</v>
      </c>
    </row>
    <row r="162" spans="1:26" x14ac:dyDescent="0.25">
      <c r="A162" s="1" t="s">
        <v>1305</v>
      </c>
      <c r="B162" s="1">
        <v>100</v>
      </c>
      <c r="C162" s="1">
        <v>76</v>
      </c>
      <c r="D162" s="1">
        <v>1.6</v>
      </c>
      <c r="E162" s="1">
        <v>15.8</v>
      </c>
      <c r="F162" s="1">
        <v>0.9</v>
      </c>
      <c r="G162" s="1"/>
      <c r="H162" s="1">
        <v>54</v>
      </c>
      <c r="I162" s="1"/>
      <c r="J162" s="1"/>
      <c r="K162" s="1">
        <v>0</v>
      </c>
      <c r="L162" s="1">
        <v>2017</v>
      </c>
      <c r="M162" s="1" t="str">
        <f t="shared" si="27"/>
        <v>저어육류</v>
      </c>
      <c r="N162">
        <f t="shared" si="28"/>
        <v>77.7</v>
      </c>
      <c r="O162">
        <f t="shared" si="29"/>
        <v>1.02</v>
      </c>
      <c r="P162">
        <f t="shared" si="30"/>
        <v>98.4</v>
      </c>
      <c r="Q162">
        <f t="shared" si="31"/>
        <v>71.3</v>
      </c>
      <c r="R162">
        <f t="shared" si="32"/>
        <v>16.7</v>
      </c>
      <c r="S162">
        <f t="shared" si="33"/>
        <v>71.3</v>
      </c>
      <c r="T162">
        <f t="shared" si="34"/>
        <v>1.43</v>
      </c>
      <c r="U162">
        <f t="shared" si="35"/>
        <v>11.68</v>
      </c>
      <c r="V162">
        <f t="shared" si="36"/>
        <v>11.7</v>
      </c>
      <c r="X162">
        <f t="shared" si="37"/>
        <v>0.09</v>
      </c>
      <c r="Y162">
        <f t="shared" si="38"/>
        <v>0.86</v>
      </c>
      <c r="Z162">
        <f t="shared" si="39"/>
        <v>0.05</v>
      </c>
    </row>
    <row r="163" spans="1:26" x14ac:dyDescent="0.25">
      <c r="A163" s="1" t="s">
        <v>1306</v>
      </c>
      <c r="B163" s="1">
        <v>100</v>
      </c>
      <c r="C163" s="1">
        <v>181</v>
      </c>
      <c r="D163" s="1">
        <v>0</v>
      </c>
      <c r="E163" s="1">
        <v>13</v>
      </c>
      <c r="F163" s="1">
        <v>14.5</v>
      </c>
      <c r="G163" s="1"/>
      <c r="H163" s="1">
        <v>87</v>
      </c>
      <c r="I163" s="1"/>
      <c r="J163" s="1"/>
      <c r="K163" s="1">
        <v>0</v>
      </c>
      <c r="L163" s="1">
        <v>2017</v>
      </c>
      <c r="M163" s="1" t="str">
        <f t="shared" si="27"/>
        <v>고어육류</v>
      </c>
      <c r="N163">
        <f t="shared" si="28"/>
        <v>182.5</v>
      </c>
      <c r="O163">
        <f t="shared" si="29"/>
        <v>1.01</v>
      </c>
      <c r="P163">
        <f t="shared" si="30"/>
        <v>100</v>
      </c>
      <c r="Q163">
        <f t="shared" si="31"/>
        <v>182.5</v>
      </c>
      <c r="R163">
        <f t="shared" si="32"/>
        <v>27.5</v>
      </c>
      <c r="S163">
        <f t="shared" si="33"/>
        <v>182.5</v>
      </c>
      <c r="T163">
        <f t="shared" si="34"/>
        <v>1.83</v>
      </c>
      <c r="U163">
        <f t="shared" si="35"/>
        <v>15.03</v>
      </c>
      <c r="V163">
        <f t="shared" si="36"/>
        <v>15</v>
      </c>
      <c r="X163">
        <f t="shared" si="37"/>
        <v>0</v>
      </c>
      <c r="Y163">
        <f t="shared" si="38"/>
        <v>0.47</v>
      </c>
      <c r="Z163">
        <f t="shared" si="39"/>
        <v>0.53</v>
      </c>
    </row>
    <row r="164" spans="1:26" x14ac:dyDescent="0.25">
      <c r="A164" s="1" t="s">
        <v>1307</v>
      </c>
      <c r="B164" s="1">
        <v>100</v>
      </c>
      <c r="C164" s="1">
        <v>400</v>
      </c>
      <c r="D164" s="1">
        <v>0</v>
      </c>
      <c r="E164" s="1">
        <v>22.57</v>
      </c>
      <c r="F164" s="1">
        <v>33.700000000000003</v>
      </c>
      <c r="G164" s="1"/>
      <c r="H164" s="1">
        <v>65</v>
      </c>
      <c r="I164" s="1">
        <v>85</v>
      </c>
      <c r="J164" s="1">
        <v>13.96</v>
      </c>
      <c r="K164" s="1">
        <v>0</v>
      </c>
      <c r="L164" s="1">
        <v>2017</v>
      </c>
      <c r="M164" s="1" t="str">
        <f t="shared" si="27"/>
        <v>고어육류</v>
      </c>
      <c r="N164">
        <f t="shared" si="28"/>
        <v>393.58000000000004</v>
      </c>
      <c r="O164">
        <f t="shared" si="29"/>
        <v>0.98</v>
      </c>
      <c r="P164">
        <f t="shared" si="30"/>
        <v>100</v>
      </c>
      <c r="Q164">
        <f t="shared" si="31"/>
        <v>393.58000000000004</v>
      </c>
      <c r="R164">
        <f t="shared" si="32"/>
        <v>56.27</v>
      </c>
      <c r="S164">
        <f t="shared" si="33"/>
        <v>393.58000000000004</v>
      </c>
      <c r="T164">
        <f t="shared" si="34"/>
        <v>3.94</v>
      </c>
      <c r="U164">
        <f t="shared" si="35"/>
        <v>14.28</v>
      </c>
      <c r="V164">
        <f t="shared" si="36"/>
        <v>14.3</v>
      </c>
      <c r="X164">
        <f t="shared" si="37"/>
        <v>0</v>
      </c>
      <c r="Y164">
        <f t="shared" si="38"/>
        <v>0.4</v>
      </c>
      <c r="Z164">
        <f t="shared" si="39"/>
        <v>0.6</v>
      </c>
    </row>
    <row r="165" spans="1:26" x14ac:dyDescent="0.25">
      <c r="A165" s="1" t="s">
        <v>1308</v>
      </c>
      <c r="B165" s="1">
        <v>150</v>
      </c>
      <c r="C165" s="1">
        <v>394.5</v>
      </c>
      <c r="D165" s="1">
        <v>0.45</v>
      </c>
      <c r="E165" s="1">
        <v>27.75</v>
      </c>
      <c r="F165" s="1">
        <v>29.25</v>
      </c>
      <c r="G165" s="1">
        <v>0</v>
      </c>
      <c r="H165" s="1">
        <v>61.5</v>
      </c>
      <c r="I165" s="1">
        <v>0</v>
      </c>
      <c r="J165" s="1">
        <v>0</v>
      </c>
      <c r="K165" s="1">
        <v>0</v>
      </c>
      <c r="L165" s="1">
        <v>2011</v>
      </c>
      <c r="M165" s="1" t="str">
        <f t="shared" si="27"/>
        <v>고어육류</v>
      </c>
      <c r="N165">
        <f t="shared" si="28"/>
        <v>376.05</v>
      </c>
      <c r="O165">
        <f t="shared" si="29"/>
        <v>0.95</v>
      </c>
      <c r="P165">
        <f t="shared" si="30"/>
        <v>149.55000000000001</v>
      </c>
      <c r="Q165">
        <f t="shared" si="31"/>
        <v>374.25</v>
      </c>
      <c r="R165">
        <f t="shared" si="32"/>
        <v>57</v>
      </c>
      <c r="S165">
        <f t="shared" si="33"/>
        <v>374.25</v>
      </c>
      <c r="T165">
        <f t="shared" si="34"/>
        <v>3.74</v>
      </c>
      <c r="U165">
        <f t="shared" si="35"/>
        <v>15.24</v>
      </c>
      <c r="V165">
        <f t="shared" si="36"/>
        <v>15.2</v>
      </c>
      <c r="X165">
        <f t="shared" si="37"/>
        <v>0.01</v>
      </c>
      <c r="Y165">
        <f t="shared" si="38"/>
        <v>0.48</v>
      </c>
      <c r="Z165">
        <f t="shared" si="39"/>
        <v>0.51</v>
      </c>
    </row>
    <row r="166" spans="1:26" x14ac:dyDescent="0.25">
      <c r="A166" s="1" t="s">
        <v>1309</v>
      </c>
      <c r="B166" s="1">
        <v>60</v>
      </c>
      <c r="C166" s="1">
        <v>134.4</v>
      </c>
      <c r="D166" s="1">
        <v>0.12</v>
      </c>
      <c r="E166" s="1">
        <v>10.5</v>
      </c>
      <c r="F166" s="1">
        <v>9.5399999999999991</v>
      </c>
      <c r="G166" s="1">
        <v>0</v>
      </c>
      <c r="H166" s="1">
        <v>26.4</v>
      </c>
      <c r="I166" s="1">
        <v>42.6</v>
      </c>
      <c r="J166" s="1">
        <v>0</v>
      </c>
      <c r="K166" s="1">
        <v>0</v>
      </c>
      <c r="L166" s="1">
        <v>2011</v>
      </c>
      <c r="M166" s="1" t="str">
        <f t="shared" si="27"/>
        <v>고어육류</v>
      </c>
      <c r="N166">
        <f t="shared" si="28"/>
        <v>128.33999999999997</v>
      </c>
      <c r="O166">
        <f t="shared" si="29"/>
        <v>0.95</v>
      </c>
      <c r="P166">
        <f t="shared" si="30"/>
        <v>59.88</v>
      </c>
      <c r="Q166">
        <f t="shared" si="31"/>
        <v>127.85999999999999</v>
      </c>
      <c r="R166">
        <f t="shared" si="32"/>
        <v>20.04</v>
      </c>
      <c r="S166">
        <f t="shared" si="33"/>
        <v>127.85999999999999</v>
      </c>
      <c r="T166">
        <f t="shared" si="34"/>
        <v>1.28</v>
      </c>
      <c r="U166">
        <f t="shared" si="35"/>
        <v>15.66</v>
      </c>
      <c r="V166">
        <f t="shared" si="36"/>
        <v>15.7</v>
      </c>
      <c r="X166">
        <f t="shared" si="37"/>
        <v>0.01</v>
      </c>
      <c r="Y166">
        <f t="shared" si="38"/>
        <v>0.52</v>
      </c>
      <c r="Z166">
        <f t="shared" si="39"/>
        <v>0.47</v>
      </c>
    </row>
    <row r="167" spans="1:26" x14ac:dyDescent="0.25">
      <c r="A167" s="1" t="s">
        <v>1310</v>
      </c>
      <c r="B167" s="1">
        <v>100</v>
      </c>
      <c r="C167" s="1">
        <v>359</v>
      </c>
      <c r="D167" s="1">
        <v>0</v>
      </c>
      <c r="E167" s="1">
        <v>26.37</v>
      </c>
      <c r="F167" s="1">
        <v>27.26</v>
      </c>
      <c r="G167" s="1">
        <v>0</v>
      </c>
      <c r="H167" s="1">
        <v>64</v>
      </c>
      <c r="I167" s="1">
        <v>103</v>
      </c>
      <c r="J167" s="1">
        <v>10.86</v>
      </c>
      <c r="K167" s="1">
        <v>0</v>
      </c>
      <c r="L167" s="1">
        <v>2017</v>
      </c>
      <c r="M167" s="1" t="str">
        <f t="shared" si="27"/>
        <v>고어육류</v>
      </c>
      <c r="N167">
        <f t="shared" si="28"/>
        <v>350.82</v>
      </c>
      <c r="O167">
        <f t="shared" si="29"/>
        <v>0.98</v>
      </c>
      <c r="P167">
        <f t="shared" si="30"/>
        <v>100</v>
      </c>
      <c r="Q167">
        <f t="shared" si="31"/>
        <v>350.82</v>
      </c>
      <c r="R167">
        <f t="shared" si="32"/>
        <v>53.63</v>
      </c>
      <c r="S167">
        <f t="shared" si="33"/>
        <v>350.82</v>
      </c>
      <c r="T167">
        <f t="shared" si="34"/>
        <v>3.51</v>
      </c>
      <c r="U167">
        <f t="shared" si="35"/>
        <v>15.28</v>
      </c>
      <c r="V167">
        <f t="shared" si="36"/>
        <v>15.3</v>
      </c>
      <c r="X167">
        <f t="shared" si="37"/>
        <v>0</v>
      </c>
      <c r="Y167">
        <f t="shared" si="38"/>
        <v>0.49</v>
      </c>
      <c r="Z167">
        <f t="shared" si="39"/>
        <v>0.51</v>
      </c>
    </row>
    <row r="168" spans="1:26" x14ac:dyDescent="0.25">
      <c r="A168" s="1" t="s">
        <v>1311</v>
      </c>
      <c r="B168" s="1">
        <v>100</v>
      </c>
      <c r="C168" s="1">
        <v>265</v>
      </c>
      <c r="D168" s="1">
        <v>0</v>
      </c>
      <c r="E168" s="1">
        <v>16.98</v>
      </c>
      <c r="F168" s="1">
        <v>21.31</v>
      </c>
      <c r="G168" s="1">
        <v>0</v>
      </c>
      <c r="H168" s="1">
        <v>67</v>
      </c>
      <c r="I168" s="1">
        <v>72</v>
      </c>
      <c r="J168" s="1">
        <v>8.59</v>
      </c>
      <c r="K168" s="1">
        <v>0</v>
      </c>
      <c r="L168" s="1">
        <v>2017</v>
      </c>
      <c r="M168" s="1" t="str">
        <f t="shared" si="27"/>
        <v>고어육류</v>
      </c>
      <c r="N168">
        <f t="shared" si="28"/>
        <v>259.70999999999998</v>
      </c>
      <c r="O168">
        <f t="shared" si="29"/>
        <v>0.98</v>
      </c>
      <c r="P168">
        <f t="shared" si="30"/>
        <v>100</v>
      </c>
      <c r="Q168">
        <f t="shared" si="31"/>
        <v>259.70999999999998</v>
      </c>
      <c r="R168">
        <f t="shared" si="32"/>
        <v>38.29</v>
      </c>
      <c r="S168">
        <f t="shared" si="33"/>
        <v>259.70999999999998</v>
      </c>
      <c r="T168">
        <f t="shared" si="34"/>
        <v>2.6</v>
      </c>
      <c r="U168">
        <f t="shared" si="35"/>
        <v>14.73</v>
      </c>
      <c r="V168">
        <f t="shared" si="36"/>
        <v>14.7</v>
      </c>
      <c r="X168">
        <f t="shared" si="37"/>
        <v>0</v>
      </c>
      <c r="Y168">
        <f t="shared" si="38"/>
        <v>0.44</v>
      </c>
      <c r="Z168">
        <f t="shared" si="39"/>
        <v>0.56000000000000005</v>
      </c>
    </row>
    <row r="169" spans="1:26" x14ac:dyDescent="0.25">
      <c r="A169" s="1" t="s">
        <v>1312</v>
      </c>
      <c r="B169" s="1">
        <v>100</v>
      </c>
      <c r="C169" s="1">
        <v>119</v>
      </c>
      <c r="D169" s="1">
        <v>0.2</v>
      </c>
      <c r="E169" s="1">
        <v>17.8</v>
      </c>
      <c r="F169" s="1">
        <v>4.5999999999999996</v>
      </c>
      <c r="G169" s="1">
        <v>0</v>
      </c>
      <c r="H169" s="1">
        <v>50</v>
      </c>
      <c r="I169" s="1">
        <v>0</v>
      </c>
      <c r="J169" s="1">
        <v>0</v>
      </c>
      <c r="K169" s="1">
        <v>0</v>
      </c>
      <c r="L169" s="1">
        <v>2011</v>
      </c>
      <c r="M169" s="1" t="str">
        <f t="shared" si="27"/>
        <v>저어육류</v>
      </c>
      <c r="N169">
        <f t="shared" si="28"/>
        <v>113.4</v>
      </c>
      <c r="O169">
        <f t="shared" si="29"/>
        <v>0.95</v>
      </c>
      <c r="P169">
        <f t="shared" si="30"/>
        <v>99.8</v>
      </c>
      <c r="Q169">
        <f t="shared" si="31"/>
        <v>112.6</v>
      </c>
      <c r="R169">
        <f t="shared" si="32"/>
        <v>22.4</v>
      </c>
      <c r="S169">
        <f t="shared" si="33"/>
        <v>112.6</v>
      </c>
      <c r="T169">
        <f t="shared" si="34"/>
        <v>2.25</v>
      </c>
      <c r="U169">
        <f t="shared" si="35"/>
        <v>9.9600000000000009</v>
      </c>
      <c r="V169">
        <f t="shared" si="36"/>
        <v>10</v>
      </c>
      <c r="X169">
        <f t="shared" si="37"/>
        <v>0.01</v>
      </c>
      <c r="Y169">
        <f t="shared" si="38"/>
        <v>0.79</v>
      </c>
      <c r="Z169">
        <f t="shared" si="39"/>
        <v>0.2</v>
      </c>
    </row>
    <row r="170" spans="1:26" x14ac:dyDescent="0.25">
      <c r="A170" s="1" t="s">
        <v>1313</v>
      </c>
      <c r="B170" s="1">
        <v>100</v>
      </c>
      <c r="C170" s="1">
        <v>201</v>
      </c>
      <c r="D170" s="1">
        <v>0</v>
      </c>
      <c r="E170" s="1">
        <v>33.68</v>
      </c>
      <c r="F170" s="1">
        <v>6.36</v>
      </c>
      <c r="G170" s="1"/>
      <c r="H170" s="1">
        <v>64</v>
      </c>
      <c r="I170" s="1">
        <v>78</v>
      </c>
      <c r="J170" s="1">
        <v>2.29</v>
      </c>
      <c r="K170" s="1">
        <v>0</v>
      </c>
      <c r="L170" s="1">
        <v>2017</v>
      </c>
      <c r="M170" s="1" t="str">
        <f t="shared" si="27"/>
        <v>저어육류</v>
      </c>
      <c r="N170">
        <f t="shared" si="28"/>
        <v>191.96</v>
      </c>
      <c r="O170">
        <f t="shared" si="29"/>
        <v>0.96</v>
      </c>
      <c r="P170">
        <f t="shared" si="30"/>
        <v>100</v>
      </c>
      <c r="Q170">
        <f t="shared" si="31"/>
        <v>191.96</v>
      </c>
      <c r="R170">
        <f t="shared" si="32"/>
        <v>40.04</v>
      </c>
      <c r="S170">
        <f t="shared" si="33"/>
        <v>191.96</v>
      </c>
      <c r="T170">
        <f t="shared" si="34"/>
        <v>3.84</v>
      </c>
      <c r="U170">
        <f t="shared" si="35"/>
        <v>10.43</v>
      </c>
      <c r="V170">
        <f t="shared" si="36"/>
        <v>10.4</v>
      </c>
      <c r="X170">
        <f t="shared" si="37"/>
        <v>0</v>
      </c>
      <c r="Y170">
        <f t="shared" si="38"/>
        <v>0.84</v>
      </c>
      <c r="Z170">
        <f t="shared" si="39"/>
        <v>0.16</v>
      </c>
    </row>
    <row r="171" spans="1:26" x14ac:dyDescent="0.25">
      <c r="A171" s="1" t="s">
        <v>1314</v>
      </c>
      <c r="B171" s="1">
        <v>100</v>
      </c>
      <c r="C171" s="1">
        <v>164</v>
      </c>
      <c r="D171" s="1">
        <v>0</v>
      </c>
      <c r="E171" s="1">
        <v>28.45</v>
      </c>
      <c r="F171" s="1">
        <v>4.67</v>
      </c>
      <c r="G171" s="1">
        <v>0</v>
      </c>
      <c r="H171" s="1">
        <v>38</v>
      </c>
      <c r="I171" s="1">
        <v>74</v>
      </c>
      <c r="J171" s="1">
        <v>1.61</v>
      </c>
      <c r="K171" s="1">
        <v>0</v>
      </c>
      <c r="L171" s="1">
        <v>2017</v>
      </c>
      <c r="M171" s="1" t="str">
        <f t="shared" si="27"/>
        <v>저어육류</v>
      </c>
      <c r="N171">
        <f t="shared" si="28"/>
        <v>155.82999999999998</v>
      </c>
      <c r="O171">
        <f t="shared" si="29"/>
        <v>0.95</v>
      </c>
      <c r="P171">
        <f t="shared" si="30"/>
        <v>100</v>
      </c>
      <c r="Q171">
        <f t="shared" si="31"/>
        <v>155.82999999999998</v>
      </c>
      <c r="R171">
        <f t="shared" si="32"/>
        <v>33.119999999999997</v>
      </c>
      <c r="S171">
        <f t="shared" si="33"/>
        <v>155.82999999999998</v>
      </c>
      <c r="T171">
        <f t="shared" si="34"/>
        <v>3.12</v>
      </c>
      <c r="U171">
        <f t="shared" si="35"/>
        <v>10.62</v>
      </c>
      <c r="V171">
        <f t="shared" si="36"/>
        <v>10.6</v>
      </c>
      <c r="X171">
        <f t="shared" si="37"/>
        <v>0</v>
      </c>
      <c r="Y171">
        <f t="shared" si="38"/>
        <v>0.86</v>
      </c>
      <c r="Z171">
        <f t="shared" si="39"/>
        <v>0.14000000000000001</v>
      </c>
    </row>
    <row r="172" spans="1:26" x14ac:dyDescent="0.25">
      <c r="A172" s="1" t="s">
        <v>1315</v>
      </c>
      <c r="B172" s="1">
        <v>100</v>
      </c>
      <c r="C172" s="1">
        <v>141</v>
      </c>
      <c r="D172" s="1">
        <v>0.2</v>
      </c>
      <c r="E172" s="1">
        <v>18.7</v>
      </c>
      <c r="F172" s="1">
        <v>6.5</v>
      </c>
      <c r="G172" s="1">
        <v>0</v>
      </c>
      <c r="H172" s="1">
        <v>60</v>
      </c>
      <c r="I172" s="1">
        <v>0</v>
      </c>
      <c r="J172" s="1">
        <v>0</v>
      </c>
      <c r="K172" s="1">
        <v>0</v>
      </c>
      <c r="L172" s="1">
        <v>2011</v>
      </c>
      <c r="M172" s="1" t="str">
        <f t="shared" si="27"/>
        <v>저어육류</v>
      </c>
      <c r="N172">
        <f t="shared" si="28"/>
        <v>134.1</v>
      </c>
      <c r="O172">
        <f t="shared" si="29"/>
        <v>0.95</v>
      </c>
      <c r="P172">
        <f t="shared" si="30"/>
        <v>99.8</v>
      </c>
      <c r="Q172">
        <f t="shared" si="31"/>
        <v>133.30000000000001</v>
      </c>
      <c r="R172">
        <f t="shared" si="32"/>
        <v>25.2</v>
      </c>
      <c r="S172">
        <f t="shared" si="33"/>
        <v>133.30000000000001</v>
      </c>
      <c r="T172">
        <f t="shared" si="34"/>
        <v>2.67</v>
      </c>
      <c r="U172">
        <f t="shared" si="35"/>
        <v>9.44</v>
      </c>
      <c r="V172">
        <f t="shared" si="36"/>
        <v>9.4</v>
      </c>
      <c r="X172">
        <f t="shared" si="37"/>
        <v>0.01</v>
      </c>
      <c r="Y172">
        <f t="shared" si="38"/>
        <v>0.74</v>
      </c>
      <c r="Z172">
        <f t="shared" si="39"/>
        <v>0.26</v>
      </c>
    </row>
    <row r="173" spans="1:26" x14ac:dyDescent="0.25">
      <c r="A173" s="1" t="s">
        <v>1316</v>
      </c>
      <c r="B173" s="1">
        <v>100</v>
      </c>
      <c r="C173" s="1">
        <v>267</v>
      </c>
      <c r="D173" s="1">
        <v>0</v>
      </c>
      <c r="E173" s="1">
        <v>26.46</v>
      </c>
      <c r="F173" s="1">
        <v>17.12</v>
      </c>
      <c r="G173" s="1">
        <v>0</v>
      </c>
      <c r="H173" s="1">
        <v>54</v>
      </c>
      <c r="I173" s="1">
        <v>97</v>
      </c>
      <c r="J173" s="1">
        <v>6.74</v>
      </c>
      <c r="K173" s="1">
        <v>0</v>
      </c>
      <c r="L173" s="1">
        <v>2017</v>
      </c>
      <c r="M173" s="1" t="str">
        <f t="shared" si="27"/>
        <v>중어육류</v>
      </c>
      <c r="N173">
        <f t="shared" si="28"/>
        <v>259.92</v>
      </c>
      <c r="O173">
        <f t="shared" si="29"/>
        <v>0.97</v>
      </c>
      <c r="P173">
        <f t="shared" si="30"/>
        <v>100</v>
      </c>
      <c r="Q173">
        <f t="shared" si="31"/>
        <v>259.92</v>
      </c>
      <c r="R173">
        <f t="shared" si="32"/>
        <v>43.58</v>
      </c>
      <c r="S173">
        <f t="shared" si="33"/>
        <v>259.92</v>
      </c>
      <c r="T173">
        <f t="shared" si="34"/>
        <v>3.47</v>
      </c>
      <c r="U173">
        <f t="shared" si="35"/>
        <v>12.56</v>
      </c>
      <c r="V173">
        <f t="shared" si="36"/>
        <v>12.6</v>
      </c>
      <c r="X173">
        <f t="shared" si="37"/>
        <v>0</v>
      </c>
      <c r="Y173">
        <f t="shared" si="38"/>
        <v>0.61</v>
      </c>
      <c r="Z173">
        <f t="shared" si="39"/>
        <v>0.39</v>
      </c>
    </row>
    <row r="174" spans="1:26" x14ac:dyDescent="0.25">
      <c r="A174" s="1" t="s">
        <v>1317</v>
      </c>
      <c r="B174" s="1">
        <v>100</v>
      </c>
      <c r="C174" s="1">
        <v>198</v>
      </c>
      <c r="D174" s="1">
        <v>0.2</v>
      </c>
      <c r="E174" s="1">
        <v>20</v>
      </c>
      <c r="F174" s="1">
        <v>12</v>
      </c>
      <c r="G174" s="1">
        <v>0</v>
      </c>
      <c r="H174" s="1">
        <v>45</v>
      </c>
      <c r="I174" s="1">
        <v>0</v>
      </c>
      <c r="J174" s="1">
        <v>0</v>
      </c>
      <c r="K174" s="1">
        <v>0</v>
      </c>
      <c r="L174" s="1">
        <v>2011</v>
      </c>
      <c r="M174" s="1" t="str">
        <f t="shared" si="27"/>
        <v>중어육류</v>
      </c>
      <c r="N174">
        <f t="shared" si="28"/>
        <v>188.8</v>
      </c>
      <c r="O174">
        <f t="shared" si="29"/>
        <v>0.95</v>
      </c>
      <c r="P174">
        <f t="shared" si="30"/>
        <v>99.8</v>
      </c>
      <c r="Q174">
        <f t="shared" si="31"/>
        <v>188</v>
      </c>
      <c r="R174">
        <f t="shared" si="32"/>
        <v>32</v>
      </c>
      <c r="S174">
        <f t="shared" si="33"/>
        <v>188</v>
      </c>
      <c r="T174">
        <f t="shared" si="34"/>
        <v>2.5099999999999998</v>
      </c>
      <c r="U174">
        <f t="shared" si="35"/>
        <v>12.75</v>
      </c>
      <c r="V174">
        <f t="shared" si="36"/>
        <v>12.8</v>
      </c>
      <c r="X174">
        <f t="shared" si="37"/>
        <v>0.01</v>
      </c>
      <c r="Y174">
        <f t="shared" si="38"/>
        <v>0.62</v>
      </c>
      <c r="Z174">
        <f t="shared" si="39"/>
        <v>0.37</v>
      </c>
    </row>
    <row r="175" spans="1:26" x14ac:dyDescent="0.25">
      <c r="A175" s="1" t="s">
        <v>1318</v>
      </c>
      <c r="B175" s="1">
        <v>60</v>
      </c>
      <c r="C175" s="1">
        <v>121.8</v>
      </c>
      <c r="D175" s="1">
        <v>0</v>
      </c>
      <c r="E175" s="1">
        <v>11.22</v>
      </c>
      <c r="F175" s="1">
        <v>8.2200000000000006</v>
      </c>
      <c r="G175" s="1">
        <v>0</v>
      </c>
      <c r="H175" s="1">
        <v>40.200000000000003</v>
      </c>
      <c r="I175" s="1">
        <v>20.399999999999999</v>
      </c>
      <c r="J175" s="1">
        <v>0</v>
      </c>
      <c r="K175" s="1">
        <v>0</v>
      </c>
      <c r="L175" s="1">
        <v>2011</v>
      </c>
      <c r="M175" s="1" t="str">
        <f t="shared" si="27"/>
        <v>중어육류</v>
      </c>
      <c r="N175">
        <f t="shared" si="28"/>
        <v>118.86000000000001</v>
      </c>
      <c r="O175">
        <f t="shared" si="29"/>
        <v>0.98</v>
      </c>
      <c r="P175">
        <f t="shared" si="30"/>
        <v>60</v>
      </c>
      <c r="Q175">
        <f t="shared" si="31"/>
        <v>118.86000000000001</v>
      </c>
      <c r="R175">
        <f t="shared" si="32"/>
        <v>19.440000000000001</v>
      </c>
      <c r="S175">
        <f t="shared" si="33"/>
        <v>118.86000000000001</v>
      </c>
      <c r="T175">
        <f t="shared" si="34"/>
        <v>1.58</v>
      </c>
      <c r="U175">
        <f t="shared" si="35"/>
        <v>12.3</v>
      </c>
      <c r="V175">
        <f t="shared" si="36"/>
        <v>12.3</v>
      </c>
      <c r="X175">
        <f t="shared" si="37"/>
        <v>0</v>
      </c>
      <c r="Y175">
        <f t="shared" si="38"/>
        <v>0.57999999999999996</v>
      </c>
      <c r="Z175">
        <f t="shared" si="39"/>
        <v>0.42</v>
      </c>
    </row>
    <row r="176" spans="1:26" x14ac:dyDescent="0.25">
      <c r="A176" s="1" t="s">
        <v>1319</v>
      </c>
      <c r="B176" s="1">
        <v>100</v>
      </c>
      <c r="C176" s="1">
        <v>150</v>
      </c>
      <c r="D176" s="1">
        <v>0.1</v>
      </c>
      <c r="E176" s="1">
        <v>21.2</v>
      </c>
      <c r="F176" s="1">
        <v>6.6</v>
      </c>
      <c r="G176" s="1">
        <v>0</v>
      </c>
      <c r="H176" s="1">
        <v>48</v>
      </c>
      <c r="I176" s="1">
        <v>0</v>
      </c>
      <c r="J176" s="1">
        <v>0</v>
      </c>
      <c r="K176" s="1">
        <v>0</v>
      </c>
      <c r="L176" s="1">
        <v>2006</v>
      </c>
      <c r="M176" s="1" t="str">
        <f t="shared" si="27"/>
        <v>저어육류</v>
      </c>
      <c r="N176">
        <f t="shared" si="28"/>
        <v>144.6</v>
      </c>
      <c r="O176">
        <f t="shared" si="29"/>
        <v>0.96</v>
      </c>
      <c r="P176">
        <f t="shared" si="30"/>
        <v>99.9</v>
      </c>
      <c r="Q176">
        <f t="shared" si="31"/>
        <v>144.19999999999999</v>
      </c>
      <c r="R176">
        <f t="shared" si="32"/>
        <v>27.799999999999997</v>
      </c>
      <c r="S176">
        <f t="shared" si="33"/>
        <v>144.19999999999999</v>
      </c>
      <c r="T176">
        <f t="shared" si="34"/>
        <v>2.88</v>
      </c>
      <c r="U176">
        <f t="shared" si="35"/>
        <v>9.65</v>
      </c>
      <c r="V176">
        <f t="shared" si="36"/>
        <v>9.6999999999999993</v>
      </c>
      <c r="X176">
        <f t="shared" si="37"/>
        <v>0</v>
      </c>
      <c r="Y176">
        <f t="shared" si="38"/>
        <v>0.76</v>
      </c>
      <c r="Z176">
        <f t="shared" si="39"/>
        <v>0.24</v>
      </c>
    </row>
    <row r="177" spans="1:26" x14ac:dyDescent="0.25">
      <c r="A177" s="1" t="s">
        <v>1320</v>
      </c>
      <c r="B177" s="1">
        <v>60</v>
      </c>
      <c r="C177" s="1">
        <v>81</v>
      </c>
      <c r="D177" s="1">
        <v>0.06</v>
      </c>
      <c r="E177" s="1">
        <v>13.14</v>
      </c>
      <c r="F177" s="1">
        <v>2.7</v>
      </c>
      <c r="G177" s="1">
        <v>0</v>
      </c>
      <c r="H177" s="1">
        <v>27</v>
      </c>
      <c r="I177" s="1">
        <v>0</v>
      </c>
      <c r="J177" s="1">
        <v>0</v>
      </c>
      <c r="K177" s="1">
        <v>0</v>
      </c>
      <c r="L177" s="1">
        <v>2011</v>
      </c>
      <c r="M177" s="1" t="str">
        <f t="shared" si="27"/>
        <v>저어육류</v>
      </c>
      <c r="N177">
        <f t="shared" si="28"/>
        <v>77.100000000000009</v>
      </c>
      <c r="O177">
        <f t="shared" si="29"/>
        <v>0.95</v>
      </c>
      <c r="P177">
        <f t="shared" si="30"/>
        <v>59.94</v>
      </c>
      <c r="Q177">
        <f t="shared" si="31"/>
        <v>76.86</v>
      </c>
      <c r="R177">
        <f t="shared" si="32"/>
        <v>15.84</v>
      </c>
      <c r="S177">
        <f t="shared" si="33"/>
        <v>76.86</v>
      </c>
      <c r="T177">
        <f t="shared" si="34"/>
        <v>1.54</v>
      </c>
      <c r="U177">
        <f t="shared" si="35"/>
        <v>10.29</v>
      </c>
      <c r="V177">
        <f t="shared" si="36"/>
        <v>10.3</v>
      </c>
      <c r="X177">
        <f t="shared" si="37"/>
        <v>0</v>
      </c>
      <c r="Y177">
        <f t="shared" si="38"/>
        <v>0.83</v>
      </c>
      <c r="Z177">
        <f t="shared" si="39"/>
        <v>0.17</v>
      </c>
    </row>
    <row r="178" spans="1:26" x14ac:dyDescent="0.25">
      <c r="A178" s="1" t="s">
        <v>1321</v>
      </c>
      <c r="B178" s="1">
        <v>60</v>
      </c>
      <c r="C178" s="1">
        <v>138</v>
      </c>
      <c r="D178" s="1">
        <v>0</v>
      </c>
      <c r="E178" s="1">
        <v>16.260000000000002</v>
      </c>
      <c r="F178" s="1">
        <v>7.62</v>
      </c>
      <c r="G178" s="1">
        <v>0</v>
      </c>
      <c r="H178" s="1">
        <v>34.200000000000003</v>
      </c>
      <c r="I178" s="1">
        <v>0</v>
      </c>
      <c r="J178" s="1">
        <v>0</v>
      </c>
      <c r="K178" s="1">
        <v>0</v>
      </c>
      <c r="L178" s="1">
        <v>2011</v>
      </c>
      <c r="M178" s="1" t="str">
        <f t="shared" si="27"/>
        <v>중어육류</v>
      </c>
      <c r="N178">
        <f t="shared" si="28"/>
        <v>133.62</v>
      </c>
      <c r="O178">
        <f t="shared" si="29"/>
        <v>0.97</v>
      </c>
      <c r="P178">
        <f t="shared" si="30"/>
        <v>60</v>
      </c>
      <c r="Q178">
        <f t="shared" si="31"/>
        <v>133.62</v>
      </c>
      <c r="R178">
        <f t="shared" si="32"/>
        <v>23.880000000000003</v>
      </c>
      <c r="S178">
        <f t="shared" si="33"/>
        <v>133.62</v>
      </c>
      <c r="T178">
        <f t="shared" si="34"/>
        <v>1.78</v>
      </c>
      <c r="U178">
        <f t="shared" si="35"/>
        <v>13.42</v>
      </c>
      <c r="V178">
        <f t="shared" si="36"/>
        <v>13.4</v>
      </c>
      <c r="X178">
        <f t="shared" si="37"/>
        <v>0</v>
      </c>
      <c r="Y178">
        <f t="shared" si="38"/>
        <v>0.68</v>
      </c>
      <c r="Z178">
        <f t="shared" si="39"/>
        <v>0.32</v>
      </c>
    </row>
    <row r="179" spans="1:26" x14ac:dyDescent="0.25">
      <c r="A179" s="1" t="s">
        <v>1322</v>
      </c>
      <c r="B179" s="1">
        <v>100</v>
      </c>
      <c r="C179" s="1">
        <v>214</v>
      </c>
      <c r="D179" s="1">
        <v>0.1</v>
      </c>
      <c r="E179" s="1">
        <v>17.399999999999999</v>
      </c>
      <c r="F179" s="1">
        <v>14.9</v>
      </c>
      <c r="G179" s="1">
        <v>0</v>
      </c>
      <c r="H179" s="1"/>
      <c r="I179" s="1">
        <v>0</v>
      </c>
      <c r="J179" s="1">
        <v>0</v>
      </c>
      <c r="K179" s="1">
        <v>0</v>
      </c>
      <c r="L179" s="1">
        <v>2011</v>
      </c>
      <c r="M179" s="1" t="str">
        <f t="shared" si="27"/>
        <v>고어육류</v>
      </c>
      <c r="N179">
        <f t="shared" si="28"/>
        <v>204.1</v>
      </c>
      <c r="O179">
        <f t="shared" si="29"/>
        <v>0.95</v>
      </c>
      <c r="P179">
        <f t="shared" si="30"/>
        <v>99.9</v>
      </c>
      <c r="Q179">
        <f t="shared" si="31"/>
        <v>203.7</v>
      </c>
      <c r="R179">
        <f t="shared" si="32"/>
        <v>32.299999999999997</v>
      </c>
      <c r="S179">
        <f t="shared" si="33"/>
        <v>203.7</v>
      </c>
      <c r="T179">
        <f t="shared" si="34"/>
        <v>2.04</v>
      </c>
      <c r="U179">
        <f t="shared" si="35"/>
        <v>15.83</v>
      </c>
      <c r="V179">
        <f t="shared" si="36"/>
        <v>15.8</v>
      </c>
      <c r="X179">
        <f t="shared" si="37"/>
        <v>0</v>
      </c>
      <c r="Y179">
        <f t="shared" si="38"/>
        <v>0.54</v>
      </c>
      <c r="Z179">
        <f t="shared" si="39"/>
        <v>0.46</v>
      </c>
    </row>
    <row r="180" spans="1:26" x14ac:dyDescent="0.25">
      <c r="A180" s="1" t="s">
        <v>1323</v>
      </c>
      <c r="B180" s="1">
        <v>100</v>
      </c>
      <c r="C180" s="1">
        <v>271</v>
      </c>
      <c r="D180" s="1">
        <v>0</v>
      </c>
      <c r="E180" s="1">
        <v>16.899999999999999</v>
      </c>
      <c r="F180" s="1">
        <v>22.8</v>
      </c>
      <c r="G180" s="1"/>
      <c r="H180" s="1">
        <v>43</v>
      </c>
      <c r="I180" s="1"/>
      <c r="J180" s="1"/>
      <c r="K180" s="1">
        <v>0</v>
      </c>
      <c r="L180" s="1">
        <v>2017</v>
      </c>
      <c r="M180" s="1" t="str">
        <f t="shared" si="27"/>
        <v>고어육류</v>
      </c>
      <c r="N180">
        <f t="shared" si="28"/>
        <v>272.8</v>
      </c>
      <c r="O180">
        <f t="shared" si="29"/>
        <v>1.01</v>
      </c>
      <c r="P180">
        <f t="shared" si="30"/>
        <v>100</v>
      </c>
      <c r="Q180">
        <f t="shared" si="31"/>
        <v>272.8</v>
      </c>
      <c r="R180">
        <f t="shared" si="32"/>
        <v>39.700000000000003</v>
      </c>
      <c r="S180">
        <f t="shared" si="33"/>
        <v>272.8</v>
      </c>
      <c r="T180">
        <f t="shared" si="34"/>
        <v>2.73</v>
      </c>
      <c r="U180">
        <f t="shared" si="35"/>
        <v>14.54</v>
      </c>
      <c r="V180">
        <f t="shared" si="36"/>
        <v>14.5</v>
      </c>
      <c r="X180">
        <f t="shared" si="37"/>
        <v>0</v>
      </c>
      <c r="Y180">
        <f t="shared" si="38"/>
        <v>0.43</v>
      </c>
      <c r="Z180">
        <f t="shared" si="39"/>
        <v>0.56999999999999995</v>
      </c>
    </row>
    <row r="181" spans="1:26" x14ac:dyDescent="0.25">
      <c r="A181" s="1" t="s">
        <v>1324</v>
      </c>
      <c r="B181" s="1">
        <v>100</v>
      </c>
      <c r="C181" s="1">
        <v>211</v>
      </c>
      <c r="D181" s="1">
        <v>0</v>
      </c>
      <c r="E181" s="1">
        <v>18.8</v>
      </c>
      <c r="F181" s="1">
        <v>15.3</v>
      </c>
      <c r="G181" s="1"/>
      <c r="H181" s="1">
        <v>60</v>
      </c>
      <c r="I181" s="1"/>
      <c r="J181" s="1"/>
      <c r="K181" s="1">
        <v>0</v>
      </c>
      <c r="L181" s="1">
        <v>2017</v>
      </c>
      <c r="M181" s="1" t="str">
        <f t="shared" si="27"/>
        <v>중어육류</v>
      </c>
      <c r="N181">
        <f t="shared" si="28"/>
        <v>212.90000000000003</v>
      </c>
      <c r="O181">
        <f t="shared" si="29"/>
        <v>1.01</v>
      </c>
      <c r="P181">
        <f t="shared" si="30"/>
        <v>100</v>
      </c>
      <c r="Q181">
        <f t="shared" si="31"/>
        <v>212.90000000000003</v>
      </c>
      <c r="R181">
        <f t="shared" si="32"/>
        <v>34.1</v>
      </c>
      <c r="S181">
        <f t="shared" si="33"/>
        <v>212.90000000000003</v>
      </c>
      <c r="T181">
        <f t="shared" si="34"/>
        <v>2.84</v>
      </c>
      <c r="U181">
        <f t="shared" si="35"/>
        <v>12.01</v>
      </c>
      <c r="V181">
        <f t="shared" si="36"/>
        <v>12</v>
      </c>
      <c r="X181">
        <f t="shared" si="37"/>
        <v>0</v>
      </c>
      <c r="Y181">
        <f t="shared" si="38"/>
        <v>0.55000000000000004</v>
      </c>
      <c r="Z181">
        <f t="shared" si="39"/>
        <v>0.45</v>
      </c>
    </row>
    <row r="182" spans="1:26" x14ac:dyDescent="0.25">
      <c r="A182" s="1" t="s">
        <v>1325</v>
      </c>
      <c r="B182" s="1">
        <v>100</v>
      </c>
      <c r="C182" s="1">
        <v>196</v>
      </c>
      <c r="D182" s="1">
        <v>0</v>
      </c>
      <c r="E182" s="1">
        <v>19.7</v>
      </c>
      <c r="F182" s="1">
        <v>13.3</v>
      </c>
      <c r="G182" s="1"/>
      <c r="H182" s="1">
        <v>82</v>
      </c>
      <c r="I182" s="1"/>
      <c r="J182" s="1"/>
      <c r="K182" s="1">
        <v>0</v>
      </c>
      <c r="L182" s="1">
        <v>2017</v>
      </c>
      <c r="M182" s="1" t="str">
        <f t="shared" si="27"/>
        <v>중어육류</v>
      </c>
      <c r="N182">
        <f t="shared" si="28"/>
        <v>198.5</v>
      </c>
      <c r="O182">
        <f t="shared" si="29"/>
        <v>1.01</v>
      </c>
      <c r="P182">
        <f t="shared" si="30"/>
        <v>100</v>
      </c>
      <c r="Q182">
        <f t="shared" si="31"/>
        <v>198.5</v>
      </c>
      <c r="R182">
        <f t="shared" si="32"/>
        <v>33</v>
      </c>
      <c r="S182">
        <f t="shared" si="33"/>
        <v>198.5</v>
      </c>
      <c r="T182">
        <f t="shared" si="34"/>
        <v>2.65</v>
      </c>
      <c r="U182">
        <f t="shared" si="35"/>
        <v>12.45</v>
      </c>
      <c r="V182">
        <f t="shared" si="36"/>
        <v>12.5</v>
      </c>
      <c r="X182">
        <f t="shared" si="37"/>
        <v>0</v>
      </c>
      <c r="Y182">
        <f t="shared" si="38"/>
        <v>0.6</v>
      </c>
      <c r="Z182">
        <f t="shared" si="39"/>
        <v>0.4</v>
      </c>
    </row>
    <row r="183" spans="1:26" x14ac:dyDescent="0.25">
      <c r="A183" s="1" t="s">
        <v>1326</v>
      </c>
      <c r="B183" s="1">
        <v>100</v>
      </c>
      <c r="C183" s="1">
        <v>188</v>
      </c>
      <c r="D183" s="1">
        <v>0</v>
      </c>
      <c r="E183" s="1">
        <v>19.5</v>
      </c>
      <c r="F183" s="1">
        <v>12.5</v>
      </c>
      <c r="G183" s="1"/>
      <c r="H183" s="1">
        <v>80</v>
      </c>
      <c r="I183" s="1"/>
      <c r="J183" s="1"/>
      <c r="K183" s="1">
        <v>0</v>
      </c>
      <c r="L183" s="1">
        <v>2017</v>
      </c>
      <c r="M183" s="1" t="str">
        <f t="shared" si="27"/>
        <v>중어육류</v>
      </c>
      <c r="N183">
        <f t="shared" si="28"/>
        <v>190.5</v>
      </c>
      <c r="O183">
        <f t="shared" si="29"/>
        <v>1.01</v>
      </c>
      <c r="P183">
        <f t="shared" si="30"/>
        <v>100</v>
      </c>
      <c r="Q183">
        <f t="shared" si="31"/>
        <v>190.5</v>
      </c>
      <c r="R183">
        <f t="shared" si="32"/>
        <v>32</v>
      </c>
      <c r="S183">
        <f t="shared" si="33"/>
        <v>190.5</v>
      </c>
      <c r="T183">
        <f t="shared" si="34"/>
        <v>2.54</v>
      </c>
      <c r="U183">
        <f t="shared" si="35"/>
        <v>12.6</v>
      </c>
      <c r="V183">
        <f t="shared" si="36"/>
        <v>12.6</v>
      </c>
      <c r="X183">
        <f t="shared" si="37"/>
        <v>0</v>
      </c>
      <c r="Y183">
        <f t="shared" si="38"/>
        <v>0.61</v>
      </c>
      <c r="Z183">
        <f t="shared" si="39"/>
        <v>0.39</v>
      </c>
    </row>
    <row r="184" spans="1:26" x14ac:dyDescent="0.25">
      <c r="A184" s="1" t="s">
        <v>1327</v>
      </c>
      <c r="B184" s="1">
        <v>100</v>
      </c>
      <c r="C184" s="1">
        <v>159</v>
      </c>
      <c r="D184" s="1">
        <v>0</v>
      </c>
      <c r="E184" s="1">
        <v>19.5</v>
      </c>
      <c r="F184" s="1">
        <v>9.3000000000000007</v>
      </c>
      <c r="G184" s="1"/>
      <c r="H184" s="1">
        <v>70</v>
      </c>
      <c r="I184" s="1"/>
      <c r="J184" s="1"/>
      <c r="K184" s="1">
        <v>0</v>
      </c>
      <c r="L184" s="1">
        <v>2017</v>
      </c>
      <c r="M184" s="1" t="str">
        <f t="shared" si="27"/>
        <v>중어육류</v>
      </c>
      <c r="N184">
        <f t="shared" si="28"/>
        <v>161.69999999999999</v>
      </c>
      <c r="O184">
        <f t="shared" si="29"/>
        <v>1.02</v>
      </c>
      <c r="P184">
        <f t="shared" si="30"/>
        <v>100</v>
      </c>
      <c r="Q184">
        <f t="shared" si="31"/>
        <v>161.69999999999999</v>
      </c>
      <c r="R184">
        <f t="shared" si="32"/>
        <v>28.8</v>
      </c>
      <c r="S184">
        <f t="shared" si="33"/>
        <v>161.69999999999999</v>
      </c>
      <c r="T184">
        <f t="shared" si="34"/>
        <v>2.16</v>
      </c>
      <c r="U184">
        <f t="shared" si="35"/>
        <v>13.33</v>
      </c>
      <c r="V184">
        <f t="shared" si="36"/>
        <v>13.3</v>
      </c>
      <c r="X184">
        <f t="shared" si="37"/>
        <v>0</v>
      </c>
      <c r="Y184">
        <f t="shared" si="38"/>
        <v>0.68</v>
      </c>
      <c r="Z184">
        <f t="shared" si="39"/>
        <v>0.32</v>
      </c>
    </row>
    <row r="185" spans="1:26" x14ac:dyDescent="0.25">
      <c r="A185" s="1" t="s">
        <v>1328</v>
      </c>
      <c r="B185" s="1">
        <v>100</v>
      </c>
      <c r="C185" s="1">
        <v>246</v>
      </c>
      <c r="D185" s="1">
        <v>0</v>
      </c>
      <c r="E185" s="1">
        <v>17.8</v>
      </c>
      <c r="F185" s="1">
        <v>19.600000000000001</v>
      </c>
      <c r="G185" s="1"/>
      <c r="H185" s="1">
        <v>101</v>
      </c>
      <c r="I185" s="1"/>
      <c r="J185" s="1"/>
      <c r="K185" s="1">
        <v>0</v>
      </c>
      <c r="L185" s="1">
        <v>2017</v>
      </c>
      <c r="M185" s="1" t="str">
        <f t="shared" si="27"/>
        <v>고어육류</v>
      </c>
      <c r="N185">
        <f t="shared" si="28"/>
        <v>247.60000000000002</v>
      </c>
      <c r="O185">
        <f t="shared" si="29"/>
        <v>1.01</v>
      </c>
      <c r="P185">
        <f t="shared" si="30"/>
        <v>100</v>
      </c>
      <c r="Q185">
        <f t="shared" si="31"/>
        <v>247.60000000000002</v>
      </c>
      <c r="R185">
        <f t="shared" si="32"/>
        <v>37.400000000000006</v>
      </c>
      <c r="S185">
        <f t="shared" si="33"/>
        <v>247.60000000000002</v>
      </c>
      <c r="T185">
        <f t="shared" si="34"/>
        <v>2.48</v>
      </c>
      <c r="U185">
        <f t="shared" si="35"/>
        <v>15.08</v>
      </c>
      <c r="V185">
        <f t="shared" si="36"/>
        <v>15.1</v>
      </c>
      <c r="X185">
        <f t="shared" si="37"/>
        <v>0</v>
      </c>
      <c r="Y185">
        <f t="shared" si="38"/>
        <v>0.48</v>
      </c>
      <c r="Z185">
        <f t="shared" si="39"/>
        <v>0.52</v>
      </c>
    </row>
    <row r="186" spans="1:26" x14ac:dyDescent="0.25">
      <c r="A186" s="1" t="s">
        <v>1329</v>
      </c>
      <c r="B186" s="1">
        <v>100</v>
      </c>
      <c r="C186" s="1">
        <v>190</v>
      </c>
      <c r="D186" s="1">
        <v>0</v>
      </c>
      <c r="E186" s="1">
        <v>19.100000000000001</v>
      </c>
      <c r="F186" s="1">
        <v>12.9</v>
      </c>
      <c r="G186" s="1"/>
      <c r="H186" s="1">
        <v>104</v>
      </c>
      <c r="I186" s="1"/>
      <c r="J186" s="1"/>
      <c r="K186" s="1">
        <v>0</v>
      </c>
      <c r="L186" s="1">
        <v>2017</v>
      </c>
      <c r="M186" s="1" t="str">
        <f t="shared" si="27"/>
        <v>중어육류</v>
      </c>
      <c r="N186">
        <f t="shared" si="28"/>
        <v>192.5</v>
      </c>
      <c r="O186">
        <f t="shared" si="29"/>
        <v>1.01</v>
      </c>
      <c r="P186">
        <f t="shared" si="30"/>
        <v>100</v>
      </c>
      <c r="Q186">
        <f t="shared" si="31"/>
        <v>192.5</v>
      </c>
      <c r="R186">
        <f t="shared" si="32"/>
        <v>32</v>
      </c>
      <c r="S186">
        <f t="shared" si="33"/>
        <v>192.5</v>
      </c>
      <c r="T186">
        <f t="shared" si="34"/>
        <v>2.57</v>
      </c>
      <c r="U186">
        <f t="shared" si="35"/>
        <v>12.45</v>
      </c>
      <c r="V186">
        <f t="shared" si="36"/>
        <v>12.5</v>
      </c>
      <c r="X186">
        <f t="shared" si="37"/>
        <v>0</v>
      </c>
      <c r="Y186">
        <f t="shared" si="38"/>
        <v>0.6</v>
      </c>
      <c r="Z186">
        <f t="shared" si="39"/>
        <v>0.4</v>
      </c>
    </row>
    <row r="187" spans="1:26" x14ac:dyDescent="0.25">
      <c r="A187" s="1" t="s">
        <v>1330</v>
      </c>
      <c r="B187" s="1">
        <v>100</v>
      </c>
      <c r="C187" s="1">
        <v>152</v>
      </c>
      <c r="D187" s="1">
        <v>0</v>
      </c>
      <c r="E187" s="1">
        <v>21.2</v>
      </c>
      <c r="F187" s="1">
        <v>7.8</v>
      </c>
      <c r="G187" s="1"/>
      <c r="H187" s="1">
        <v>62</v>
      </c>
      <c r="I187" s="1"/>
      <c r="J187" s="1"/>
      <c r="K187" s="1">
        <v>0</v>
      </c>
      <c r="L187" s="1">
        <v>2017</v>
      </c>
      <c r="M187" s="1" t="str">
        <f t="shared" si="27"/>
        <v>저어육류</v>
      </c>
      <c r="N187">
        <f t="shared" si="28"/>
        <v>155</v>
      </c>
      <c r="O187">
        <f t="shared" si="29"/>
        <v>1.02</v>
      </c>
      <c r="P187">
        <f t="shared" si="30"/>
        <v>100</v>
      </c>
      <c r="Q187">
        <f t="shared" si="31"/>
        <v>155</v>
      </c>
      <c r="R187">
        <f t="shared" si="32"/>
        <v>29</v>
      </c>
      <c r="S187">
        <f t="shared" si="33"/>
        <v>155</v>
      </c>
      <c r="T187">
        <f t="shared" si="34"/>
        <v>3.1</v>
      </c>
      <c r="U187">
        <f t="shared" si="35"/>
        <v>9.35</v>
      </c>
      <c r="V187">
        <f t="shared" si="36"/>
        <v>9.4</v>
      </c>
      <c r="X187">
        <f t="shared" si="37"/>
        <v>0</v>
      </c>
      <c r="Y187">
        <f t="shared" si="38"/>
        <v>0.73</v>
      </c>
      <c r="Z187">
        <f t="shared" si="39"/>
        <v>0.27</v>
      </c>
    </row>
    <row r="188" spans="1:26" x14ac:dyDescent="0.25">
      <c r="A188" s="1" t="s">
        <v>1331</v>
      </c>
      <c r="B188" s="1">
        <v>100</v>
      </c>
      <c r="C188" s="1">
        <v>163</v>
      </c>
      <c r="D188" s="1">
        <v>0</v>
      </c>
      <c r="E188" s="1">
        <v>20.6</v>
      </c>
      <c r="F188" s="1">
        <v>9.1999999999999993</v>
      </c>
      <c r="G188" s="1"/>
      <c r="H188" s="1">
        <v>48</v>
      </c>
      <c r="I188" s="1"/>
      <c r="J188" s="1"/>
      <c r="K188" s="1">
        <v>0</v>
      </c>
      <c r="L188" s="1">
        <v>2017</v>
      </c>
      <c r="M188" s="1" t="str">
        <f t="shared" si="27"/>
        <v>중어육류</v>
      </c>
      <c r="N188">
        <f t="shared" si="28"/>
        <v>165.2</v>
      </c>
      <c r="O188">
        <f t="shared" si="29"/>
        <v>1.01</v>
      </c>
      <c r="P188">
        <f t="shared" si="30"/>
        <v>100</v>
      </c>
      <c r="Q188">
        <f t="shared" si="31"/>
        <v>165.2</v>
      </c>
      <c r="R188">
        <f t="shared" si="32"/>
        <v>29.8</v>
      </c>
      <c r="S188">
        <f t="shared" si="33"/>
        <v>165.2</v>
      </c>
      <c r="T188">
        <f t="shared" si="34"/>
        <v>2.2000000000000002</v>
      </c>
      <c r="U188">
        <f t="shared" si="35"/>
        <v>13.55</v>
      </c>
      <c r="V188">
        <f t="shared" si="36"/>
        <v>13.6</v>
      </c>
      <c r="X188">
        <f t="shared" si="37"/>
        <v>0</v>
      </c>
      <c r="Y188">
        <f t="shared" si="38"/>
        <v>0.69</v>
      </c>
      <c r="Z188">
        <f t="shared" si="39"/>
        <v>0.31</v>
      </c>
    </row>
    <row r="189" spans="1:26" x14ac:dyDescent="0.25">
      <c r="A189" s="1" t="s">
        <v>1332</v>
      </c>
      <c r="B189" s="1">
        <v>100</v>
      </c>
      <c r="C189" s="1">
        <v>258</v>
      </c>
      <c r="D189" s="1">
        <v>0</v>
      </c>
      <c r="E189" s="1">
        <v>17.8</v>
      </c>
      <c r="F189" s="1">
        <v>21</v>
      </c>
      <c r="G189" s="1"/>
      <c r="H189" s="1">
        <v>48</v>
      </c>
      <c r="I189" s="1"/>
      <c r="J189" s="1"/>
      <c r="K189" s="1">
        <v>0</v>
      </c>
      <c r="L189" s="1">
        <v>2017</v>
      </c>
      <c r="M189" s="1" t="str">
        <f t="shared" si="27"/>
        <v>고어육류</v>
      </c>
      <c r="N189">
        <f t="shared" si="28"/>
        <v>260.2</v>
      </c>
      <c r="O189">
        <f t="shared" si="29"/>
        <v>1.01</v>
      </c>
      <c r="P189">
        <f t="shared" si="30"/>
        <v>100</v>
      </c>
      <c r="Q189">
        <f t="shared" si="31"/>
        <v>260.2</v>
      </c>
      <c r="R189">
        <f t="shared" si="32"/>
        <v>38.799999999999997</v>
      </c>
      <c r="S189">
        <f t="shared" si="33"/>
        <v>260.2</v>
      </c>
      <c r="T189">
        <f t="shared" si="34"/>
        <v>2.6</v>
      </c>
      <c r="U189">
        <f t="shared" si="35"/>
        <v>14.92</v>
      </c>
      <c r="V189">
        <f t="shared" si="36"/>
        <v>14.9</v>
      </c>
      <c r="X189">
        <f t="shared" si="37"/>
        <v>0</v>
      </c>
      <c r="Y189">
        <f t="shared" si="38"/>
        <v>0.46</v>
      </c>
      <c r="Z189">
        <f t="shared" si="39"/>
        <v>0.54</v>
      </c>
    </row>
    <row r="190" spans="1:26" x14ac:dyDescent="0.25">
      <c r="A190" s="1" t="s">
        <v>1333</v>
      </c>
      <c r="B190" s="1">
        <v>100</v>
      </c>
      <c r="C190" s="1">
        <v>109</v>
      </c>
      <c r="D190" s="1">
        <v>0</v>
      </c>
      <c r="E190" s="1">
        <v>21.3</v>
      </c>
      <c r="F190" s="1">
        <v>2.9</v>
      </c>
      <c r="G190" s="1"/>
      <c r="H190" s="1">
        <v>49</v>
      </c>
      <c r="I190" s="1"/>
      <c r="J190" s="1"/>
      <c r="K190" s="1">
        <v>0</v>
      </c>
      <c r="L190" s="1">
        <v>2017</v>
      </c>
      <c r="M190" s="1" t="str">
        <f t="shared" si="27"/>
        <v>저어육류</v>
      </c>
      <c r="N190">
        <f t="shared" si="28"/>
        <v>111.3</v>
      </c>
      <c r="O190">
        <f t="shared" si="29"/>
        <v>1.02</v>
      </c>
      <c r="P190">
        <f t="shared" si="30"/>
        <v>100</v>
      </c>
      <c r="Q190">
        <f t="shared" si="31"/>
        <v>111.3</v>
      </c>
      <c r="R190">
        <f t="shared" si="32"/>
        <v>24.2</v>
      </c>
      <c r="S190">
        <f t="shared" si="33"/>
        <v>111.3</v>
      </c>
      <c r="T190">
        <f t="shared" si="34"/>
        <v>2.23</v>
      </c>
      <c r="U190">
        <f t="shared" si="35"/>
        <v>10.85</v>
      </c>
      <c r="V190">
        <f t="shared" si="36"/>
        <v>10.9</v>
      </c>
      <c r="X190">
        <f t="shared" si="37"/>
        <v>0</v>
      </c>
      <c r="Y190">
        <f t="shared" si="38"/>
        <v>0.88</v>
      </c>
      <c r="Z190">
        <f t="shared" si="39"/>
        <v>0.12</v>
      </c>
    </row>
    <row r="191" spans="1:26" x14ac:dyDescent="0.25">
      <c r="A191" s="1" t="s">
        <v>1334</v>
      </c>
      <c r="B191" s="1">
        <v>100</v>
      </c>
      <c r="C191" s="1">
        <v>94</v>
      </c>
      <c r="D191" s="1">
        <v>0</v>
      </c>
      <c r="E191" s="1">
        <v>21.4</v>
      </c>
      <c r="F191" s="1">
        <v>1.2</v>
      </c>
      <c r="G191" s="1"/>
      <c r="H191" s="1">
        <v>69</v>
      </c>
      <c r="I191" s="1"/>
      <c r="J191" s="1"/>
      <c r="K191" s="1">
        <v>0</v>
      </c>
      <c r="L191" s="1">
        <v>2017</v>
      </c>
      <c r="M191" s="1" t="str">
        <f t="shared" si="27"/>
        <v>저어육류</v>
      </c>
      <c r="N191">
        <f t="shared" si="28"/>
        <v>96.399999999999991</v>
      </c>
      <c r="O191">
        <f t="shared" si="29"/>
        <v>1.03</v>
      </c>
      <c r="P191">
        <f t="shared" si="30"/>
        <v>100</v>
      </c>
      <c r="Q191">
        <f t="shared" si="31"/>
        <v>96.399999999999991</v>
      </c>
      <c r="R191">
        <f t="shared" si="32"/>
        <v>22.599999999999998</v>
      </c>
      <c r="S191">
        <f t="shared" si="33"/>
        <v>96.399999999999991</v>
      </c>
      <c r="T191">
        <f t="shared" si="34"/>
        <v>1.93</v>
      </c>
      <c r="U191">
        <f t="shared" si="35"/>
        <v>11.71</v>
      </c>
      <c r="V191">
        <f t="shared" si="36"/>
        <v>11.7</v>
      </c>
      <c r="X191">
        <f t="shared" si="37"/>
        <v>0</v>
      </c>
      <c r="Y191">
        <f t="shared" si="38"/>
        <v>0.95</v>
      </c>
      <c r="Z191">
        <f t="shared" si="39"/>
        <v>0.05</v>
      </c>
    </row>
    <row r="192" spans="1:26" x14ac:dyDescent="0.25">
      <c r="A192" s="1" t="s">
        <v>1335</v>
      </c>
      <c r="B192" s="1">
        <v>100</v>
      </c>
      <c r="C192" s="1">
        <v>99</v>
      </c>
      <c r="D192" s="1">
        <v>0</v>
      </c>
      <c r="E192" s="1">
        <v>22.2</v>
      </c>
      <c r="F192" s="1">
        <v>1.5</v>
      </c>
      <c r="G192" s="1"/>
      <c r="H192" s="1">
        <v>104</v>
      </c>
      <c r="I192" s="1"/>
      <c r="J192" s="1"/>
      <c r="K192" s="1">
        <v>0</v>
      </c>
      <c r="L192" s="1">
        <v>2017</v>
      </c>
      <c r="M192" s="1" t="str">
        <f t="shared" si="27"/>
        <v>저어육류</v>
      </c>
      <c r="N192">
        <f t="shared" si="28"/>
        <v>102.3</v>
      </c>
      <c r="O192">
        <f t="shared" si="29"/>
        <v>1.03</v>
      </c>
      <c r="P192">
        <f t="shared" si="30"/>
        <v>100</v>
      </c>
      <c r="Q192">
        <f t="shared" si="31"/>
        <v>102.3</v>
      </c>
      <c r="R192">
        <f t="shared" si="32"/>
        <v>23.7</v>
      </c>
      <c r="S192">
        <f t="shared" si="33"/>
        <v>102.3</v>
      </c>
      <c r="T192">
        <f t="shared" si="34"/>
        <v>2.0499999999999998</v>
      </c>
      <c r="U192">
        <f t="shared" si="35"/>
        <v>11.56</v>
      </c>
      <c r="V192">
        <f t="shared" si="36"/>
        <v>11.6</v>
      </c>
      <c r="X192">
        <f t="shared" si="37"/>
        <v>0</v>
      </c>
      <c r="Y192">
        <f t="shared" si="38"/>
        <v>0.94</v>
      </c>
      <c r="Z192">
        <f t="shared" si="39"/>
        <v>0.06</v>
      </c>
    </row>
    <row r="193" spans="1:26" x14ac:dyDescent="0.25">
      <c r="A193" s="1" t="s">
        <v>1336</v>
      </c>
      <c r="B193" s="1">
        <v>100</v>
      </c>
      <c r="C193" s="1">
        <v>95</v>
      </c>
      <c r="D193" s="1">
        <v>0</v>
      </c>
      <c r="E193" s="1">
        <v>22.2</v>
      </c>
      <c r="F193" s="1">
        <v>1</v>
      </c>
      <c r="G193" s="1"/>
      <c r="H193" s="1">
        <v>83</v>
      </c>
      <c r="I193" s="1"/>
      <c r="J193" s="1"/>
      <c r="K193" s="1">
        <v>0</v>
      </c>
      <c r="L193" s="1">
        <v>2017</v>
      </c>
      <c r="M193" s="1" t="str">
        <f t="shared" si="27"/>
        <v>저어육류</v>
      </c>
      <c r="N193">
        <f t="shared" si="28"/>
        <v>97.8</v>
      </c>
      <c r="O193">
        <f t="shared" si="29"/>
        <v>1.03</v>
      </c>
      <c r="P193">
        <f t="shared" si="30"/>
        <v>100</v>
      </c>
      <c r="Q193">
        <f t="shared" si="31"/>
        <v>97.8</v>
      </c>
      <c r="R193">
        <f t="shared" si="32"/>
        <v>23.2</v>
      </c>
      <c r="S193">
        <f t="shared" si="33"/>
        <v>97.8</v>
      </c>
      <c r="T193">
        <f t="shared" si="34"/>
        <v>1.96</v>
      </c>
      <c r="U193">
        <f t="shared" si="35"/>
        <v>11.84</v>
      </c>
      <c r="V193">
        <f t="shared" si="36"/>
        <v>11.8</v>
      </c>
      <c r="X193">
        <f t="shared" si="37"/>
        <v>0</v>
      </c>
      <c r="Y193">
        <f t="shared" si="38"/>
        <v>0.96</v>
      </c>
      <c r="Z193">
        <f t="shared" si="39"/>
        <v>0.04</v>
      </c>
    </row>
    <row r="194" spans="1:26" x14ac:dyDescent="0.25">
      <c r="A194" s="1" t="s">
        <v>1337</v>
      </c>
      <c r="B194" s="1">
        <v>100</v>
      </c>
      <c r="C194" s="1">
        <v>94</v>
      </c>
      <c r="D194" s="1">
        <v>0</v>
      </c>
      <c r="E194" s="1">
        <v>21.5</v>
      </c>
      <c r="F194" s="1">
        <v>1.2</v>
      </c>
      <c r="G194" s="1"/>
      <c r="H194" s="1">
        <v>77</v>
      </c>
      <c r="I194" s="1"/>
      <c r="J194" s="1"/>
      <c r="K194" s="1">
        <v>0</v>
      </c>
      <c r="L194" s="1">
        <v>2017</v>
      </c>
      <c r="M194" s="1" t="str">
        <f t="shared" si="27"/>
        <v>저어육류</v>
      </c>
      <c r="N194">
        <f t="shared" si="28"/>
        <v>96.8</v>
      </c>
      <c r="O194">
        <f t="shared" si="29"/>
        <v>1.03</v>
      </c>
      <c r="P194">
        <f t="shared" si="30"/>
        <v>100</v>
      </c>
      <c r="Q194">
        <f t="shared" si="31"/>
        <v>96.8</v>
      </c>
      <c r="R194">
        <f t="shared" si="32"/>
        <v>22.7</v>
      </c>
      <c r="S194">
        <f t="shared" si="33"/>
        <v>96.8</v>
      </c>
      <c r="T194">
        <f t="shared" si="34"/>
        <v>1.94</v>
      </c>
      <c r="U194">
        <f t="shared" si="35"/>
        <v>11.7</v>
      </c>
      <c r="V194">
        <f t="shared" si="36"/>
        <v>11.7</v>
      </c>
      <c r="X194">
        <f t="shared" si="37"/>
        <v>0</v>
      </c>
      <c r="Y194">
        <f t="shared" si="38"/>
        <v>0.95</v>
      </c>
      <c r="Z194">
        <f t="shared" si="39"/>
        <v>0.05</v>
      </c>
    </row>
    <row r="195" spans="1:26" x14ac:dyDescent="0.25">
      <c r="A195" s="1" t="s">
        <v>1338</v>
      </c>
      <c r="B195" s="1">
        <v>100</v>
      </c>
      <c r="C195" s="1">
        <v>103</v>
      </c>
      <c r="D195" s="1">
        <v>0</v>
      </c>
      <c r="E195" s="1">
        <v>21.7</v>
      </c>
      <c r="F195" s="1">
        <v>2.1</v>
      </c>
      <c r="G195" s="1"/>
      <c r="H195" s="1">
        <v>86</v>
      </c>
      <c r="I195" s="1"/>
      <c r="J195" s="1"/>
      <c r="K195" s="1">
        <v>0</v>
      </c>
      <c r="L195" s="1">
        <v>2017</v>
      </c>
      <c r="M195" s="1" t="str">
        <f t="shared" si="27"/>
        <v>저어육류</v>
      </c>
      <c r="N195">
        <f t="shared" si="28"/>
        <v>105.7</v>
      </c>
      <c r="O195">
        <f t="shared" si="29"/>
        <v>1.03</v>
      </c>
      <c r="P195">
        <f t="shared" si="30"/>
        <v>100</v>
      </c>
      <c r="Q195">
        <f t="shared" si="31"/>
        <v>105.7</v>
      </c>
      <c r="R195">
        <f t="shared" si="32"/>
        <v>23.8</v>
      </c>
      <c r="S195">
        <f t="shared" si="33"/>
        <v>105.7</v>
      </c>
      <c r="T195">
        <f t="shared" si="34"/>
        <v>2.11</v>
      </c>
      <c r="U195">
        <f t="shared" si="35"/>
        <v>11.28</v>
      </c>
      <c r="V195">
        <f t="shared" si="36"/>
        <v>11.3</v>
      </c>
      <c r="X195">
        <f t="shared" si="37"/>
        <v>0</v>
      </c>
      <c r="Y195">
        <f t="shared" si="38"/>
        <v>0.91</v>
      </c>
      <c r="Z195">
        <f t="shared" si="39"/>
        <v>0.09</v>
      </c>
    </row>
    <row r="196" spans="1:26" x14ac:dyDescent="0.25">
      <c r="A196" s="1" t="s">
        <v>1339</v>
      </c>
      <c r="B196" s="1">
        <v>100</v>
      </c>
      <c r="C196" s="1">
        <v>96</v>
      </c>
      <c r="D196" s="1">
        <v>0</v>
      </c>
      <c r="E196" s="1">
        <v>21.4</v>
      </c>
      <c r="F196" s="1">
        <v>1.5</v>
      </c>
      <c r="G196" s="1"/>
      <c r="H196" s="1">
        <v>125</v>
      </c>
      <c r="I196" s="1"/>
      <c r="J196" s="1"/>
      <c r="K196" s="1">
        <v>0</v>
      </c>
      <c r="L196" s="1">
        <v>2017</v>
      </c>
      <c r="M196" s="1" t="str">
        <f t="shared" ref="M196:M259" si="40">IF(AND((F196/E196)&gt;=0,(F196/E196)&lt;0.4325),"저어육류",IF(AND((F196/E196)&gt;=0.4325,(F196/E196)&lt;0.8375),"중어육류","고어육류"))</f>
        <v>저어육류</v>
      </c>
      <c r="N196">
        <f t="shared" ref="N196:N259" si="41">4*D196+4*E196+9*F196</f>
        <v>99.1</v>
      </c>
      <c r="O196">
        <f t="shared" ref="O196:O259" si="42">ROUND(N196/C196,2)</f>
        <v>1.03</v>
      </c>
      <c r="P196">
        <f t="shared" ref="P196:P259" si="43">B196-D196</f>
        <v>100</v>
      </c>
      <c r="Q196">
        <f t="shared" ref="Q196:Q259" si="44">E196*4+F196*9</f>
        <v>99.1</v>
      </c>
      <c r="R196">
        <f t="shared" ref="R196:R259" si="45">F196+E196</f>
        <v>22.9</v>
      </c>
      <c r="S196">
        <f t="shared" ref="S196:S259" si="46">Q196</f>
        <v>99.1</v>
      </c>
      <c r="T196">
        <f t="shared" ref="T196:T259" si="47">ROUND(S196/IF(M196="저어육류",50,IF(M196="중어육류",75,100)),2)</f>
        <v>1.98</v>
      </c>
      <c r="U196">
        <f t="shared" ref="U196:U259" si="48">ROUND(R196/T196,2)</f>
        <v>11.57</v>
      </c>
      <c r="V196">
        <f t="shared" ref="V196:V259" si="49">IF(U196&lt;=20,ROUND(U196,1),IF(AND(U196&gt;20,U196&lt;=50),INT((U196+2.5)/5)*5,ROUND(U196,-1)))</f>
        <v>11.6</v>
      </c>
      <c r="X196">
        <f t="shared" ref="X196:X259" si="50">ROUND(D196/($D196+$E196+$F196),2)</f>
        <v>0</v>
      </c>
      <c r="Y196">
        <f t="shared" ref="Y196:Y259" si="51">ROUND(E196/($D196+$E196+$F196),2)</f>
        <v>0.93</v>
      </c>
      <c r="Z196">
        <f t="shared" ref="Z196:Z259" si="52">ROUND(F196/($D196+$E196+$F196),2)</f>
        <v>7.0000000000000007E-2</v>
      </c>
    </row>
    <row r="197" spans="1:26" x14ac:dyDescent="0.25">
      <c r="A197" s="1" t="s">
        <v>1340</v>
      </c>
      <c r="B197" s="1">
        <v>100</v>
      </c>
      <c r="C197" s="1">
        <v>96</v>
      </c>
      <c r="D197" s="1">
        <v>0</v>
      </c>
      <c r="E197" s="1">
        <v>22.5</v>
      </c>
      <c r="F197" s="1">
        <v>1</v>
      </c>
      <c r="G197" s="1"/>
      <c r="H197" s="1">
        <v>61</v>
      </c>
      <c r="I197" s="1"/>
      <c r="J197" s="1"/>
      <c r="K197" s="1">
        <v>0</v>
      </c>
      <c r="L197" s="1">
        <v>2017</v>
      </c>
      <c r="M197" s="1" t="str">
        <f t="shared" si="40"/>
        <v>저어육류</v>
      </c>
      <c r="N197">
        <f t="shared" si="41"/>
        <v>99</v>
      </c>
      <c r="O197">
        <f t="shared" si="42"/>
        <v>1.03</v>
      </c>
      <c r="P197">
        <f t="shared" si="43"/>
        <v>100</v>
      </c>
      <c r="Q197">
        <f t="shared" si="44"/>
        <v>99</v>
      </c>
      <c r="R197">
        <f t="shared" si="45"/>
        <v>23.5</v>
      </c>
      <c r="S197">
        <f t="shared" si="46"/>
        <v>99</v>
      </c>
      <c r="T197">
        <f t="shared" si="47"/>
        <v>1.98</v>
      </c>
      <c r="U197">
        <f t="shared" si="48"/>
        <v>11.87</v>
      </c>
      <c r="V197">
        <f t="shared" si="49"/>
        <v>11.9</v>
      </c>
      <c r="X197">
        <f t="shared" si="50"/>
        <v>0</v>
      </c>
      <c r="Y197">
        <f t="shared" si="51"/>
        <v>0.96</v>
      </c>
      <c r="Z197">
        <f t="shared" si="52"/>
        <v>0.04</v>
      </c>
    </row>
    <row r="198" spans="1:26" x14ac:dyDescent="0.25">
      <c r="A198" s="1" t="s">
        <v>1341</v>
      </c>
      <c r="B198" s="1">
        <v>100</v>
      </c>
      <c r="C198" s="1">
        <v>98</v>
      </c>
      <c r="D198" s="1">
        <v>0</v>
      </c>
      <c r="E198" s="1">
        <v>22.8</v>
      </c>
      <c r="F198" s="1">
        <v>1.1000000000000001</v>
      </c>
      <c r="G198" s="1"/>
      <c r="H198" s="1">
        <v>58</v>
      </c>
      <c r="I198" s="1"/>
      <c r="J198" s="1"/>
      <c r="K198" s="1">
        <v>0</v>
      </c>
      <c r="L198" s="1">
        <v>2017</v>
      </c>
      <c r="M198" s="1" t="str">
        <f t="shared" si="40"/>
        <v>저어육류</v>
      </c>
      <c r="N198">
        <f t="shared" si="41"/>
        <v>101.10000000000001</v>
      </c>
      <c r="O198">
        <f t="shared" si="42"/>
        <v>1.03</v>
      </c>
      <c r="P198">
        <f t="shared" si="43"/>
        <v>100</v>
      </c>
      <c r="Q198">
        <f t="shared" si="44"/>
        <v>101.10000000000001</v>
      </c>
      <c r="R198">
        <f t="shared" si="45"/>
        <v>23.900000000000002</v>
      </c>
      <c r="S198">
        <f t="shared" si="46"/>
        <v>101.10000000000001</v>
      </c>
      <c r="T198">
        <f t="shared" si="47"/>
        <v>2.02</v>
      </c>
      <c r="U198">
        <f t="shared" si="48"/>
        <v>11.83</v>
      </c>
      <c r="V198">
        <f t="shared" si="49"/>
        <v>11.8</v>
      </c>
      <c r="X198">
        <f t="shared" si="50"/>
        <v>0</v>
      </c>
      <c r="Y198">
        <f t="shared" si="51"/>
        <v>0.95</v>
      </c>
      <c r="Z198">
        <f t="shared" si="52"/>
        <v>0.05</v>
      </c>
    </row>
    <row r="199" spans="1:26" x14ac:dyDescent="0.25">
      <c r="A199" s="1" t="s">
        <v>1342</v>
      </c>
      <c r="B199" s="1">
        <v>100</v>
      </c>
      <c r="C199" s="1">
        <v>105</v>
      </c>
      <c r="D199" s="1">
        <v>0</v>
      </c>
      <c r="E199" s="1">
        <v>22.4</v>
      </c>
      <c r="F199" s="1">
        <v>2</v>
      </c>
      <c r="G199" s="1"/>
      <c r="H199" s="1">
        <v>62</v>
      </c>
      <c r="I199" s="1"/>
      <c r="J199" s="1"/>
      <c r="K199" s="1">
        <v>0</v>
      </c>
      <c r="L199" s="1">
        <v>2017</v>
      </c>
      <c r="M199" s="1" t="str">
        <f t="shared" si="40"/>
        <v>저어육류</v>
      </c>
      <c r="N199">
        <f t="shared" si="41"/>
        <v>107.6</v>
      </c>
      <c r="O199">
        <f t="shared" si="42"/>
        <v>1.02</v>
      </c>
      <c r="P199">
        <f t="shared" si="43"/>
        <v>100</v>
      </c>
      <c r="Q199">
        <f t="shared" si="44"/>
        <v>107.6</v>
      </c>
      <c r="R199">
        <f t="shared" si="45"/>
        <v>24.4</v>
      </c>
      <c r="S199">
        <f t="shared" si="46"/>
        <v>107.6</v>
      </c>
      <c r="T199">
        <f t="shared" si="47"/>
        <v>2.15</v>
      </c>
      <c r="U199">
        <f t="shared" si="48"/>
        <v>11.35</v>
      </c>
      <c r="V199">
        <f t="shared" si="49"/>
        <v>11.4</v>
      </c>
      <c r="X199">
        <f t="shared" si="50"/>
        <v>0</v>
      </c>
      <c r="Y199">
        <f t="shared" si="51"/>
        <v>0.92</v>
      </c>
      <c r="Z199">
        <f t="shared" si="52"/>
        <v>0.08</v>
      </c>
    </row>
    <row r="200" spans="1:26" x14ac:dyDescent="0.25">
      <c r="A200" s="1" t="s">
        <v>1343</v>
      </c>
      <c r="B200" s="1">
        <v>100</v>
      </c>
      <c r="C200" s="1">
        <v>297</v>
      </c>
      <c r="D200" s="1"/>
      <c r="E200" s="1">
        <v>16.940000000000001</v>
      </c>
      <c r="F200" s="1">
        <v>25.61</v>
      </c>
      <c r="G200" s="1">
        <v>0</v>
      </c>
      <c r="H200" s="1">
        <v>48</v>
      </c>
      <c r="I200" s="1">
        <v>71.63</v>
      </c>
      <c r="J200" s="1">
        <v>9.2899999999999991</v>
      </c>
      <c r="K200" s="1">
        <v>0</v>
      </c>
      <c r="L200" s="1">
        <v>2017</v>
      </c>
      <c r="M200" s="1" t="str">
        <f t="shared" si="40"/>
        <v>고어육류</v>
      </c>
      <c r="N200">
        <f t="shared" si="41"/>
        <v>298.25</v>
      </c>
      <c r="O200">
        <f t="shared" si="42"/>
        <v>1</v>
      </c>
      <c r="P200">
        <f t="shared" si="43"/>
        <v>100</v>
      </c>
      <c r="Q200">
        <f t="shared" si="44"/>
        <v>298.25</v>
      </c>
      <c r="R200">
        <f t="shared" si="45"/>
        <v>42.55</v>
      </c>
      <c r="S200">
        <f t="shared" si="46"/>
        <v>298.25</v>
      </c>
      <c r="T200">
        <f t="shared" si="47"/>
        <v>2.98</v>
      </c>
      <c r="U200">
        <f t="shared" si="48"/>
        <v>14.28</v>
      </c>
      <c r="V200">
        <f t="shared" si="49"/>
        <v>14.3</v>
      </c>
      <c r="X200">
        <f t="shared" si="50"/>
        <v>0</v>
      </c>
      <c r="Y200">
        <f t="shared" si="51"/>
        <v>0.4</v>
      </c>
      <c r="Z200">
        <f t="shared" si="52"/>
        <v>0.6</v>
      </c>
    </row>
    <row r="201" spans="1:26" x14ac:dyDescent="0.25">
      <c r="A201" s="1" t="s">
        <v>1344</v>
      </c>
      <c r="B201" s="1">
        <v>100</v>
      </c>
      <c r="C201" s="1">
        <v>249</v>
      </c>
      <c r="D201" s="1"/>
      <c r="E201" s="1">
        <v>17.79</v>
      </c>
      <c r="F201" s="1">
        <v>19.96</v>
      </c>
      <c r="G201" s="1">
        <v>0</v>
      </c>
      <c r="H201" s="1">
        <v>44</v>
      </c>
      <c r="I201" s="1">
        <v>61.14</v>
      </c>
      <c r="J201" s="1">
        <v>7.07</v>
      </c>
      <c r="K201" s="1">
        <v>0</v>
      </c>
      <c r="L201" s="1">
        <v>2017</v>
      </c>
      <c r="M201" s="1" t="str">
        <f t="shared" si="40"/>
        <v>고어육류</v>
      </c>
      <c r="N201">
        <f t="shared" si="41"/>
        <v>250.8</v>
      </c>
      <c r="O201">
        <f t="shared" si="42"/>
        <v>1.01</v>
      </c>
      <c r="P201">
        <f t="shared" si="43"/>
        <v>100</v>
      </c>
      <c r="Q201">
        <f t="shared" si="44"/>
        <v>250.8</v>
      </c>
      <c r="R201">
        <f t="shared" si="45"/>
        <v>37.75</v>
      </c>
      <c r="S201">
        <f t="shared" si="46"/>
        <v>250.8</v>
      </c>
      <c r="T201">
        <f t="shared" si="47"/>
        <v>2.5099999999999998</v>
      </c>
      <c r="U201">
        <f t="shared" si="48"/>
        <v>15.04</v>
      </c>
      <c r="V201">
        <f t="shared" si="49"/>
        <v>15</v>
      </c>
      <c r="X201">
        <f t="shared" si="50"/>
        <v>0</v>
      </c>
      <c r="Y201">
        <f t="shared" si="51"/>
        <v>0.47</v>
      </c>
      <c r="Z201">
        <f t="shared" si="52"/>
        <v>0.53</v>
      </c>
    </row>
    <row r="202" spans="1:26" x14ac:dyDescent="0.25">
      <c r="A202" s="1" t="s">
        <v>1345</v>
      </c>
      <c r="B202" s="1">
        <v>100</v>
      </c>
      <c r="C202" s="1">
        <v>180</v>
      </c>
      <c r="D202" s="1">
        <v>0</v>
      </c>
      <c r="E202" s="1">
        <v>21.6</v>
      </c>
      <c r="F202" s="1">
        <v>10.69</v>
      </c>
      <c r="G202" s="1">
        <v>0</v>
      </c>
      <c r="H202" s="1">
        <v>61</v>
      </c>
      <c r="I202" s="1">
        <v>69.5</v>
      </c>
      <c r="J202" s="1">
        <v>4.2300000000000004</v>
      </c>
      <c r="K202" s="1">
        <v>0</v>
      </c>
      <c r="L202" s="1">
        <v>2017</v>
      </c>
      <c r="M202" s="1" t="str">
        <f t="shared" si="40"/>
        <v>중어육류</v>
      </c>
      <c r="N202">
        <f t="shared" si="41"/>
        <v>182.61</v>
      </c>
      <c r="O202">
        <f t="shared" si="42"/>
        <v>1.01</v>
      </c>
      <c r="P202">
        <f t="shared" si="43"/>
        <v>100</v>
      </c>
      <c r="Q202">
        <f t="shared" si="44"/>
        <v>182.61</v>
      </c>
      <c r="R202">
        <f t="shared" si="45"/>
        <v>32.29</v>
      </c>
      <c r="S202">
        <f t="shared" si="46"/>
        <v>182.61</v>
      </c>
      <c r="T202">
        <f t="shared" si="47"/>
        <v>2.4300000000000002</v>
      </c>
      <c r="U202">
        <f t="shared" si="48"/>
        <v>13.29</v>
      </c>
      <c r="V202">
        <f t="shared" si="49"/>
        <v>13.3</v>
      </c>
      <c r="X202">
        <f t="shared" si="50"/>
        <v>0</v>
      </c>
      <c r="Y202">
        <f t="shared" si="51"/>
        <v>0.67</v>
      </c>
      <c r="Z202">
        <f t="shared" si="52"/>
        <v>0.33</v>
      </c>
    </row>
    <row r="203" spans="1:26" x14ac:dyDescent="0.25">
      <c r="A203" s="1" t="s">
        <v>1346</v>
      </c>
      <c r="B203" s="1">
        <v>100</v>
      </c>
      <c r="C203" s="1">
        <v>142</v>
      </c>
      <c r="D203" s="1">
        <v>0</v>
      </c>
      <c r="E203" s="1">
        <v>22.93</v>
      </c>
      <c r="F203" s="1">
        <v>5.85</v>
      </c>
      <c r="G203" s="1">
        <v>0</v>
      </c>
      <c r="H203" s="1">
        <v>67</v>
      </c>
      <c r="I203" s="1">
        <v>63.66</v>
      </c>
      <c r="J203" s="1">
        <v>2.13</v>
      </c>
      <c r="K203" s="1">
        <v>0</v>
      </c>
      <c r="L203" s="1">
        <v>2017</v>
      </c>
      <c r="M203" s="1" t="str">
        <f t="shared" si="40"/>
        <v>저어육류</v>
      </c>
      <c r="N203">
        <f t="shared" si="41"/>
        <v>144.37</v>
      </c>
      <c r="O203">
        <f t="shared" si="42"/>
        <v>1.02</v>
      </c>
      <c r="P203">
        <f t="shared" si="43"/>
        <v>100</v>
      </c>
      <c r="Q203">
        <f t="shared" si="44"/>
        <v>144.37</v>
      </c>
      <c r="R203">
        <f t="shared" si="45"/>
        <v>28.78</v>
      </c>
      <c r="S203">
        <f t="shared" si="46"/>
        <v>144.37</v>
      </c>
      <c r="T203">
        <f t="shared" si="47"/>
        <v>2.89</v>
      </c>
      <c r="U203">
        <f t="shared" si="48"/>
        <v>9.9600000000000009</v>
      </c>
      <c r="V203">
        <f t="shared" si="49"/>
        <v>10</v>
      </c>
      <c r="X203">
        <f t="shared" si="50"/>
        <v>0</v>
      </c>
      <c r="Y203">
        <f t="shared" si="51"/>
        <v>0.8</v>
      </c>
      <c r="Z203">
        <f t="shared" si="52"/>
        <v>0.2</v>
      </c>
    </row>
    <row r="204" spans="1:26" x14ac:dyDescent="0.25">
      <c r="A204" s="1" t="s">
        <v>1347</v>
      </c>
      <c r="B204" s="1">
        <v>100</v>
      </c>
      <c r="C204" s="1">
        <v>199</v>
      </c>
      <c r="D204" s="1">
        <v>0</v>
      </c>
      <c r="E204" s="1">
        <v>18.62</v>
      </c>
      <c r="F204" s="1">
        <v>14.09</v>
      </c>
      <c r="G204" s="1">
        <v>0</v>
      </c>
      <c r="H204" s="1">
        <v>49</v>
      </c>
      <c r="I204" s="1">
        <v>60.73</v>
      </c>
      <c r="J204" s="1">
        <v>5.15</v>
      </c>
      <c r="K204" s="1">
        <v>0</v>
      </c>
      <c r="L204" s="1">
        <v>2017</v>
      </c>
      <c r="M204" s="1" t="str">
        <f t="shared" si="40"/>
        <v>중어육류</v>
      </c>
      <c r="N204">
        <f t="shared" si="41"/>
        <v>201.29000000000002</v>
      </c>
      <c r="O204">
        <f t="shared" si="42"/>
        <v>1.01</v>
      </c>
      <c r="P204">
        <f t="shared" si="43"/>
        <v>100</v>
      </c>
      <c r="Q204">
        <f t="shared" si="44"/>
        <v>201.29000000000002</v>
      </c>
      <c r="R204">
        <f t="shared" si="45"/>
        <v>32.71</v>
      </c>
      <c r="S204">
        <f t="shared" si="46"/>
        <v>201.29000000000002</v>
      </c>
      <c r="T204">
        <f t="shared" si="47"/>
        <v>2.68</v>
      </c>
      <c r="U204">
        <f t="shared" si="48"/>
        <v>12.21</v>
      </c>
      <c r="V204">
        <f t="shared" si="49"/>
        <v>12.2</v>
      </c>
      <c r="X204">
        <f t="shared" si="50"/>
        <v>0</v>
      </c>
      <c r="Y204">
        <f t="shared" si="51"/>
        <v>0.56999999999999995</v>
      </c>
      <c r="Z204">
        <f t="shared" si="52"/>
        <v>0.43</v>
      </c>
    </row>
    <row r="205" spans="1:26" x14ac:dyDescent="0.25">
      <c r="A205" s="1" t="s">
        <v>1348</v>
      </c>
      <c r="B205" s="1">
        <v>100</v>
      </c>
      <c r="C205" s="1">
        <v>185</v>
      </c>
      <c r="D205" s="1">
        <v>0</v>
      </c>
      <c r="E205" s="1">
        <v>20.21</v>
      </c>
      <c r="F205" s="1">
        <v>11.84</v>
      </c>
      <c r="G205" s="1">
        <v>0</v>
      </c>
      <c r="H205" s="1">
        <v>50</v>
      </c>
      <c r="I205" s="1">
        <v>65.62</v>
      </c>
      <c r="J205" s="1">
        <v>3.88</v>
      </c>
      <c r="K205" s="1">
        <v>0</v>
      </c>
      <c r="L205" s="1">
        <v>2017</v>
      </c>
      <c r="M205" s="1" t="str">
        <f t="shared" si="40"/>
        <v>중어육류</v>
      </c>
      <c r="N205">
        <f t="shared" si="41"/>
        <v>187.4</v>
      </c>
      <c r="O205">
        <f t="shared" si="42"/>
        <v>1.01</v>
      </c>
      <c r="P205">
        <f t="shared" si="43"/>
        <v>100</v>
      </c>
      <c r="Q205">
        <f t="shared" si="44"/>
        <v>187.4</v>
      </c>
      <c r="R205">
        <f t="shared" si="45"/>
        <v>32.049999999999997</v>
      </c>
      <c r="S205">
        <f t="shared" si="46"/>
        <v>187.4</v>
      </c>
      <c r="T205">
        <f t="shared" si="47"/>
        <v>2.5</v>
      </c>
      <c r="U205">
        <f t="shared" si="48"/>
        <v>12.82</v>
      </c>
      <c r="V205">
        <f t="shared" si="49"/>
        <v>12.8</v>
      </c>
      <c r="X205">
        <f t="shared" si="50"/>
        <v>0</v>
      </c>
      <c r="Y205">
        <f t="shared" si="51"/>
        <v>0.63</v>
      </c>
      <c r="Z205">
        <f t="shared" si="52"/>
        <v>0.37</v>
      </c>
    </row>
    <row r="206" spans="1:26" x14ac:dyDescent="0.25">
      <c r="A206" s="1" t="s">
        <v>1349</v>
      </c>
      <c r="B206" s="1">
        <v>100</v>
      </c>
      <c r="C206" s="1">
        <v>193</v>
      </c>
      <c r="D206" s="1">
        <v>0</v>
      </c>
      <c r="E206" s="1">
        <v>19.170000000000002</v>
      </c>
      <c r="F206" s="1">
        <v>13.14</v>
      </c>
      <c r="G206" s="1">
        <v>0</v>
      </c>
      <c r="H206" s="1">
        <v>45</v>
      </c>
      <c r="I206" s="1">
        <v>57.81</v>
      </c>
      <c r="J206" s="1">
        <v>5.42</v>
      </c>
      <c r="K206" s="1">
        <v>0</v>
      </c>
      <c r="L206" s="1">
        <v>2017</v>
      </c>
      <c r="M206" s="1" t="str">
        <f t="shared" si="40"/>
        <v>중어육류</v>
      </c>
      <c r="N206">
        <f t="shared" si="41"/>
        <v>194.94</v>
      </c>
      <c r="O206">
        <f t="shared" si="42"/>
        <v>1.01</v>
      </c>
      <c r="P206">
        <f t="shared" si="43"/>
        <v>100</v>
      </c>
      <c r="Q206">
        <f t="shared" si="44"/>
        <v>194.94</v>
      </c>
      <c r="R206">
        <f t="shared" si="45"/>
        <v>32.31</v>
      </c>
      <c r="S206">
        <f t="shared" si="46"/>
        <v>194.94</v>
      </c>
      <c r="T206">
        <f t="shared" si="47"/>
        <v>2.6</v>
      </c>
      <c r="U206">
        <f t="shared" si="48"/>
        <v>12.43</v>
      </c>
      <c r="V206">
        <f t="shared" si="49"/>
        <v>12.4</v>
      </c>
      <c r="X206">
        <f t="shared" si="50"/>
        <v>0</v>
      </c>
      <c r="Y206">
        <f t="shared" si="51"/>
        <v>0.59</v>
      </c>
      <c r="Z206">
        <f t="shared" si="52"/>
        <v>0.41</v>
      </c>
    </row>
    <row r="207" spans="1:26" x14ac:dyDescent="0.25">
      <c r="A207" s="1" t="s">
        <v>1350</v>
      </c>
      <c r="B207" s="1">
        <v>100</v>
      </c>
      <c r="C207" s="1">
        <v>214</v>
      </c>
      <c r="D207" s="1"/>
      <c r="E207" s="1">
        <v>17.760000000000002</v>
      </c>
      <c r="F207" s="1">
        <v>16.07</v>
      </c>
      <c r="G207" s="1">
        <v>0</v>
      </c>
      <c r="H207" s="1">
        <v>47</v>
      </c>
      <c r="I207" s="1">
        <v>67.930000000000007</v>
      </c>
      <c r="J207" s="1">
        <v>6.9</v>
      </c>
      <c r="K207" s="1">
        <v>0</v>
      </c>
      <c r="L207" s="1">
        <v>2017</v>
      </c>
      <c r="M207" s="1" t="str">
        <f t="shared" si="40"/>
        <v>고어육류</v>
      </c>
      <c r="N207">
        <f t="shared" si="41"/>
        <v>215.67000000000002</v>
      </c>
      <c r="O207">
        <f t="shared" si="42"/>
        <v>1.01</v>
      </c>
      <c r="P207">
        <f t="shared" si="43"/>
        <v>100</v>
      </c>
      <c r="Q207">
        <f t="shared" si="44"/>
        <v>215.67000000000002</v>
      </c>
      <c r="R207">
        <f t="shared" si="45"/>
        <v>33.83</v>
      </c>
      <c r="S207">
        <f t="shared" si="46"/>
        <v>215.67000000000002</v>
      </c>
      <c r="T207">
        <f t="shared" si="47"/>
        <v>2.16</v>
      </c>
      <c r="U207">
        <f t="shared" si="48"/>
        <v>15.66</v>
      </c>
      <c r="V207">
        <f t="shared" si="49"/>
        <v>15.7</v>
      </c>
      <c r="X207">
        <f t="shared" si="50"/>
        <v>0</v>
      </c>
      <c r="Y207">
        <f t="shared" si="51"/>
        <v>0.52</v>
      </c>
      <c r="Z207">
        <f t="shared" si="52"/>
        <v>0.48</v>
      </c>
    </row>
    <row r="208" spans="1:26" x14ac:dyDescent="0.25">
      <c r="A208" s="1" t="s">
        <v>1351</v>
      </c>
      <c r="B208" s="1">
        <v>100</v>
      </c>
      <c r="C208" s="1">
        <v>155</v>
      </c>
      <c r="D208" s="1">
        <v>0</v>
      </c>
      <c r="E208" s="1">
        <v>23.08</v>
      </c>
      <c r="F208" s="1">
        <v>7.29</v>
      </c>
      <c r="G208" s="1">
        <v>0</v>
      </c>
      <c r="H208" s="1">
        <v>51</v>
      </c>
      <c r="I208" s="1">
        <v>58.34</v>
      </c>
      <c r="J208" s="1">
        <v>3.05</v>
      </c>
      <c r="K208" s="1">
        <v>0</v>
      </c>
      <c r="L208" s="1">
        <v>2017</v>
      </c>
      <c r="M208" s="1" t="str">
        <f t="shared" si="40"/>
        <v>저어육류</v>
      </c>
      <c r="N208">
        <f t="shared" si="41"/>
        <v>157.93</v>
      </c>
      <c r="O208">
        <f t="shared" si="42"/>
        <v>1.02</v>
      </c>
      <c r="P208">
        <f t="shared" si="43"/>
        <v>100</v>
      </c>
      <c r="Q208">
        <f t="shared" si="44"/>
        <v>157.93</v>
      </c>
      <c r="R208">
        <f t="shared" si="45"/>
        <v>30.369999999999997</v>
      </c>
      <c r="S208">
        <f t="shared" si="46"/>
        <v>157.93</v>
      </c>
      <c r="T208">
        <f t="shared" si="47"/>
        <v>3.16</v>
      </c>
      <c r="U208">
        <f t="shared" si="48"/>
        <v>9.61</v>
      </c>
      <c r="V208">
        <f t="shared" si="49"/>
        <v>9.6</v>
      </c>
      <c r="X208">
        <f t="shared" si="50"/>
        <v>0</v>
      </c>
      <c r="Y208">
        <f t="shared" si="51"/>
        <v>0.76</v>
      </c>
      <c r="Z208">
        <f t="shared" si="52"/>
        <v>0.24</v>
      </c>
    </row>
    <row r="209" spans="1:26" x14ac:dyDescent="0.25">
      <c r="A209" s="1" t="s">
        <v>1352</v>
      </c>
      <c r="B209" s="1">
        <v>100</v>
      </c>
      <c r="C209" s="1">
        <v>210</v>
      </c>
      <c r="D209" s="1"/>
      <c r="E209" s="1">
        <v>17.59</v>
      </c>
      <c r="F209" s="1">
        <v>15.79</v>
      </c>
      <c r="G209" s="1">
        <v>0</v>
      </c>
      <c r="H209" s="1">
        <v>47</v>
      </c>
      <c r="I209" s="1">
        <v>60.41</v>
      </c>
      <c r="J209" s="1">
        <v>6.22</v>
      </c>
      <c r="K209" s="1">
        <v>0</v>
      </c>
      <c r="L209" s="1">
        <v>2017</v>
      </c>
      <c r="M209" s="1" t="str">
        <f t="shared" si="40"/>
        <v>고어육류</v>
      </c>
      <c r="N209">
        <f t="shared" si="41"/>
        <v>212.46999999999997</v>
      </c>
      <c r="O209">
        <f t="shared" si="42"/>
        <v>1.01</v>
      </c>
      <c r="P209">
        <f t="shared" si="43"/>
        <v>100</v>
      </c>
      <c r="Q209">
        <f t="shared" si="44"/>
        <v>212.46999999999997</v>
      </c>
      <c r="R209">
        <f t="shared" si="45"/>
        <v>33.379999999999995</v>
      </c>
      <c r="S209">
        <f t="shared" si="46"/>
        <v>212.46999999999997</v>
      </c>
      <c r="T209">
        <f t="shared" si="47"/>
        <v>2.12</v>
      </c>
      <c r="U209">
        <f t="shared" si="48"/>
        <v>15.75</v>
      </c>
      <c r="V209">
        <f t="shared" si="49"/>
        <v>15.8</v>
      </c>
      <c r="X209">
        <f t="shared" si="50"/>
        <v>0</v>
      </c>
      <c r="Y209">
        <f t="shared" si="51"/>
        <v>0.53</v>
      </c>
      <c r="Z209">
        <f t="shared" si="52"/>
        <v>0.47</v>
      </c>
    </row>
    <row r="210" spans="1:26" x14ac:dyDescent="0.25">
      <c r="A210" s="1" t="s">
        <v>1353</v>
      </c>
      <c r="B210" s="1">
        <v>60</v>
      </c>
      <c r="C210" s="1">
        <v>109.2</v>
      </c>
      <c r="D210" s="1">
        <v>1.32</v>
      </c>
      <c r="E210" s="1">
        <v>11.16</v>
      </c>
      <c r="F210" s="1">
        <v>6.3</v>
      </c>
      <c r="G210" s="1">
        <v>0</v>
      </c>
      <c r="H210" s="1">
        <v>793.2</v>
      </c>
      <c r="I210" s="1">
        <v>0</v>
      </c>
      <c r="J210" s="1">
        <v>0</v>
      </c>
      <c r="K210" s="1">
        <v>0</v>
      </c>
      <c r="L210" s="1">
        <v>2006</v>
      </c>
      <c r="M210" s="1" t="str">
        <f t="shared" si="40"/>
        <v>중어육류</v>
      </c>
      <c r="N210">
        <f t="shared" si="41"/>
        <v>106.62</v>
      </c>
      <c r="O210">
        <f t="shared" si="42"/>
        <v>0.98</v>
      </c>
      <c r="P210">
        <f t="shared" si="43"/>
        <v>58.68</v>
      </c>
      <c r="Q210">
        <f t="shared" si="44"/>
        <v>101.34</v>
      </c>
      <c r="R210">
        <f t="shared" si="45"/>
        <v>17.46</v>
      </c>
      <c r="S210">
        <f t="shared" si="46"/>
        <v>101.34</v>
      </c>
      <c r="T210">
        <f t="shared" si="47"/>
        <v>1.35</v>
      </c>
      <c r="U210">
        <f t="shared" si="48"/>
        <v>12.93</v>
      </c>
      <c r="V210">
        <f t="shared" si="49"/>
        <v>12.9</v>
      </c>
      <c r="X210">
        <f t="shared" si="50"/>
        <v>7.0000000000000007E-2</v>
      </c>
      <c r="Y210">
        <f t="shared" si="51"/>
        <v>0.59</v>
      </c>
      <c r="Z210">
        <f t="shared" si="52"/>
        <v>0.34</v>
      </c>
    </row>
    <row r="211" spans="1:26" x14ac:dyDescent="0.25">
      <c r="A211" s="1" t="s">
        <v>1354</v>
      </c>
      <c r="B211" s="1">
        <v>100</v>
      </c>
      <c r="C211" s="1">
        <v>192</v>
      </c>
      <c r="D211" s="1">
        <v>3.77</v>
      </c>
      <c r="E211" s="1">
        <v>28.42</v>
      </c>
      <c r="F211" s="1">
        <v>6.26</v>
      </c>
      <c r="G211" s="1">
        <v>0</v>
      </c>
      <c r="H211" s="1">
        <v>78</v>
      </c>
      <c r="I211" s="1">
        <v>511</v>
      </c>
      <c r="J211" s="1">
        <v>1.99</v>
      </c>
      <c r="K211" s="1">
        <v>0</v>
      </c>
      <c r="L211" s="1">
        <v>2017</v>
      </c>
      <c r="M211" s="1" t="str">
        <f t="shared" si="40"/>
        <v>저어육류</v>
      </c>
      <c r="N211">
        <f t="shared" si="41"/>
        <v>185.10000000000002</v>
      </c>
      <c r="O211">
        <f t="shared" si="42"/>
        <v>0.96</v>
      </c>
      <c r="P211">
        <f t="shared" si="43"/>
        <v>96.23</v>
      </c>
      <c r="Q211">
        <f t="shared" si="44"/>
        <v>170.02</v>
      </c>
      <c r="R211">
        <f t="shared" si="45"/>
        <v>34.68</v>
      </c>
      <c r="S211">
        <f t="shared" si="46"/>
        <v>170.02</v>
      </c>
      <c r="T211">
        <f t="shared" si="47"/>
        <v>3.4</v>
      </c>
      <c r="U211">
        <f t="shared" si="48"/>
        <v>10.199999999999999</v>
      </c>
      <c r="V211">
        <f t="shared" si="49"/>
        <v>10.199999999999999</v>
      </c>
      <c r="X211">
        <f t="shared" si="50"/>
        <v>0.1</v>
      </c>
      <c r="Y211">
        <f t="shared" si="51"/>
        <v>0.74</v>
      </c>
      <c r="Z211">
        <f t="shared" si="52"/>
        <v>0.16</v>
      </c>
    </row>
    <row r="212" spans="1:26" x14ac:dyDescent="0.25">
      <c r="A212" s="1" t="s">
        <v>1355</v>
      </c>
      <c r="B212" s="1">
        <v>100</v>
      </c>
      <c r="C212" s="1">
        <v>140</v>
      </c>
      <c r="D212" s="1">
        <v>2.91</v>
      </c>
      <c r="E212" s="1">
        <v>19.93</v>
      </c>
      <c r="F212" s="1">
        <v>4.8499999999999996</v>
      </c>
      <c r="G212" s="1">
        <v>0</v>
      </c>
      <c r="H212" s="1">
        <v>77</v>
      </c>
      <c r="I212" s="1">
        <v>334</v>
      </c>
      <c r="J212" s="1">
        <v>1.56</v>
      </c>
      <c r="K212" s="1">
        <v>0</v>
      </c>
      <c r="L212" s="1">
        <v>2017</v>
      </c>
      <c r="M212" s="1" t="str">
        <f t="shared" si="40"/>
        <v>저어육류</v>
      </c>
      <c r="N212">
        <f t="shared" si="41"/>
        <v>135.01</v>
      </c>
      <c r="O212">
        <f t="shared" si="42"/>
        <v>0.96</v>
      </c>
      <c r="P212">
        <f t="shared" si="43"/>
        <v>97.09</v>
      </c>
      <c r="Q212">
        <f t="shared" si="44"/>
        <v>123.37</v>
      </c>
      <c r="R212">
        <f t="shared" si="45"/>
        <v>24.78</v>
      </c>
      <c r="S212">
        <f t="shared" si="46"/>
        <v>123.37</v>
      </c>
      <c r="T212">
        <f t="shared" si="47"/>
        <v>2.4700000000000002</v>
      </c>
      <c r="U212">
        <f t="shared" si="48"/>
        <v>10.029999999999999</v>
      </c>
      <c r="V212">
        <f t="shared" si="49"/>
        <v>10</v>
      </c>
      <c r="X212">
        <f t="shared" si="50"/>
        <v>0.11</v>
      </c>
      <c r="Y212">
        <f t="shared" si="51"/>
        <v>0.72</v>
      </c>
      <c r="Z212">
        <f t="shared" si="52"/>
        <v>0.18</v>
      </c>
    </row>
    <row r="213" spans="1:26" x14ac:dyDescent="0.25">
      <c r="A213" s="1" t="s">
        <v>1356</v>
      </c>
      <c r="B213" s="1">
        <v>100</v>
      </c>
      <c r="C213" s="1">
        <v>136</v>
      </c>
      <c r="D213" s="1">
        <v>0</v>
      </c>
      <c r="E213" s="1">
        <v>11.48</v>
      </c>
      <c r="F213" s="1">
        <v>9.6300000000000008</v>
      </c>
      <c r="G213" s="1"/>
      <c r="H213" s="1">
        <v>156</v>
      </c>
      <c r="I213" s="1">
        <v>3100</v>
      </c>
      <c r="J213" s="1">
        <v>2.1800000000000002</v>
      </c>
      <c r="K213" s="1">
        <v>0</v>
      </c>
      <c r="L213" s="1">
        <v>2017</v>
      </c>
      <c r="M213" s="1" t="str">
        <f t="shared" si="40"/>
        <v>고어육류</v>
      </c>
      <c r="N213">
        <f t="shared" si="41"/>
        <v>132.59</v>
      </c>
      <c r="O213">
        <f t="shared" si="42"/>
        <v>0.97</v>
      </c>
      <c r="P213">
        <f t="shared" si="43"/>
        <v>100</v>
      </c>
      <c r="Q213">
        <f t="shared" si="44"/>
        <v>132.59</v>
      </c>
      <c r="R213">
        <f t="shared" si="45"/>
        <v>21.11</v>
      </c>
      <c r="S213">
        <f t="shared" si="46"/>
        <v>132.59</v>
      </c>
      <c r="T213">
        <f t="shared" si="47"/>
        <v>1.33</v>
      </c>
      <c r="U213">
        <f t="shared" si="48"/>
        <v>15.87</v>
      </c>
      <c r="V213">
        <f t="shared" si="49"/>
        <v>15.9</v>
      </c>
      <c r="X213">
        <f t="shared" si="50"/>
        <v>0</v>
      </c>
      <c r="Y213">
        <f t="shared" si="51"/>
        <v>0.54</v>
      </c>
      <c r="Z213">
        <f t="shared" si="52"/>
        <v>0.46</v>
      </c>
    </row>
    <row r="214" spans="1:26" x14ac:dyDescent="0.25">
      <c r="A214" s="1" t="s">
        <v>1357</v>
      </c>
      <c r="B214" s="1">
        <v>100</v>
      </c>
      <c r="C214" s="1">
        <v>118</v>
      </c>
      <c r="D214" s="1">
        <v>0</v>
      </c>
      <c r="E214" s="1">
        <v>10.32</v>
      </c>
      <c r="F214" s="1">
        <v>8.2100000000000009</v>
      </c>
      <c r="G214" s="1"/>
      <c r="H214" s="1">
        <v>127</v>
      </c>
      <c r="I214" s="1">
        <v>1590</v>
      </c>
      <c r="J214" s="1">
        <v>1.91</v>
      </c>
      <c r="K214" s="1">
        <v>0</v>
      </c>
      <c r="L214" s="1">
        <v>2017</v>
      </c>
      <c r="M214" s="1" t="str">
        <f t="shared" si="40"/>
        <v>중어육류</v>
      </c>
      <c r="N214">
        <f t="shared" si="41"/>
        <v>115.17000000000002</v>
      </c>
      <c r="O214">
        <f t="shared" si="42"/>
        <v>0.98</v>
      </c>
      <c r="P214">
        <f t="shared" si="43"/>
        <v>100</v>
      </c>
      <c r="Q214">
        <f t="shared" si="44"/>
        <v>115.17000000000002</v>
      </c>
      <c r="R214">
        <f t="shared" si="45"/>
        <v>18.53</v>
      </c>
      <c r="S214">
        <f t="shared" si="46"/>
        <v>115.17000000000002</v>
      </c>
      <c r="T214">
        <f t="shared" si="47"/>
        <v>1.54</v>
      </c>
      <c r="U214">
        <f t="shared" si="48"/>
        <v>12.03</v>
      </c>
      <c r="V214">
        <f t="shared" si="49"/>
        <v>12</v>
      </c>
      <c r="X214">
        <f t="shared" si="50"/>
        <v>0</v>
      </c>
      <c r="Y214">
        <f t="shared" si="51"/>
        <v>0.56000000000000005</v>
      </c>
      <c r="Z214">
        <f t="shared" si="52"/>
        <v>0.44</v>
      </c>
    </row>
    <row r="215" spans="1:26" x14ac:dyDescent="0.25">
      <c r="A215" s="1" t="s">
        <v>1358</v>
      </c>
      <c r="B215" s="1">
        <v>100</v>
      </c>
      <c r="C215" s="1">
        <v>163</v>
      </c>
      <c r="D215" s="1">
        <v>0</v>
      </c>
      <c r="E215" s="1">
        <v>26.32</v>
      </c>
      <c r="F215" s="1">
        <v>5.66</v>
      </c>
      <c r="G215" s="1"/>
      <c r="H215" s="1">
        <v>110</v>
      </c>
      <c r="I215" s="1">
        <v>791</v>
      </c>
      <c r="J215" s="1">
        <v>1.74</v>
      </c>
      <c r="K215" s="1">
        <v>0</v>
      </c>
      <c r="L215" s="1">
        <v>2017</v>
      </c>
      <c r="M215" s="1" t="str">
        <f t="shared" si="40"/>
        <v>저어육류</v>
      </c>
      <c r="N215">
        <f t="shared" si="41"/>
        <v>156.22</v>
      </c>
      <c r="O215">
        <f t="shared" si="42"/>
        <v>0.96</v>
      </c>
      <c r="P215">
        <f t="shared" si="43"/>
        <v>100</v>
      </c>
      <c r="Q215">
        <f t="shared" si="44"/>
        <v>156.22</v>
      </c>
      <c r="R215">
        <f t="shared" si="45"/>
        <v>31.98</v>
      </c>
      <c r="S215">
        <f t="shared" si="46"/>
        <v>156.22</v>
      </c>
      <c r="T215">
        <f t="shared" si="47"/>
        <v>3.12</v>
      </c>
      <c r="U215">
        <f t="shared" si="48"/>
        <v>10.25</v>
      </c>
      <c r="V215">
        <f t="shared" si="49"/>
        <v>10.3</v>
      </c>
      <c r="X215">
        <f t="shared" si="50"/>
        <v>0</v>
      </c>
      <c r="Y215">
        <f t="shared" si="51"/>
        <v>0.82</v>
      </c>
      <c r="Z215">
        <f t="shared" si="52"/>
        <v>0.18</v>
      </c>
    </row>
    <row r="216" spans="1:26" x14ac:dyDescent="0.25">
      <c r="A216" s="1" t="s">
        <v>1359</v>
      </c>
      <c r="B216" s="1">
        <v>100</v>
      </c>
      <c r="C216" s="1">
        <v>99</v>
      </c>
      <c r="D216" s="1">
        <v>0.85</v>
      </c>
      <c r="E216" s="1">
        <v>15.76</v>
      </c>
      <c r="F216" s="1">
        <v>3.12</v>
      </c>
      <c r="G216" s="1"/>
      <c r="H216" s="1">
        <v>178</v>
      </c>
      <c r="I216" s="1">
        <v>364</v>
      </c>
      <c r="J216" s="1">
        <v>0.96</v>
      </c>
      <c r="K216" s="1">
        <v>0</v>
      </c>
      <c r="L216" s="1">
        <v>2017</v>
      </c>
      <c r="M216" s="1" t="str">
        <f t="shared" si="40"/>
        <v>저어육류</v>
      </c>
      <c r="N216">
        <f t="shared" si="41"/>
        <v>94.52</v>
      </c>
      <c r="O216">
        <f t="shared" si="42"/>
        <v>0.95</v>
      </c>
      <c r="P216">
        <f t="shared" si="43"/>
        <v>99.15</v>
      </c>
      <c r="Q216">
        <f t="shared" si="44"/>
        <v>91.12</v>
      </c>
      <c r="R216">
        <f t="shared" si="45"/>
        <v>18.88</v>
      </c>
      <c r="S216">
        <f t="shared" si="46"/>
        <v>91.12</v>
      </c>
      <c r="T216">
        <f t="shared" si="47"/>
        <v>1.82</v>
      </c>
      <c r="U216">
        <f t="shared" si="48"/>
        <v>10.37</v>
      </c>
      <c r="V216">
        <f t="shared" si="49"/>
        <v>10.4</v>
      </c>
      <c r="X216">
        <f t="shared" si="50"/>
        <v>0.04</v>
      </c>
      <c r="Y216">
        <f t="shared" si="51"/>
        <v>0.8</v>
      </c>
      <c r="Z216">
        <f t="shared" si="52"/>
        <v>0.16</v>
      </c>
    </row>
    <row r="217" spans="1:26" x14ac:dyDescent="0.25">
      <c r="A217" s="1" t="s">
        <v>1360</v>
      </c>
      <c r="B217" s="1">
        <v>100</v>
      </c>
      <c r="C217" s="1">
        <v>186</v>
      </c>
      <c r="D217" s="1">
        <v>0.13</v>
      </c>
      <c r="E217" s="1">
        <v>29.12</v>
      </c>
      <c r="F217" s="1">
        <v>6.75</v>
      </c>
      <c r="G217" s="1"/>
      <c r="H217" s="1">
        <v>58</v>
      </c>
      <c r="I217" s="1">
        <v>176</v>
      </c>
      <c r="J217" s="1">
        <v>1.82</v>
      </c>
      <c r="K217" s="1">
        <v>0</v>
      </c>
      <c r="L217" s="1">
        <v>2017</v>
      </c>
      <c r="M217" s="1" t="str">
        <f t="shared" si="40"/>
        <v>저어육류</v>
      </c>
      <c r="N217">
        <f t="shared" si="41"/>
        <v>177.75</v>
      </c>
      <c r="O217">
        <f t="shared" si="42"/>
        <v>0.96</v>
      </c>
      <c r="P217">
        <f t="shared" si="43"/>
        <v>99.87</v>
      </c>
      <c r="Q217">
        <f t="shared" si="44"/>
        <v>177.23000000000002</v>
      </c>
      <c r="R217">
        <f t="shared" si="45"/>
        <v>35.870000000000005</v>
      </c>
      <c r="S217">
        <f t="shared" si="46"/>
        <v>177.23000000000002</v>
      </c>
      <c r="T217">
        <f t="shared" si="47"/>
        <v>3.54</v>
      </c>
      <c r="U217">
        <f t="shared" si="48"/>
        <v>10.130000000000001</v>
      </c>
      <c r="V217">
        <f t="shared" si="49"/>
        <v>10.1</v>
      </c>
      <c r="X217">
        <f t="shared" si="50"/>
        <v>0</v>
      </c>
      <c r="Y217">
        <f t="shared" si="51"/>
        <v>0.81</v>
      </c>
      <c r="Z217">
        <f t="shared" si="52"/>
        <v>0.19</v>
      </c>
    </row>
    <row r="218" spans="1:26" x14ac:dyDescent="0.25">
      <c r="A218" s="1" t="s">
        <v>1361</v>
      </c>
      <c r="B218" s="1">
        <v>100</v>
      </c>
      <c r="C218" s="1">
        <v>110</v>
      </c>
      <c r="D218" s="1">
        <v>0.08</v>
      </c>
      <c r="E218" s="1">
        <v>17.18</v>
      </c>
      <c r="F218" s="1">
        <v>3.98</v>
      </c>
      <c r="G218" s="1"/>
      <c r="H218" s="1">
        <v>77</v>
      </c>
      <c r="I218" s="1">
        <v>104</v>
      </c>
      <c r="J218" s="1">
        <v>1.07</v>
      </c>
      <c r="K218" s="1">
        <v>0</v>
      </c>
      <c r="L218" s="1">
        <v>2017</v>
      </c>
      <c r="M218" s="1" t="str">
        <f t="shared" si="40"/>
        <v>저어육류</v>
      </c>
      <c r="N218">
        <f t="shared" si="41"/>
        <v>104.85999999999999</v>
      </c>
      <c r="O218">
        <f t="shared" si="42"/>
        <v>0.95</v>
      </c>
      <c r="P218">
        <f t="shared" si="43"/>
        <v>99.92</v>
      </c>
      <c r="Q218">
        <f t="shared" si="44"/>
        <v>104.53999999999999</v>
      </c>
      <c r="R218">
        <f t="shared" si="45"/>
        <v>21.16</v>
      </c>
      <c r="S218">
        <f t="shared" si="46"/>
        <v>104.53999999999999</v>
      </c>
      <c r="T218">
        <f t="shared" si="47"/>
        <v>2.09</v>
      </c>
      <c r="U218">
        <f t="shared" si="48"/>
        <v>10.119999999999999</v>
      </c>
      <c r="V218">
        <f t="shared" si="49"/>
        <v>10.1</v>
      </c>
      <c r="X218">
        <f t="shared" si="50"/>
        <v>0</v>
      </c>
      <c r="Y218">
        <f t="shared" si="51"/>
        <v>0.81</v>
      </c>
      <c r="Z218">
        <f t="shared" si="52"/>
        <v>0.19</v>
      </c>
    </row>
    <row r="219" spans="1:26" x14ac:dyDescent="0.25">
      <c r="A219" s="1" t="s">
        <v>1362</v>
      </c>
      <c r="B219" s="1">
        <v>100</v>
      </c>
      <c r="C219" s="1">
        <v>104</v>
      </c>
      <c r="D219" s="1">
        <v>0</v>
      </c>
      <c r="E219" s="1">
        <v>18.739999999999998</v>
      </c>
      <c r="F219" s="1">
        <v>2.64</v>
      </c>
      <c r="G219" s="1"/>
      <c r="H219" s="1">
        <v>56</v>
      </c>
      <c r="I219" s="1">
        <v>263</v>
      </c>
      <c r="J219" s="1">
        <v>0.91</v>
      </c>
      <c r="K219" s="1">
        <v>0</v>
      </c>
      <c r="L219" s="1">
        <v>2017</v>
      </c>
      <c r="M219" s="1" t="str">
        <f t="shared" si="40"/>
        <v>저어육류</v>
      </c>
      <c r="N219">
        <f t="shared" si="41"/>
        <v>98.72</v>
      </c>
      <c r="O219">
        <f t="shared" si="42"/>
        <v>0.95</v>
      </c>
      <c r="P219">
        <f t="shared" si="43"/>
        <v>100</v>
      </c>
      <c r="Q219">
        <f t="shared" si="44"/>
        <v>98.72</v>
      </c>
      <c r="R219">
        <f t="shared" si="45"/>
        <v>21.38</v>
      </c>
      <c r="S219">
        <f t="shared" si="46"/>
        <v>98.72</v>
      </c>
      <c r="T219">
        <f t="shared" si="47"/>
        <v>1.97</v>
      </c>
      <c r="U219">
        <f t="shared" si="48"/>
        <v>10.85</v>
      </c>
      <c r="V219">
        <f t="shared" si="49"/>
        <v>10.9</v>
      </c>
      <c r="X219">
        <f t="shared" si="50"/>
        <v>0</v>
      </c>
      <c r="Y219">
        <f t="shared" si="51"/>
        <v>0.88</v>
      </c>
      <c r="Z219">
        <f t="shared" si="52"/>
        <v>0.12</v>
      </c>
    </row>
    <row r="220" spans="1:26" x14ac:dyDescent="0.25">
      <c r="A220" s="1" t="s">
        <v>1363</v>
      </c>
      <c r="B220" s="1">
        <v>100</v>
      </c>
      <c r="C220" s="1">
        <v>90</v>
      </c>
      <c r="D220" s="1">
        <v>0</v>
      </c>
      <c r="E220" s="1">
        <v>16.3</v>
      </c>
      <c r="F220" s="1">
        <v>2.2999999999999998</v>
      </c>
      <c r="G220" s="1"/>
      <c r="H220" s="1">
        <v>108</v>
      </c>
      <c r="I220" s="1">
        <v>229</v>
      </c>
      <c r="J220" s="1">
        <v>0.79</v>
      </c>
      <c r="K220" s="1">
        <v>0</v>
      </c>
      <c r="L220" s="1">
        <v>2017</v>
      </c>
      <c r="M220" s="1" t="str">
        <f t="shared" si="40"/>
        <v>저어육류</v>
      </c>
      <c r="N220">
        <f t="shared" si="41"/>
        <v>85.9</v>
      </c>
      <c r="O220">
        <f t="shared" si="42"/>
        <v>0.95</v>
      </c>
      <c r="P220">
        <f t="shared" si="43"/>
        <v>100</v>
      </c>
      <c r="Q220">
        <f t="shared" si="44"/>
        <v>85.9</v>
      </c>
      <c r="R220">
        <f t="shared" si="45"/>
        <v>18.600000000000001</v>
      </c>
      <c r="S220">
        <f t="shared" si="46"/>
        <v>85.9</v>
      </c>
      <c r="T220">
        <f t="shared" si="47"/>
        <v>1.72</v>
      </c>
      <c r="U220">
        <f t="shared" si="48"/>
        <v>10.81</v>
      </c>
      <c r="V220">
        <f t="shared" si="49"/>
        <v>10.8</v>
      </c>
      <c r="X220">
        <f t="shared" si="50"/>
        <v>0</v>
      </c>
      <c r="Y220">
        <f t="shared" si="51"/>
        <v>0.88</v>
      </c>
      <c r="Z220">
        <f t="shared" si="52"/>
        <v>0.12</v>
      </c>
    </row>
    <row r="221" spans="1:26" x14ac:dyDescent="0.25">
      <c r="A221" s="1" t="s">
        <v>1364</v>
      </c>
      <c r="B221" s="1">
        <v>100</v>
      </c>
      <c r="C221" s="1">
        <v>202</v>
      </c>
      <c r="D221" s="1">
        <v>0</v>
      </c>
      <c r="E221" s="1">
        <v>25.85</v>
      </c>
      <c r="F221" s="1">
        <v>10.1</v>
      </c>
      <c r="G221" s="1"/>
      <c r="H221" s="1">
        <v>64</v>
      </c>
      <c r="I221" s="1">
        <v>238</v>
      </c>
      <c r="J221" s="1">
        <v>4.3499999999999996</v>
      </c>
      <c r="K221" s="1">
        <v>0</v>
      </c>
      <c r="L221" s="1">
        <v>2017</v>
      </c>
      <c r="M221" s="1" t="str">
        <f t="shared" si="40"/>
        <v>저어육류</v>
      </c>
      <c r="N221">
        <f t="shared" si="41"/>
        <v>194.3</v>
      </c>
      <c r="O221">
        <f t="shared" si="42"/>
        <v>0.96</v>
      </c>
      <c r="P221">
        <f t="shared" si="43"/>
        <v>100</v>
      </c>
      <c r="Q221">
        <f t="shared" si="44"/>
        <v>194.3</v>
      </c>
      <c r="R221">
        <f t="shared" si="45"/>
        <v>35.950000000000003</v>
      </c>
      <c r="S221">
        <f t="shared" si="46"/>
        <v>194.3</v>
      </c>
      <c r="T221">
        <f t="shared" si="47"/>
        <v>3.89</v>
      </c>
      <c r="U221">
        <f t="shared" si="48"/>
        <v>9.24</v>
      </c>
      <c r="V221">
        <f t="shared" si="49"/>
        <v>9.1999999999999993</v>
      </c>
      <c r="X221">
        <f t="shared" si="50"/>
        <v>0</v>
      </c>
      <c r="Y221">
        <f t="shared" si="51"/>
        <v>0.72</v>
      </c>
      <c r="Z221">
        <f t="shared" si="52"/>
        <v>0.28000000000000003</v>
      </c>
    </row>
    <row r="222" spans="1:26" x14ac:dyDescent="0.25">
      <c r="A222" s="1" t="s">
        <v>1365</v>
      </c>
      <c r="B222" s="1">
        <v>100</v>
      </c>
      <c r="C222" s="1">
        <v>131</v>
      </c>
      <c r="D222" s="1">
        <v>1.91</v>
      </c>
      <c r="E222" s="1">
        <v>17.18</v>
      </c>
      <c r="F222" s="1">
        <v>5.48</v>
      </c>
      <c r="G222" s="1"/>
      <c r="H222" s="1">
        <v>82</v>
      </c>
      <c r="I222" s="1">
        <v>62</v>
      </c>
      <c r="J222" s="1">
        <v>2.35</v>
      </c>
      <c r="K222" s="1">
        <v>0</v>
      </c>
      <c r="L222" s="1">
        <v>2017</v>
      </c>
      <c r="M222" s="1" t="str">
        <f t="shared" si="40"/>
        <v>저어육류</v>
      </c>
      <c r="N222">
        <f t="shared" si="41"/>
        <v>125.68</v>
      </c>
      <c r="O222">
        <f t="shared" si="42"/>
        <v>0.96</v>
      </c>
      <c r="P222">
        <f t="shared" si="43"/>
        <v>98.09</v>
      </c>
      <c r="Q222">
        <f t="shared" si="44"/>
        <v>118.04</v>
      </c>
      <c r="R222">
        <f t="shared" si="45"/>
        <v>22.66</v>
      </c>
      <c r="S222">
        <f t="shared" si="46"/>
        <v>118.04</v>
      </c>
      <c r="T222">
        <f t="shared" si="47"/>
        <v>2.36</v>
      </c>
      <c r="U222">
        <f t="shared" si="48"/>
        <v>9.6</v>
      </c>
      <c r="V222">
        <f t="shared" si="49"/>
        <v>9.6</v>
      </c>
      <c r="X222">
        <f t="shared" si="50"/>
        <v>0.08</v>
      </c>
      <c r="Y222">
        <f t="shared" si="51"/>
        <v>0.7</v>
      </c>
      <c r="Z222">
        <f t="shared" si="52"/>
        <v>0.22</v>
      </c>
    </row>
    <row r="223" spans="1:26" x14ac:dyDescent="0.25">
      <c r="A223" s="1" t="s">
        <v>1366</v>
      </c>
      <c r="B223" s="1">
        <v>100</v>
      </c>
      <c r="C223" s="1">
        <v>228</v>
      </c>
      <c r="D223" s="1">
        <v>0</v>
      </c>
      <c r="E223" s="1">
        <v>23.96</v>
      </c>
      <c r="F223" s="1">
        <v>13.96</v>
      </c>
      <c r="G223" s="1"/>
      <c r="H223" s="1">
        <v>92</v>
      </c>
      <c r="I223" s="1">
        <v>110</v>
      </c>
      <c r="J223" s="1">
        <v>5.41</v>
      </c>
      <c r="K223" s="1">
        <v>0</v>
      </c>
      <c r="L223" s="1">
        <v>2017</v>
      </c>
      <c r="M223" s="1" t="str">
        <f t="shared" si="40"/>
        <v>중어육류</v>
      </c>
      <c r="N223">
        <f t="shared" si="41"/>
        <v>221.48000000000002</v>
      </c>
      <c r="O223">
        <f t="shared" si="42"/>
        <v>0.97</v>
      </c>
      <c r="P223">
        <f t="shared" si="43"/>
        <v>100</v>
      </c>
      <c r="Q223">
        <f t="shared" si="44"/>
        <v>221.48000000000002</v>
      </c>
      <c r="R223">
        <f t="shared" si="45"/>
        <v>37.92</v>
      </c>
      <c r="S223">
        <f t="shared" si="46"/>
        <v>221.48000000000002</v>
      </c>
      <c r="T223">
        <f t="shared" si="47"/>
        <v>2.95</v>
      </c>
      <c r="U223">
        <f t="shared" si="48"/>
        <v>12.85</v>
      </c>
      <c r="V223">
        <f t="shared" si="49"/>
        <v>12.9</v>
      </c>
      <c r="X223">
        <f t="shared" si="50"/>
        <v>0</v>
      </c>
      <c r="Y223">
        <f t="shared" si="51"/>
        <v>0.63</v>
      </c>
      <c r="Z223">
        <f t="shared" si="52"/>
        <v>0.37</v>
      </c>
    </row>
    <row r="224" spans="1:26" x14ac:dyDescent="0.25">
      <c r="A224" s="1" t="s">
        <v>1367</v>
      </c>
      <c r="B224" s="1">
        <v>100</v>
      </c>
      <c r="C224" s="1">
        <v>251</v>
      </c>
      <c r="D224" s="1">
        <v>0</v>
      </c>
      <c r="E224" s="1">
        <v>32.43</v>
      </c>
      <c r="F224" s="1">
        <v>12.53</v>
      </c>
      <c r="G224" s="1">
        <v>0</v>
      </c>
      <c r="H224" s="1">
        <v>95</v>
      </c>
      <c r="I224" s="1">
        <v>139</v>
      </c>
      <c r="J224" s="1">
        <v>4.95</v>
      </c>
      <c r="K224" s="1">
        <v>0</v>
      </c>
      <c r="L224" s="1">
        <v>2017</v>
      </c>
      <c r="M224" s="1" t="str">
        <f t="shared" si="40"/>
        <v>저어육류</v>
      </c>
      <c r="N224">
        <f t="shared" si="41"/>
        <v>242.49</v>
      </c>
      <c r="O224">
        <f t="shared" si="42"/>
        <v>0.97</v>
      </c>
      <c r="P224">
        <f t="shared" si="43"/>
        <v>100</v>
      </c>
      <c r="Q224">
        <f t="shared" si="44"/>
        <v>242.49</v>
      </c>
      <c r="R224">
        <f t="shared" si="45"/>
        <v>44.96</v>
      </c>
      <c r="S224">
        <f t="shared" si="46"/>
        <v>242.49</v>
      </c>
      <c r="T224">
        <f t="shared" si="47"/>
        <v>4.8499999999999996</v>
      </c>
      <c r="U224">
        <f t="shared" si="48"/>
        <v>9.27</v>
      </c>
      <c r="V224">
        <f t="shared" si="49"/>
        <v>9.3000000000000007</v>
      </c>
      <c r="X224">
        <f t="shared" si="50"/>
        <v>0</v>
      </c>
      <c r="Y224">
        <f t="shared" si="51"/>
        <v>0.72</v>
      </c>
      <c r="Z224">
        <f t="shared" si="52"/>
        <v>0.28000000000000003</v>
      </c>
    </row>
    <row r="225" spans="1:26" x14ac:dyDescent="0.25">
      <c r="A225" s="1" t="s">
        <v>1368</v>
      </c>
      <c r="B225" s="1">
        <v>100</v>
      </c>
      <c r="C225" s="1">
        <v>162</v>
      </c>
      <c r="D225" s="1">
        <v>0</v>
      </c>
      <c r="E225" s="1">
        <v>18.86</v>
      </c>
      <c r="F225" s="1">
        <v>9.01</v>
      </c>
      <c r="G225" s="1"/>
      <c r="H225" s="1">
        <v>89</v>
      </c>
      <c r="I225" s="1">
        <v>82</v>
      </c>
      <c r="J225" s="1">
        <v>3.71</v>
      </c>
      <c r="K225" s="1">
        <v>0</v>
      </c>
      <c r="L225" s="1">
        <v>2017</v>
      </c>
      <c r="M225" s="1" t="str">
        <f t="shared" si="40"/>
        <v>중어육류</v>
      </c>
      <c r="N225">
        <f t="shared" si="41"/>
        <v>156.53</v>
      </c>
      <c r="O225">
        <f t="shared" si="42"/>
        <v>0.97</v>
      </c>
      <c r="P225">
        <f t="shared" si="43"/>
        <v>100</v>
      </c>
      <c r="Q225">
        <f t="shared" si="44"/>
        <v>156.53</v>
      </c>
      <c r="R225">
        <f t="shared" si="45"/>
        <v>27.869999999999997</v>
      </c>
      <c r="S225">
        <f t="shared" si="46"/>
        <v>156.53</v>
      </c>
      <c r="T225">
        <f t="shared" si="47"/>
        <v>2.09</v>
      </c>
      <c r="U225">
        <f t="shared" si="48"/>
        <v>13.33</v>
      </c>
      <c r="V225">
        <f t="shared" si="49"/>
        <v>13.3</v>
      </c>
      <c r="X225">
        <f t="shared" si="50"/>
        <v>0</v>
      </c>
      <c r="Y225">
        <f t="shared" si="51"/>
        <v>0.68</v>
      </c>
      <c r="Z225">
        <f t="shared" si="52"/>
        <v>0.32</v>
      </c>
    </row>
    <row r="226" spans="1:26" x14ac:dyDescent="0.25">
      <c r="A226" s="1" t="s">
        <v>1369</v>
      </c>
      <c r="B226" s="1">
        <v>100</v>
      </c>
      <c r="C226" s="1">
        <v>217</v>
      </c>
      <c r="D226" s="1">
        <v>0</v>
      </c>
      <c r="E226" s="1">
        <v>24.8</v>
      </c>
      <c r="F226" s="1">
        <v>12.32</v>
      </c>
      <c r="G226" s="1">
        <v>0</v>
      </c>
      <c r="H226" s="1">
        <v>93</v>
      </c>
      <c r="I226" s="1">
        <v>103</v>
      </c>
      <c r="J226" s="1">
        <v>5.26</v>
      </c>
      <c r="K226" s="1">
        <v>0</v>
      </c>
      <c r="L226" s="1">
        <v>2017</v>
      </c>
      <c r="M226" s="1" t="str">
        <f t="shared" si="40"/>
        <v>중어육류</v>
      </c>
      <c r="N226">
        <f t="shared" si="41"/>
        <v>210.07999999999998</v>
      </c>
      <c r="O226">
        <f t="shared" si="42"/>
        <v>0.97</v>
      </c>
      <c r="P226">
        <f t="shared" si="43"/>
        <v>100</v>
      </c>
      <c r="Q226">
        <f t="shared" si="44"/>
        <v>210.07999999999998</v>
      </c>
      <c r="R226">
        <f t="shared" si="45"/>
        <v>37.120000000000005</v>
      </c>
      <c r="S226">
        <f t="shared" si="46"/>
        <v>210.07999999999998</v>
      </c>
      <c r="T226">
        <f t="shared" si="47"/>
        <v>2.8</v>
      </c>
      <c r="U226">
        <f t="shared" si="48"/>
        <v>13.26</v>
      </c>
      <c r="V226">
        <f t="shared" si="49"/>
        <v>13.3</v>
      </c>
      <c r="X226">
        <f t="shared" si="50"/>
        <v>0</v>
      </c>
      <c r="Y226">
        <f t="shared" si="51"/>
        <v>0.67</v>
      </c>
      <c r="Z226">
        <f t="shared" si="52"/>
        <v>0.33</v>
      </c>
    </row>
    <row r="227" spans="1:26" x14ac:dyDescent="0.25">
      <c r="A227" s="1" t="s">
        <v>1370</v>
      </c>
      <c r="B227" s="1">
        <v>100</v>
      </c>
      <c r="C227" s="1">
        <v>284</v>
      </c>
      <c r="D227" s="1">
        <v>0</v>
      </c>
      <c r="E227" s="1">
        <v>30.19</v>
      </c>
      <c r="F227" s="1">
        <v>17.21</v>
      </c>
      <c r="G227" s="1">
        <v>0</v>
      </c>
      <c r="H227" s="1">
        <v>80</v>
      </c>
      <c r="I227" s="1">
        <v>118</v>
      </c>
      <c r="J227" s="1">
        <v>6.73</v>
      </c>
      <c r="K227" s="1">
        <v>0</v>
      </c>
      <c r="L227" s="1">
        <v>2017</v>
      </c>
      <c r="M227" s="1" t="str">
        <f t="shared" si="40"/>
        <v>중어육류</v>
      </c>
      <c r="N227">
        <f t="shared" si="41"/>
        <v>275.65000000000003</v>
      </c>
      <c r="O227">
        <f t="shared" si="42"/>
        <v>0.97</v>
      </c>
      <c r="P227">
        <f t="shared" si="43"/>
        <v>100</v>
      </c>
      <c r="Q227">
        <f t="shared" si="44"/>
        <v>275.65000000000003</v>
      </c>
      <c r="R227">
        <f t="shared" si="45"/>
        <v>47.400000000000006</v>
      </c>
      <c r="S227">
        <f t="shared" si="46"/>
        <v>275.65000000000003</v>
      </c>
      <c r="T227">
        <f t="shared" si="47"/>
        <v>3.68</v>
      </c>
      <c r="U227">
        <f t="shared" si="48"/>
        <v>12.88</v>
      </c>
      <c r="V227">
        <f t="shared" si="49"/>
        <v>12.9</v>
      </c>
      <c r="X227">
        <f t="shared" si="50"/>
        <v>0</v>
      </c>
      <c r="Y227">
        <f t="shared" si="51"/>
        <v>0.64</v>
      </c>
      <c r="Z227">
        <f t="shared" si="52"/>
        <v>0.36</v>
      </c>
    </row>
    <row r="228" spans="1:26" x14ac:dyDescent="0.25">
      <c r="A228" s="1" t="s">
        <v>1371</v>
      </c>
      <c r="B228" s="1">
        <v>100</v>
      </c>
      <c r="C228" s="1">
        <v>177</v>
      </c>
      <c r="D228" s="1">
        <v>7.0000000000000007E-2</v>
      </c>
      <c r="E228" s="1">
        <v>20.07</v>
      </c>
      <c r="F228" s="1">
        <v>10.07</v>
      </c>
      <c r="G228" s="1">
        <v>0</v>
      </c>
      <c r="H228" s="1">
        <v>98</v>
      </c>
      <c r="I228" s="1">
        <v>59</v>
      </c>
      <c r="J228" s="1">
        <v>3.61</v>
      </c>
      <c r="K228" s="1">
        <v>0</v>
      </c>
      <c r="L228" s="1">
        <v>2017</v>
      </c>
      <c r="M228" s="1" t="str">
        <f t="shared" si="40"/>
        <v>중어육류</v>
      </c>
      <c r="N228">
        <f t="shared" si="41"/>
        <v>171.19</v>
      </c>
      <c r="O228">
        <f t="shared" si="42"/>
        <v>0.97</v>
      </c>
      <c r="P228">
        <f t="shared" si="43"/>
        <v>99.93</v>
      </c>
      <c r="Q228">
        <f t="shared" si="44"/>
        <v>170.91</v>
      </c>
      <c r="R228">
        <f t="shared" si="45"/>
        <v>30.14</v>
      </c>
      <c r="S228">
        <f t="shared" si="46"/>
        <v>170.91</v>
      </c>
      <c r="T228">
        <f t="shared" si="47"/>
        <v>2.2799999999999998</v>
      </c>
      <c r="U228">
        <f t="shared" si="48"/>
        <v>13.22</v>
      </c>
      <c r="V228">
        <f t="shared" si="49"/>
        <v>13.2</v>
      </c>
      <c r="X228">
        <f t="shared" si="50"/>
        <v>0</v>
      </c>
      <c r="Y228">
        <f t="shared" si="51"/>
        <v>0.66</v>
      </c>
      <c r="Z228">
        <f t="shared" si="52"/>
        <v>0.33</v>
      </c>
    </row>
    <row r="229" spans="1:26" x14ac:dyDescent="0.25">
      <c r="A229" s="1" t="s">
        <v>1372</v>
      </c>
      <c r="B229" s="1">
        <v>100</v>
      </c>
      <c r="C229" s="1">
        <v>201</v>
      </c>
      <c r="D229" s="1">
        <v>0</v>
      </c>
      <c r="E229" s="1">
        <v>35.729999999999997</v>
      </c>
      <c r="F229" s="1">
        <v>5.33</v>
      </c>
      <c r="G229" s="1"/>
      <c r="H229" s="1">
        <v>90</v>
      </c>
      <c r="I229" s="1">
        <v>155</v>
      </c>
      <c r="J229" s="1">
        <v>1.49</v>
      </c>
      <c r="K229" s="1">
        <v>0</v>
      </c>
      <c r="L229" s="1">
        <v>2017</v>
      </c>
      <c r="M229" s="1" t="str">
        <f t="shared" si="40"/>
        <v>저어육류</v>
      </c>
      <c r="N229">
        <f t="shared" si="41"/>
        <v>190.89</v>
      </c>
      <c r="O229">
        <f t="shared" si="42"/>
        <v>0.95</v>
      </c>
      <c r="P229">
        <f t="shared" si="43"/>
        <v>100</v>
      </c>
      <c r="Q229">
        <f t="shared" si="44"/>
        <v>190.89</v>
      </c>
      <c r="R229">
        <f t="shared" si="45"/>
        <v>41.059999999999995</v>
      </c>
      <c r="S229">
        <f t="shared" si="46"/>
        <v>190.89</v>
      </c>
      <c r="T229">
        <f t="shared" si="47"/>
        <v>3.82</v>
      </c>
      <c r="U229">
        <f t="shared" si="48"/>
        <v>10.75</v>
      </c>
      <c r="V229">
        <f t="shared" si="49"/>
        <v>10.8</v>
      </c>
      <c r="X229">
        <f t="shared" si="50"/>
        <v>0</v>
      </c>
      <c r="Y229">
        <f t="shared" si="51"/>
        <v>0.87</v>
      </c>
      <c r="Z229">
        <f t="shared" si="52"/>
        <v>0.13</v>
      </c>
    </row>
    <row r="230" spans="1:26" x14ac:dyDescent="0.25">
      <c r="A230" s="1" t="s">
        <v>1373</v>
      </c>
      <c r="B230" s="1">
        <v>100</v>
      </c>
      <c r="C230" s="1">
        <v>105</v>
      </c>
      <c r="D230" s="1">
        <v>0</v>
      </c>
      <c r="E230" s="1">
        <v>20.04</v>
      </c>
      <c r="F230" s="1">
        <v>2.16</v>
      </c>
      <c r="G230" s="1"/>
      <c r="H230" s="1">
        <v>86</v>
      </c>
      <c r="I230" s="1">
        <v>83</v>
      </c>
      <c r="J230" s="1">
        <v>0.65</v>
      </c>
      <c r="K230" s="1">
        <v>0</v>
      </c>
      <c r="L230" s="1">
        <v>2017</v>
      </c>
      <c r="M230" s="1" t="str">
        <f t="shared" si="40"/>
        <v>저어육류</v>
      </c>
      <c r="N230">
        <f t="shared" si="41"/>
        <v>99.6</v>
      </c>
      <c r="O230">
        <f t="shared" si="42"/>
        <v>0.95</v>
      </c>
      <c r="P230">
        <f t="shared" si="43"/>
        <v>100</v>
      </c>
      <c r="Q230">
        <f t="shared" si="44"/>
        <v>99.6</v>
      </c>
      <c r="R230">
        <f t="shared" si="45"/>
        <v>22.2</v>
      </c>
      <c r="S230">
        <f t="shared" si="46"/>
        <v>99.6</v>
      </c>
      <c r="T230">
        <f t="shared" si="47"/>
        <v>1.99</v>
      </c>
      <c r="U230">
        <f t="shared" si="48"/>
        <v>11.16</v>
      </c>
      <c r="V230">
        <f t="shared" si="49"/>
        <v>11.2</v>
      </c>
      <c r="X230">
        <f t="shared" si="50"/>
        <v>0</v>
      </c>
      <c r="Y230">
        <f t="shared" si="51"/>
        <v>0.9</v>
      </c>
      <c r="Z230">
        <f t="shared" si="52"/>
        <v>0.1</v>
      </c>
    </row>
    <row r="231" spans="1:26" x14ac:dyDescent="0.25">
      <c r="A231" s="1" t="s">
        <v>1374</v>
      </c>
      <c r="B231" s="1">
        <v>100</v>
      </c>
      <c r="C231" s="1">
        <v>212</v>
      </c>
      <c r="D231" s="1">
        <v>0</v>
      </c>
      <c r="E231" s="1">
        <v>31.8</v>
      </c>
      <c r="F231" s="1">
        <v>8.4</v>
      </c>
      <c r="G231" s="1">
        <v>0</v>
      </c>
      <c r="H231" s="1">
        <v>76</v>
      </c>
      <c r="I231" s="1">
        <v>0</v>
      </c>
      <c r="J231" s="1">
        <v>0</v>
      </c>
      <c r="K231" s="1">
        <v>0</v>
      </c>
      <c r="L231" s="1">
        <v>2011</v>
      </c>
      <c r="M231" s="1" t="str">
        <f t="shared" si="40"/>
        <v>저어육류</v>
      </c>
      <c r="N231">
        <f t="shared" si="41"/>
        <v>202.8</v>
      </c>
      <c r="O231">
        <f t="shared" si="42"/>
        <v>0.96</v>
      </c>
      <c r="P231">
        <f t="shared" si="43"/>
        <v>100</v>
      </c>
      <c r="Q231">
        <f t="shared" si="44"/>
        <v>202.8</v>
      </c>
      <c r="R231">
        <f t="shared" si="45"/>
        <v>40.200000000000003</v>
      </c>
      <c r="S231">
        <f t="shared" si="46"/>
        <v>202.8</v>
      </c>
      <c r="T231">
        <f t="shared" si="47"/>
        <v>4.0599999999999996</v>
      </c>
      <c r="U231">
        <f t="shared" si="48"/>
        <v>9.9</v>
      </c>
      <c r="V231">
        <f t="shared" si="49"/>
        <v>9.9</v>
      </c>
      <c r="X231">
        <f t="shared" si="50"/>
        <v>0</v>
      </c>
      <c r="Y231">
        <f t="shared" si="51"/>
        <v>0.79</v>
      </c>
      <c r="Z231">
        <f t="shared" si="52"/>
        <v>0.21</v>
      </c>
    </row>
    <row r="232" spans="1:26" x14ac:dyDescent="0.25">
      <c r="A232" s="1" t="s">
        <v>1375</v>
      </c>
      <c r="B232" s="1">
        <v>60</v>
      </c>
      <c r="C232" s="1">
        <v>126.6</v>
      </c>
      <c r="D232" s="1">
        <v>0</v>
      </c>
      <c r="E232" s="1">
        <v>21.72</v>
      </c>
      <c r="F232" s="1">
        <v>3.78</v>
      </c>
      <c r="G232" s="1">
        <v>0</v>
      </c>
      <c r="H232" s="1">
        <v>40.200000000000003</v>
      </c>
      <c r="I232" s="1">
        <v>51</v>
      </c>
      <c r="J232" s="1">
        <v>0</v>
      </c>
      <c r="K232" s="1">
        <v>0</v>
      </c>
      <c r="L232" s="1">
        <v>2011</v>
      </c>
      <c r="M232" s="1" t="str">
        <f t="shared" si="40"/>
        <v>저어육류</v>
      </c>
      <c r="N232">
        <f t="shared" si="41"/>
        <v>120.89999999999999</v>
      </c>
      <c r="O232">
        <f t="shared" si="42"/>
        <v>0.95</v>
      </c>
      <c r="P232">
        <f t="shared" si="43"/>
        <v>60</v>
      </c>
      <c r="Q232">
        <f t="shared" si="44"/>
        <v>120.89999999999999</v>
      </c>
      <c r="R232">
        <f t="shared" si="45"/>
        <v>25.5</v>
      </c>
      <c r="S232">
        <f t="shared" si="46"/>
        <v>120.89999999999999</v>
      </c>
      <c r="T232">
        <f t="shared" si="47"/>
        <v>2.42</v>
      </c>
      <c r="U232">
        <f t="shared" si="48"/>
        <v>10.54</v>
      </c>
      <c r="V232">
        <f t="shared" si="49"/>
        <v>10.5</v>
      </c>
      <c r="X232">
        <f t="shared" si="50"/>
        <v>0</v>
      </c>
      <c r="Y232">
        <f t="shared" si="51"/>
        <v>0.85</v>
      </c>
      <c r="Z232">
        <f t="shared" si="52"/>
        <v>0.15</v>
      </c>
    </row>
    <row r="233" spans="1:26" x14ac:dyDescent="0.25">
      <c r="A233" s="1" t="s">
        <v>1376</v>
      </c>
      <c r="B233" s="1">
        <v>100</v>
      </c>
      <c r="C233" s="1">
        <v>118</v>
      </c>
      <c r="D233" s="1">
        <v>0</v>
      </c>
      <c r="E233" s="1">
        <v>21</v>
      </c>
      <c r="F233" s="1">
        <v>3.1</v>
      </c>
      <c r="G233" s="1">
        <v>0</v>
      </c>
      <c r="H233" s="1">
        <v>63</v>
      </c>
      <c r="I233" s="1">
        <v>0</v>
      </c>
      <c r="J233" s="1">
        <v>0</v>
      </c>
      <c r="K233" s="1">
        <v>0</v>
      </c>
      <c r="L233" s="1">
        <v>2011</v>
      </c>
      <c r="M233" s="1" t="str">
        <f t="shared" si="40"/>
        <v>저어육류</v>
      </c>
      <c r="N233">
        <f t="shared" si="41"/>
        <v>111.9</v>
      </c>
      <c r="O233">
        <f t="shared" si="42"/>
        <v>0.95</v>
      </c>
      <c r="P233">
        <f t="shared" si="43"/>
        <v>100</v>
      </c>
      <c r="Q233">
        <f t="shared" si="44"/>
        <v>111.9</v>
      </c>
      <c r="R233">
        <f t="shared" si="45"/>
        <v>24.1</v>
      </c>
      <c r="S233">
        <f t="shared" si="46"/>
        <v>111.9</v>
      </c>
      <c r="T233">
        <f t="shared" si="47"/>
        <v>2.2400000000000002</v>
      </c>
      <c r="U233">
        <f t="shared" si="48"/>
        <v>10.76</v>
      </c>
      <c r="V233">
        <f t="shared" si="49"/>
        <v>10.8</v>
      </c>
      <c r="X233">
        <f t="shared" si="50"/>
        <v>0</v>
      </c>
      <c r="Y233">
        <f t="shared" si="51"/>
        <v>0.87</v>
      </c>
      <c r="Z233">
        <f t="shared" si="52"/>
        <v>0.13</v>
      </c>
    </row>
    <row r="234" spans="1:26" x14ac:dyDescent="0.25">
      <c r="A234" s="1" t="s">
        <v>1377</v>
      </c>
      <c r="B234" s="1">
        <v>100</v>
      </c>
      <c r="C234" s="1">
        <v>183</v>
      </c>
      <c r="D234" s="1">
        <v>0</v>
      </c>
      <c r="E234" s="1">
        <v>25.46</v>
      </c>
      <c r="F234" s="1">
        <v>8.25</v>
      </c>
      <c r="G234" s="1"/>
      <c r="H234" s="1">
        <v>90</v>
      </c>
      <c r="I234" s="1">
        <v>108</v>
      </c>
      <c r="J234" s="1">
        <v>3.51</v>
      </c>
      <c r="K234" s="1">
        <v>0</v>
      </c>
      <c r="L234" s="1">
        <v>2017</v>
      </c>
      <c r="M234" s="1" t="str">
        <f t="shared" si="40"/>
        <v>저어육류</v>
      </c>
      <c r="N234">
        <f t="shared" si="41"/>
        <v>176.09</v>
      </c>
      <c r="O234">
        <f t="shared" si="42"/>
        <v>0.96</v>
      </c>
      <c r="P234">
        <f t="shared" si="43"/>
        <v>100</v>
      </c>
      <c r="Q234">
        <f t="shared" si="44"/>
        <v>176.09</v>
      </c>
      <c r="R234">
        <f t="shared" si="45"/>
        <v>33.71</v>
      </c>
      <c r="S234">
        <f t="shared" si="46"/>
        <v>176.09</v>
      </c>
      <c r="T234">
        <f t="shared" si="47"/>
        <v>3.52</v>
      </c>
      <c r="U234">
        <f t="shared" si="48"/>
        <v>9.58</v>
      </c>
      <c r="V234">
        <f t="shared" si="49"/>
        <v>9.6</v>
      </c>
      <c r="X234">
        <f t="shared" si="50"/>
        <v>0</v>
      </c>
      <c r="Y234">
        <f t="shared" si="51"/>
        <v>0.76</v>
      </c>
      <c r="Z234">
        <f t="shared" si="52"/>
        <v>0.24</v>
      </c>
    </row>
    <row r="235" spans="1:26" x14ac:dyDescent="0.25">
      <c r="A235" s="1" t="s">
        <v>1378</v>
      </c>
      <c r="B235" s="1">
        <v>100</v>
      </c>
      <c r="C235" s="1">
        <v>236</v>
      </c>
      <c r="D235" s="1">
        <v>0</v>
      </c>
      <c r="E235" s="1">
        <v>33.630000000000003</v>
      </c>
      <c r="F235" s="1">
        <v>10.24</v>
      </c>
      <c r="G235" s="1"/>
      <c r="H235" s="1">
        <v>87</v>
      </c>
      <c r="I235" s="1">
        <v>148</v>
      </c>
      <c r="J235" s="1">
        <v>3.96</v>
      </c>
      <c r="K235" s="1">
        <v>0</v>
      </c>
      <c r="L235" s="1">
        <v>2017</v>
      </c>
      <c r="M235" s="1" t="str">
        <f t="shared" si="40"/>
        <v>저어육류</v>
      </c>
      <c r="N235">
        <f t="shared" si="41"/>
        <v>226.68</v>
      </c>
      <c r="O235">
        <f t="shared" si="42"/>
        <v>0.96</v>
      </c>
      <c r="P235">
        <f t="shared" si="43"/>
        <v>100</v>
      </c>
      <c r="Q235">
        <f t="shared" si="44"/>
        <v>226.68</v>
      </c>
      <c r="R235">
        <f t="shared" si="45"/>
        <v>43.870000000000005</v>
      </c>
      <c r="S235">
        <f t="shared" si="46"/>
        <v>226.68</v>
      </c>
      <c r="T235">
        <f t="shared" si="47"/>
        <v>4.53</v>
      </c>
      <c r="U235">
        <f t="shared" si="48"/>
        <v>9.68</v>
      </c>
      <c r="V235">
        <f t="shared" si="49"/>
        <v>9.6999999999999993</v>
      </c>
      <c r="X235">
        <f t="shared" si="50"/>
        <v>0</v>
      </c>
      <c r="Y235">
        <f t="shared" si="51"/>
        <v>0.77</v>
      </c>
      <c r="Z235">
        <f t="shared" si="52"/>
        <v>0.23</v>
      </c>
    </row>
    <row r="236" spans="1:26" x14ac:dyDescent="0.25">
      <c r="A236" s="1" t="s">
        <v>1379</v>
      </c>
      <c r="B236" s="1">
        <v>100</v>
      </c>
      <c r="C236" s="1">
        <v>132</v>
      </c>
      <c r="D236" s="1">
        <v>0</v>
      </c>
      <c r="E236" s="1">
        <v>19.34</v>
      </c>
      <c r="F236" s="1">
        <v>5.44</v>
      </c>
      <c r="G236" s="1">
        <v>0</v>
      </c>
      <c r="H236" s="1">
        <v>83</v>
      </c>
      <c r="I236" s="1">
        <v>82</v>
      </c>
      <c r="J236" s="1">
        <v>2.2599999999999998</v>
      </c>
      <c r="K236" s="1">
        <v>0</v>
      </c>
      <c r="L236" s="1">
        <v>2017</v>
      </c>
      <c r="M236" s="1" t="str">
        <f t="shared" si="40"/>
        <v>저어육류</v>
      </c>
      <c r="N236">
        <f t="shared" si="41"/>
        <v>126.32</v>
      </c>
      <c r="O236">
        <f t="shared" si="42"/>
        <v>0.96</v>
      </c>
      <c r="P236">
        <f t="shared" si="43"/>
        <v>100</v>
      </c>
      <c r="Q236">
        <f t="shared" si="44"/>
        <v>126.32</v>
      </c>
      <c r="R236">
        <f t="shared" si="45"/>
        <v>24.78</v>
      </c>
      <c r="S236">
        <f t="shared" si="46"/>
        <v>126.32</v>
      </c>
      <c r="T236">
        <f t="shared" si="47"/>
        <v>2.5299999999999998</v>
      </c>
      <c r="U236">
        <f t="shared" si="48"/>
        <v>9.7899999999999991</v>
      </c>
      <c r="V236">
        <f t="shared" si="49"/>
        <v>9.8000000000000007</v>
      </c>
      <c r="X236">
        <f t="shared" si="50"/>
        <v>0</v>
      </c>
      <c r="Y236">
        <f t="shared" si="51"/>
        <v>0.78</v>
      </c>
      <c r="Z236">
        <f t="shared" si="52"/>
        <v>0.22</v>
      </c>
    </row>
    <row r="237" spans="1:26" x14ac:dyDescent="0.25">
      <c r="A237" s="1" t="s">
        <v>1380</v>
      </c>
      <c r="B237" s="1">
        <v>100</v>
      </c>
      <c r="C237" s="1">
        <v>202</v>
      </c>
      <c r="D237" s="1">
        <v>0</v>
      </c>
      <c r="E237" s="1">
        <v>25.14</v>
      </c>
      <c r="F237" s="1">
        <v>10.45</v>
      </c>
      <c r="G237" s="1">
        <v>0</v>
      </c>
      <c r="H237" s="1">
        <v>83</v>
      </c>
      <c r="I237" s="1">
        <v>102</v>
      </c>
      <c r="J237" s="1">
        <v>4.51</v>
      </c>
      <c r="K237" s="1">
        <v>0</v>
      </c>
      <c r="L237" s="1">
        <v>2017</v>
      </c>
      <c r="M237" s="1" t="str">
        <f t="shared" si="40"/>
        <v>저어육류</v>
      </c>
      <c r="N237">
        <f t="shared" si="41"/>
        <v>194.61</v>
      </c>
      <c r="O237">
        <f t="shared" si="42"/>
        <v>0.96</v>
      </c>
      <c r="P237">
        <f t="shared" si="43"/>
        <v>100</v>
      </c>
      <c r="Q237">
        <f t="shared" si="44"/>
        <v>194.61</v>
      </c>
      <c r="R237">
        <f t="shared" si="45"/>
        <v>35.590000000000003</v>
      </c>
      <c r="S237">
        <f t="shared" si="46"/>
        <v>194.61</v>
      </c>
      <c r="T237">
        <f t="shared" si="47"/>
        <v>3.89</v>
      </c>
      <c r="U237">
        <f t="shared" si="48"/>
        <v>9.15</v>
      </c>
      <c r="V237">
        <f t="shared" si="49"/>
        <v>9.1999999999999993</v>
      </c>
      <c r="X237">
        <f t="shared" si="50"/>
        <v>0</v>
      </c>
      <c r="Y237">
        <f t="shared" si="51"/>
        <v>0.71</v>
      </c>
      <c r="Z237">
        <f t="shared" si="52"/>
        <v>0.28999999999999998</v>
      </c>
    </row>
    <row r="238" spans="1:26" x14ac:dyDescent="0.25">
      <c r="A238" s="1" t="s">
        <v>1381</v>
      </c>
      <c r="B238" s="1">
        <v>100</v>
      </c>
      <c r="C238" s="1">
        <v>252</v>
      </c>
      <c r="D238" s="1">
        <v>0</v>
      </c>
      <c r="E238" s="1">
        <v>31.26</v>
      </c>
      <c r="F238" s="1">
        <v>13.14</v>
      </c>
      <c r="G238" s="1"/>
      <c r="H238" s="1">
        <v>79</v>
      </c>
      <c r="I238" s="1">
        <v>108</v>
      </c>
      <c r="J238" s="1">
        <v>5.18</v>
      </c>
      <c r="K238" s="1">
        <v>0</v>
      </c>
      <c r="L238" s="1">
        <v>2017</v>
      </c>
      <c r="M238" s="1" t="str">
        <f t="shared" si="40"/>
        <v>저어육류</v>
      </c>
      <c r="N238">
        <f t="shared" si="41"/>
        <v>243.3</v>
      </c>
      <c r="O238">
        <f t="shared" si="42"/>
        <v>0.97</v>
      </c>
      <c r="P238">
        <f t="shared" si="43"/>
        <v>100</v>
      </c>
      <c r="Q238">
        <f t="shared" si="44"/>
        <v>243.3</v>
      </c>
      <c r="R238">
        <f t="shared" si="45"/>
        <v>44.400000000000006</v>
      </c>
      <c r="S238">
        <f t="shared" si="46"/>
        <v>243.3</v>
      </c>
      <c r="T238">
        <f t="shared" si="47"/>
        <v>4.87</v>
      </c>
      <c r="U238">
        <f t="shared" si="48"/>
        <v>9.1199999999999992</v>
      </c>
      <c r="V238">
        <f t="shared" si="49"/>
        <v>9.1</v>
      </c>
      <c r="X238">
        <f t="shared" si="50"/>
        <v>0</v>
      </c>
      <c r="Y238">
        <f t="shared" si="51"/>
        <v>0.7</v>
      </c>
      <c r="Z238">
        <f t="shared" si="52"/>
        <v>0.3</v>
      </c>
    </row>
    <row r="239" spans="1:26" x14ac:dyDescent="0.25">
      <c r="A239" s="1" t="s">
        <v>1382</v>
      </c>
      <c r="B239" s="1">
        <v>100</v>
      </c>
      <c r="C239" s="1">
        <v>152</v>
      </c>
      <c r="D239" s="1">
        <v>0</v>
      </c>
      <c r="E239" s="1">
        <v>19.07</v>
      </c>
      <c r="F239" s="1">
        <v>7.81</v>
      </c>
      <c r="G239" s="1">
        <v>0</v>
      </c>
      <c r="H239" s="1">
        <v>76</v>
      </c>
      <c r="I239" s="1">
        <v>78</v>
      </c>
      <c r="J239" s="1">
        <v>3.35</v>
      </c>
      <c r="K239" s="1">
        <v>0</v>
      </c>
      <c r="L239" s="1">
        <v>2017</v>
      </c>
      <c r="M239" s="1" t="str">
        <f t="shared" si="40"/>
        <v>저어육류</v>
      </c>
      <c r="N239">
        <f t="shared" si="41"/>
        <v>146.57</v>
      </c>
      <c r="O239">
        <f t="shared" si="42"/>
        <v>0.96</v>
      </c>
      <c r="P239">
        <f t="shared" si="43"/>
        <v>100</v>
      </c>
      <c r="Q239">
        <f t="shared" si="44"/>
        <v>146.57</v>
      </c>
      <c r="R239">
        <f t="shared" si="45"/>
        <v>26.88</v>
      </c>
      <c r="S239">
        <f t="shared" si="46"/>
        <v>146.57</v>
      </c>
      <c r="T239">
        <f t="shared" si="47"/>
        <v>2.93</v>
      </c>
      <c r="U239">
        <f t="shared" si="48"/>
        <v>9.17</v>
      </c>
      <c r="V239">
        <f t="shared" si="49"/>
        <v>9.1999999999999993</v>
      </c>
      <c r="X239">
        <f t="shared" si="50"/>
        <v>0</v>
      </c>
      <c r="Y239">
        <f t="shared" si="51"/>
        <v>0.71</v>
      </c>
      <c r="Z239">
        <f t="shared" si="52"/>
        <v>0.28999999999999998</v>
      </c>
    </row>
    <row r="240" spans="1:26" x14ac:dyDescent="0.25">
      <c r="A240" s="1" t="s">
        <v>1383</v>
      </c>
      <c r="B240" s="1">
        <v>100</v>
      </c>
      <c r="C240" s="1">
        <v>83</v>
      </c>
      <c r="D240" s="1">
        <v>1</v>
      </c>
      <c r="E240" s="1">
        <v>10</v>
      </c>
      <c r="F240" s="1">
        <v>4.3</v>
      </c>
      <c r="G240" s="1"/>
      <c r="H240" s="1">
        <v>118</v>
      </c>
      <c r="I240" s="1"/>
      <c r="J240" s="1"/>
      <c r="K240" s="1">
        <v>0</v>
      </c>
      <c r="L240" s="1">
        <v>2017</v>
      </c>
      <c r="M240" s="1" t="str">
        <f t="shared" si="40"/>
        <v>저어육류</v>
      </c>
      <c r="N240">
        <f t="shared" si="41"/>
        <v>82.699999999999989</v>
      </c>
      <c r="O240">
        <f t="shared" si="42"/>
        <v>1</v>
      </c>
      <c r="P240">
        <f t="shared" si="43"/>
        <v>99</v>
      </c>
      <c r="Q240">
        <f t="shared" si="44"/>
        <v>78.699999999999989</v>
      </c>
      <c r="R240">
        <f t="shared" si="45"/>
        <v>14.3</v>
      </c>
      <c r="S240">
        <f t="shared" si="46"/>
        <v>78.699999999999989</v>
      </c>
      <c r="T240">
        <f t="shared" si="47"/>
        <v>1.57</v>
      </c>
      <c r="U240">
        <f t="shared" si="48"/>
        <v>9.11</v>
      </c>
      <c r="V240">
        <f t="shared" si="49"/>
        <v>9.1</v>
      </c>
      <c r="X240">
        <f t="shared" si="50"/>
        <v>7.0000000000000007E-2</v>
      </c>
      <c r="Y240">
        <f t="shared" si="51"/>
        <v>0.65</v>
      </c>
      <c r="Z240">
        <f t="shared" si="52"/>
        <v>0.28000000000000003</v>
      </c>
    </row>
    <row r="241" spans="1:26" x14ac:dyDescent="0.25">
      <c r="A241" s="1" t="s">
        <v>1384</v>
      </c>
      <c r="B241" s="1">
        <v>100</v>
      </c>
      <c r="C241" s="1">
        <v>118</v>
      </c>
      <c r="D241" s="1">
        <v>7.4</v>
      </c>
      <c r="E241" s="1">
        <v>6</v>
      </c>
      <c r="F241" s="1">
        <v>7.2</v>
      </c>
      <c r="G241" s="1"/>
      <c r="H241" s="1">
        <v>290</v>
      </c>
      <c r="I241" s="1"/>
      <c r="J241" s="1"/>
      <c r="K241" s="1">
        <v>0</v>
      </c>
      <c r="L241" s="1">
        <v>2017</v>
      </c>
      <c r="M241" s="1" t="str">
        <f t="shared" si="40"/>
        <v>고어육류</v>
      </c>
      <c r="N241">
        <f t="shared" si="41"/>
        <v>118.4</v>
      </c>
      <c r="O241">
        <f t="shared" si="42"/>
        <v>1</v>
      </c>
      <c r="P241">
        <f t="shared" si="43"/>
        <v>92.6</v>
      </c>
      <c r="Q241">
        <f t="shared" si="44"/>
        <v>88.8</v>
      </c>
      <c r="R241">
        <f t="shared" si="45"/>
        <v>13.2</v>
      </c>
      <c r="S241">
        <f t="shared" si="46"/>
        <v>88.8</v>
      </c>
      <c r="T241">
        <f t="shared" si="47"/>
        <v>0.89</v>
      </c>
      <c r="U241">
        <f t="shared" si="48"/>
        <v>14.83</v>
      </c>
      <c r="V241">
        <f t="shared" si="49"/>
        <v>14.8</v>
      </c>
      <c r="X241">
        <f t="shared" si="50"/>
        <v>0.36</v>
      </c>
      <c r="Y241">
        <f t="shared" si="51"/>
        <v>0.28999999999999998</v>
      </c>
      <c r="Z241">
        <f t="shared" si="52"/>
        <v>0.35</v>
      </c>
    </row>
    <row r="242" spans="1:26" x14ac:dyDescent="0.25">
      <c r="A242" s="1" t="s">
        <v>1385</v>
      </c>
      <c r="B242" s="1">
        <v>100</v>
      </c>
      <c r="C242" s="1">
        <v>119</v>
      </c>
      <c r="D242" s="1">
        <v>7.6</v>
      </c>
      <c r="E242" s="1">
        <v>4.0999999999999996</v>
      </c>
      <c r="F242" s="1">
        <v>8</v>
      </c>
      <c r="G242" s="1"/>
      <c r="H242" s="1">
        <v>119</v>
      </c>
      <c r="I242" s="1"/>
      <c r="J242" s="1"/>
      <c r="K242" s="1">
        <v>0</v>
      </c>
      <c r="L242" s="1">
        <v>2017</v>
      </c>
      <c r="M242" s="1" t="str">
        <f t="shared" si="40"/>
        <v>고어육류</v>
      </c>
      <c r="N242">
        <f t="shared" si="41"/>
        <v>118.8</v>
      </c>
      <c r="O242">
        <f t="shared" si="42"/>
        <v>1</v>
      </c>
      <c r="P242">
        <f t="shared" si="43"/>
        <v>92.4</v>
      </c>
      <c r="Q242">
        <f t="shared" si="44"/>
        <v>88.4</v>
      </c>
      <c r="R242">
        <f t="shared" si="45"/>
        <v>12.1</v>
      </c>
      <c r="S242">
        <f t="shared" si="46"/>
        <v>88.4</v>
      </c>
      <c r="T242">
        <f t="shared" si="47"/>
        <v>0.88</v>
      </c>
      <c r="U242">
        <f t="shared" si="48"/>
        <v>13.75</v>
      </c>
      <c r="V242">
        <f t="shared" si="49"/>
        <v>13.8</v>
      </c>
      <c r="X242">
        <f t="shared" si="50"/>
        <v>0.39</v>
      </c>
      <c r="Y242">
        <f t="shared" si="51"/>
        <v>0.21</v>
      </c>
      <c r="Z242">
        <f t="shared" si="52"/>
        <v>0.41</v>
      </c>
    </row>
    <row r="243" spans="1:26" x14ac:dyDescent="0.25">
      <c r="A243" s="1" t="s">
        <v>1386</v>
      </c>
      <c r="B243" s="1">
        <v>100</v>
      </c>
      <c r="C243" s="1">
        <v>385</v>
      </c>
      <c r="D243" s="1">
        <v>60</v>
      </c>
      <c r="E243" s="1">
        <v>14</v>
      </c>
      <c r="F243" s="1">
        <v>10</v>
      </c>
      <c r="G243" s="1">
        <v>0</v>
      </c>
      <c r="H243" s="1">
        <v>3500</v>
      </c>
      <c r="I243" s="1">
        <v>0</v>
      </c>
      <c r="J243" s="1">
        <v>0</v>
      </c>
      <c r="K243" s="1">
        <v>0</v>
      </c>
      <c r="L243" s="1">
        <v>2006</v>
      </c>
      <c r="M243" s="1" t="str">
        <f t="shared" si="40"/>
        <v>중어육류</v>
      </c>
      <c r="N243">
        <f t="shared" si="41"/>
        <v>386</v>
      </c>
      <c r="O243">
        <f t="shared" si="42"/>
        <v>1</v>
      </c>
      <c r="P243">
        <f t="shared" si="43"/>
        <v>40</v>
      </c>
      <c r="Q243">
        <f t="shared" si="44"/>
        <v>146</v>
      </c>
      <c r="R243">
        <f t="shared" si="45"/>
        <v>24</v>
      </c>
      <c r="S243">
        <f t="shared" si="46"/>
        <v>146</v>
      </c>
      <c r="T243">
        <f t="shared" si="47"/>
        <v>1.95</v>
      </c>
      <c r="U243">
        <f t="shared" si="48"/>
        <v>12.31</v>
      </c>
      <c r="V243">
        <f t="shared" si="49"/>
        <v>12.3</v>
      </c>
      <c r="X243">
        <f t="shared" si="50"/>
        <v>0.71</v>
      </c>
      <c r="Y243">
        <f t="shared" si="51"/>
        <v>0.17</v>
      </c>
      <c r="Z243">
        <f t="shared" si="52"/>
        <v>0.12</v>
      </c>
    </row>
    <row r="244" spans="1:26" x14ac:dyDescent="0.25">
      <c r="A244" s="1" t="s">
        <v>1387</v>
      </c>
      <c r="B244" s="1">
        <v>100</v>
      </c>
      <c r="C244" s="1">
        <v>119</v>
      </c>
      <c r="D244" s="1">
        <v>7.6</v>
      </c>
      <c r="E244" s="1">
        <v>4.0999999999999996</v>
      </c>
      <c r="F244" s="1">
        <v>8</v>
      </c>
      <c r="G244" s="1"/>
      <c r="H244" s="1">
        <v>119</v>
      </c>
      <c r="I244" s="1"/>
      <c r="J244" s="1"/>
      <c r="K244" s="1">
        <v>0</v>
      </c>
      <c r="L244" s="1">
        <v>2017</v>
      </c>
      <c r="M244" s="1" t="str">
        <f t="shared" si="40"/>
        <v>고어육류</v>
      </c>
      <c r="N244">
        <f t="shared" si="41"/>
        <v>118.8</v>
      </c>
      <c r="O244">
        <f t="shared" si="42"/>
        <v>1</v>
      </c>
      <c r="P244">
        <f t="shared" si="43"/>
        <v>92.4</v>
      </c>
      <c r="Q244">
        <f t="shared" si="44"/>
        <v>88.4</v>
      </c>
      <c r="R244">
        <f t="shared" si="45"/>
        <v>12.1</v>
      </c>
      <c r="S244">
        <f t="shared" si="46"/>
        <v>88.4</v>
      </c>
      <c r="T244">
        <f t="shared" si="47"/>
        <v>0.88</v>
      </c>
      <c r="U244">
        <f t="shared" si="48"/>
        <v>13.75</v>
      </c>
      <c r="V244">
        <f t="shared" si="49"/>
        <v>13.8</v>
      </c>
      <c r="X244">
        <f t="shared" si="50"/>
        <v>0.39</v>
      </c>
      <c r="Y244">
        <f t="shared" si="51"/>
        <v>0.21</v>
      </c>
      <c r="Z244">
        <f t="shared" si="52"/>
        <v>0.41</v>
      </c>
    </row>
    <row r="245" spans="1:26" x14ac:dyDescent="0.25">
      <c r="A245" s="1" t="s">
        <v>1388</v>
      </c>
      <c r="B245" s="1">
        <v>100</v>
      </c>
      <c r="C245" s="1">
        <v>118</v>
      </c>
      <c r="D245" s="1"/>
      <c r="E245" s="1">
        <v>6</v>
      </c>
      <c r="F245" s="1">
        <v>7.2</v>
      </c>
      <c r="G245" s="1">
        <v>0</v>
      </c>
      <c r="H245" s="1">
        <v>290</v>
      </c>
      <c r="I245" s="1">
        <v>0</v>
      </c>
      <c r="J245" s="1">
        <v>0</v>
      </c>
      <c r="K245" s="1">
        <v>0</v>
      </c>
      <c r="L245" s="1">
        <v>2006</v>
      </c>
      <c r="M245" s="1" t="str">
        <f t="shared" si="40"/>
        <v>고어육류</v>
      </c>
      <c r="N245">
        <f t="shared" si="41"/>
        <v>88.8</v>
      </c>
      <c r="O245">
        <f t="shared" si="42"/>
        <v>0.75</v>
      </c>
      <c r="P245">
        <f t="shared" si="43"/>
        <v>100</v>
      </c>
      <c r="Q245">
        <f t="shared" si="44"/>
        <v>88.8</v>
      </c>
      <c r="R245">
        <f t="shared" si="45"/>
        <v>13.2</v>
      </c>
      <c r="S245">
        <f t="shared" si="46"/>
        <v>88.8</v>
      </c>
      <c r="T245">
        <f t="shared" si="47"/>
        <v>0.89</v>
      </c>
      <c r="U245">
        <f t="shared" si="48"/>
        <v>14.83</v>
      </c>
      <c r="V245">
        <f t="shared" si="49"/>
        <v>14.8</v>
      </c>
      <c r="X245">
        <f t="shared" si="50"/>
        <v>0</v>
      </c>
      <c r="Y245">
        <f t="shared" si="51"/>
        <v>0.45</v>
      </c>
      <c r="Z245">
        <f t="shared" si="52"/>
        <v>0.55000000000000004</v>
      </c>
    </row>
    <row r="246" spans="1:26" x14ac:dyDescent="0.25">
      <c r="A246" s="1" t="s">
        <v>1389</v>
      </c>
      <c r="B246" s="1">
        <v>60</v>
      </c>
      <c r="C246" s="1">
        <v>143.4</v>
      </c>
      <c r="D246" s="1">
        <v>0.48</v>
      </c>
      <c r="E246" s="1">
        <v>10.74</v>
      </c>
      <c r="F246" s="1">
        <v>10.199999999999999</v>
      </c>
      <c r="G246" s="1">
        <v>0</v>
      </c>
      <c r="H246" s="1">
        <v>33</v>
      </c>
      <c r="I246" s="1">
        <v>45</v>
      </c>
      <c r="J246" s="1">
        <v>0</v>
      </c>
      <c r="K246" s="1">
        <v>0</v>
      </c>
      <c r="L246" s="1">
        <v>2011</v>
      </c>
      <c r="M246" s="1" t="str">
        <f t="shared" si="40"/>
        <v>고어육류</v>
      </c>
      <c r="N246">
        <f t="shared" si="41"/>
        <v>136.68</v>
      </c>
      <c r="O246">
        <f t="shared" si="42"/>
        <v>0.95</v>
      </c>
      <c r="P246">
        <f t="shared" si="43"/>
        <v>59.52</v>
      </c>
      <c r="Q246">
        <f t="shared" si="44"/>
        <v>134.76</v>
      </c>
      <c r="R246">
        <f t="shared" si="45"/>
        <v>20.939999999999998</v>
      </c>
      <c r="S246">
        <f t="shared" si="46"/>
        <v>134.76</v>
      </c>
      <c r="T246">
        <f t="shared" si="47"/>
        <v>1.35</v>
      </c>
      <c r="U246">
        <f t="shared" si="48"/>
        <v>15.51</v>
      </c>
      <c r="V246">
        <f t="shared" si="49"/>
        <v>15.5</v>
      </c>
      <c r="X246">
        <f t="shared" si="50"/>
        <v>0.02</v>
      </c>
      <c r="Y246">
        <f t="shared" si="51"/>
        <v>0.5</v>
      </c>
      <c r="Z246">
        <f t="shared" si="52"/>
        <v>0.48</v>
      </c>
    </row>
    <row r="247" spans="1:26" x14ac:dyDescent="0.25">
      <c r="A247" s="1" t="s">
        <v>1390</v>
      </c>
      <c r="B247" s="1">
        <v>100</v>
      </c>
      <c r="C247" s="1">
        <v>224</v>
      </c>
      <c r="D247" s="1">
        <v>0.1</v>
      </c>
      <c r="E247" s="1">
        <v>18.8</v>
      </c>
      <c r="F247" s="1">
        <v>15.3</v>
      </c>
      <c r="G247" s="1"/>
      <c r="H247" s="1">
        <v>37</v>
      </c>
      <c r="I247" s="1">
        <v>78</v>
      </c>
      <c r="J247" s="1">
        <v>6.88</v>
      </c>
      <c r="K247" s="1">
        <v>0</v>
      </c>
      <c r="L247" s="1">
        <v>2017</v>
      </c>
      <c r="M247" s="1" t="str">
        <f t="shared" si="40"/>
        <v>중어육류</v>
      </c>
      <c r="N247">
        <f t="shared" si="41"/>
        <v>213.3</v>
      </c>
      <c r="O247">
        <f t="shared" si="42"/>
        <v>0.95</v>
      </c>
      <c r="P247">
        <f t="shared" si="43"/>
        <v>99.9</v>
      </c>
      <c r="Q247">
        <f t="shared" si="44"/>
        <v>212.90000000000003</v>
      </c>
      <c r="R247">
        <f t="shared" si="45"/>
        <v>34.1</v>
      </c>
      <c r="S247">
        <f t="shared" si="46"/>
        <v>212.90000000000003</v>
      </c>
      <c r="T247">
        <f t="shared" si="47"/>
        <v>2.84</v>
      </c>
      <c r="U247">
        <f t="shared" si="48"/>
        <v>12.01</v>
      </c>
      <c r="V247">
        <f t="shared" si="49"/>
        <v>12</v>
      </c>
      <c r="X247">
        <f t="shared" si="50"/>
        <v>0</v>
      </c>
      <c r="Y247">
        <f t="shared" si="51"/>
        <v>0.55000000000000004</v>
      </c>
      <c r="Z247">
        <f t="shared" si="52"/>
        <v>0.45</v>
      </c>
    </row>
    <row r="248" spans="1:26" x14ac:dyDescent="0.25">
      <c r="A248" s="1" t="s">
        <v>1391</v>
      </c>
      <c r="B248" s="1">
        <v>60</v>
      </c>
      <c r="C248" s="1">
        <v>86.4</v>
      </c>
      <c r="D248" s="1">
        <v>0</v>
      </c>
      <c r="E248" s="1">
        <v>9.84</v>
      </c>
      <c r="F248" s="1">
        <v>4.8</v>
      </c>
      <c r="G248" s="1">
        <v>0</v>
      </c>
      <c r="H248" s="1"/>
      <c r="I248" s="1">
        <v>43.2</v>
      </c>
      <c r="J248" s="1">
        <v>0</v>
      </c>
      <c r="K248" s="1">
        <v>0</v>
      </c>
      <c r="L248" s="1">
        <v>2011</v>
      </c>
      <c r="M248" s="1" t="str">
        <f t="shared" si="40"/>
        <v>중어육류</v>
      </c>
      <c r="N248">
        <f t="shared" si="41"/>
        <v>82.56</v>
      </c>
      <c r="O248">
        <f t="shared" si="42"/>
        <v>0.96</v>
      </c>
      <c r="P248">
        <f t="shared" si="43"/>
        <v>60</v>
      </c>
      <c r="Q248">
        <f t="shared" si="44"/>
        <v>82.56</v>
      </c>
      <c r="R248">
        <f t="shared" si="45"/>
        <v>14.64</v>
      </c>
      <c r="S248">
        <f t="shared" si="46"/>
        <v>82.56</v>
      </c>
      <c r="T248">
        <f t="shared" si="47"/>
        <v>1.1000000000000001</v>
      </c>
      <c r="U248">
        <f t="shared" si="48"/>
        <v>13.31</v>
      </c>
      <c r="V248">
        <f t="shared" si="49"/>
        <v>13.3</v>
      </c>
      <c r="X248">
        <f t="shared" si="50"/>
        <v>0</v>
      </c>
      <c r="Y248">
        <f t="shared" si="51"/>
        <v>0.67</v>
      </c>
      <c r="Z248">
        <f t="shared" si="52"/>
        <v>0.33</v>
      </c>
    </row>
    <row r="249" spans="1:26" x14ac:dyDescent="0.25">
      <c r="A249" s="1" t="s">
        <v>1392</v>
      </c>
      <c r="B249" s="1">
        <v>60</v>
      </c>
      <c r="C249" s="1">
        <v>144.6</v>
      </c>
      <c r="D249" s="1">
        <v>0.06</v>
      </c>
      <c r="E249" s="1">
        <v>10.14</v>
      </c>
      <c r="F249" s="1">
        <v>10.8</v>
      </c>
      <c r="G249" s="1">
        <v>0</v>
      </c>
      <c r="H249" s="1">
        <v>30</v>
      </c>
      <c r="I249" s="1">
        <v>0</v>
      </c>
      <c r="J249" s="1">
        <v>0</v>
      </c>
      <c r="K249" s="1">
        <v>0</v>
      </c>
      <c r="L249" s="1">
        <v>2011</v>
      </c>
      <c r="M249" s="1" t="str">
        <f t="shared" si="40"/>
        <v>고어육류</v>
      </c>
      <c r="N249">
        <f t="shared" si="41"/>
        <v>138</v>
      </c>
      <c r="O249">
        <f t="shared" si="42"/>
        <v>0.95</v>
      </c>
      <c r="P249">
        <f t="shared" si="43"/>
        <v>59.94</v>
      </c>
      <c r="Q249">
        <f t="shared" si="44"/>
        <v>137.76</v>
      </c>
      <c r="R249">
        <f t="shared" si="45"/>
        <v>20.94</v>
      </c>
      <c r="S249">
        <f t="shared" si="46"/>
        <v>137.76</v>
      </c>
      <c r="T249">
        <f t="shared" si="47"/>
        <v>1.38</v>
      </c>
      <c r="U249">
        <f t="shared" si="48"/>
        <v>15.17</v>
      </c>
      <c r="V249">
        <f t="shared" si="49"/>
        <v>15.2</v>
      </c>
      <c r="X249">
        <f t="shared" si="50"/>
        <v>0</v>
      </c>
      <c r="Y249">
        <f t="shared" si="51"/>
        <v>0.48</v>
      </c>
      <c r="Z249">
        <f t="shared" si="52"/>
        <v>0.51</v>
      </c>
    </row>
    <row r="250" spans="1:26" x14ac:dyDescent="0.25">
      <c r="A250" s="1" t="s">
        <v>1393</v>
      </c>
      <c r="B250" s="1">
        <v>100</v>
      </c>
      <c r="C250" s="1">
        <v>220</v>
      </c>
      <c r="D250" s="1">
        <v>2.5299999999999998</v>
      </c>
      <c r="E250" s="1">
        <v>30.57</v>
      </c>
      <c r="F250" s="1">
        <v>8.81</v>
      </c>
      <c r="G250" s="1"/>
      <c r="H250" s="1">
        <v>56</v>
      </c>
      <c r="I250" s="1">
        <v>501</v>
      </c>
      <c r="J250" s="1">
        <v>3.41</v>
      </c>
      <c r="K250" s="1">
        <v>0</v>
      </c>
      <c r="L250" s="1">
        <v>2017</v>
      </c>
      <c r="M250" s="1" t="str">
        <f t="shared" si="40"/>
        <v>저어육류</v>
      </c>
      <c r="N250">
        <f t="shared" si="41"/>
        <v>211.69</v>
      </c>
      <c r="O250">
        <f t="shared" si="42"/>
        <v>0.96</v>
      </c>
      <c r="P250">
        <f t="shared" si="43"/>
        <v>97.47</v>
      </c>
      <c r="Q250">
        <f t="shared" si="44"/>
        <v>201.57</v>
      </c>
      <c r="R250">
        <f t="shared" si="45"/>
        <v>39.380000000000003</v>
      </c>
      <c r="S250">
        <f t="shared" si="46"/>
        <v>201.57</v>
      </c>
      <c r="T250">
        <f t="shared" si="47"/>
        <v>4.03</v>
      </c>
      <c r="U250">
        <f t="shared" si="48"/>
        <v>9.77</v>
      </c>
      <c r="V250">
        <f t="shared" si="49"/>
        <v>9.8000000000000007</v>
      </c>
      <c r="X250">
        <f t="shared" si="50"/>
        <v>0.06</v>
      </c>
      <c r="Y250">
        <f t="shared" si="51"/>
        <v>0.73</v>
      </c>
      <c r="Z250">
        <f t="shared" si="52"/>
        <v>0.21</v>
      </c>
    </row>
    <row r="251" spans="1:26" x14ac:dyDescent="0.25">
      <c r="A251" s="1" t="s">
        <v>1394</v>
      </c>
      <c r="B251" s="1">
        <v>100</v>
      </c>
      <c r="C251" s="1">
        <v>139</v>
      </c>
      <c r="D251" s="1">
        <v>1.78</v>
      </c>
      <c r="E251" s="1">
        <v>20.38</v>
      </c>
      <c r="F251" s="1">
        <v>5.0199999999999996</v>
      </c>
      <c r="G251" s="1"/>
      <c r="H251" s="1">
        <v>70</v>
      </c>
      <c r="I251" s="1">
        <v>371</v>
      </c>
      <c r="J251" s="1">
        <v>1.94</v>
      </c>
      <c r="K251" s="1">
        <v>0</v>
      </c>
      <c r="L251" s="1">
        <v>2017</v>
      </c>
      <c r="M251" s="1" t="str">
        <f t="shared" si="40"/>
        <v>저어육류</v>
      </c>
      <c r="N251">
        <f t="shared" si="41"/>
        <v>133.82</v>
      </c>
      <c r="O251">
        <f t="shared" si="42"/>
        <v>0.96</v>
      </c>
      <c r="P251">
        <f t="shared" si="43"/>
        <v>98.22</v>
      </c>
      <c r="Q251">
        <f t="shared" si="44"/>
        <v>126.69999999999999</v>
      </c>
      <c r="R251">
        <f t="shared" si="45"/>
        <v>25.4</v>
      </c>
      <c r="S251">
        <f t="shared" si="46"/>
        <v>126.69999999999999</v>
      </c>
      <c r="T251">
        <f t="shared" si="47"/>
        <v>2.5299999999999998</v>
      </c>
      <c r="U251">
        <f t="shared" si="48"/>
        <v>10.039999999999999</v>
      </c>
      <c r="V251">
        <f t="shared" si="49"/>
        <v>10</v>
      </c>
      <c r="X251">
        <f t="shared" si="50"/>
        <v>7.0000000000000007E-2</v>
      </c>
      <c r="Y251">
        <f t="shared" si="51"/>
        <v>0.75</v>
      </c>
      <c r="Z251">
        <f t="shared" si="52"/>
        <v>0.18</v>
      </c>
    </row>
    <row r="252" spans="1:26" x14ac:dyDescent="0.25">
      <c r="A252" s="1" t="s">
        <v>1395</v>
      </c>
      <c r="B252" s="1">
        <v>100</v>
      </c>
      <c r="C252" s="1">
        <v>359</v>
      </c>
      <c r="D252" s="1">
        <v>0</v>
      </c>
      <c r="E252" s="1">
        <v>21.12</v>
      </c>
      <c r="F252" s="1">
        <v>29.82</v>
      </c>
      <c r="G252" s="1"/>
      <c r="H252" s="1">
        <v>73</v>
      </c>
      <c r="I252" s="1">
        <v>97</v>
      </c>
      <c r="J252" s="1">
        <v>12.77</v>
      </c>
      <c r="K252" s="1">
        <v>0</v>
      </c>
      <c r="L252" s="1">
        <v>2017</v>
      </c>
      <c r="M252" s="1" t="str">
        <f t="shared" si="40"/>
        <v>고어육류</v>
      </c>
      <c r="N252">
        <f t="shared" si="41"/>
        <v>352.86</v>
      </c>
      <c r="O252">
        <f t="shared" si="42"/>
        <v>0.98</v>
      </c>
      <c r="P252">
        <f t="shared" si="43"/>
        <v>100</v>
      </c>
      <c r="Q252">
        <f t="shared" si="44"/>
        <v>352.86</v>
      </c>
      <c r="R252">
        <f t="shared" si="45"/>
        <v>50.94</v>
      </c>
      <c r="S252">
        <f t="shared" si="46"/>
        <v>352.86</v>
      </c>
      <c r="T252">
        <f t="shared" si="47"/>
        <v>3.53</v>
      </c>
      <c r="U252">
        <f t="shared" si="48"/>
        <v>14.43</v>
      </c>
      <c r="V252">
        <f t="shared" si="49"/>
        <v>14.4</v>
      </c>
      <c r="X252">
        <f t="shared" si="50"/>
        <v>0</v>
      </c>
      <c r="Y252">
        <f t="shared" si="51"/>
        <v>0.41</v>
      </c>
      <c r="Z252">
        <f t="shared" si="52"/>
        <v>0.59</v>
      </c>
    </row>
    <row r="253" spans="1:26" x14ac:dyDescent="0.25">
      <c r="A253" s="1" t="s">
        <v>1396</v>
      </c>
      <c r="B253" s="1">
        <v>100</v>
      </c>
      <c r="C253" s="1">
        <v>372</v>
      </c>
      <c r="D253" s="1">
        <v>0</v>
      </c>
      <c r="E253" s="1">
        <v>14.52</v>
      </c>
      <c r="F253" s="1">
        <v>34.39</v>
      </c>
      <c r="G253" s="1"/>
      <c r="H253" s="1">
        <v>56</v>
      </c>
      <c r="I253" s="1">
        <v>76</v>
      </c>
      <c r="J253" s="1">
        <v>15.16</v>
      </c>
      <c r="K253" s="1">
        <v>0</v>
      </c>
      <c r="L253" s="1">
        <v>2017</v>
      </c>
      <c r="M253" s="1" t="str">
        <f t="shared" si="40"/>
        <v>고어육류</v>
      </c>
      <c r="N253">
        <f t="shared" si="41"/>
        <v>367.59</v>
      </c>
      <c r="O253">
        <f t="shared" si="42"/>
        <v>0.99</v>
      </c>
      <c r="P253">
        <f t="shared" si="43"/>
        <v>100</v>
      </c>
      <c r="Q253">
        <f t="shared" si="44"/>
        <v>367.59</v>
      </c>
      <c r="R253">
        <f t="shared" si="45"/>
        <v>48.91</v>
      </c>
      <c r="S253">
        <f t="shared" si="46"/>
        <v>367.59</v>
      </c>
      <c r="T253">
        <f t="shared" si="47"/>
        <v>3.68</v>
      </c>
      <c r="U253">
        <f t="shared" si="48"/>
        <v>13.29</v>
      </c>
      <c r="V253">
        <f t="shared" si="49"/>
        <v>13.3</v>
      </c>
      <c r="X253">
        <f t="shared" si="50"/>
        <v>0</v>
      </c>
      <c r="Y253">
        <f t="shared" si="51"/>
        <v>0.3</v>
      </c>
      <c r="Z253">
        <f t="shared" si="52"/>
        <v>0.7</v>
      </c>
    </row>
    <row r="254" spans="1:26" x14ac:dyDescent="0.25">
      <c r="A254" s="1" t="s">
        <v>1397</v>
      </c>
      <c r="B254" s="1">
        <v>100</v>
      </c>
      <c r="C254" s="1">
        <v>225</v>
      </c>
      <c r="D254" s="1">
        <v>0</v>
      </c>
      <c r="E254" s="1">
        <v>26.41</v>
      </c>
      <c r="F254" s="1">
        <v>12.45</v>
      </c>
      <c r="G254" s="1"/>
      <c r="H254" s="1">
        <v>65</v>
      </c>
      <c r="I254" s="1">
        <v>90</v>
      </c>
      <c r="J254" s="1">
        <v>5.09</v>
      </c>
      <c r="K254" s="1">
        <v>0</v>
      </c>
      <c r="L254" s="1">
        <v>2017</v>
      </c>
      <c r="M254" s="1" t="str">
        <f t="shared" si="40"/>
        <v>중어육류</v>
      </c>
      <c r="N254">
        <f t="shared" si="41"/>
        <v>217.69</v>
      </c>
      <c r="O254">
        <f t="shared" si="42"/>
        <v>0.97</v>
      </c>
      <c r="P254">
        <f t="shared" si="43"/>
        <v>100</v>
      </c>
      <c r="Q254">
        <f t="shared" si="44"/>
        <v>217.69</v>
      </c>
      <c r="R254">
        <f t="shared" si="45"/>
        <v>38.86</v>
      </c>
      <c r="S254">
        <f t="shared" si="46"/>
        <v>217.69</v>
      </c>
      <c r="T254">
        <f t="shared" si="47"/>
        <v>2.9</v>
      </c>
      <c r="U254">
        <f t="shared" si="48"/>
        <v>13.4</v>
      </c>
      <c r="V254">
        <f t="shared" si="49"/>
        <v>13.4</v>
      </c>
      <c r="X254">
        <f t="shared" si="50"/>
        <v>0</v>
      </c>
      <c r="Y254">
        <f t="shared" si="51"/>
        <v>0.68</v>
      </c>
      <c r="Z254">
        <f t="shared" si="52"/>
        <v>0.32</v>
      </c>
    </row>
    <row r="255" spans="1:26" x14ac:dyDescent="0.25">
      <c r="A255" s="1" t="s">
        <v>1398</v>
      </c>
      <c r="B255" s="1">
        <v>100</v>
      </c>
      <c r="C255" s="1">
        <v>201</v>
      </c>
      <c r="D255" s="1">
        <v>0</v>
      </c>
      <c r="E255" s="1">
        <v>18.579999999999998</v>
      </c>
      <c r="F255" s="1">
        <v>13.49</v>
      </c>
      <c r="G255" s="1"/>
      <c r="H255" s="1">
        <v>57</v>
      </c>
      <c r="I255" s="1">
        <v>67</v>
      </c>
      <c r="J255" s="1">
        <v>5.8</v>
      </c>
      <c r="K255" s="1">
        <v>0</v>
      </c>
      <c r="L255" s="1">
        <v>2017</v>
      </c>
      <c r="M255" s="1" t="str">
        <f t="shared" si="40"/>
        <v>중어육류</v>
      </c>
      <c r="N255">
        <f t="shared" si="41"/>
        <v>195.73</v>
      </c>
      <c r="O255">
        <f t="shared" si="42"/>
        <v>0.97</v>
      </c>
      <c r="P255">
        <f t="shared" si="43"/>
        <v>100</v>
      </c>
      <c r="Q255">
        <f t="shared" si="44"/>
        <v>195.73</v>
      </c>
      <c r="R255">
        <f t="shared" si="45"/>
        <v>32.07</v>
      </c>
      <c r="S255">
        <f t="shared" si="46"/>
        <v>195.73</v>
      </c>
      <c r="T255">
        <f t="shared" si="47"/>
        <v>2.61</v>
      </c>
      <c r="U255">
        <f t="shared" si="48"/>
        <v>12.29</v>
      </c>
      <c r="V255">
        <f t="shared" si="49"/>
        <v>12.3</v>
      </c>
      <c r="X255">
        <f t="shared" si="50"/>
        <v>0</v>
      </c>
      <c r="Y255">
        <f t="shared" si="51"/>
        <v>0.57999999999999996</v>
      </c>
      <c r="Z255">
        <f t="shared" si="52"/>
        <v>0.42</v>
      </c>
    </row>
    <row r="256" spans="1:26" x14ac:dyDescent="0.25">
      <c r="A256" s="1" t="s">
        <v>1399</v>
      </c>
      <c r="B256" s="1">
        <v>100</v>
      </c>
      <c r="C256" s="1">
        <v>143</v>
      </c>
      <c r="D256" s="1">
        <v>0</v>
      </c>
      <c r="E256" s="1">
        <v>20.88</v>
      </c>
      <c r="F256" s="1">
        <v>5.94</v>
      </c>
      <c r="G256" s="1"/>
      <c r="H256" s="1">
        <v>68</v>
      </c>
      <c r="I256" s="1">
        <v>66</v>
      </c>
      <c r="J256" s="1">
        <v>2.13</v>
      </c>
      <c r="K256" s="1">
        <v>0</v>
      </c>
      <c r="L256" s="1">
        <v>2017</v>
      </c>
      <c r="M256" s="1" t="str">
        <f t="shared" si="40"/>
        <v>저어육류</v>
      </c>
      <c r="N256">
        <f t="shared" si="41"/>
        <v>136.97999999999999</v>
      </c>
      <c r="O256">
        <f t="shared" si="42"/>
        <v>0.96</v>
      </c>
      <c r="P256">
        <f t="shared" si="43"/>
        <v>100</v>
      </c>
      <c r="Q256">
        <f t="shared" si="44"/>
        <v>136.97999999999999</v>
      </c>
      <c r="R256">
        <f t="shared" si="45"/>
        <v>26.82</v>
      </c>
      <c r="S256">
        <f t="shared" si="46"/>
        <v>136.97999999999999</v>
      </c>
      <c r="T256">
        <f t="shared" si="47"/>
        <v>2.74</v>
      </c>
      <c r="U256">
        <f t="shared" si="48"/>
        <v>9.7899999999999991</v>
      </c>
      <c r="V256">
        <f t="shared" si="49"/>
        <v>9.8000000000000007</v>
      </c>
      <c r="X256">
        <f t="shared" si="50"/>
        <v>0</v>
      </c>
      <c r="Y256">
        <f t="shared" si="51"/>
        <v>0.78</v>
      </c>
      <c r="Z256">
        <f t="shared" si="52"/>
        <v>0.22</v>
      </c>
    </row>
    <row r="257" spans="1:26" x14ac:dyDescent="0.25">
      <c r="A257" s="1" t="s">
        <v>1400</v>
      </c>
      <c r="B257" s="1">
        <v>100</v>
      </c>
      <c r="C257" s="1">
        <v>276</v>
      </c>
      <c r="D257" s="1">
        <v>0</v>
      </c>
      <c r="E257" s="1">
        <v>22.51</v>
      </c>
      <c r="F257" s="1">
        <v>19.97</v>
      </c>
      <c r="G257" s="1">
        <v>0</v>
      </c>
      <c r="H257" s="1">
        <v>66</v>
      </c>
      <c r="I257" s="1">
        <v>92</v>
      </c>
      <c r="J257" s="1">
        <v>8.44</v>
      </c>
      <c r="K257" s="1">
        <v>0</v>
      </c>
      <c r="L257" s="1">
        <v>2017</v>
      </c>
      <c r="M257" s="1" t="str">
        <f t="shared" si="40"/>
        <v>고어육류</v>
      </c>
      <c r="N257">
        <f t="shared" si="41"/>
        <v>269.77</v>
      </c>
      <c r="O257">
        <f t="shared" si="42"/>
        <v>0.98</v>
      </c>
      <c r="P257">
        <f t="shared" si="43"/>
        <v>100</v>
      </c>
      <c r="Q257">
        <f t="shared" si="44"/>
        <v>269.77</v>
      </c>
      <c r="R257">
        <f t="shared" si="45"/>
        <v>42.480000000000004</v>
      </c>
      <c r="S257">
        <f t="shared" si="46"/>
        <v>269.77</v>
      </c>
      <c r="T257">
        <f t="shared" si="47"/>
        <v>2.7</v>
      </c>
      <c r="U257">
        <f t="shared" si="48"/>
        <v>15.73</v>
      </c>
      <c r="V257">
        <f t="shared" si="49"/>
        <v>15.7</v>
      </c>
      <c r="X257">
        <f t="shared" si="50"/>
        <v>0</v>
      </c>
      <c r="Y257">
        <f t="shared" si="51"/>
        <v>0.53</v>
      </c>
      <c r="Z257">
        <f t="shared" si="52"/>
        <v>0.47</v>
      </c>
    </row>
    <row r="258" spans="1:26" x14ac:dyDescent="0.25">
      <c r="A258" s="1" t="s">
        <v>1401</v>
      </c>
      <c r="B258" s="1">
        <v>100</v>
      </c>
      <c r="C258" s="1">
        <v>344</v>
      </c>
      <c r="D258" s="1">
        <v>0</v>
      </c>
      <c r="E258" s="1">
        <v>28.68</v>
      </c>
      <c r="F258" s="1">
        <v>24.55</v>
      </c>
      <c r="G258" s="1"/>
      <c r="H258" s="1">
        <v>75</v>
      </c>
      <c r="I258" s="1">
        <v>116</v>
      </c>
      <c r="J258" s="1">
        <v>10.34</v>
      </c>
      <c r="K258" s="1">
        <v>0</v>
      </c>
      <c r="L258" s="1">
        <v>2017</v>
      </c>
      <c r="M258" s="1" t="str">
        <f t="shared" si="40"/>
        <v>고어육류</v>
      </c>
      <c r="N258">
        <f t="shared" si="41"/>
        <v>335.67</v>
      </c>
      <c r="O258">
        <f t="shared" si="42"/>
        <v>0.98</v>
      </c>
      <c r="P258">
        <f t="shared" si="43"/>
        <v>100</v>
      </c>
      <c r="Q258">
        <f t="shared" si="44"/>
        <v>335.67</v>
      </c>
      <c r="R258">
        <f t="shared" si="45"/>
        <v>53.230000000000004</v>
      </c>
      <c r="S258">
        <f t="shared" si="46"/>
        <v>335.67</v>
      </c>
      <c r="T258">
        <f t="shared" si="47"/>
        <v>3.36</v>
      </c>
      <c r="U258">
        <f t="shared" si="48"/>
        <v>15.84</v>
      </c>
      <c r="V258">
        <f t="shared" si="49"/>
        <v>15.8</v>
      </c>
      <c r="X258">
        <f t="shared" si="50"/>
        <v>0</v>
      </c>
      <c r="Y258">
        <f t="shared" si="51"/>
        <v>0.54</v>
      </c>
      <c r="Z258">
        <f t="shared" si="52"/>
        <v>0.46</v>
      </c>
    </row>
    <row r="259" spans="1:26" x14ac:dyDescent="0.25">
      <c r="A259" s="1" t="s">
        <v>1402</v>
      </c>
      <c r="B259" s="1">
        <v>100</v>
      </c>
      <c r="C259" s="1">
        <v>264</v>
      </c>
      <c r="D259" s="1">
        <v>0</v>
      </c>
      <c r="E259" s="1">
        <v>16.579999999999998</v>
      </c>
      <c r="F259" s="1">
        <v>21.45</v>
      </c>
      <c r="G259" s="1">
        <v>0</v>
      </c>
      <c r="H259" s="1">
        <v>61</v>
      </c>
      <c r="I259" s="1">
        <v>72</v>
      </c>
      <c r="J259" s="1">
        <v>9.2799999999999994</v>
      </c>
      <c r="K259" s="1">
        <v>0</v>
      </c>
      <c r="L259" s="1">
        <v>2017</v>
      </c>
      <c r="M259" s="1" t="str">
        <f t="shared" si="40"/>
        <v>고어육류</v>
      </c>
      <c r="N259">
        <f t="shared" si="41"/>
        <v>259.37</v>
      </c>
      <c r="O259">
        <f t="shared" si="42"/>
        <v>0.98</v>
      </c>
      <c r="P259">
        <f t="shared" si="43"/>
        <v>100</v>
      </c>
      <c r="Q259">
        <f t="shared" si="44"/>
        <v>259.37</v>
      </c>
      <c r="R259">
        <f t="shared" si="45"/>
        <v>38.03</v>
      </c>
      <c r="S259">
        <f t="shared" si="46"/>
        <v>259.37</v>
      </c>
      <c r="T259">
        <f t="shared" si="47"/>
        <v>2.59</v>
      </c>
      <c r="U259">
        <f t="shared" si="48"/>
        <v>14.68</v>
      </c>
      <c r="V259">
        <f t="shared" si="49"/>
        <v>14.7</v>
      </c>
      <c r="X259">
        <f t="shared" si="50"/>
        <v>0</v>
      </c>
      <c r="Y259">
        <f t="shared" si="51"/>
        <v>0.44</v>
      </c>
      <c r="Z259">
        <f t="shared" si="52"/>
        <v>0.56000000000000005</v>
      </c>
    </row>
    <row r="260" spans="1:26" x14ac:dyDescent="0.25">
      <c r="A260" s="1" t="s">
        <v>1403</v>
      </c>
      <c r="B260" s="1">
        <v>100</v>
      </c>
      <c r="C260" s="1">
        <v>107</v>
      </c>
      <c r="D260" s="1">
        <v>0.2</v>
      </c>
      <c r="E260" s="1">
        <v>21.9</v>
      </c>
      <c r="F260" s="1">
        <v>1.5</v>
      </c>
      <c r="G260" s="1"/>
      <c r="H260" s="1">
        <v>45</v>
      </c>
      <c r="I260" s="1">
        <v>70</v>
      </c>
      <c r="J260" s="1">
        <v>0.38</v>
      </c>
      <c r="K260" s="1">
        <v>0</v>
      </c>
      <c r="L260" s="1">
        <v>2017</v>
      </c>
      <c r="M260" s="1" t="str">
        <f t="shared" ref="M260:M276" si="53">IF(AND((F260/E260)&gt;=0,(F260/E260)&lt;0.4325),"저어육류",IF(AND((F260/E260)&gt;=0.4325,(F260/E260)&lt;0.8375),"중어육류","고어육류"))</f>
        <v>저어육류</v>
      </c>
      <c r="N260">
        <f t="shared" ref="N260:N276" si="54">4*D260+4*E260+9*F260</f>
        <v>101.89999999999999</v>
      </c>
      <c r="O260">
        <f t="shared" ref="O260:O276" si="55">ROUND(N260/C260,2)</f>
        <v>0.95</v>
      </c>
      <c r="P260">
        <f t="shared" ref="P260:P276" si="56">B260-D260</f>
        <v>99.8</v>
      </c>
      <c r="Q260">
        <f t="shared" ref="Q260:Q276" si="57">E260*4+F260*9</f>
        <v>101.1</v>
      </c>
      <c r="R260">
        <f t="shared" ref="R260:R276" si="58">F260+E260</f>
        <v>23.4</v>
      </c>
      <c r="S260">
        <f t="shared" ref="S260:S276" si="59">Q260</f>
        <v>101.1</v>
      </c>
      <c r="T260">
        <f t="shared" ref="T260:T276" si="60">ROUND(S260/IF(M260="저어육류",50,IF(M260="중어육류",75,100)),2)</f>
        <v>2.02</v>
      </c>
      <c r="U260">
        <f t="shared" ref="U260:U276" si="61">ROUND(R260/T260,2)</f>
        <v>11.58</v>
      </c>
      <c r="V260">
        <f t="shared" ref="V260:V276" si="62">IF(U260&lt;=20,ROUND(U260,1),IF(AND(U260&gt;20,U260&lt;=50),INT((U260+2.5)/5)*5,ROUND(U260,-1)))</f>
        <v>11.6</v>
      </c>
      <c r="X260">
        <f t="shared" ref="X260:X276" si="63">ROUND(D260/($D260+$E260+$F260),2)</f>
        <v>0.01</v>
      </c>
      <c r="Y260">
        <f t="shared" ref="Y260:Y276" si="64">ROUND(E260/($D260+$E260+$F260),2)</f>
        <v>0.93</v>
      </c>
      <c r="Z260">
        <f t="shared" ref="Z260:Z276" si="65">ROUND(F260/($D260+$E260+$F260),2)</f>
        <v>0.06</v>
      </c>
    </row>
    <row r="261" spans="1:26" x14ac:dyDescent="0.25">
      <c r="A261" s="1" t="s">
        <v>1404</v>
      </c>
      <c r="B261" s="1">
        <v>100</v>
      </c>
      <c r="C261" s="1">
        <v>251</v>
      </c>
      <c r="D261" s="1">
        <v>0.2</v>
      </c>
      <c r="E261" s="1">
        <v>14.4</v>
      </c>
      <c r="F261" s="1">
        <v>21.6</v>
      </c>
      <c r="G261" s="1"/>
      <c r="H261" s="1">
        <v>48</v>
      </c>
      <c r="I261" s="1"/>
      <c r="J261" s="1"/>
      <c r="K261" s="1">
        <v>0</v>
      </c>
      <c r="L261" s="1">
        <v>2017</v>
      </c>
      <c r="M261" s="1" t="str">
        <f t="shared" si="53"/>
        <v>고어육류</v>
      </c>
      <c r="N261">
        <f t="shared" si="54"/>
        <v>252.8</v>
      </c>
      <c r="O261">
        <f t="shared" si="55"/>
        <v>1.01</v>
      </c>
      <c r="P261">
        <f t="shared" si="56"/>
        <v>99.8</v>
      </c>
      <c r="Q261">
        <f t="shared" si="57"/>
        <v>252</v>
      </c>
      <c r="R261">
        <f t="shared" si="58"/>
        <v>36</v>
      </c>
      <c r="S261">
        <f t="shared" si="59"/>
        <v>252</v>
      </c>
      <c r="T261">
        <f t="shared" si="60"/>
        <v>2.52</v>
      </c>
      <c r="U261">
        <f t="shared" si="61"/>
        <v>14.29</v>
      </c>
      <c r="V261">
        <f t="shared" si="62"/>
        <v>14.3</v>
      </c>
      <c r="X261">
        <f t="shared" si="63"/>
        <v>0.01</v>
      </c>
      <c r="Y261">
        <f t="shared" si="64"/>
        <v>0.4</v>
      </c>
      <c r="Z261">
        <f t="shared" si="65"/>
        <v>0.6</v>
      </c>
    </row>
    <row r="262" spans="1:26" x14ac:dyDescent="0.25">
      <c r="A262" s="1" t="s">
        <v>1405</v>
      </c>
      <c r="B262" s="1">
        <v>100</v>
      </c>
      <c r="C262" s="1">
        <v>142</v>
      </c>
      <c r="D262" s="1">
        <v>0</v>
      </c>
      <c r="E262" s="1">
        <v>17.7</v>
      </c>
      <c r="F262" s="1">
        <v>8.1</v>
      </c>
      <c r="G262" s="1"/>
      <c r="H262" s="1">
        <v>80</v>
      </c>
      <c r="I262" s="1"/>
      <c r="J262" s="1"/>
      <c r="K262" s="1">
        <v>0</v>
      </c>
      <c r="L262" s="1">
        <v>2017</v>
      </c>
      <c r="M262" s="1" t="str">
        <f t="shared" si="53"/>
        <v>중어육류</v>
      </c>
      <c r="N262">
        <f t="shared" si="54"/>
        <v>143.69999999999999</v>
      </c>
      <c r="O262">
        <f t="shared" si="55"/>
        <v>1.01</v>
      </c>
      <c r="P262">
        <f t="shared" si="56"/>
        <v>100</v>
      </c>
      <c r="Q262">
        <f t="shared" si="57"/>
        <v>143.69999999999999</v>
      </c>
      <c r="R262">
        <f t="shared" si="58"/>
        <v>25.799999999999997</v>
      </c>
      <c r="S262">
        <f t="shared" si="59"/>
        <v>143.69999999999999</v>
      </c>
      <c r="T262">
        <f t="shared" si="60"/>
        <v>1.92</v>
      </c>
      <c r="U262">
        <f t="shared" si="61"/>
        <v>13.44</v>
      </c>
      <c r="V262">
        <f t="shared" si="62"/>
        <v>13.4</v>
      </c>
      <c r="X262">
        <f t="shared" si="63"/>
        <v>0</v>
      </c>
      <c r="Y262">
        <f t="shared" si="64"/>
        <v>0.69</v>
      </c>
      <c r="Z262">
        <f t="shared" si="65"/>
        <v>0.31</v>
      </c>
    </row>
    <row r="263" spans="1:26" x14ac:dyDescent="0.25">
      <c r="A263" s="1" t="s">
        <v>1406</v>
      </c>
      <c r="B263" s="1">
        <v>100</v>
      </c>
      <c r="C263" s="1">
        <v>311</v>
      </c>
      <c r="D263" s="1">
        <v>0.1</v>
      </c>
      <c r="E263" s="1">
        <v>16</v>
      </c>
      <c r="F263" s="1">
        <v>27.6</v>
      </c>
      <c r="G263" s="1"/>
      <c r="H263" s="1">
        <v>85</v>
      </c>
      <c r="I263" s="1"/>
      <c r="J263" s="1"/>
      <c r="K263" s="1">
        <v>0</v>
      </c>
      <c r="L263" s="1">
        <v>2017</v>
      </c>
      <c r="M263" s="1" t="str">
        <f t="shared" si="53"/>
        <v>고어육류</v>
      </c>
      <c r="N263">
        <f t="shared" si="54"/>
        <v>312.8</v>
      </c>
      <c r="O263">
        <f t="shared" si="55"/>
        <v>1.01</v>
      </c>
      <c r="P263">
        <f t="shared" si="56"/>
        <v>99.9</v>
      </c>
      <c r="Q263">
        <f t="shared" si="57"/>
        <v>312.39999999999998</v>
      </c>
      <c r="R263">
        <f t="shared" si="58"/>
        <v>43.6</v>
      </c>
      <c r="S263">
        <f t="shared" si="59"/>
        <v>312.39999999999998</v>
      </c>
      <c r="T263">
        <f t="shared" si="60"/>
        <v>3.12</v>
      </c>
      <c r="U263">
        <f t="shared" si="61"/>
        <v>13.97</v>
      </c>
      <c r="V263">
        <f t="shared" si="62"/>
        <v>14</v>
      </c>
      <c r="X263">
        <f t="shared" si="63"/>
        <v>0</v>
      </c>
      <c r="Y263">
        <f t="shared" si="64"/>
        <v>0.37</v>
      </c>
      <c r="Z263">
        <f t="shared" si="65"/>
        <v>0.63</v>
      </c>
    </row>
    <row r="264" spans="1:26" x14ac:dyDescent="0.25">
      <c r="A264" s="1" t="s">
        <v>1407</v>
      </c>
      <c r="B264" s="1">
        <v>100</v>
      </c>
      <c r="C264" s="1">
        <v>172</v>
      </c>
      <c r="D264" s="1">
        <v>8.9</v>
      </c>
      <c r="E264" s="1">
        <v>16.7</v>
      </c>
      <c r="F264" s="1">
        <v>7.7</v>
      </c>
      <c r="G264" s="1">
        <v>0</v>
      </c>
      <c r="H264" s="1"/>
      <c r="I264" s="1">
        <v>0</v>
      </c>
      <c r="J264" s="1">
        <v>0</v>
      </c>
      <c r="K264" s="1">
        <v>0</v>
      </c>
      <c r="L264" s="1">
        <v>2011</v>
      </c>
      <c r="M264" s="1" t="str">
        <f t="shared" si="53"/>
        <v>중어육류</v>
      </c>
      <c r="N264">
        <f t="shared" si="54"/>
        <v>171.7</v>
      </c>
      <c r="O264">
        <f t="shared" si="55"/>
        <v>1</v>
      </c>
      <c r="P264">
        <f t="shared" si="56"/>
        <v>91.1</v>
      </c>
      <c r="Q264">
        <f t="shared" si="57"/>
        <v>136.1</v>
      </c>
      <c r="R264">
        <f t="shared" si="58"/>
        <v>24.4</v>
      </c>
      <c r="S264">
        <f t="shared" si="59"/>
        <v>136.1</v>
      </c>
      <c r="T264">
        <f t="shared" si="60"/>
        <v>1.81</v>
      </c>
      <c r="U264">
        <f t="shared" si="61"/>
        <v>13.48</v>
      </c>
      <c r="V264">
        <f t="shared" si="62"/>
        <v>13.5</v>
      </c>
      <c r="X264">
        <f t="shared" si="63"/>
        <v>0.27</v>
      </c>
      <c r="Y264">
        <f t="shared" si="64"/>
        <v>0.5</v>
      </c>
      <c r="Z264">
        <f t="shared" si="65"/>
        <v>0.23</v>
      </c>
    </row>
    <row r="265" spans="1:26" x14ac:dyDescent="0.25">
      <c r="A265" s="1" t="s">
        <v>1408</v>
      </c>
      <c r="B265" s="1">
        <v>100</v>
      </c>
      <c r="C265" s="1">
        <v>165</v>
      </c>
      <c r="D265" s="1">
        <v>9.3000000000000007</v>
      </c>
      <c r="E265" s="1">
        <v>12.9</v>
      </c>
      <c r="F265" s="1">
        <v>8.5</v>
      </c>
      <c r="G265" s="1">
        <v>0</v>
      </c>
      <c r="H265" s="1"/>
      <c r="I265" s="1">
        <v>0</v>
      </c>
      <c r="J265" s="1">
        <v>0</v>
      </c>
      <c r="K265" s="1">
        <v>0</v>
      </c>
      <c r="L265" s="1">
        <v>2011</v>
      </c>
      <c r="M265" s="1" t="str">
        <f t="shared" si="53"/>
        <v>중어육류</v>
      </c>
      <c r="N265">
        <f t="shared" si="54"/>
        <v>165.3</v>
      </c>
      <c r="O265">
        <f t="shared" si="55"/>
        <v>1</v>
      </c>
      <c r="P265">
        <f t="shared" si="56"/>
        <v>90.7</v>
      </c>
      <c r="Q265">
        <f t="shared" si="57"/>
        <v>128.1</v>
      </c>
      <c r="R265">
        <f t="shared" si="58"/>
        <v>21.4</v>
      </c>
      <c r="S265">
        <f t="shared" si="59"/>
        <v>128.1</v>
      </c>
      <c r="T265">
        <f t="shared" si="60"/>
        <v>1.71</v>
      </c>
      <c r="U265">
        <f t="shared" si="61"/>
        <v>12.51</v>
      </c>
      <c r="V265">
        <f t="shared" si="62"/>
        <v>12.5</v>
      </c>
      <c r="X265">
        <f t="shared" si="63"/>
        <v>0.3</v>
      </c>
      <c r="Y265">
        <f t="shared" si="64"/>
        <v>0.42</v>
      </c>
      <c r="Z265">
        <f t="shared" si="65"/>
        <v>0.28000000000000003</v>
      </c>
    </row>
    <row r="266" spans="1:26" x14ac:dyDescent="0.25">
      <c r="A266" s="1" t="s">
        <v>1409</v>
      </c>
      <c r="B266" s="1">
        <v>100</v>
      </c>
      <c r="C266" s="1">
        <v>200</v>
      </c>
      <c r="D266" s="1">
        <v>21</v>
      </c>
      <c r="E266" s="1">
        <v>13</v>
      </c>
      <c r="F266" s="1">
        <v>7</v>
      </c>
      <c r="G266" s="1">
        <v>0</v>
      </c>
      <c r="H266" s="1">
        <v>850</v>
      </c>
      <c r="I266" s="1">
        <v>0</v>
      </c>
      <c r="J266" s="1">
        <v>0</v>
      </c>
      <c r="K266" s="1">
        <v>0</v>
      </c>
      <c r="L266" s="1">
        <v>2006</v>
      </c>
      <c r="M266" s="1" t="str">
        <f t="shared" si="53"/>
        <v>중어육류</v>
      </c>
      <c r="N266">
        <f t="shared" si="54"/>
        <v>199</v>
      </c>
      <c r="O266">
        <f t="shared" si="55"/>
        <v>1</v>
      </c>
      <c r="P266">
        <f t="shared" si="56"/>
        <v>79</v>
      </c>
      <c r="Q266">
        <f t="shared" si="57"/>
        <v>115</v>
      </c>
      <c r="R266">
        <f t="shared" si="58"/>
        <v>20</v>
      </c>
      <c r="S266">
        <f t="shared" si="59"/>
        <v>115</v>
      </c>
      <c r="T266">
        <f t="shared" si="60"/>
        <v>1.53</v>
      </c>
      <c r="U266">
        <f t="shared" si="61"/>
        <v>13.07</v>
      </c>
      <c r="V266">
        <f t="shared" si="62"/>
        <v>13.1</v>
      </c>
      <c r="X266">
        <f t="shared" si="63"/>
        <v>0.51</v>
      </c>
      <c r="Y266">
        <f t="shared" si="64"/>
        <v>0.32</v>
      </c>
      <c r="Z266">
        <f t="shared" si="65"/>
        <v>0.17</v>
      </c>
    </row>
    <row r="267" spans="1:26" x14ac:dyDescent="0.25">
      <c r="A267" s="1" t="s">
        <v>1410</v>
      </c>
      <c r="B267" s="1">
        <v>100</v>
      </c>
      <c r="C267" s="1">
        <v>10</v>
      </c>
      <c r="D267" s="1">
        <v>0.3</v>
      </c>
      <c r="E267" s="1">
        <v>1.4</v>
      </c>
      <c r="F267" s="1">
        <v>0.4</v>
      </c>
      <c r="G267" s="1"/>
      <c r="H267" s="1">
        <v>255</v>
      </c>
      <c r="I267" s="1"/>
      <c r="J267" s="1"/>
      <c r="K267" s="1">
        <v>0</v>
      </c>
      <c r="L267" s="1">
        <v>2017</v>
      </c>
      <c r="M267" s="1" t="str">
        <f t="shared" si="53"/>
        <v>저어육류</v>
      </c>
      <c r="N267">
        <f t="shared" si="54"/>
        <v>10.4</v>
      </c>
      <c r="O267">
        <f t="shared" si="55"/>
        <v>1.04</v>
      </c>
      <c r="P267">
        <f t="shared" si="56"/>
        <v>99.7</v>
      </c>
      <c r="Q267">
        <f t="shared" si="57"/>
        <v>9.1999999999999993</v>
      </c>
      <c r="R267">
        <f t="shared" si="58"/>
        <v>1.7999999999999998</v>
      </c>
      <c r="S267">
        <f t="shared" si="59"/>
        <v>9.1999999999999993</v>
      </c>
      <c r="T267">
        <f t="shared" si="60"/>
        <v>0.18</v>
      </c>
      <c r="U267">
        <f t="shared" si="61"/>
        <v>10</v>
      </c>
      <c r="V267">
        <f t="shared" si="62"/>
        <v>10</v>
      </c>
      <c r="X267">
        <f t="shared" si="63"/>
        <v>0.14000000000000001</v>
      </c>
      <c r="Y267">
        <f t="shared" si="64"/>
        <v>0.67</v>
      </c>
      <c r="Z267">
        <f t="shared" si="65"/>
        <v>0.19</v>
      </c>
    </row>
    <row r="268" spans="1:26" x14ac:dyDescent="0.25">
      <c r="A268" s="1" t="s">
        <v>1411</v>
      </c>
      <c r="B268" s="1">
        <v>100</v>
      </c>
      <c r="C268" s="1">
        <v>197</v>
      </c>
      <c r="D268" s="1">
        <v>0.5</v>
      </c>
      <c r="E268" s="1">
        <v>16.399999999999999</v>
      </c>
      <c r="F268" s="1">
        <v>13.4</v>
      </c>
      <c r="G268" s="1"/>
      <c r="H268" s="1">
        <v>69</v>
      </c>
      <c r="I268" s="1">
        <v>95</v>
      </c>
      <c r="J268" s="1">
        <v>2.66</v>
      </c>
      <c r="K268" s="1">
        <v>0</v>
      </c>
      <c r="L268" s="1">
        <v>2017</v>
      </c>
      <c r="M268" s="1" t="str">
        <f t="shared" si="53"/>
        <v>중어육류</v>
      </c>
      <c r="N268">
        <f t="shared" si="54"/>
        <v>188.2</v>
      </c>
      <c r="O268">
        <f t="shared" si="55"/>
        <v>0.96</v>
      </c>
      <c r="P268">
        <f t="shared" si="56"/>
        <v>99.5</v>
      </c>
      <c r="Q268">
        <f t="shared" si="57"/>
        <v>186.2</v>
      </c>
      <c r="R268">
        <f t="shared" si="58"/>
        <v>29.799999999999997</v>
      </c>
      <c r="S268">
        <f t="shared" si="59"/>
        <v>186.2</v>
      </c>
      <c r="T268">
        <f t="shared" si="60"/>
        <v>2.48</v>
      </c>
      <c r="U268">
        <f t="shared" si="61"/>
        <v>12.02</v>
      </c>
      <c r="V268">
        <f t="shared" si="62"/>
        <v>12</v>
      </c>
      <c r="X268">
        <f t="shared" si="63"/>
        <v>0.02</v>
      </c>
      <c r="Y268">
        <f t="shared" si="64"/>
        <v>0.54</v>
      </c>
      <c r="Z268">
        <f t="shared" si="65"/>
        <v>0.44</v>
      </c>
    </row>
    <row r="269" spans="1:26" x14ac:dyDescent="0.25">
      <c r="A269" s="1" t="s">
        <v>1412</v>
      </c>
      <c r="B269" s="1">
        <v>100</v>
      </c>
      <c r="C269" s="1">
        <v>189</v>
      </c>
      <c r="D269" s="1">
        <v>0.06</v>
      </c>
      <c r="E269" s="1">
        <v>28.55</v>
      </c>
      <c r="F269" s="1">
        <v>7.39</v>
      </c>
      <c r="G269" s="1">
        <v>0</v>
      </c>
      <c r="H269" s="1">
        <v>103</v>
      </c>
      <c r="I269" s="1">
        <v>109</v>
      </c>
      <c r="J269" s="1">
        <v>2.15</v>
      </c>
      <c r="K269" s="1">
        <v>0</v>
      </c>
      <c r="L269" s="1">
        <v>2017</v>
      </c>
      <c r="M269" s="1" t="str">
        <f t="shared" si="53"/>
        <v>저어육류</v>
      </c>
      <c r="N269">
        <f t="shared" si="54"/>
        <v>180.95</v>
      </c>
      <c r="O269">
        <f t="shared" si="55"/>
        <v>0.96</v>
      </c>
      <c r="P269">
        <f t="shared" si="56"/>
        <v>99.94</v>
      </c>
      <c r="Q269">
        <f t="shared" si="57"/>
        <v>180.70999999999998</v>
      </c>
      <c r="R269">
        <f t="shared" si="58"/>
        <v>35.94</v>
      </c>
      <c r="S269">
        <f t="shared" si="59"/>
        <v>180.70999999999998</v>
      </c>
      <c r="T269">
        <f t="shared" si="60"/>
        <v>3.61</v>
      </c>
      <c r="U269">
        <f t="shared" si="61"/>
        <v>9.9600000000000009</v>
      </c>
      <c r="V269">
        <f t="shared" si="62"/>
        <v>10</v>
      </c>
      <c r="X269">
        <f t="shared" si="63"/>
        <v>0</v>
      </c>
      <c r="Y269">
        <f t="shared" si="64"/>
        <v>0.79</v>
      </c>
      <c r="Z269">
        <f t="shared" si="65"/>
        <v>0.21</v>
      </c>
    </row>
    <row r="270" spans="1:26" x14ac:dyDescent="0.25">
      <c r="A270" s="1" t="s">
        <v>1413</v>
      </c>
      <c r="B270" s="1">
        <v>100</v>
      </c>
      <c r="C270" s="1">
        <v>143</v>
      </c>
      <c r="D270" s="1">
        <v>0.13</v>
      </c>
      <c r="E270" s="1">
        <v>21.64</v>
      </c>
      <c r="F270" s="1">
        <v>5.64</v>
      </c>
      <c r="G270" s="1">
        <v>7.0000000000000007E-2</v>
      </c>
      <c r="H270" s="1">
        <v>112</v>
      </c>
      <c r="I270" s="1">
        <v>72</v>
      </c>
      <c r="J270" s="1">
        <v>1.46</v>
      </c>
      <c r="K270" s="1">
        <v>0</v>
      </c>
      <c r="L270" s="1">
        <v>2017</v>
      </c>
      <c r="M270" s="1" t="str">
        <f t="shared" si="53"/>
        <v>저어육류</v>
      </c>
      <c r="N270">
        <f t="shared" si="54"/>
        <v>137.84</v>
      </c>
      <c r="O270">
        <f t="shared" si="55"/>
        <v>0.96</v>
      </c>
      <c r="P270">
        <f t="shared" si="56"/>
        <v>99.87</v>
      </c>
      <c r="Q270">
        <f t="shared" si="57"/>
        <v>137.32</v>
      </c>
      <c r="R270">
        <f t="shared" si="58"/>
        <v>27.28</v>
      </c>
      <c r="S270">
        <f t="shared" si="59"/>
        <v>137.32</v>
      </c>
      <c r="T270">
        <f t="shared" si="60"/>
        <v>2.75</v>
      </c>
      <c r="U270">
        <f t="shared" si="61"/>
        <v>9.92</v>
      </c>
      <c r="V270">
        <f t="shared" si="62"/>
        <v>9.9</v>
      </c>
      <c r="X270">
        <f t="shared" si="63"/>
        <v>0</v>
      </c>
      <c r="Y270">
        <f t="shared" si="64"/>
        <v>0.79</v>
      </c>
      <c r="Z270">
        <f t="shared" si="65"/>
        <v>0.21</v>
      </c>
    </row>
    <row r="271" spans="1:26" x14ac:dyDescent="0.25">
      <c r="A271" s="1" t="s">
        <v>1414</v>
      </c>
      <c r="B271" s="1">
        <v>100</v>
      </c>
      <c r="C271" s="1">
        <v>203</v>
      </c>
      <c r="D271" s="1">
        <v>0</v>
      </c>
      <c r="E271" s="1">
        <v>27.37</v>
      </c>
      <c r="F271" s="1">
        <v>10.4</v>
      </c>
      <c r="G271" s="1">
        <v>0</v>
      </c>
      <c r="H271" s="1">
        <v>78</v>
      </c>
      <c r="I271" s="1">
        <v>93</v>
      </c>
      <c r="J271" s="1">
        <v>2.67</v>
      </c>
      <c r="K271" s="1">
        <v>0</v>
      </c>
      <c r="L271" s="1">
        <v>2017</v>
      </c>
      <c r="M271" s="1" t="str">
        <f t="shared" si="53"/>
        <v>저어육류</v>
      </c>
      <c r="N271">
        <f t="shared" si="54"/>
        <v>203.08</v>
      </c>
      <c r="O271">
        <f t="shared" si="55"/>
        <v>1</v>
      </c>
      <c r="P271">
        <f t="shared" si="56"/>
        <v>100</v>
      </c>
      <c r="Q271">
        <f t="shared" si="57"/>
        <v>203.08</v>
      </c>
      <c r="R271">
        <f t="shared" si="58"/>
        <v>37.770000000000003</v>
      </c>
      <c r="S271">
        <f t="shared" si="59"/>
        <v>203.08</v>
      </c>
      <c r="T271">
        <f t="shared" si="60"/>
        <v>4.0599999999999996</v>
      </c>
      <c r="U271">
        <f t="shared" si="61"/>
        <v>9.3000000000000007</v>
      </c>
      <c r="V271">
        <f t="shared" si="62"/>
        <v>9.3000000000000007</v>
      </c>
      <c r="X271">
        <f t="shared" si="63"/>
        <v>0</v>
      </c>
      <c r="Y271">
        <f t="shared" si="64"/>
        <v>0.72</v>
      </c>
      <c r="Z271">
        <f t="shared" si="65"/>
        <v>0.28000000000000003</v>
      </c>
    </row>
    <row r="272" spans="1:26" x14ac:dyDescent="0.25">
      <c r="A272" s="1" t="s">
        <v>1415</v>
      </c>
      <c r="B272" s="1">
        <v>100</v>
      </c>
      <c r="C272" s="1">
        <v>162</v>
      </c>
      <c r="D272" s="1">
        <v>18.2</v>
      </c>
      <c r="E272" s="1">
        <v>8.1999999999999993</v>
      </c>
      <c r="F272" s="1">
        <v>6.3</v>
      </c>
      <c r="G272" s="1">
        <v>0</v>
      </c>
      <c r="H272" s="1"/>
      <c r="I272" s="1">
        <v>0</v>
      </c>
      <c r="J272" s="1">
        <v>0</v>
      </c>
      <c r="K272" s="1">
        <v>0</v>
      </c>
      <c r="L272" s="1">
        <v>2011</v>
      </c>
      <c r="M272" s="1" t="str">
        <f t="shared" si="53"/>
        <v>중어육류</v>
      </c>
      <c r="N272">
        <f t="shared" si="54"/>
        <v>162.29999999999998</v>
      </c>
      <c r="O272">
        <f t="shared" si="55"/>
        <v>1</v>
      </c>
      <c r="P272">
        <f t="shared" si="56"/>
        <v>81.8</v>
      </c>
      <c r="Q272">
        <f t="shared" si="57"/>
        <v>89.5</v>
      </c>
      <c r="R272">
        <f t="shared" si="58"/>
        <v>14.5</v>
      </c>
      <c r="S272">
        <f t="shared" si="59"/>
        <v>89.5</v>
      </c>
      <c r="T272">
        <f t="shared" si="60"/>
        <v>1.19</v>
      </c>
      <c r="U272">
        <f t="shared" si="61"/>
        <v>12.18</v>
      </c>
      <c r="V272">
        <f t="shared" si="62"/>
        <v>12.2</v>
      </c>
      <c r="X272">
        <f t="shared" si="63"/>
        <v>0.56000000000000005</v>
      </c>
      <c r="Y272">
        <f t="shared" si="64"/>
        <v>0.25</v>
      </c>
      <c r="Z272">
        <f t="shared" si="65"/>
        <v>0.19</v>
      </c>
    </row>
    <row r="273" spans="1:26" x14ac:dyDescent="0.25">
      <c r="A273" s="1" t="s">
        <v>1416</v>
      </c>
      <c r="B273" s="1">
        <v>100</v>
      </c>
      <c r="C273" s="1">
        <v>143</v>
      </c>
      <c r="D273" s="1">
        <v>0</v>
      </c>
      <c r="E273" s="1">
        <v>16.7</v>
      </c>
      <c r="F273" s="1">
        <v>7.7</v>
      </c>
      <c r="G273" s="1">
        <v>0</v>
      </c>
      <c r="H273" s="1">
        <v>55</v>
      </c>
      <c r="I273" s="1">
        <v>100</v>
      </c>
      <c r="J273" s="1">
        <v>0</v>
      </c>
      <c r="K273" s="1">
        <v>0</v>
      </c>
      <c r="L273" s="1">
        <v>2011</v>
      </c>
      <c r="M273" s="1" t="str">
        <f t="shared" si="53"/>
        <v>중어육류</v>
      </c>
      <c r="N273">
        <f t="shared" si="54"/>
        <v>136.1</v>
      </c>
      <c r="O273">
        <f t="shared" si="55"/>
        <v>0.95</v>
      </c>
      <c r="P273">
        <f t="shared" si="56"/>
        <v>100</v>
      </c>
      <c r="Q273">
        <f t="shared" si="57"/>
        <v>136.1</v>
      </c>
      <c r="R273">
        <f t="shared" si="58"/>
        <v>24.4</v>
      </c>
      <c r="S273">
        <f t="shared" si="59"/>
        <v>136.1</v>
      </c>
      <c r="T273">
        <f t="shared" si="60"/>
        <v>1.81</v>
      </c>
      <c r="U273">
        <f t="shared" si="61"/>
        <v>13.48</v>
      </c>
      <c r="V273">
        <f t="shared" si="62"/>
        <v>13.5</v>
      </c>
      <c r="X273">
        <f t="shared" si="63"/>
        <v>0</v>
      </c>
      <c r="Y273">
        <f t="shared" si="64"/>
        <v>0.68</v>
      </c>
      <c r="Z273">
        <f t="shared" si="65"/>
        <v>0.32</v>
      </c>
    </row>
    <row r="274" spans="1:26" x14ac:dyDescent="0.25">
      <c r="A274" s="1" t="s">
        <v>1417</v>
      </c>
      <c r="B274" s="1">
        <v>100</v>
      </c>
      <c r="C274" s="1">
        <v>126</v>
      </c>
      <c r="D274" s="1">
        <v>0.6</v>
      </c>
      <c r="E274" s="1">
        <v>21.7</v>
      </c>
      <c r="F274" s="1">
        <v>4.4000000000000004</v>
      </c>
      <c r="G274" s="1"/>
      <c r="H274" s="1">
        <v>56</v>
      </c>
      <c r="I274" s="1"/>
      <c r="J274" s="1"/>
      <c r="K274" s="1">
        <v>0</v>
      </c>
      <c r="L274" s="1">
        <v>2017</v>
      </c>
      <c r="M274" s="1" t="str">
        <f t="shared" si="53"/>
        <v>저어육류</v>
      </c>
      <c r="N274">
        <f t="shared" si="54"/>
        <v>128.80000000000001</v>
      </c>
      <c r="O274">
        <f t="shared" si="55"/>
        <v>1.02</v>
      </c>
      <c r="P274">
        <f t="shared" si="56"/>
        <v>99.4</v>
      </c>
      <c r="Q274">
        <f t="shared" si="57"/>
        <v>126.4</v>
      </c>
      <c r="R274">
        <f t="shared" si="58"/>
        <v>26.1</v>
      </c>
      <c r="S274">
        <f t="shared" si="59"/>
        <v>126.4</v>
      </c>
      <c r="T274">
        <f t="shared" si="60"/>
        <v>2.5299999999999998</v>
      </c>
      <c r="U274">
        <f t="shared" si="61"/>
        <v>10.32</v>
      </c>
      <c r="V274">
        <f t="shared" si="62"/>
        <v>10.3</v>
      </c>
      <c r="X274">
        <f t="shared" si="63"/>
        <v>0.02</v>
      </c>
      <c r="Y274">
        <f t="shared" si="64"/>
        <v>0.81</v>
      </c>
      <c r="Z274">
        <f t="shared" si="65"/>
        <v>0.16</v>
      </c>
    </row>
    <row r="275" spans="1:26" x14ac:dyDescent="0.25">
      <c r="A275" s="1" t="s">
        <v>1418</v>
      </c>
      <c r="B275" s="1">
        <v>100</v>
      </c>
      <c r="C275" s="1">
        <v>223</v>
      </c>
      <c r="D275" s="1">
        <v>12.3</v>
      </c>
      <c r="E275" s="1">
        <v>13.3</v>
      </c>
      <c r="F275" s="1">
        <v>13.4</v>
      </c>
      <c r="G275" s="1"/>
      <c r="H275" s="1">
        <v>490</v>
      </c>
      <c r="I275" s="1"/>
      <c r="J275" s="1"/>
      <c r="K275" s="1">
        <v>0</v>
      </c>
      <c r="L275" s="1">
        <v>2017</v>
      </c>
      <c r="M275" s="1" t="str">
        <f t="shared" si="53"/>
        <v>고어육류</v>
      </c>
      <c r="N275">
        <f t="shared" si="54"/>
        <v>223</v>
      </c>
      <c r="O275">
        <f t="shared" si="55"/>
        <v>1</v>
      </c>
      <c r="P275">
        <f t="shared" si="56"/>
        <v>87.7</v>
      </c>
      <c r="Q275">
        <f t="shared" si="57"/>
        <v>173.8</v>
      </c>
      <c r="R275">
        <f t="shared" si="58"/>
        <v>26.700000000000003</v>
      </c>
      <c r="S275">
        <f t="shared" si="59"/>
        <v>173.8</v>
      </c>
      <c r="T275">
        <f t="shared" si="60"/>
        <v>1.74</v>
      </c>
      <c r="U275">
        <f t="shared" si="61"/>
        <v>15.34</v>
      </c>
      <c r="V275">
        <f t="shared" si="62"/>
        <v>15.3</v>
      </c>
      <c r="X275">
        <f t="shared" si="63"/>
        <v>0.32</v>
      </c>
      <c r="Y275">
        <f t="shared" si="64"/>
        <v>0.34</v>
      </c>
      <c r="Z275">
        <f t="shared" si="65"/>
        <v>0.34</v>
      </c>
    </row>
    <row r="276" spans="1:26" x14ac:dyDescent="0.25">
      <c r="A276" s="1" t="s">
        <v>1419</v>
      </c>
      <c r="B276" s="1">
        <v>100</v>
      </c>
      <c r="C276" s="1">
        <v>180</v>
      </c>
      <c r="D276" s="1">
        <v>17</v>
      </c>
      <c r="E276" s="1">
        <v>12</v>
      </c>
      <c r="F276" s="1">
        <v>7</v>
      </c>
      <c r="G276" s="1">
        <v>0</v>
      </c>
      <c r="H276" s="1">
        <v>730</v>
      </c>
      <c r="I276" s="1">
        <v>0</v>
      </c>
      <c r="J276" s="1">
        <v>0</v>
      </c>
      <c r="K276" s="1">
        <v>0</v>
      </c>
      <c r="L276" s="1">
        <v>2006</v>
      </c>
      <c r="M276" s="1" t="str">
        <f t="shared" si="53"/>
        <v>중어육류</v>
      </c>
      <c r="N276">
        <f t="shared" si="54"/>
        <v>179</v>
      </c>
      <c r="O276">
        <f t="shared" si="55"/>
        <v>0.99</v>
      </c>
      <c r="P276">
        <f t="shared" si="56"/>
        <v>83</v>
      </c>
      <c r="Q276">
        <f t="shared" si="57"/>
        <v>111</v>
      </c>
      <c r="R276">
        <f t="shared" si="58"/>
        <v>19</v>
      </c>
      <c r="S276">
        <f t="shared" si="59"/>
        <v>111</v>
      </c>
      <c r="T276">
        <f t="shared" si="60"/>
        <v>1.48</v>
      </c>
      <c r="U276">
        <f t="shared" si="61"/>
        <v>12.84</v>
      </c>
      <c r="V276">
        <f t="shared" si="62"/>
        <v>12.8</v>
      </c>
      <c r="X276">
        <f t="shared" si="63"/>
        <v>0.47</v>
      </c>
      <c r="Y276">
        <f t="shared" si="64"/>
        <v>0.33</v>
      </c>
      <c r="Z276">
        <f t="shared" si="65"/>
        <v>0.19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1.곡류및 제품</vt:lpstr>
      <vt:lpstr>2.감자및 전분류</vt:lpstr>
      <vt:lpstr>3.당류및 제품</vt:lpstr>
      <vt:lpstr>4. 두류및 제품</vt:lpstr>
      <vt:lpstr>5.견과류</vt:lpstr>
      <vt:lpstr>6.채소류</vt:lpstr>
      <vt:lpstr>7.버섯류</vt:lpstr>
      <vt:lpstr>8.과실류</vt:lpstr>
      <vt:lpstr>9.어육류</vt:lpstr>
      <vt:lpstr>10.난류</vt:lpstr>
      <vt:lpstr>11.어패류</vt:lpstr>
      <vt:lpstr>12.해조류</vt:lpstr>
      <vt:lpstr>13.우유및유제품</vt:lpstr>
      <vt:lpstr>14.유지류</vt:lpstr>
      <vt:lpstr>15.음료주류</vt:lpstr>
      <vt:lpstr>16.조미료류</vt:lpstr>
      <vt:lpstr>17.조리가공식품</vt:lpstr>
      <vt:lpstr>18.기타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Eleb-PC6</cp:lastModifiedBy>
  <cp:revision>1</cp:revision>
  <cp:lastPrinted>2018-07-07T14:06:27Z</cp:lastPrinted>
  <dcterms:created xsi:type="dcterms:W3CDTF">2018-06-30T00:57:29Z</dcterms:created>
  <dcterms:modified xsi:type="dcterms:W3CDTF">2018-07-09T15:19:26Z</dcterms:modified>
</cp:coreProperties>
</file>