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2\Downloads\"/>
    </mc:Choice>
  </mc:AlternateContent>
  <xr:revisionPtr revIDLastSave="0" documentId="13_ncr:1_{39927D69-633F-47AB-AC5C-8C37DA6CB0CD}" xr6:coauthVersionLast="47" xr6:coauthVersionMax="47" xr10:uidLastSave="{00000000-0000-0000-0000-000000000000}"/>
  <bookViews>
    <workbookView xWindow="-120" yWindow="-120" windowWidth="29040" windowHeight="15720" activeTab="1" xr2:uid="{A06D2961-AFFC-45BD-A4FB-B6C1C7C7F374}"/>
  </bookViews>
  <sheets>
    <sheet name="44299 Cadette Jacket" sheetId="2" r:id="rId1"/>
    <sheet name="44110 Scarlet Ves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2" l="1"/>
  <c r="E22" i="2"/>
  <c r="E21" i="2"/>
  <c r="E19" i="2"/>
  <c r="E17" i="2"/>
  <c r="E16" i="2"/>
  <c r="E15" i="2"/>
  <c r="E24" i="2" s="1"/>
  <c r="E12" i="2"/>
  <c r="E11" i="2"/>
  <c r="E10" i="2"/>
  <c r="E9" i="2"/>
  <c r="E5" i="2"/>
  <c r="E13" i="2" s="1"/>
  <c r="E26" i="2" l="1"/>
  <c r="E31" i="2" l="1"/>
  <c r="E28" i="2"/>
  <c r="E29" i="2"/>
  <c r="E23" i="1" l="1"/>
  <c r="E22" i="1"/>
  <c r="E21" i="1"/>
  <c r="E19" i="1"/>
  <c r="E17" i="1"/>
  <c r="E16" i="1"/>
  <c r="E15" i="1"/>
  <c r="E24" i="1" s="1"/>
  <c r="E12" i="1"/>
  <c r="E10" i="1"/>
  <c r="E13" i="1" s="1"/>
  <c r="E26" i="1" s="1"/>
  <c r="E9" i="1"/>
  <c r="E7" i="1"/>
  <c r="E5" i="1"/>
  <c r="E31" i="1" l="1"/>
  <c r="E29" i="1"/>
  <c r="E28" i="1"/>
</calcChain>
</file>

<file path=xl/sharedStrings.xml><?xml version="1.0" encoding="utf-8"?>
<sst xmlns="http://schemas.openxmlformats.org/spreadsheetml/2006/main" count="113" uniqueCount="54">
  <si>
    <t>J.A. Uniforms Standard Cost Analysis</t>
  </si>
  <si>
    <t>Item#</t>
  </si>
  <si>
    <t>Name</t>
  </si>
  <si>
    <t>Variant</t>
  </si>
  <si>
    <t>Fabric</t>
  </si>
  <si>
    <t>Minimum Qty</t>
  </si>
  <si>
    <t>Ladies "Scarlet" Vest</t>
  </si>
  <si>
    <t>Base</t>
  </si>
  <si>
    <t>F6</t>
  </si>
  <si>
    <t>MATERIALS</t>
  </si>
  <si>
    <t>DESCRIPTION</t>
  </si>
  <si>
    <t>COST</t>
  </si>
  <si>
    <t>QTY</t>
  </si>
  <si>
    <t>TOTAL</t>
  </si>
  <si>
    <t>Fabric#2</t>
  </si>
  <si>
    <t>Lining</t>
  </si>
  <si>
    <t>Button</t>
  </si>
  <si>
    <t>24L</t>
  </si>
  <si>
    <t>Labels</t>
  </si>
  <si>
    <t>Average Cost for Size/Care/JAU</t>
  </si>
  <si>
    <t>Total Materials Cost</t>
  </si>
  <si>
    <t>LABOR</t>
  </si>
  <si>
    <t>Simple Marker/Cut</t>
  </si>
  <si>
    <t>Marker/Cut/Fusing</t>
  </si>
  <si>
    <t xml:space="preserve">Average M/C/F Cost </t>
  </si>
  <si>
    <t xml:space="preserve">Additional Cut </t>
  </si>
  <si>
    <t>Sewing</t>
  </si>
  <si>
    <t>Seamstress Average Hourly Cost</t>
  </si>
  <si>
    <t>Finishing</t>
  </si>
  <si>
    <t xml:space="preserve"> Apron/Simple</t>
  </si>
  <si>
    <t xml:space="preserve">Finishing </t>
  </si>
  <si>
    <t>Shirts/Pants</t>
  </si>
  <si>
    <t>Jackets/Dress</t>
  </si>
  <si>
    <t>Total Labor Cost</t>
  </si>
  <si>
    <t>IMAGE</t>
  </si>
  <si>
    <t>TOTAL COST</t>
  </si>
  <si>
    <t>Price @ 50% Margin</t>
  </si>
  <si>
    <t>Price @ 60% Margin</t>
  </si>
  <si>
    <t>Sales Price</t>
  </si>
  <si>
    <t>Margin</t>
  </si>
  <si>
    <t>Date:</t>
  </si>
  <si>
    <t>Size Range:</t>
  </si>
  <si>
    <t>XXS-4XL</t>
  </si>
  <si>
    <t>Clients:</t>
  </si>
  <si>
    <t>ALVA</t>
  </si>
  <si>
    <t>Photographed</t>
  </si>
  <si>
    <t>Old#</t>
  </si>
  <si>
    <t>NOTES</t>
  </si>
  <si>
    <t>Ladies Ls "Cadette" Jacket</t>
  </si>
  <si>
    <t>Buttons</t>
  </si>
  <si>
    <t xml:space="preserve">30L </t>
  </si>
  <si>
    <t>Shoulder Pads</t>
  </si>
  <si>
    <t>BG Lieberman</t>
  </si>
  <si>
    <t>XS-4XL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</si>
</sst>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6"/>
      <color theme="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00B050"/>
      <name val="Arial"/>
      <family val="2"/>
    </font>
    <font>
      <b/>
      <sz val="11"/>
      <color rgb="FF00B050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3F3F3F"/>
      </bottom>
      <diagonal/>
    </border>
    <border>
      <left style="medium">
        <color indexed="64"/>
      </left>
      <right style="double">
        <color rgb="FF3F3F3F"/>
      </right>
      <top style="medium">
        <color indexed="64"/>
      </top>
      <bottom style="double">
        <color rgb="FF3F3F3F"/>
      </bottom>
      <diagonal/>
    </border>
    <border>
      <left style="double">
        <color rgb="FF3F3F3F"/>
      </left>
      <right style="medium">
        <color indexed="64"/>
      </right>
      <top style="medium">
        <color indexed="64"/>
      </top>
      <bottom style="double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5" fillId="0" borderId="0"/>
  </cellStyleXfs>
  <cellXfs count="51">
    <xf numFmtId="0" fontId="0" fillId="0" borderId="0" xfId="0"/>
    <xf numFmtId="0" fontId="6" fillId="4" borderId="0" xfId="5" applyFont="1" applyFill="1" applyAlignment="1">
      <alignment horizontal="center"/>
    </xf>
    <xf numFmtId="0" fontId="5" fillId="0" borderId="0" xfId="5"/>
    <xf numFmtId="0" fontId="7" fillId="0" borderId="0" xfId="5" applyFont="1" applyAlignment="1">
      <alignment horizontal="center"/>
    </xf>
    <xf numFmtId="0" fontId="8" fillId="0" borderId="0" xfId="5" applyFont="1" applyAlignment="1">
      <alignment horizontal="center"/>
    </xf>
    <xf numFmtId="0" fontId="9" fillId="0" borderId="0" xfId="5" applyFont="1" applyAlignment="1">
      <alignment horizontal="center"/>
    </xf>
    <xf numFmtId="0" fontId="3" fillId="3" borderId="1" xfId="4" applyAlignment="1">
      <alignment horizontal="center"/>
    </xf>
    <xf numFmtId="44" fontId="3" fillId="3" borderId="1" xfId="4" applyNumberFormat="1" applyAlignment="1">
      <alignment horizontal="center"/>
    </xf>
    <xf numFmtId="44" fontId="9" fillId="0" borderId="0" xfId="1" applyFont="1" applyFill="1" applyAlignment="1">
      <alignment horizontal="center"/>
    </xf>
    <xf numFmtId="0" fontId="9" fillId="5" borderId="0" xfId="5" applyFont="1" applyFill="1" applyAlignment="1">
      <alignment horizontal="center"/>
    </xf>
    <xf numFmtId="0" fontId="10" fillId="0" borderId="0" xfId="5" applyFont="1" applyAlignment="1">
      <alignment horizontal="center"/>
    </xf>
    <xf numFmtId="0" fontId="2" fillId="0" borderId="0" xfId="3" applyFill="1" applyAlignment="1">
      <alignment horizontal="center"/>
    </xf>
    <xf numFmtId="44" fontId="4" fillId="6" borderId="2" xfId="3" applyNumberFormat="1" applyFont="1" applyFill="1" applyBorder="1" applyAlignment="1">
      <alignment horizontal="center"/>
    </xf>
    <xf numFmtId="44" fontId="4" fillId="6" borderId="0" xfId="3" applyNumberFormat="1" applyFont="1" applyFill="1" applyAlignment="1">
      <alignment horizontal="center"/>
    </xf>
    <xf numFmtId="44" fontId="11" fillId="0" borderId="0" xfId="1" applyFont="1" applyFill="1" applyAlignment="1">
      <alignment horizontal="center"/>
    </xf>
    <xf numFmtId="44" fontId="7" fillId="6" borderId="0" xfId="1" applyFont="1" applyFill="1" applyAlignment="1">
      <alignment horizontal="center"/>
    </xf>
    <xf numFmtId="44" fontId="7" fillId="6" borderId="0" xfId="1" applyFont="1" applyFill="1" applyAlignment="1">
      <alignment horizontal="center"/>
    </xf>
    <xf numFmtId="0" fontId="3" fillId="3" borderId="3" xfId="4" applyBorder="1" applyAlignment="1">
      <alignment horizontal="center"/>
    </xf>
    <xf numFmtId="0" fontId="3" fillId="3" borderId="4" xfId="4" applyBorder="1" applyAlignment="1">
      <alignment horizontal="center"/>
    </xf>
    <xf numFmtId="0" fontId="12" fillId="7" borderId="0" xfId="5" applyFont="1" applyFill="1" applyAlignment="1">
      <alignment horizontal="center"/>
    </xf>
    <xf numFmtId="44" fontId="13" fillId="7" borderId="0" xfId="1" applyFont="1" applyFill="1" applyAlignment="1">
      <alignment horizontal="center"/>
    </xf>
    <xf numFmtId="0" fontId="8" fillId="0" borderId="5" xfId="5" applyFont="1" applyBorder="1" applyAlignment="1">
      <alignment horizontal="center"/>
    </xf>
    <xf numFmtId="0" fontId="8" fillId="0" borderId="6" xfId="5" applyFont="1" applyBorder="1" applyAlignment="1">
      <alignment horizontal="center"/>
    </xf>
    <xf numFmtId="44" fontId="9" fillId="0" borderId="0" xfId="1" applyFont="1" applyAlignment="1">
      <alignment horizontal="center"/>
    </xf>
    <xf numFmtId="44" fontId="8" fillId="0" borderId="0" xfId="1" applyFont="1" applyAlignment="1">
      <alignment horizontal="center"/>
    </xf>
    <xf numFmtId="9" fontId="14" fillId="8" borderId="0" xfId="1" applyNumberFormat="1" applyFont="1" applyFill="1" applyAlignment="1">
      <alignment horizontal="center"/>
    </xf>
    <xf numFmtId="44" fontId="14" fillId="8" borderId="0" xfId="1" applyFont="1" applyFill="1" applyAlignment="1">
      <alignment horizontal="center"/>
    </xf>
    <xf numFmtId="44" fontId="8" fillId="8" borderId="0" xfId="1" applyFont="1" applyFill="1" applyAlignment="1">
      <alignment horizontal="center"/>
    </xf>
    <xf numFmtId="44" fontId="15" fillId="9" borderId="0" xfId="1" applyFont="1" applyFill="1" applyAlignment="1">
      <alignment horizontal="center"/>
    </xf>
    <xf numFmtId="44" fontId="8" fillId="9" borderId="0" xfId="1" applyFont="1" applyFill="1" applyAlignment="1">
      <alignment horizontal="center"/>
    </xf>
    <xf numFmtId="0" fontId="16" fillId="0" borderId="0" xfId="5" applyFont="1" applyAlignment="1">
      <alignment horizontal="center"/>
    </xf>
    <xf numFmtId="44" fontId="16" fillId="0" borderId="0" xfId="1" applyFont="1" applyAlignment="1">
      <alignment horizontal="center"/>
    </xf>
    <xf numFmtId="44" fontId="12" fillId="10" borderId="0" xfId="1" applyFont="1" applyFill="1" applyAlignment="1">
      <alignment horizontal="center"/>
    </xf>
    <xf numFmtId="9" fontId="12" fillId="10" borderId="0" xfId="2" applyFont="1" applyFill="1" applyAlignment="1">
      <alignment horizontal="center"/>
    </xf>
    <xf numFmtId="44" fontId="7" fillId="0" borderId="5" xfId="1" applyFont="1" applyBorder="1" applyAlignment="1">
      <alignment horizontal="left"/>
    </xf>
    <xf numFmtId="44" fontId="7" fillId="0" borderId="0" xfId="1" applyFont="1" applyAlignment="1">
      <alignment horizontal="left"/>
    </xf>
    <xf numFmtId="14" fontId="9" fillId="0" borderId="5" xfId="1" applyNumberFormat="1" applyFont="1" applyBorder="1" applyAlignment="1">
      <alignment horizontal="left"/>
    </xf>
    <xf numFmtId="44" fontId="9" fillId="0" borderId="0" xfId="1" applyFont="1" applyAlignment="1">
      <alignment horizontal="left"/>
    </xf>
    <xf numFmtId="44" fontId="7" fillId="0" borderId="0" xfId="1" applyFont="1" applyBorder="1" applyAlignment="1">
      <alignment horizontal="left"/>
    </xf>
    <xf numFmtId="44" fontId="9" fillId="0" borderId="5" xfId="1" applyFont="1" applyBorder="1" applyAlignment="1">
      <alignment horizontal="left"/>
    </xf>
    <xf numFmtId="44" fontId="9" fillId="11" borderId="7" xfId="1" applyFont="1" applyFill="1" applyBorder="1" applyAlignment="1">
      <alignment horizontal="center"/>
    </xf>
    <xf numFmtId="0" fontId="17" fillId="11" borderId="7" xfId="5" applyFont="1" applyFill="1" applyBorder="1" applyAlignment="1">
      <alignment horizontal="center"/>
    </xf>
    <xf numFmtId="44" fontId="8" fillId="11" borderId="7" xfId="1" applyFont="1" applyFill="1" applyBorder="1" applyAlignment="1">
      <alignment horizontal="center"/>
    </xf>
    <xf numFmtId="44" fontId="9" fillId="0" borderId="8" xfId="1" applyFont="1" applyBorder="1" applyAlignment="1">
      <alignment horizontal="center"/>
    </xf>
    <xf numFmtId="0" fontId="8" fillId="0" borderId="8" xfId="5" applyFont="1" applyBorder="1" applyAlignment="1">
      <alignment horizontal="center"/>
    </xf>
    <xf numFmtId="44" fontId="8" fillId="0" borderId="8" xfId="1" applyFont="1" applyBorder="1" applyAlignment="1">
      <alignment horizontal="center"/>
    </xf>
    <xf numFmtId="0" fontId="3" fillId="3" borderId="1" xfId="4" applyAlignment="1">
      <alignment horizontal="center"/>
    </xf>
    <xf numFmtId="44" fontId="9" fillId="0" borderId="0" xfId="1" applyFont="1" applyAlignment="1">
      <alignment horizontal="center"/>
    </xf>
    <xf numFmtId="0" fontId="8" fillId="0" borderId="9" xfId="5" applyFont="1" applyBorder="1" applyAlignment="1">
      <alignment horizontal="center"/>
    </xf>
    <xf numFmtId="0" fontId="8" fillId="0" borderId="10" xfId="5" applyFont="1" applyBorder="1" applyAlignment="1">
      <alignment horizontal="center"/>
    </xf>
    <xf numFmtId="9" fontId="5" fillId="0" borderId="0" xfId="2" applyFont="1"/>
  </cellXfs>
  <cellStyles count="6">
    <cellStyle name="Check Cell" xfId="4" builtinId="23"/>
    <cellStyle name="Currency" xfId="1" builtinId="4"/>
    <cellStyle name="Neutral" xfId="3" builtinId="28"/>
    <cellStyle name="Normal" xfId="0" builtinId="0"/>
    <cellStyle name="Normal 2" xfId="5" xr:uid="{2A6BE345-DFDA-409A-9A0E-C4227BB89EC2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231913</xdr:colOff>
      <xdr:row>44</xdr:row>
      <xdr:rowOff>66260</xdr:rowOff>
    </xdr:from>
    <xdr:to>
      <xdr:col>4</xdr:col>
      <xdr:colOff>534569</xdr:colOff>
      <xdr:row>47</xdr:row>
      <xdr:rowOff>129400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3D1BCA-25C2-4AA3-B31F-4FDA40F3D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8663" y="9115010"/>
          <a:ext cx="1674256" cy="691790"/>
        </a:xfrm>
        <a:prstGeom prst="rect">
          <a:avLst/>
        </a:prstGeom>
      </xdr:spPr>
    </xdr:pic>
    <xdr:clientData/>
  </xdr:twoCellAnchor>
  <xdr:twoCellAnchor editAs="oneCell">
    <xdr:from>
      <xdr:col>0</xdr:col>
      <xdr:colOff>493059</xdr:colOff>
      <xdr:row>26</xdr:row>
      <xdr:rowOff>67233</xdr:rowOff>
    </xdr:from>
    <xdr:to>
      <xdr:col>1</xdr:col>
      <xdr:colOff>1632077</xdr:colOff>
      <xdr:row>42</xdr:row>
      <xdr:rowOff>156883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E33F2B-1B48-42E7-89E3-4BA78C469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059" y="5477433"/>
          <a:ext cx="2815418" cy="3309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231913</xdr:colOff>
      <xdr:row>44</xdr:row>
      <xdr:rowOff>66260</xdr:rowOff>
    </xdr:from>
    <xdr:to>
      <xdr:col>4</xdr:col>
      <xdr:colOff>534569</xdr:colOff>
      <xdr:row>47</xdr:row>
      <xdr:rowOff>129400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D48600-208A-4E68-B907-7BCADBEBA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8663" y="9115010"/>
          <a:ext cx="1674256" cy="691790"/>
        </a:xfrm>
        <a:prstGeom prst="rect">
          <a:avLst/>
        </a:prstGeom>
      </xdr:spPr>
    </xdr:pic>
    <xdr:clientData/>
  </xdr:twoCellAnchor>
  <xdr:twoCellAnchor editAs="oneCell">
    <xdr:from>
      <xdr:col>0</xdr:col>
      <xdr:colOff>582706</xdr:colOff>
      <xdr:row>27</xdr:row>
      <xdr:rowOff>22412</xdr:rowOff>
    </xdr:from>
    <xdr:to>
      <xdr:col>1</xdr:col>
      <xdr:colOff>1725706</xdr:colOff>
      <xdr:row>42</xdr:row>
      <xdr:rowOff>145117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422CB2-7611-4A03-9BAD-70C2239BC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706" y="5642162"/>
          <a:ext cx="2819400" cy="3132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C1A56-5AF9-49CC-971D-93A1DDCBBAEC}">
  <sheetPr>
    <tabColor rgb="FF00B0F0"/>
  </sheetPr>
  <dimension ref="A1:J48"/>
  <sheetViews>
    <sheetView zoomScale="85" zoomScaleNormal="85" workbookViewId="0">
      <selection activeCell="D25" sqref="D25"/>
    </sheetView>
  </sheetViews>
  <sheetFormatPr defaultColWidth="9.140625" defaultRowHeight="15.75" x14ac:dyDescent="0.25"/>
  <cols>
    <col min="1" max="1" width="25.140625" style="4" bestFit="1" customWidth="1"/>
    <col min="2" max="2" width="42" style="4" customWidth="1"/>
    <col min="3" max="3" width="9.140625" style="23"/>
    <col min="4" max="4" width="11.42578125" style="4" bestFit="1" customWidth="1"/>
    <col min="5" max="5" width="13.7109375" style="24" bestFit="1" customWidth="1"/>
    <col min="6" max="16384" width="9.140625" style="2"/>
  </cols>
  <sheetData>
    <row r="1" spans="1:5" ht="20.25" x14ac:dyDescent="0.3">
      <c r="A1" s="1" t="s">
        <v>0</v>
      </c>
      <c r="B1" s="1"/>
      <c r="C1" s="1"/>
      <c r="D1" s="1"/>
      <c r="E1" s="1"/>
    </row>
    <row r="2" spans="1:5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16.5" thickBot="1" x14ac:dyDescent="0.3">
      <c r="A3" s="4">
        <v>44299</v>
      </c>
      <c r="B3" s="5" t="s">
        <v>48</v>
      </c>
      <c r="C3" s="5" t="s">
        <v>7</v>
      </c>
      <c r="D3" s="5" t="s">
        <v>8</v>
      </c>
      <c r="E3" s="5">
        <v>24</v>
      </c>
    </row>
    <row r="4" spans="1:5" ht="17.25" thickTop="1" thickBot="1" x14ac:dyDescent="0.3">
      <c r="A4" s="6" t="s">
        <v>9</v>
      </c>
      <c r="B4" s="6" t="s">
        <v>10</v>
      </c>
      <c r="C4" s="7" t="s">
        <v>11</v>
      </c>
      <c r="D4" s="6" t="s">
        <v>12</v>
      </c>
      <c r="E4" s="7" t="s">
        <v>13</v>
      </c>
    </row>
    <row r="5" spans="1:5" ht="16.5" thickTop="1" x14ac:dyDescent="0.25">
      <c r="A5" s="5" t="s">
        <v>4</v>
      </c>
      <c r="B5" s="5" t="s">
        <v>8</v>
      </c>
      <c r="C5" s="8">
        <v>6</v>
      </c>
      <c r="D5" s="9">
        <v>2</v>
      </c>
      <c r="E5" s="8">
        <f>C5*D5</f>
        <v>12</v>
      </c>
    </row>
    <row r="6" spans="1:5" x14ac:dyDescent="0.25">
      <c r="A6" s="5" t="s">
        <v>14</v>
      </c>
      <c r="B6" s="5"/>
      <c r="C6" s="8"/>
      <c r="D6" s="5"/>
      <c r="E6" s="8"/>
    </row>
    <row r="7" spans="1:5" x14ac:dyDescent="0.25">
      <c r="A7" s="5" t="s">
        <v>15</v>
      </c>
      <c r="B7" s="5"/>
      <c r="C7" s="8"/>
      <c r="D7" s="5"/>
      <c r="E7" s="8"/>
    </row>
    <row r="8" spans="1:5" ht="15.75" customHeight="1" x14ac:dyDescent="0.25">
      <c r="A8" s="5"/>
      <c r="B8" s="5"/>
      <c r="C8" s="8"/>
      <c r="D8" s="5"/>
      <c r="E8" s="8"/>
    </row>
    <row r="9" spans="1:5" x14ac:dyDescent="0.25">
      <c r="A9" s="5" t="s">
        <v>49</v>
      </c>
      <c r="B9" s="5" t="s">
        <v>50</v>
      </c>
      <c r="C9" s="8">
        <v>0.05</v>
      </c>
      <c r="D9" s="5">
        <v>5</v>
      </c>
      <c r="E9" s="8">
        <f>C9*D9</f>
        <v>0.25</v>
      </c>
    </row>
    <row r="10" spans="1:5" x14ac:dyDescent="0.25">
      <c r="A10" s="5" t="s">
        <v>49</v>
      </c>
      <c r="B10" s="5"/>
      <c r="C10" s="8">
        <v>0</v>
      </c>
      <c r="D10" s="5">
        <v>0</v>
      </c>
      <c r="E10" s="8">
        <f>C10*D10</f>
        <v>0</v>
      </c>
    </row>
    <row r="11" spans="1:5" x14ac:dyDescent="0.25">
      <c r="A11" s="5" t="s">
        <v>51</v>
      </c>
      <c r="B11" s="5" t="s">
        <v>52</v>
      </c>
      <c r="C11" s="8">
        <v>1.04</v>
      </c>
      <c r="D11" s="5">
        <v>2</v>
      </c>
      <c r="E11" s="8">
        <f>C11*D11</f>
        <v>2.08</v>
      </c>
    </row>
    <row r="12" spans="1:5" x14ac:dyDescent="0.25">
      <c r="A12" s="10" t="s">
        <v>18</v>
      </c>
      <c r="B12" s="5" t="s">
        <v>19</v>
      </c>
      <c r="C12" s="8">
        <v>0.2</v>
      </c>
      <c r="D12" s="5">
        <v>1</v>
      </c>
      <c r="E12" s="8">
        <f>C12*D12</f>
        <v>0.2</v>
      </c>
    </row>
    <row r="13" spans="1:5" ht="16.5" thickBot="1" x14ac:dyDescent="0.3">
      <c r="A13" s="11"/>
      <c r="B13" s="11"/>
      <c r="C13" s="12" t="s">
        <v>20</v>
      </c>
      <c r="D13" s="12"/>
      <c r="E13" s="13">
        <f>SUM(E5:E12)</f>
        <v>14.53</v>
      </c>
    </row>
    <row r="14" spans="1:5" ht="17.25" thickTop="1" thickBot="1" x14ac:dyDescent="0.3">
      <c r="A14" s="6" t="s">
        <v>21</v>
      </c>
      <c r="B14" s="6" t="s">
        <v>10</v>
      </c>
      <c r="C14" s="7" t="s">
        <v>11</v>
      </c>
      <c r="D14" s="6" t="s">
        <v>12</v>
      </c>
      <c r="E14" s="7" t="s">
        <v>13</v>
      </c>
    </row>
    <row r="15" spans="1:5" ht="16.5" thickTop="1" x14ac:dyDescent="0.25">
      <c r="A15" s="5" t="s">
        <v>22</v>
      </c>
      <c r="B15" s="5"/>
      <c r="C15" s="8">
        <v>1.5</v>
      </c>
      <c r="D15" s="5"/>
      <c r="E15" s="8">
        <f>C15*D15</f>
        <v>0</v>
      </c>
    </row>
    <row r="16" spans="1:5" x14ac:dyDescent="0.25">
      <c r="A16" s="10" t="s">
        <v>23</v>
      </c>
      <c r="B16" s="5" t="s">
        <v>24</v>
      </c>
      <c r="C16" s="8">
        <v>3</v>
      </c>
      <c r="D16" s="5">
        <v>1</v>
      </c>
      <c r="E16" s="8">
        <f>C16*D16</f>
        <v>3</v>
      </c>
    </row>
    <row r="17" spans="1:5" x14ac:dyDescent="0.25">
      <c r="A17" s="5" t="s">
        <v>25</v>
      </c>
      <c r="B17" s="5"/>
      <c r="C17" s="8">
        <v>1.5</v>
      </c>
      <c r="D17" s="5">
        <v>0</v>
      </c>
      <c r="E17" s="8">
        <f>C17*D17</f>
        <v>0</v>
      </c>
    </row>
    <row r="18" spans="1:5" x14ac:dyDescent="0.25">
      <c r="A18" s="5"/>
      <c r="B18" s="5"/>
      <c r="C18" s="8"/>
      <c r="D18" s="5"/>
      <c r="E18" s="8"/>
    </row>
    <row r="19" spans="1:5" x14ac:dyDescent="0.25">
      <c r="A19" s="10" t="s">
        <v>26</v>
      </c>
      <c r="B19" s="5" t="s">
        <v>27</v>
      </c>
      <c r="C19" s="14">
        <v>19.32</v>
      </c>
      <c r="D19" s="9">
        <v>0.93</v>
      </c>
      <c r="E19" s="8">
        <f>C19*D19</f>
        <v>17.967600000000001</v>
      </c>
    </row>
    <row r="20" spans="1:5" x14ac:dyDescent="0.25">
      <c r="A20" s="10"/>
      <c r="B20" s="5"/>
      <c r="C20" s="8"/>
      <c r="D20" s="5"/>
      <c r="E20" s="8"/>
    </row>
    <row r="21" spans="1:5" x14ac:dyDescent="0.25">
      <c r="A21" s="5" t="s">
        <v>28</v>
      </c>
      <c r="B21" s="5" t="s">
        <v>29</v>
      </c>
      <c r="C21" s="8">
        <v>0.75</v>
      </c>
      <c r="D21" s="5"/>
      <c r="E21" s="8">
        <f>C21*D21</f>
        <v>0</v>
      </c>
    </row>
    <row r="22" spans="1:5" x14ac:dyDescent="0.25">
      <c r="A22" s="5" t="s">
        <v>30</v>
      </c>
      <c r="B22" s="5" t="s">
        <v>31</v>
      </c>
      <c r="C22" s="8">
        <v>1.25</v>
      </c>
      <c r="D22" s="5">
        <v>0</v>
      </c>
      <c r="E22" s="8">
        <f>C22*D22</f>
        <v>0</v>
      </c>
    </row>
    <row r="23" spans="1:5" x14ac:dyDescent="0.25">
      <c r="A23" s="5" t="s">
        <v>30</v>
      </c>
      <c r="B23" s="5" t="s">
        <v>32</v>
      </c>
      <c r="C23" s="8">
        <v>2</v>
      </c>
      <c r="D23" s="5">
        <v>1</v>
      </c>
      <c r="E23" s="8">
        <f>C23*D23</f>
        <v>2</v>
      </c>
    </row>
    <row r="24" spans="1:5" x14ac:dyDescent="0.25">
      <c r="A24" s="5"/>
      <c r="B24" s="5"/>
      <c r="C24" s="15" t="s">
        <v>33</v>
      </c>
      <c r="D24" s="15"/>
      <c r="E24" s="16">
        <f>SUM(E15:E23)</f>
        <v>22.967600000000001</v>
      </c>
    </row>
    <row r="25" spans="1:5" ht="16.5" thickBot="1" x14ac:dyDescent="0.3">
      <c r="A25" s="5"/>
      <c r="B25" s="5"/>
      <c r="C25" s="8"/>
      <c r="D25" s="5"/>
      <c r="E25" s="8"/>
    </row>
    <row r="26" spans="1:5" ht="21" thickBot="1" x14ac:dyDescent="0.35">
      <c r="A26" s="17" t="s">
        <v>34</v>
      </c>
      <c r="B26" s="18"/>
      <c r="C26" s="19" t="s">
        <v>35</v>
      </c>
      <c r="D26" s="19"/>
      <c r="E26" s="20">
        <f>E13+E24</f>
        <v>37.497599999999998</v>
      </c>
    </row>
    <row r="27" spans="1:5" ht="16.5" thickTop="1" x14ac:dyDescent="0.25">
      <c r="A27" s="21"/>
      <c r="B27" s="22"/>
    </row>
    <row r="28" spans="1:5" x14ac:dyDescent="0.25">
      <c r="A28" s="21"/>
      <c r="B28" s="22"/>
      <c r="C28" s="25" t="s">
        <v>36</v>
      </c>
      <c r="D28" s="26"/>
      <c r="E28" s="27">
        <f>E26/50%</f>
        <v>74.995199999999997</v>
      </c>
    </row>
    <row r="29" spans="1:5" x14ac:dyDescent="0.25">
      <c r="A29" s="21"/>
      <c r="B29" s="22"/>
      <c r="C29" s="28" t="s">
        <v>37</v>
      </c>
      <c r="D29" s="28"/>
      <c r="E29" s="29">
        <f>E26/40%</f>
        <v>93.743999999999986</v>
      </c>
    </row>
    <row r="30" spans="1:5" x14ac:dyDescent="0.25">
      <c r="A30" s="21"/>
      <c r="B30" s="22"/>
      <c r="D30" s="30" t="s">
        <v>38</v>
      </c>
      <c r="E30" s="31" t="s">
        <v>39</v>
      </c>
    </row>
    <row r="31" spans="1:5" x14ac:dyDescent="0.25">
      <c r="A31" s="21"/>
      <c r="B31" s="22"/>
      <c r="D31" s="32">
        <v>89.95</v>
      </c>
      <c r="E31" s="33">
        <f>(D31-E26)/D31</f>
        <v>0.58312840466926075</v>
      </c>
    </row>
    <row r="32" spans="1:5" x14ac:dyDescent="0.25">
      <c r="A32" s="21"/>
      <c r="B32" s="22"/>
      <c r="C32" s="34" t="s">
        <v>40</v>
      </c>
      <c r="D32" s="35"/>
      <c r="E32" s="35"/>
    </row>
    <row r="33" spans="1:10" x14ac:dyDescent="0.25">
      <c r="A33" s="21"/>
      <c r="B33" s="22"/>
      <c r="C33" s="36">
        <v>45502</v>
      </c>
      <c r="D33" s="37"/>
      <c r="E33" s="37"/>
      <c r="J33" s="50"/>
    </row>
    <row r="34" spans="1:10" x14ac:dyDescent="0.25">
      <c r="A34" s="21"/>
      <c r="B34" s="22"/>
      <c r="C34" s="34"/>
      <c r="D34" s="38"/>
      <c r="E34" s="38"/>
    </row>
    <row r="35" spans="1:10" x14ac:dyDescent="0.25">
      <c r="A35" s="21"/>
      <c r="B35" s="22"/>
      <c r="C35" s="34" t="s">
        <v>41</v>
      </c>
      <c r="D35" s="38"/>
      <c r="E35" s="38"/>
    </row>
    <row r="36" spans="1:10" x14ac:dyDescent="0.25">
      <c r="A36" s="21"/>
      <c r="B36" s="22"/>
      <c r="C36" s="39" t="s">
        <v>53</v>
      </c>
      <c r="D36" s="37"/>
      <c r="E36" s="37"/>
    </row>
    <row r="37" spans="1:10" x14ac:dyDescent="0.25">
      <c r="A37" s="21"/>
      <c r="B37" s="22"/>
      <c r="C37" s="39"/>
      <c r="D37" s="37"/>
      <c r="E37" s="37"/>
    </row>
    <row r="38" spans="1:10" x14ac:dyDescent="0.25">
      <c r="A38" s="21"/>
      <c r="B38" s="22"/>
      <c r="C38" s="34" t="s">
        <v>43</v>
      </c>
      <c r="D38" s="35"/>
      <c r="E38" s="35"/>
    </row>
    <row r="39" spans="1:10" x14ac:dyDescent="0.25">
      <c r="A39" s="21"/>
      <c r="B39" s="22"/>
      <c r="C39" s="39"/>
      <c r="D39" s="37"/>
      <c r="E39" s="37"/>
    </row>
    <row r="40" spans="1:10" x14ac:dyDescent="0.25">
      <c r="A40" s="21"/>
      <c r="B40" s="22"/>
      <c r="C40" s="39"/>
      <c r="D40" s="37"/>
      <c r="E40" s="37"/>
    </row>
    <row r="41" spans="1:10" x14ac:dyDescent="0.25">
      <c r="A41" s="21"/>
      <c r="B41" s="22"/>
      <c r="C41" s="39"/>
      <c r="D41" s="37"/>
      <c r="E41" s="37"/>
    </row>
    <row r="42" spans="1:10" ht="16.5" thickBot="1" x14ac:dyDescent="0.3">
      <c r="A42" s="21"/>
      <c r="B42" s="22"/>
    </row>
    <row r="43" spans="1:10" ht="16.5" thickBot="1" x14ac:dyDescent="0.3">
      <c r="A43" s="21"/>
      <c r="B43" s="22"/>
      <c r="C43" s="40" t="s">
        <v>44</v>
      </c>
      <c r="D43" s="41" t="s">
        <v>45</v>
      </c>
      <c r="E43" s="42" t="s">
        <v>46</v>
      </c>
    </row>
    <row r="44" spans="1:10" ht="16.5" thickBot="1" x14ac:dyDescent="0.3">
      <c r="A44" s="21"/>
      <c r="B44" s="22"/>
      <c r="C44" s="43"/>
      <c r="D44" s="44"/>
      <c r="E44" s="45"/>
    </row>
    <row r="45" spans="1:10" ht="17.25" thickTop="1" thickBot="1" x14ac:dyDescent="0.3">
      <c r="A45" s="46" t="s">
        <v>47</v>
      </c>
      <c r="B45" s="46"/>
      <c r="C45" s="47"/>
      <c r="D45" s="47"/>
      <c r="E45" s="47"/>
    </row>
    <row r="46" spans="1:10" ht="16.5" thickTop="1" x14ac:dyDescent="0.25">
      <c r="A46" s="21"/>
      <c r="B46" s="22"/>
      <c r="C46" s="47"/>
      <c r="D46" s="47"/>
      <c r="E46" s="47"/>
    </row>
    <row r="47" spans="1:10" x14ac:dyDescent="0.25">
      <c r="A47" s="21"/>
      <c r="B47" s="22"/>
      <c r="C47" s="47"/>
      <c r="D47" s="47"/>
      <c r="E47" s="47"/>
    </row>
    <row r="48" spans="1:10" ht="16.5" thickBot="1" x14ac:dyDescent="0.3">
      <c r="A48" s="48"/>
      <c r="B48" s="49"/>
      <c r="C48" s="47"/>
      <c r="D48" s="47"/>
      <c r="E48" s="47"/>
    </row>
  </sheetData>
  <mergeCells count="19">
    <mergeCell ref="C37:E37"/>
    <mergeCell ref="C38:E38"/>
    <mergeCell ref="C39:E39"/>
    <mergeCell ref="C40:E40"/>
    <mergeCell ref="C41:E41"/>
    <mergeCell ref="A45:B45"/>
    <mergeCell ref="C45:E48"/>
    <mergeCell ref="C29:D29"/>
    <mergeCell ref="C32:E32"/>
    <mergeCell ref="C33:E33"/>
    <mergeCell ref="C34:E34"/>
    <mergeCell ref="C35:E35"/>
    <mergeCell ref="C36:E36"/>
    <mergeCell ref="A1:E1"/>
    <mergeCell ref="C13:D13"/>
    <mergeCell ref="C24:D24"/>
    <mergeCell ref="A26:B26"/>
    <mergeCell ref="C26:D26"/>
    <mergeCell ref="C28:D28"/>
  </mergeCells>
  <pageMargins left="0.25" right="0.25" top="0.25" bottom="0.2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62499-3E21-46A7-AB2E-0F7F1A767C1B}">
  <dimension ref="A1:E48"/>
  <sheetViews>
    <sheetView tabSelected="1" zoomScale="85" zoomScaleNormal="85" workbookViewId="0">
      <selection activeCell="P17" sqref="P17"/>
    </sheetView>
  </sheetViews>
  <sheetFormatPr defaultColWidth="9.140625" defaultRowHeight="15.75" x14ac:dyDescent="0.25"/>
  <cols>
    <col min="1" max="1" width="25.140625" style="4" bestFit="1" customWidth="1"/>
    <col min="2" max="2" width="42" style="4" customWidth="1"/>
    <col min="3" max="3" width="9.140625" style="23"/>
    <col min="4" max="4" width="11.42578125" style="4" bestFit="1" customWidth="1"/>
    <col min="5" max="5" width="13.7109375" style="24" bestFit="1" customWidth="1"/>
    <col min="6" max="16384" width="9.140625" style="2"/>
  </cols>
  <sheetData>
    <row r="1" spans="1:5" ht="20.25" x14ac:dyDescent="0.3">
      <c r="A1" s="1" t="s">
        <v>0</v>
      </c>
      <c r="B1" s="1"/>
      <c r="C1" s="1"/>
      <c r="D1" s="1"/>
      <c r="E1" s="1"/>
    </row>
    <row r="2" spans="1:5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16.5" thickBot="1" x14ac:dyDescent="0.3">
      <c r="A3" s="4">
        <v>44110</v>
      </c>
      <c r="B3" s="5" t="s">
        <v>6</v>
      </c>
      <c r="C3" s="5" t="s">
        <v>7</v>
      </c>
      <c r="D3" s="5" t="s">
        <v>8</v>
      </c>
      <c r="E3" s="5">
        <v>24</v>
      </c>
    </row>
    <row r="4" spans="1:5" ht="17.25" thickTop="1" thickBot="1" x14ac:dyDescent="0.3">
      <c r="A4" s="6" t="s">
        <v>9</v>
      </c>
      <c r="B4" s="6" t="s">
        <v>10</v>
      </c>
      <c r="C4" s="7" t="s">
        <v>11</v>
      </c>
      <c r="D4" s="6" t="s">
        <v>12</v>
      </c>
      <c r="E4" s="7" t="s">
        <v>13</v>
      </c>
    </row>
    <row r="5" spans="1:5" ht="16.5" thickTop="1" x14ac:dyDescent="0.25">
      <c r="A5" s="5" t="s">
        <v>4</v>
      </c>
      <c r="B5" s="5" t="s">
        <v>8</v>
      </c>
      <c r="C5" s="8">
        <v>6</v>
      </c>
      <c r="D5" s="9">
        <v>1</v>
      </c>
      <c r="E5" s="8">
        <f>C5*D5</f>
        <v>6</v>
      </c>
    </row>
    <row r="6" spans="1:5" x14ac:dyDescent="0.25">
      <c r="A6" s="5" t="s">
        <v>14</v>
      </c>
      <c r="B6" s="5"/>
      <c r="C6" s="8"/>
      <c r="D6" s="5"/>
      <c r="E6" s="8"/>
    </row>
    <row r="7" spans="1:5" x14ac:dyDescent="0.25">
      <c r="A7" s="5" t="s">
        <v>15</v>
      </c>
      <c r="B7" s="5"/>
      <c r="C7" s="8">
        <v>4</v>
      </c>
      <c r="D7" s="9">
        <v>0.75</v>
      </c>
      <c r="E7" s="8">
        <f>C7*D7</f>
        <v>3</v>
      </c>
    </row>
    <row r="8" spans="1:5" ht="15.75" customHeight="1" x14ac:dyDescent="0.25">
      <c r="A8" s="5"/>
      <c r="B8" s="5"/>
      <c r="C8" s="8"/>
      <c r="D8" s="5"/>
      <c r="E8" s="8"/>
    </row>
    <row r="9" spans="1:5" x14ac:dyDescent="0.25">
      <c r="A9" s="5" t="s">
        <v>16</v>
      </c>
      <c r="B9" s="5" t="s">
        <v>17</v>
      </c>
      <c r="C9" s="8">
        <v>0.03</v>
      </c>
      <c r="D9" s="5">
        <v>4</v>
      </c>
      <c r="E9" s="8">
        <f>C9*D9</f>
        <v>0.12</v>
      </c>
    </row>
    <row r="10" spans="1:5" x14ac:dyDescent="0.25">
      <c r="A10" s="5"/>
      <c r="B10" s="5"/>
      <c r="C10" s="8">
        <v>0</v>
      </c>
      <c r="D10" s="5">
        <v>0</v>
      </c>
      <c r="E10" s="8">
        <f>C10*D10</f>
        <v>0</v>
      </c>
    </row>
    <row r="11" spans="1:5" x14ac:dyDescent="0.25">
      <c r="A11" s="5"/>
      <c r="B11" s="5"/>
      <c r="C11" s="8"/>
      <c r="D11" s="5"/>
      <c r="E11" s="8"/>
    </row>
    <row r="12" spans="1:5" x14ac:dyDescent="0.25">
      <c r="A12" s="10" t="s">
        <v>18</v>
      </c>
      <c r="B12" s="5" t="s">
        <v>19</v>
      </c>
      <c r="C12" s="8">
        <v>0.2</v>
      </c>
      <c r="D12" s="5">
        <v>1</v>
      </c>
      <c r="E12" s="8">
        <f>C12*D12</f>
        <v>0.2</v>
      </c>
    </row>
    <row r="13" spans="1:5" ht="16.5" thickBot="1" x14ac:dyDescent="0.3">
      <c r="A13" s="11"/>
      <c r="B13" s="11"/>
      <c r="C13" s="12" t="s">
        <v>20</v>
      </c>
      <c r="D13" s="12"/>
      <c r="E13" s="13">
        <f>SUM(E5:E12)</f>
        <v>9.3199999999999985</v>
      </c>
    </row>
    <row r="14" spans="1:5" ht="17.25" thickTop="1" thickBot="1" x14ac:dyDescent="0.3">
      <c r="A14" s="6" t="s">
        <v>21</v>
      </c>
      <c r="B14" s="6" t="s">
        <v>10</v>
      </c>
      <c r="C14" s="7" t="s">
        <v>11</v>
      </c>
      <c r="D14" s="6" t="s">
        <v>12</v>
      </c>
      <c r="E14" s="7" t="s">
        <v>13</v>
      </c>
    </row>
    <row r="15" spans="1:5" ht="16.5" thickTop="1" x14ac:dyDescent="0.25">
      <c r="A15" s="5" t="s">
        <v>22</v>
      </c>
      <c r="B15" s="5"/>
      <c r="C15" s="8">
        <v>1.5</v>
      </c>
      <c r="D15" s="5">
        <v>0</v>
      </c>
      <c r="E15" s="8">
        <f>C15*D15</f>
        <v>0</v>
      </c>
    </row>
    <row r="16" spans="1:5" x14ac:dyDescent="0.25">
      <c r="A16" s="10" t="s">
        <v>23</v>
      </c>
      <c r="B16" s="5" t="s">
        <v>24</v>
      </c>
      <c r="C16" s="8">
        <v>3</v>
      </c>
      <c r="D16" s="5">
        <v>1</v>
      </c>
      <c r="E16" s="8">
        <f>C16*D16</f>
        <v>3</v>
      </c>
    </row>
    <row r="17" spans="1:5" x14ac:dyDescent="0.25">
      <c r="A17" s="5" t="s">
        <v>25</v>
      </c>
      <c r="B17" s="5"/>
      <c r="C17" s="8">
        <v>1.5</v>
      </c>
      <c r="D17" s="5">
        <v>1</v>
      </c>
      <c r="E17" s="8">
        <f>C17*D17</f>
        <v>1.5</v>
      </c>
    </row>
    <row r="18" spans="1:5" x14ac:dyDescent="0.25">
      <c r="A18" s="5"/>
      <c r="B18" s="5"/>
      <c r="C18" s="8"/>
      <c r="D18" s="5"/>
      <c r="E18" s="8"/>
    </row>
    <row r="19" spans="1:5" x14ac:dyDescent="0.25">
      <c r="A19" s="10" t="s">
        <v>26</v>
      </c>
      <c r="B19" s="5" t="s">
        <v>27</v>
      </c>
      <c r="C19" s="14">
        <v>19.32</v>
      </c>
      <c r="D19" s="5">
        <v>1</v>
      </c>
      <c r="E19" s="8">
        <f>C19*D19</f>
        <v>19.32</v>
      </c>
    </row>
    <row r="20" spans="1:5" x14ac:dyDescent="0.25">
      <c r="A20" s="10"/>
      <c r="B20" s="5"/>
      <c r="C20" s="8"/>
      <c r="D20" s="5"/>
      <c r="E20" s="8"/>
    </row>
    <row r="21" spans="1:5" x14ac:dyDescent="0.25">
      <c r="A21" s="5" t="s">
        <v>28</v>
      </c>
      <c r="B21" s="5" t="s">
        <v>29</v>
      </c>
      <c r="C21" s="8">
        <v>0.75</v>
      </c>
      <c r="D21" s="5"/>
      <c r="E21" s="8">
        <f>C21*D21</f>
        <v>0</v>
      </c>
    </row>
    <row r="22" spans="1:5" x14ac:dyDescent="0.25">
      <c r="A22" s="5" t="s">
        <v>30</v>
      </c>
      <c r="B22" s="5" t="s">
        <v>31</v>
      </c>
      <c r="C22" s="8">
        <v>1.25</v>
      </c>
      <c r="D22" s="5">
        <v>1</v>
      </c>
      <c r="E22" s="8">
        <f>C22*D22</f>
        <v>1.25</v>
      </c>
    </row>
    <row r="23" spans="1:5" x14ac:dyDescent="0.25">
      <c r="A23" s="5" t="s">
        <v>30</v>
      </c>
      <c r="B23" s="5" t="s">
        <v>32</v>
      </c>
      <c r="C23" s="8">
        <v>2</v>
      </c>
      <c r="D23" s="5">
        <v>0</v>
      </c>
      <c r="E23" s="8">
        <f>C23*D23</f>
        <v>0</v>
      </c>
    </row>
    <row r="24" spans="1:5" x14ac:dyDescent="0.25">
      <c r="A24" s="5"/>
      <c r="B24" s="5"/>
      <c r="C24" s="15" t="s">
        <v>33</v>
      </c>
      <c r="D24" s="15"/>
      <c r="E24" s="16">
        <f>SUM(E15:E23)</f>
        <v>25.07</v>
      </c>
    </row>
    <row r="25" spans="1:5" ht="16.5" thickBot="1" x14ac:dyDescent="0.3">
      <c r="A25" s="5"/>
      <c r="B25" s="5"/>
      <c r="C25" s="8"/>
      <c r="D25" s="5"/>
      <c r="E25" s="8"/>
    </row>
    <row r="26" spans="1:5" ht="21" thickBot="1" x14ac:dyDescent="0.35">
      <c r="A26" s="17" t="s">
        <v>34</v>
      </c>
      <c r="B26" s="18"/>
      <c r="C26" s="19" t="s">
        <v>35</v>
      </c>
      <c r="D26" s="19"/>
      <c r="E26" s="20">
        <f>E13+E24</f>
        <v>34.39</v>
      </c>
    </row>
    <row r="27" spans="1:5" ht="16.5" thickTop="1" x14ac:dyDescent="0.25">
      <c r="A27" s="21"/>
      <c r="B27" s="22"/>
    </row>
    <row r="28" spans="1:5" x14ac:dyDescent="0.25">
      <c r="A28" s="21"/>
      <c r="B28" s="22"/>
      <c r="C28" s="25" t="s">
        <v>36</v>
      </c>
      <c r="D28" s="26"/>
      <c r="E28" s="27">
        <f>E26/50%</f>
        <v>68.78</v>
      </c>
    </row>
    <row r="29" spans="1:5" x14ac:dyDescent="0.25">
      <c r="A29" s="21"/>
      <c r="B29" s="22"/>
      <c r="C29" s="28" t="s">
        <v>37</v>
      </c>
      <c r="D29" s="28"/>
      <c r="E29" s="29">
        <f>E26/40%</f>
        <v>85.974999999999994</v>
      </c>
    </row>
    <row r="30" spans="1:5" x14ac:dyDescent="0.25">
      <c r="A30" s="21"/>
      <c r="B30" s="22"/>
      <c r="D30" s="30" t="s">
        <v>38</v>
      </c>
      <c r="E30" s="31" t="s">
        <v>39</v>
      </c>
    </row>
    <row r="31" spans="1:5" x14ac:dyDescent="0.25">
      <c r="A31" s="21"/>
      <c r="B31" s="22"/>
      <c r="D31" s="32">
        <v>79.95</v>
      </c>
      <c r="E31" s="33">
        <f>(D31-E26)/D31</f>
        <v>0.56985616010006257</v>
      </c>
    </row>
    <row r="32" spans="1:5" x14ac:dyDescent="0.25">
      <c r="A32" s="21"/>
      <c r="B32" s="22"/>
      <c r="C32" s="34" t="s">
        <v>40</v>
      </c>
      <c r="D32" s="35"/>
      <c r="E32" s="35"/>
    </row>
    <row r="33" spans="1:5" x14ac:dyDescent="0.25">
      <c r="A33" s="21"/>
      <c r="B33" s="22"/>
      <c r="C33" s="36">
        <v>45102</v>
      </c>
      <c r="D33" s="37"/>
      <c r="E33" s="37"/>
    </row>
    <row r="34" spans="1:5" x14ac:dyDescent="0.25">
      <c r="A34" s="21"/>
      <c r="B34" s="22"/>
      <c r="C34" s="34"/>
      <c r="D34" s="38"/>
      <c r="E34" s="38"/>
    </row>
    <row r="35" spans="1:5" x14ac:dyDescent="0.25">
      <c r="A35" s="21"/>
      <c r="B35" s="22"/>
      <c r="C35" s="34" t="s">
        <v>41</v>
      </c>
      <c r="D35" s="38"/>
      <c r="E35" s="38"/>
    </row>
    <row r="36" spans="1:5" x14ac:dyDescent="0.25">
      <c r="A36" s="21"/>
      <c r="B36" s="22"/>
      <c r="C36" s="39" t="s">
        <v>42</v>
      </c>
      <c r="D36" s="37"/>
      <c r="E36" s="37"/>
    </row>
    <row r="37" spans="1:5" x14ac:dyDescent="0.25">
      <c r="A37" s="21"/>
      <c r="B37" s="22"/>
      <c r="C37" s="39"/>
      <c r="D37" s="37"/>
      <c r="E37" s="37"/>
    </row>
    <row r="38" spans="1:5" x14ac:dyDescent="0.25">
      <c r="A38" s="21"/>
      <c r="B38" s="22"/>
      <c r="C38" s="34" t="s">
        <v>43</v>
      </c>
      <c r="D38" s="35"/>
      <c r="E38" s="35"/>
    </row>
    <row r="39" spans="1:5" x14ac:dyDescent="0.25">
      <c r="A39" s="21"/>
      <c r="B39" s="22"/>
      <c r="C39" s="39"/>
      <c r="D39" s="37"/>
      <c r="E39" s="37"/>
    </row>
    <row r="40" spans="1:5" x14ac:dyDescent="0.25">
      <c r="A40" s="21"/>
      <c r="B40" s="22"/>
      <c r="C40" s="39"/>
      <c r="D40" s="37"/>
      <c r="E40" s="37"/>
    </row>
    <row r="41" spans="1:5" x14ac:dyDescent="0.25">
      <c r="A41" s="21"/>
      <c r="B41" s="22"/>
      <c r="C41" s="39"/>
      <c r="D41" s="37"/>
      <c r="E41" s="37"/>
    </row>
    <row r="42" spans="1:5" ht="16.5" thickBot="1" x14ac:dyDescent="0.3">
      <c r="A42" s="21"/>
      <c r="B42" s="22"/>
    </row>
    <row r="43" spans="1:5" ht="16.5" thickBot="1" x14ac:dyDescent="0.3">
      <c r="A43" s="21"/>
      <c r="B43" s="22"/>
      <c r="C43" s="40" t="s">
        <v>44</v>
      </c>
      <c r="D43" s="41" t="s">
        <v>45</v>
      </c>
      <c r="E43" s="42" t="s">
        <v>46</v>
      </c>
    </row>
    <row r="44" spans="1:5" ht="16.5" thickBot="1" x14ac:dyDescent="0.3">
      <c r="A44" s="21"/>
      <c r="B44" s="22"/>
      <c r="C44" s="43"/>
      <c r="D44" s="44"/>
      <c r="E44" s="45"/>
    </row>
    <row r="45" spans="1:5" ht="17.25" thickTop="1" thickBot="1" x14ac:dyDescent="0.3">
      <c r="A45" s="46" t="s">
        <v>47</v>
      </c>
      <c r="B45" s="46"/>
      <c r="C45" s="47"/>
      <c r="D45" s="47"/>
      <c r="E45" s="47"/>
    </row>
    <row r="46" spans="1:5" ht="16.5" thickTop="1" x14ac:dyDescent="0.25">
      <c r="A46" s="21"/>
      <c r="B46" s="22"/>
      <c r="C46" s="47"/>
      <c r="D46" s="47"/>
      <c r="E46" s="47"/>
    </row>
    <row r="47" spans="1:5" x14ac:dyDescent="0.25">
      <c r="A47" s="21"/>
      <c r="B47" s="22"/>
      <c r="C47" s="47"/>
      <c r="D47" s="47"/>
      <c r="E47" s="47"/>
    </row>
    <row r="48" spans="1:5" ht="16.5" thickBot="1" x14ac:dyDescent="0.3">
      <c r="A48" s="48"/>
      <c r="B48" s="49"/>
      <c r="C48" s="47"/>
      <c r="D48" s="47"/>
      <c r="E48" s="47"/>
    </row>
  </sheetData>
  <mergeCells count="19">
    <mergeCell ref="C37:E37"/>
    <mergeCell ref="C38:E38"/>
    <mergeCell ref="C39:E39"/>
    <mergeCell ref="C40:E40"/>
    <mergeCell ref="C41:E41"/>
    <mergeCell ref="A45:B45"/>
    <mergeCell ref="C45:E48"/>
    <mergeCell ref="C29:D29"/>
    <mergeCell ref="C32:E32"/>
    <mergeCell ref="C33:E33"/>
    <mergeCell ref="C34:E34"/>
    <mergeCell ref="C35:E35"/>
    <mergeCell ref="C36:E36"/>
    <mergeCell ref="A1:E1"/>
    <mergeCell ref="C13:D13"/>
    <mergeCell ref="C24:D24"/>
    <mergeCell ref="A26:B26"/>
    <mergeCell ref="C26:D26"/>
    <mergeCell ref="C28:D28"/>
  </mergeCells>
  <pageMargins left="0.25" right="0.25" top="0.25" bottom="0.2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44299 Cadette Jacket</vt:lpstr>
      <vt:lpstr>44110 Scarlet Vest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</dc:creator>
  <cp:lastModifiedBy>Melanie</cp:lastModifiedBy>
  <dcterms:created xsi:type="dcterms:W3CDTF">2025-12-09T18:21:58Z</dcterms:created>
  <dcterms:modified xsi:type="dcterms:W3CDTF">2025-12-09T18:54:22Z</dcterms:modified>
</cp:coreProperties>
</file>