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\Documents\GitHub\AI-Cooperation-1-Bandits-Dilemma\"/>
    </mc:Choice>
  </mc:AlternateContent>
  <xr:revisionPtr revIDLastSave="0" documentId="13_ncr:1_{1E81775E-EAFE-4F00-9065-7DCB93A8D820}" xr6:coauthVersionLast="45" xr6:coauthVersionMax="45" xr10:uidLastSave="{00000000-0000-0000-0000-000000000000}"/>
  <bookViews>
    <workbookView xWindow="38280" yWindow="3015" windowWidth="29040" windowHeight="15840" xr2:uid="{E7C4E584-7133-4533-B9F0-0208237D5DD4}"/>
  </bookViews>
  <sheets>
    <sheet name="Averaged cumulative reward" sheetId="1" r:id="rId1"/>
    <sheet name="Betrayal Proportion" sheetId="2" r:id="rId2"/>
  </sheets>
  <definedNames>
    <definedName name="_xlnm._FilterDatabase" localSheetId="0" hidden="1">'Averaged cumulative reward'!$D$19:$F$19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8" i="1" l="1"/>
  <c r="G38" i="1"/>
  <c r="I38" i="1"/>
  <c r="K38" i="1"/>
  <c r="M38" i="1"/>
  <c r="O38" i="1"/>
  <c r="E38" i="1"/>
  <c r="Q38" i="1"/>
  <c r="Q19" i="2"/>
  <c r="S18" i="1"/>
  <c r="M19" i="2"/>
  <c r="S14" i="1"/>
  <c r="K19" i="2"/>
  <c r="S12" i="1"/>
  <c r="I19" i="2"/>
  <c r="S10" i="1"/>
  <c r="G19" i="2"/>
  <c r="C19" i="2"/>
  <c r="S8" i="1"/>
  <c r="S4" i="1"/>
  <c r="S6" i="1"/>
  <c r="R36" i="1"/>
  <c r="Q37" i="1"/>
  <c r="R22" i="1"/>
  <c r="Q23" i="1"/>
  <c r="R26" i="1"/>
  <c r="Q27" i="1"/>
  <c r="R28" i="1"/>
  <c r="Q29" i="1"/>
  <c r="R30" i="1"/>
  <c r="Q31" i="1"/>
  <c r="R32" i="1"/>
  <c r="Q33" i="1"/>
  <c r="O19" i="2" l="1"/>
  <c r="E19" i="2"/>
  <c r="P34" i="1" l="1"/>
  <c r="N28" i="1"/>
  <c r="P22" i="1"/>
  <c r="P24" i="1"/>
  <c r="P26" i="1"/>
  <c r="P28" i="1"/>
  <c r="P30" i="1"/>
  <c r="P32" i="1"/>
  <c r="N32" i="1"/>
  <c r="N30" i="1"/>
  <c r="N26" i="1"/>
  <c r="N24" i="1"/>
  <c r="N22" i="1"/>
  <c r="L22" i="1"/>
  <c r="L24" i="1"/>
  <c r="L26" i="1"/>
  <c r="L28" i="1"/>
  <c r="L30" i="1"/>
  <c r="J28" i="1"/>
  <c r="J26" i="1"/>
  <c r="J24" i="1"/>
  <c r="J22" i="1"/>
  <c r="H26" i="1"/>
  <c r="H24" i="1"/>
  <c r="H22" i="1"/>
  <c r="F24" i="1"/>
  <c r="F22" i="1"/>
  <c r="D22" i="1"/>
  <c r="O35" i="1"/>
  <c r="O33" i="1"/>
  <c r="O31" i="1"/>
  <c r="O29" i="1"/>
  <c r="O27" i="1"/>
  <c r="O25" i="1"/>
  <c r="O23" i="1"/>
  <c r="M23" i="1"/>
  <c r="M25" i="1"/>
  <c r="M27" i="1"/>
  <c r="M29" i="1"/>
  <c r="M31" i="1"/>
  <c r="M33" i="1"/>
  <c r="K31" i="1"/>
  <c r="K29" i="1"/>
  <c r="K27" i="1"/>
  <c r="K25" i="1"/>
  <c r="K23" i="1"/>
  <c r="I29" i="1"/>
  <c r="I27" i="1"/>
  <c r="I25" i="1"/>
  <c r="I23" i="1"/>
  <c r="G27" i="1"/>
  <c r="G25" i="1"/>
  <c r="G23" i="1"/>
  <c r="E25" i="1"/>
  <c r="E23" i="1"/>
  <c r="C23" i="1"/>
  <c r="S16" i="1" l="1"/>
</calcChain>
</file>

<file path=xl/sharedStrings.xml><?xml version="1.0" encoding="utf-8"?>
<sst xmlns="http://schemas.openxmlformats.org/spreadsheetml/2006/main" count="62" uniqueCount="12">
  <si>
    <t>Bandit</t>
  </si>
  <si>
    <t>eGreedy e=0.15</t>
  </si>
  <si>
    <t>eGreedy e=0.25</t>
  </si>
  <si>
    <t>Optimal</t>
  </si>
  <si>
    <t>Random</t>
  </si>
  <si>
    <t>Rational</t>
  </si>
  <si>
    <t>UCB c=1</t>
  </si>
  <si>
    <t>UCB c=2</t>
  </si>
  <si>
    <t>Average reward</t>
  </si>
  <si>
    <t>Average (%)</t>
  </si>
  <si>
    <t>Average</t>
  </si>
  <si>
    <t>No-regret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</si>
</sst>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2" fontId="0" fillId="0" borderId="1" xfId="0" applyNumberFormat="1" applyFont="1" applyBorder="1"/>
    <xf numFmtId="2" fontId="0" fillId="0" borderId="3" xfId="0" applyNumberFormat="1" applyFont="1" applyBorder="1"/>
    <xf numFmtId="2" fontId="0" fillId="0" borderId="2" xfId="0" applyNumberFormat="1" applyFont="1" applyBorder="1"/>
    <xf numFmtId="2" fontId="2" fillId="0" borderId="1" xfId="0" applyNumberFormat="1" applyFont="1" applyBorder="1" applyAlignment="1">
      <alignment horizontal="left" vertical="center"/>
    </xf>
    <xf numFmtId="2" fontId="0" fillId="0" borderId="3" xfId="0" applyNumberFormat="1" applyBorder="1"/>
    <xf numFmtId="2" fontId="0" fillId="0" borderId="4" xfId="0" applyNumberFormat="1" applyFont="1" applyBorder="1"/>
    <xf numFmtId="2" fontId="0" fillId="0" borderId="6" xfId="0" applyNumberFormat="1" applyFont="1" applyBorder="1"/>
    <xf numFmtId="2" fontId="0" fillId="0" borderId="5" xfId="0" applyNumberFormat="1" applyFont="1" applyBorder="1"/>
    <xf numFmtId="2" fontId="2" fillId="0" borderId="4" xfId="0" applyNumberFormat="1" applyFont="1" applyBorder="1" applyAlignment="1">
      <alignment horizontal="left" vertical="center"/>
    </xf>
    <xf numFmtId="2" fontId="0" fillId="0" borderId="6" xfId="0" applyNumberFormat="1" applyBorder="1"/>
    <xf numFmtId="2" fontId="0" fillId="0" borderId="7" xfId="0" applyNumberFormat="1" applyFont="1" applyBorder="1"/>
    <xf numFmtId="2" fontId="0" fillId="0" borderId="8" xfId="0" applyNumberFormat="1" applyFont="1" applyBorder="1"/>
    <xf numFmtId="2" fontId="0" fillId="0" borderId="8" xfId="0" applyNumberFormat="1" applyBorder="1"/>
    <xf numFmtId="2" fontId="1" fillId="0" borderId="2" xfId="0" applyNumberFormat="1" applyFont="1" applyBorder="1" applyAlignment="1">
      <alignment horizontal="left" vertical="center"/>
    </xf>
    <xf numFmtId="2" fontId="2" fillId="0" borderId="3" xfId="0" applyNumberFormat="1" applyFont="1" applyBorder="1" applyAlignment="1">
      <alignment horizontal="left" vertical="center"/>
    </xf>
    <xf numFmtId="2" fontId="1" fillId="0" borderId="5" xfId="0" applyNumberFormat="1" applyFont="1" applyBorder="1" applyAlignment="1">
      <alignment horizontal="left" vertical="center"/>
    </xf>
    <xf numFmtId="2" fontId="2" fillId="0" borderId="6" xfId="0" applyNumberFormat="1" applyFont="1" applyBorder="1" applyAlignment="1">
      <alignment horizontal="left" vertical="center"/>
    </xf>
    <xf numFmtId="2" fontId="1" fillId="0" borderId="7" xfId="0" applyNumberFormat="1" applyFont="1" applyBorder="1"/>
    <xf numFmtId="2" fontId="1" fillId="0" borderId="8" xfId="0" applyNumberFormat="1" applyFont="1" applyBorder="1"/>
    <xf numFmtId="2" fontId="1" fillId="0" borderId="7" xfId="0" applyNumberFormat="1" applyFont="1" applyBorder="1" applyAlignment="1">
      <alignment horizontal="left" vertical="center"/>
    </xf>
    <xf numFmtId="2" fontId="1" fillId="0" borderId="8" xfId="0" applyNumberFormat="1" applyFont="1" applyBorder="1" applyAlignment="1">
      <alignment horizontal="left" vertical="center"/>
    </xf>
    <xf numFmtId="2" fontId="2" fillId="0" borderId="7" xfId="0" applyNumberFormat="1" applyFont="1" applyBorder="1" applyAlignment="1">
      <alignment horizontal="left" vertical="center"/>
    </xf>
    <xf numFmtId="2" fontId="1" fillId="0" borderId="1" xfId="0" applyNumberFormat="1" applyFont="1" applyBorder="1"/>
    <xf numFmtId="2" fontId="1" fillId="0" borderId="3" xfId="0" applyNumberFormat="1" applyFont="1" applyBorder="1"/>
    <xf numFmtId="2" fontId="1" fillId="0" borderId="1" xfId="0" applyNumberFormat="1" applyFont="1" applyBorder="1" applyAlignment="1">
      <alignment horizontal="left" vertical="center"/>
    </xf>
    <xf numFmtId="2" fontId="1" fillId="0" borderId="3" xfId="0" applyNumberFormat="1" applyFont="1" applyBorder="1" applyAlignment="1">
      <alignment horizontal="left" vertical="center"/>
    </xf>
    <xf numFmtId="2" fontId="1" fillId="0" borderId="4" xfId="0" applyNumberFormat="1" applyFont="1" applyBorder="1"/>
    <xf numFmtId="2" fontId="1" fillId="0" borderId="6" xfId="0" applyNumberFormat="1" applyFont="1" applyBorder="1"/>
    <xf numFmtId="2" fontId="1" fillId="0" borderId="4" xfId="0" applyNumberFormat="1" applyFont="1" applyBorder="1" applyAlignment="1">
      <alignment horizontal="left" vertical="center"/>
    </xf>
    <xf numFmtId="2" fontId="1" fillId="0" borderId="6" xfId="0" applyNumberFormat="1" applyFont="1" applyBorder="1" applyAlignment="1">
      <alignment horizontal="left" vertical="center"/>
    </xf>
    <xf numFmtId="2" fontId="0" fillId="0" borderId="4" xfId="0" applyNumberFormat="1" applyBorder="1"/>
    <xf numFmtId="2" fontId="0" fillId="0" borderId="5" xfId="0" applyNumberFormat="1" applyBorder="1"/>
    <xf numFmtId="0" fontId="0" fillId="0" borderId="0" xfId="0" applyNumberFormat="1"/>
    <xf numFmtId="164" fontId="0" fillId="0" borderId="1" xfId="0" applyNumberFormat="1" applyFont="1" applyBorder="1"/>
    <xf numFmtId="164" fontId="0" fillId="0" borderId="3" xfId="0" applyNumberFormat="1" applyFont="1" applyBorder="1"/>
    <xf numFmtId="164" fontId="0" fillId="0" borderId="2" xfId="0" applyNumberFormat="1" applyFont="1" applyBorder="1"/>
    <xf numFmtId="164" fontId="2" fillId="0" borderId="1" xfId="0" applyNumberFormat="1" applyFont="1" applyBorder="1" applyAlignment="1">
      <alignment horizontal="left" vertical="center"/>
    </xf>
    <xf numFmtId="164" fontId="0" fillId="0" borderId="3" xfId="0" applyNumberFormat="1" applyBorder="1"/>
    <xf numFmtId="164" fontId="0" fillId="0" borderId="4" xfId="0" applyNumberFormat="1" applyFont="1" applyBorder="1"/>
    <xf numFmtId="164" fontId="0" fillId="0" borderId="6" xfId="0" applyNumberFormat="1" applyFont="1" applyBorder="1"/>
    <xf numFmtId="164" fontId="0" fillId="0" borderId="5" xfId="0" applyNumberFormat="1" applyFont="1" applyBorder="1"/>
    <xf numFmtId="164" fontId="2" fillId="0" borderId="4" xfId="0" applyNumberFormat="1" applyFont="1" applyBorder="1" applyAlignment="1">
      <alignment horizontal="left" vertical="center"/>
    </xf>
    <xf numFmtId="164" fontId="0" fillId="0" borderId="6" xfId="0" applyNumberFormat="1" applyBorder="1"/>
    <xf numFmtId="164" fontId="0" fillId="0" borderId="7" xfId="0" applyNumberFormat="1" applyFont="1" applyBorder="1"/>
    <xf numFmtId="164" fontId="0" fillId="0" borderId="8" xfId="0" applyNumberFormat="1" applyFont="1" applyBorder="1"/>
    <xf numFmtId="164" fontId="0" fillId="0" borderId="8" xfId="0" applyNumberFormat="1" applyBorder="1"/>
    <xf numFmtId="164" fontId="1" fillId="0" borderId="2" xfId="0" applyNumberFormat="1" applyFont="1" applyBorder="1" applyAlignment="1">
      <alignment horizontal="left" vertical="center"/>
    </xf>
    <xf numFmtId="164" fontId="2" fillId="0" borderId="3" xfId="0" applyNumberFormat="1" applyFont="1" applyBorder="1" applyAlignment="1">
      <alignment horizontal="left" vertical="center"/>
    </xf>
    <xf numFmtId="164" fontId="1" fillId="0" borderId="5" xfId="0" applyNumberFormat="1" applyFont="1" applyBorder="1" applyAlignment="1">
      <alignment horizontal="left" vertical="center"/>
    </xf>
    <xf numFmtId="164" fontId="2" fillId="0" borderId="6" xfId="0" applyNumberFormat="1" applyFont="1" applyBorder="1" applyAlignment="1">
      <alignment horizontal="left" vertical="center"/>
    </xf>
    <xf numFmtId="164" fontId="1" fillId="0" borderId="7" xfId="0" applyNumberFormat="1" applyFont="1" applyBorder="1"/>
    <xf numFmtId="164" fontId="1" fillId="0" borderId="8" xfId="0" applyNumberFormat="1" applyFont="1" applyBorder="1"/>
    <xf numFmtId="164" fontId="1" fillId="0" borderId="7" xfId="0" applyNumberFormat="1" applyFont="1" applyBorder="1" applyAlignment="1">
      <alignment horizontal="left" vertical="center"/>
    </xf>
    <xf numFmtId="164" fontId="1" fillId="0" borderId="8" xfId="0" applyNumberFormat="1" applyFont="1" applyBorder="1" applyAlignment="1">
      <alignment horizontal="left" vertical="center"/>
    </xf>
    <xf numFmtId="164" fontId="2" fillId="0" borderId="7" xfId="0" applyNumberFormat="1" applyFont="1" applyBorder="1" applyAlignment="1">
      <alignment horizontal="left" vertical="center"/>
    </xf>
    <xf numFmtId="164" fontId="1" fillId="0" borderId="1" xfId="0" applyNumberFormat="1" applyFont="1" applyBorder="1"/>
    <xf numFmtId="164" fontId="1" fillId="0" borderId="3" xfId="0" applyNumberFormat="1" applyFont="1" applyBorder="1"/>
    <xf numFmtId="164" fontId="1" fillId="0" borderId="1" xfId="0" applyNumberFormat="1" applyFont="1" applyBorder="1" applyAlignment="1">
      <alignment horizontal="left" vertical="center"/>
    </xf>
    <xf numFmtId="164" fontId="1" fillId="0" borderId="3" xfId="0" applyNumberFormat="1" applyFont="1" applyBorder="1" applyAlignment="1">
      <alignment horizontal="left" vertical="center"/>
    </xf>
    <xf numFmtId="164" fontId="1" fillId="0" borderId="4" xfId="0" applyNumberFormat="1" applyFont="1" applyBorder="1"/>
    <xf numFmtId="164" fontId="1" fillId="0" borderId="6" xfId="0" applyNumberFormat="1" applyFont="1" applyBorder="1"/>
    <xf numFmtId="164" fontId="1" fillId="0" borderId="4" xfId="0" applyNumberFormat="1" applyFont="1" applyBorder="1" applyAlignment="1">
      <alignment horizontal="left" vertical="center"/>
    </xf>
    <xf numFmtId="164" fontId="1" fillId="0" borderId="6" xfId="0" applyNumberFormat="1" applyFont="1" applyBorder="1" applyAlignment="1">
      <alignment horizontal="left" vertical="center"/>
    </xf>
    <xf numFmtId="164" fontId="0" fillId="0" borderId="4" xfId="0" applyNumberFormat="1" applyBorder="1"/>
    <xf numFmtId="164" fontId="0" fillId="0" borderId="5" xfId="0" applyNumberFormat="1" applyBorder="1"/>
    <xf numFmtId="0" fontId="4" fillId="0" borderId="1" xfId="0" applyFont="1" applyBorder="1"/>
    <xf numFmtId="2" fontId="2" fillId="0" borderId="0" xfId="0" applyNumberFormat="1" applyFont="1" applyBorder="1" applyAlignment="1">
      <alignment horizontal="left" vertical="center"/>
    </xf>
    <xf numFmtId="2" fontId="0" fillId="0" borderId="0" xfId="0" applyNumberFormat="1" applyFont="1" applyBorder="1"/>
    <xf numFmtId="2" fontId="1" fillId="0" borderId="0" xfId="0" applyNumberFormat="1" applyFont="1" applyBorder="1" applyAlignment="1">
      <alignment horizontal="left" vertical="center"/>
    </xf>
    <xf numFmtId="0" fontId="0" fillId="0" borderId="1" xfId="0" applyFont="1" applyBorder="1"/>
    <xf numFmtId="164" fontId="2" fillId="0" borderId="0" xfId="0" applyNumberFormat="1" applyFont="1" applyBorder="1" applyAlignment="1">
      <alignment horizontal="left" vertical="center"/>
    </xf>
    <xf numFmtId="164" fontId="0" fillId="0" borderId="0" xfId="0" applyNumberFormat="1" applyFont="1" applyBorder="1"/>
    <xf numFmtId="164" fontId="1" fillId="0" borderId="0" xfId="0" applyNumberFormat="1" applyFont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B146-BD98-46E3-A817-BE966B5D15EA}">
  <sheetPr>
    <pageSetUpPr fitToPage="1"/>
  </sheetPr>
  <dimension ref="B1:V38"/>
  <sheetViews>
    <sheetView tabSelected="1" topLeftCell="A7" workbookViewId="0">
      <selection activeCell="O39" sqref="O39"/>
    </sheetView>
  </sheetViews>
  <sheetFormatPr defaultRowHeight="15" x14ac:dyDescent="0.25"/>
  <cols>
    <col min="2" max="2" width="14.85546875" customWidth="1"/>
    <col min="3" max="18" width="7.28515625" customWidth="1"/>
    <col min="20" max="20" width="15.42578125" customWidth="1"/>
  </cols>
  <sheetData>
    <row r="1" spans="2:22" ht="15.75" thickBot="1" x14ac:dyDescent="0.3"/>
    <row r="2" spans="2:22" ht="15" customHeight="1" thickBot="1" x14ac:dyDescent="0.3">
      <c r="B2" s="66" t="s">
        <v>0</v>
      </c>
      <c r="C2" s="78" t="s">
        <v>1</v>
      </c>
      <c r="D2" s="79"/>
      <c r="E2" s="80" t="s">
        <v>2</v>
      </c>
      <c r="F2" s="80"/>
      <c r="G2" s="78" t="s">
        <v>3</v>
      </c>
      <c r="H2" s="79"/>
      <c r="I2" s="80" t="s">
        <v>4</v>
      </c>
      <c r="J2" s="80"/>
      <c r="K2" s="78" t="s">
        <v>5</v>
      </c>
      <c r="L2" s="79"/>
      <c r="M2" s="80" t="s">
        <v>6</v>
      </c>
      <c r="N2" s="80"/>
      <c r="O2" s="78" t="s">
        <v>7</v>
      </c>
      <c r="P2" s="79"/>
      <c r="Q2" s="78" t="s">
        <v>11</v>
      </c>
      <c r="R2" s="79"/>
      <c r="S2" t="s">
        <v>8</v>
      </c>
    </row>
    <row r="3" spans="2:22" ht="15" customHeight="1" x14ac:dyDescent="0.25">
      <c r="B3" s="81" t="s">
        <v>1</v>
      </c>
      <c r="C3" s="1"/>
      <c r="D3" s="2">
        <v>-333.37</v>
      </c>
      <c r="E3" s="3"/>
      <c r="F3" s="3">
        <v>-355.01</v>
      </c>
      <c r="G3" s="1"/>
      <c r="H3" s="2">
        <v>-359.84</v>
      </c>
      <c r="I3" s="3"/>
      <c r="J3" s="3">
        <v>-465.67</v>
      </c>
      <c r="K3" s="1"/>
      <c r="L3" s="2">
        <v>-367.66</v>
      </c>
      <c r="M3" s="3"/>
      <c r="N3" s="3">
        <v>-376.83</v>
      </c>
      <c r="O3" s="4"/>
      <c r="P3" s="5">
        <v>-394.34</v>
      </c>
      <c r="Q3" s="4"/>
      <c r="R3" s="5">
        <v>-364.94</v>
      </c>
    </row>
    <row r="4" spans="2:22" ht="15" customHeight="1" thickBot="1" x14ac:dyDescent="0.3">
      <c r="B4" s="82"/>
      <c r="C4" s="6">
        <v>-333.73</v>
      </c>
      <c r="D4" s="7"/>
      <c r="E4" s="8">
        <v>-340.9</v>
      </c>
      <c r="F4" s="8"/>
      <c r="G4" s="6">
        <v>-417.02</v>
      </c>
      <c r="H4" s="7"/>
      <c r="I4" s="8">
        <v>-217.48</v>
      </c>
      <c r="J4" s="8"/>
      <c r="K4" s="6">
        <v>-416.17</v>
      </c>
      <c r="L4" s="7"/>
      <c r="M4" s="8">
        <v>-357.21</v>
      </c>
      <c r="N4" s="8"/>
      <c r="O4" s="9">
        <v>-351.53</v>
      </c>
      <c r="P4" s="10"/>
      <c r="Q4" s="9">
        <v>-407.39</v>
      </c>
      <c r="R4" s="10"/>
      <c r="S4" s="33">
        <f>SUM(C4:R4, D3:D18)/(9*200)</f>
        <v>-1.7637777777777777</v>
      </c>
      <c r="T4" t="s">
        <v>1</v>
      </c>
      <c r="V4">
        <v>82.090625000000017</v>
      </c>
    </row>
    <row r="5" spans="2:22" ht="15" customHeight="1" x14ac:dyDescent="0.25">
      <c r="B5" s="83" t="s">
        <v>2</v>
      </c>
      <c r="C5" s="11"/>
      <c r="D5" s="12"/>
      <c r="E5" s="67"/>
      <c r="F5" s="67">
        <v>-368.13</v>
      </c>
      <c r="G5" s="11"/>
      <c r="H5" s="12">
        <v>-345.11</v>
      </c>
      <c r="I5" s="68"/>
      <c r="J5" s="68">
        <v>-444.19</v>
      </c>
      <c r="K5" s="11"/>
      <c r="L5" s="12">
        <v>-346.9</v>
      </c>
      <c r="M5" s="68"/>
      <c r="N5" s="68">
        <v>-367.89</v>
      </c>
      <c r="O5" s="11"/>
      <c r="P5" s="13">
        <v>-376.13</v>
      </c>
      <c r="Q5" s="11"/>
      <c r="R5" s="13"/>
    </row>
    <row r="6" spans="2:22" ht="15" customHeight="1" thickBot="1" x14ac:dyDescent="0.3">
      <c r="B6" s="83"/>
      <c r="C6" s="11"/>
      <c r="D6" s="12"/>
      <c r="E6" s="67">
        <v>-370.17</v>
      </c>
      <c r="F6" s="67"/>
      <c r="G6" s="11">
        <v>-424.28</v>
      </c>
      <c r="H6" s="12"/>
      <c r="I6" s="68">
        <v>-226.21</v>
      </c>
      <c r="J6" s="68"/>
      <c r="K6" s="11">
        <v>-426.55</v>
      </c>
      <c r="L6" s="12"/>
      <c r="M6" s="68">
        <v>-379.65</v>
      </c>
      <c r="N6" s="68"/>
      <c r="O6" s="11">
        <v>-365.6</v>
      </c>
      <c r="P6" s="13"/>
      <c r="Q6" s="11"/>
      <c r="R6" s="13"/>
      <c r="S6" s="33">
        <f>SUM(C6:P6, F3:F16)/(8*200)</f>
        <v>-1.8222500000000001</v>
      </c>
      <c r="T6" t="s">
        <v>2</v>
      </c>
      <c r="V6">
        <v>84.052499999999995</v>
      </c>
    </row>
    <row r="7" spans="2:22" ht="15" customHeight="1" x14ac:dyDescent="0.25">
      <c r="B7" s="81" t="s">
        <v>3</v>
      </c>
      <c r="C7" s="1"/>
      <c r="D7" s="2"/>
      <c r="E7" s="14"/>
      <c r="F7" s="14"/>
      <c r="G7" s="4"/>
      <c r="H7" s="15">
        <v>-200</v>
      </c>
      <c r="I7" s="3"/>
      <c r="J7" s="3">
        <v>-496.29</v>
      </c>
      <c r="K7" s="1"/>
      <c r="L7" s="2">
        <v>-398</v>
      </c>
      <c r="M7" s="3"/>
      <c r="N7" s="3">
        <v>-422</v>
      </c>
      <c r="O7" s="4"/>
      <c r="P7" s="5">
        <v>-430</v>
      </c>
      <c r="Q7" s="4"/>
      <c r="R7" s="5">
        <v>-402.85</v>
      </c>
    </row>
    <row r="8" spans="2:22" ht="15" customHeight="1" thickBot="1" x14ac:dyDescent="0.3">
      <c r="B8" s="82"/>
      <c r="C8" s="6"/>
      <c r="D8" s="7"/>
      <c r="E8" s="16"/>
      <c r="F8" s="16"/>
      <c r="G8" s="9">
        <v>-200</v>
      </c>
      <c r="H8" s="17"/>
      <c r="I8" s="8">
        <v>-201.6</v>
      </c>
      <c r="J8" s="8"/>
      <c r="K8" s="6">
        <v>-401</v>
      </c>
      <c r="L8" s="7"/>
      <c r="M8" s="8">
        <v>-350</v>
      </c>
      <c r="N8" s="8"/>
      <c r="O8" s="9">
        <v>-334</v>
      </c>
      <c r="P8" s="10"/>
      <c r="Q8" s="9">
        <v>-388.69</v>
      </c>
      <c r="R8" s="10"/>
      <c r="S8" s="33">
        <f>SUM(C8:R8,H3:H18)/(9*200)</f>
        <v>-1.5445777777777778</v>
      </c>
      <c r="T8" t="s">
        <v>3</v>
      </c>
      <c r="V8">
        <v>74.306874999999991</v>
      </c>
    </row>
    <row r="9" spans="2:22" ht="15" customHeight="1" x14ac:dyDescent="0.25">
      <c r="B9" s="83" t="s">
        <v>4</v>
      </c>
      <c r="C9" s="18"/>
      <c r="D9" s="19"/>
      <c r="E9" s="69"/>
      <c r="F9" s="69"/>
      <c r="G9" s="20"/>
      <c r="H9" s="21"/>
      <c r="I9" s="67"/>
      <c r="J9" s="67">
        <v>-297.77999999999997</v>
      </c>
      <c r="K9" s="11"/>
      <c r="L9" s="12">
        <v>-200.34</v>
      </c>
      <c r="M9" s="68"/>
      <c r="N9" s="68">
        <v>-202.89</v>
      </c>
      <c r="O9" s="22"/>
      <c r="P9" s="13">
        <v>-215.37</v>
      </c>
      <c r="Q9" s="22"/>
      <c r="R9" s="13">
        <v>-207.14</v>
      </c>
    </row>
    <row r="10" spans="2:22" ht="15" customHeight="1" thickBot="1" x14ac:dyDescent="0.3">
      <c r="B10" s="83"/>
      <c r="C10" s="18"/>
      <c r="D10" s="19"/>
      <c r="E10" s="69"/>
      <c r="F10" s="69"/>
      <c r="G10" s="20"/>
      <c r="H10" s="21"/>
      <c r="I10" s="67">
        <v>-300.99</v>
      </c>
      <c r="J10" s="67"/>
      <c r="K10" s="11">
        <v>-499.83</v>
      </c>
      <c r="L10" s="12"/>
      <c r="M10" s="68">
        <v>-488.16</v>
      </c>
      <c r="N10" s="68"/>
      <c r="O10" s="22">
        <v>-471.99</v>
      </c>
      <c r="P10" s="13"/>
      <c r="Q10" s="22">
        <v>-485.9</v>
      </c>
      <c r="R10" s="13"/>
      <c r="S10" s="33">
        <f>SUM(C10:R10, J3:J18)/(9*200)</f>
        <v>-2.1948888888888889</v>
      </c>
      <c r="T10" t="s">
        <v>4</v>
      </c>
      <c r="V10">
        <v>49.796250000000001</v>
      </c>
    </row>
    <row r="11" spans="2:22" ht="15" customHeight="1" x14ac:dyDescent="0.25">
      <c r="B11" s="81" t="s">
        <v>5</v>
      </c>
      <c r="C11" s="23"/>
      <c r="D11" s="24"/>
      <c r="E11" s="14"/>
      <c r="F11" s="14"/>
      <c r="G11" s="25"/>
      <c r="H11" s="26"/>
      <c r="I11" s="14"/>
      <c r="J11" s="14"/>
      <c r="K11" s="4"/>
      <c r="L11" s="15">
        <v>-400</v>
      </c>
      <c r="M11" s="3"/>
      <c r="N11" s="3">
        <v>-404</v>
      </c>
      <c r="O11" s="4"/>
      <c r="P11" s="5">
        <v>-412</v>
      </c>
      <c r="Q11" s="4"/>
      <c r="R11" s="5">
        <v>-406.42</v>
      </c>
    </row>
    <row r="12" spans="2:22" ht="15" customHeight="1" thickBot="1" x14ac:dyDescent="0.3">
      <c r="B12" s="82"/>
      <c r="C12" s="27"/>
      <c r="D12" s="28"/>
      <c r="E12" s="16"/>
      <c r="F12" s="16"/>
      <c r="G12" s="29"/>
      <c r="H12" s="30"/>
      <c r="I12" s="16"/>
      <c r="J12" s="16"/>
      <c r="K12" s="9">
        <v>-400</v>
      </c>
      <c r="L12" s="17"/>
      <c r="M12" s="8">
        <v>-392</v>
      </c>
      <c r="N12" s="8"/>
      <c r="O12" s="9">
        <v>-376</v>
      </c>
      <c r="P12" s="10"/>
      <c r="Q12" s="9">
        <v>-387.16</v>
      </c>
      <c r="R12" s="10"/>
      <c r="S12" s="33">
        <f>SUM(C12:R12, L3:L18)/(9*200)</f>
        <v>-1.8155888888888891</v>
      </c>
      <c r="T12" t="s">
        <v>5</v>
      </c>
      <c r="V12">
        <v>100</v>
      </c>
    </row>
    <row r="13" spans="2:22" ht="15" customHeight="1" x14ac:dyDescent="0.25">
      <c r="B13" s="83" t="s">
        <v>6</v>
      </c>
      <c r="C13" s="18"/>
      <c r="D13" s="19"/>
      <c r="E13" s="69"/>
      <c r="F13" s="69"/>
      <c r="G13" s="20"/>
      <c r="H13" s="21"/>
      <c r="I13" s="69"/>
      <c r="J13" s="69"/>
      <c r="K13" s="20"/>
      <c r="L13" s="21"/>
      <c r="M13" s="67"/>
      <c r="N13" s="67">
        <v>-212</v>
      </c>
      <c r="O13" s="22"/>
      <c r="P13" s="13">
        <v>-275</v>
      </c>
      <c r="Q13" s="22"/>
      <c r="R13" s="13">
        <v>-373.11</v>
      </c>
    </row>
    <row r="14" spans="2:22" ht="15" customHeight="1" thickBot="1" x14ac:dyDescent="0.3">
      <c r="B14" s="83"/>
      <c r="C14" s="18"/>
      <c r="D14" s="19"/>
      <c r="E14" s="69"/>
      <c r="F14" s="69"/>
      <c r="G14" s="20"/>
      <c r="H14" s="21"/>
      <c r="I14" s="69"/>
      <c r="J14" s="69"/>
      <c r="K14" s="20"/>
      <c r="L14" s="21"/>
      <c r="M14" s="67">
        <v>-212</v>
      </c>
      <c r="N14" s="67"/>
      <c r="O14" s="22">
        <v>-287</v>
      </c>
      <c r="P14" s="13"/>
      <c r="Q14" s="22">
        <v>-403.32</v>
      </c>
      <c r="R14" s="13"/>
      <c r="S14" s="33">
        <f>SUM(C14:R14, N3:N18)/(9*200)</f>
        <v>-1.6044055555555554</v>
      </c>
      <c r="T14" t="s">
        <v>6</v>
      </c>
      <c r="V14">
        <v>62.846874999999997</v>
      </c>
    </row>
    <row r="15" spans="2:22" ht="15" customHeight="1" x14ac:dyDescent="0.25">
      <c r="B15" s="81" t="s">
        <v>7</v>
      </c>
      <c r="C15" s="1"/>
      <c r="D15" s="2"/>
      <c r="E15" s="3"/>
      <c r="F15" s="3"/>
      <c r="G15" s="1"/>
      <c r="H15" s="2"/>
      <c r="I15" s="3"/>
      <c r="J15" s="3"/>
      <c r="K15" s="1"/>
      <c r="L15" s="2"/>
      <c r="M15" s="3"/>
      <c r="N15" s="3"/>
      <c r="O15" s="4"/>
      <c r="P15" s="5">
        <v>-223</v>
      </c>
      <c r="Q15" s="4"/>
      <c r="R15" s="5"/>
    </row>
    <row r="16" spans="2:22" ht="15" customHeight="1" thickBot="1" x14ac:dyDescent="0.3">
      <c r="B16" s="82"/>
      <c r="C16" s="31"/>
      <c r="D16" s="10"/>
      <c r="E16" s="32"/>
      <c r="F16" s="32"/>
      <c r="G16" s="31"/>
      <c r="H16" s="10"/>
      <c r="I16" s="32"/>
      <c r="J16" s="32"/>
      <c r="K16" s="31"/>
      <c r="L16" s="10"/>
      <c r="M16" s="32"/>
      <c r="N16" s="32"/>
      <c r="O16" s="9">
        <v>-224</v>
      </c>
      <c r="P16" s="10"/>
      <c r="Q16" s="9"/>
      <c r="R16" s="10"/>
      <c r="S16" s="33">
        <f>SUM(C16:P16, P3:P15)/(8*200)</f>
        <v>-1.5936499999999998</v>
      </c>
      <c r="T16" t="s">
        <v>7</v>
      </c>
      <c r="V16">
        <v>62.772500000000008</v>
      </c>
    </row>
    <row r="17" spans="2:20" ht="15" customHeight="1" x14ac:dyDescent="0.25">
      <c r="B17" s="81" t="s">
        <v>11</v>
      </c>
      <c r="C17" s="1"/>
      <c r="D17" s="2"/>
      <c r="E17" s="3"/>
      <c r="F17" s="3"/>
      <c r="G17" s="1"/>
      <c r="H17" s="2"/>
      <c r="I17" s="3"/>
      <c r="J17" s="3"/>
      <c r="K17" s="1"/>
      <c r="L17" s="2"/>
      <c r="M17" s="3"/>
      <c r="N17" s="3"/>
      <c r="O17" s="4"/>
      <c r="P17" s="5"/>
      <c r="Q17" s="4"/>
      <c r="R17" s="5">
        <v>-392.98</v>
      </c>
      <c r="S17" s="33"/>
    </row>
    <row r="18" spans="2:20" ht="15" customHeight="1" thickBot="1" x14ac:dyDescent="0.3">
      <c r="B18" s="82"/>
      <c r="C18" s="31"/>
      <c r="D18" s="10"/>
      <c r="E18" s="32"/>
      <c r="F18" s="32"/>
      <c r="G18" s="31"/>
      <c r="H18" s="10"/>
      <c r="I18" s="32"/>
      <c r="J18" s="32"/>
      <c r="K18" s="31"/>
      <c r="L18" s="10"/>
      <c r="M18" s="32"/>
      <c r="N18" s="32"/>
      <c r="O18" s="9"/>
      <c r="P18" s="10"/>
      <c r="Q18" s="9">
        <v>-393.16</v>
      </c>
      <c r="R18" s="10"/>
      <c r="S18" s="33">
        <f>SUM(C18:R18, R3:R18)/(7*200)</f>
        <v>-1.8147142857142859</v>
      </c>
      <c r="T18" t="s">
        <v>11</v>
      </c>
    </row>
    <row r="20" spans="2:20" ht="15.75" thickBot="1" x14ac:dyDescent="0.3"/>
    <row r="21" spans="2:20" ht="15.75" thickBot="1" x14ac:dyDescent="0.3">
      <c r="B21" s="66" t="s">
        <v>0</v>
      </c>
      <c r="C21" s="78" t="s">
        <v>1</v>
      </c>
      <c r="D21" s="79"/>
      <c r="E21" s="80" t="s">
        <v>2</v>
      </c>
      <c r="F21" s="80"/>
      <c r="G21" s="78" t="s">
        <v>3</v>
      </c>
      <c r="H21" s="79"/>
      <c r="I21" s="80" t="s">
        <v>4</v>
      </c>
      <c r="J21" s="80"/>
      <c r="K21" s="78" t="s">
        <v>5</v>
      </c>
      <c r="L21" s="79"/>
      <c r="M21" s="80" t="s">
        <v>6</v>
      </c>
      <c r="N21" s="80"/>
      <c r="O21" s="78" t="s">
        <v>7</v>
      </c>
      <c r="P21" s="79"/>
      <c r="Q21" s="78" t="s">
        <v>11</v>
      </c>
      <c r="R21" s="79"/>
    </row>
    <row r="22" spans="2:20" x14ac:dyDescent="0.25">
      <c r="B22" s="81" t="s">
        <v>1</v>
      </c>
      <c r="C22" s="1"/>
      <c r="D22" s="2">
        <f>D3/200</f>
        <v>-1.6668499999999999</v>
      </c>
      <c r="E22" s="3"/>
      <c r="F22" s="2">
        <f>F3/200</f>
        <v>-1.77505</v>
      </c>
      <c r="G22" s="1"/>
      <c r="H22" s="2">
        <f>H3/200</f>
        <v>-1.7991999999999999</v>
      </c>
      <c r="I22" s="3"/>
      <c r="J22" s="2">
        <f>J3/200</f>
        <v>-2.3283499999999999</v>
      </c>
      <c r="K22" s="1"/>
      <c r="L22" s="2">
        <f>L3/200</f>
        <v>-1.8383</v>
      </c>
      <c r="M22" s="3"/>
      <c r="N22" s="2">
        <f>N3/200</f>
        <v>-1.88415</v>
      </c>
      <c r="O22" s="4"/>
      <c r="P22" s="2">
        <f>P3/200</f>
        <v>-1.9716999999999998</v>
      </c>
      <c r="Q22" s="4"/>
      <c r="R22" s="2">
        <f>R3/200</f>
        <v>-1.8247</v>
      </c>
    </row>
    <row r="23" spans="2:20" ht="15.75" thickBot="1" x14ac:dyDescent="0.3">
      <c r="B23" s="82"/>
      <c r="C23" s="6">
        <f>C4/200</f>
        <v>-1.6686500000000002</v>
      </c>
      <c r="D23" s="7"/>
      <c r="E23" s="6">
        <f>E4/200</f>
        <v>-1.7044999999999999</v>
      </c>
      <c r="F23" s="8"/>
      <c r="G23" s="6">
        <f>G4/200</f>
        <v>-2.0850999999999997</v>
      </c>
      <c r="H23" s="7"/>
      <c r="I23" s="6">
        <f>I4/200</f>
        <v>-1.0873999999999999</v>
      </c>
      <c r="J23" s="8"/>
      <c r="K23" s="6">
        <f>K4/200</f>
        <v>-2.0808499999999999</v>
      </c>
      <c r="L23" s="7"/>
      <c r="M23" s="6">
        <f>M4/200</f>
        <v>-1.7860499999999999</v>
      </c>
      <c r="N23" s="8"/>
      <c r="O23" s="6">
        <f>O4/200</f>
        <v>-1.7576499999999999</v>
      </c>
      <c r="P23" s="10"/>
      <c r="Q23" s="6">
        <f>Q4/200</f>
        <v>-2.03695</v>
      </c>
      <c r="R23" s="10"/>
      <c r="S23" s="33"/>
    </row>
    <row r="24" spans="2:20" x14ac:dyDescent="0.25">
      <c r="B24" s="83" t="s">
        <v>2</v>
      </c>
      <c r="C24" s="11"/>
      <c r="D24" s="12"/>
      <c r="E24" s="67"/>
      <c r="F24" s="2">
        <f>F5/200</f>
        <v>-1.8406499999999999</v>
      </c>
      <c r="G24" s="11"/>
      <c r="H24" s="2">
        <f>H5/200</f>
        <v>-1.7255500000000001</v>
      </c>
      <c r="I24" s="68"/>
      <c r="J24" s="2">
        <f>J5/200</f>
        <v>-2.2209500000000002</v>
      </c>
      <c r="K24" s="11"/>
      <c r="L24" s="2">
        <f>L5/200</f>
        <v>-1.7344999999999999</v>
      </c>
      <c r="M24" s="68"/>
      <c r="N24" s="2">
        <f>N5/200</f>
        <v>-1.83945</v>
      </c>
      <c r="O24" s="11"/>
      <c r="P24" s="2">
        <f>P5/200</f>
        <v>-1.8806499999999999</v>
      </c>
      <c r="Q24" s="11"/>
      <c r="R24" s="2"/>
    </row>
    <row r="25" spans="2:20" ht="15.75" thickBot="1" x14ac:dyDescent="0.3">
      <c r="B25" s="83"/>
      <c r="C25" s="11"/>
      <c r="D25" s="12"/>
      <c r="E25" s="6">
        <f>E6/200</f>
        <v>-1.8508500000000001</v>
      </c>
      <c r="F25" s="67"/>
      <c r="G25" s="6">
        <f>G6/200</f>
        <v>-2.1214</v>
      </c>
      <c r="H25" s="12"/>
      <c r="I25" s="6">
        <f>I6/200</f>
        <v>-1.1310500000000001</v>
      </c>
      <c r="J25" s="68"/>
      <c r="K25" s="6">
        <f>K6/200</f>
        <v>-2.1327500000000001</v>
      </c>
      <c r="L25" s="12"/>
      <c r="M25" s="6">
        <f>M6/200</f>
        <v>-1.89825</v>
      </c>
      <c r="N25" s="68"/>
      <c r="O25" s="6">
        <f>O6/200</f>
        <v>-1.8280000000000001</v>
      </c>
      <c r="P25" s="13"/>
      <c r="Q25" s="6"/>
      <c r="R25" s="13"/>
      <c r="S25" s="33"/>
    </row>
    <row r="26" spans="2:20" x14ac:dyDescent="0.25">
      <c r="B26" s="81" t="s">
        <v>3</v>
      </c>
      <c r="C26" s="1"/>
      <c r="D26" s="2"/>
      <c r="E26" s="14"/>
      <c r="F26" s="14"/>
      <c r="G26" s="4"/>
      <c r="H26" s="2">
        <f>H7/200</f>
        <v>-1</v>
      </c>
      <c r="I26" s="3"/>
      <c r="J26" s="2">
        <f>J7/200</f>
        <v>-2.4814500000000002</v>
      </c>
      <c r="K26" s="1"/>
      <c r="L26" s="2">
        <f>L7/200</f>
        <v>-1.99</v>
      </c>
      <c r="M26" s="3"/>
      <c r="N26" s="2">
        <f>N7/200</f>
        <v>-2.11</v>
      </c>
      <c r="O26" s="4"/>
      <c r="P26" s="2">
        <f>P7/200</f>
        <v>-2.15</v>
      </c>
      <c r="Q26" s="4"/>
      <c r="R26" s="2">
        <f>R7/200</f>
        <v>-2.0142500000000001</v>
      </c>
    </row>
    <row r="27" spans="2:20" ht="15.75" thickBot="1" x14ac:dyDescent="0.3">
      <c r="B27" s="82"/>
      <c r="C27" s="6"/>
      <c r="D27" s="7"/>
      <c r="E27" s="16"/>
      <c r="F27" s="16"/>
      <c r="G27" s="6">
        <f>G8/200</f>
        <v>-1</v>
      </c>
      <c r="H27" s="17"/>
      <c r="I27" s="6">
        <f>I8/200</f>
        <v>-1.008</v>
      </c>
      <c r="J27" s="8"/>
      <c r="K27" s="6">
        <f>K8/200</f>
        <v>-2.0049999999999999</v>
      </c>
      <c r="L27" s="7"/>
      <c r="M27" s="6">
        <f>M8/200</f>
        <v>-1.75</v>
      </c>
      <c r="N27" s="8"/>
      <c r="O27" s="6">
        <f>O8/200</f>
        <v>-1.67</v>
      </c>
      <c r="P27" s="10"/>
      <c r="Q27" s="6">
        <f>Q8/200</f>
        <v>-1.9434499999999999</v>
      </c>
      <c r="R27" s="10"/>
      <c r="S27" s="33"/>
    </row>
    <row r="28" spans="2:20" x14ac:dyDescent="0.25">
      <c r="B28" s="83" t="s">
        <v>4</v>
      </c>
      <c r="C28" s="18"/>
      <c r="D28" s="19"/>
      <c r="E28" s="69"/>
      <c r="F28" s="69"/>
      <c r="G28" s="20"/>
      <c r="H28" s="21"/>
      <c r="I28" s="67"/>
      <c r="J28" s="2">
        <f>J9/200</f>
        <v>-1.4888999999999999</v>
      </c>
      <c r="K28" s="11"/>
      <c r="L28" s="2">
        <f>L9/200</f>
        <v>-1.0017</v>
      </c>
      <c r="M28" s="68"/>
      <c r="N28" s="2">
        <f>N9/200</f>
        <v>-1.0144499999999999</v>
      </c>
      <c r="O28" s="22"/>
      <c r="P28" s="2">
        <f>P9/200</f>
        <v>-1.0768500000000001</v>
      </c>
      <c r="Q28" s="22"/>
      <c r="R28" s="2">
        <f>R9/200</f>
        <v>-1.0356999999999998</v>
      </c>
    </row>
    <row r="29" spans="2:20" ht="15.75" thickBot="1" x14ac:dyDescent="0.3">
      <c r="B29" s="83"/>
      <c r="C29" s="18"/>
      <c r="D29" s="19"/>
      <c r="E29" s="69"/>
      <c r="F29" s="69"/>
      <c r="G29" s="20"/>
      <c r="H29" s="21"/>
      <c r="I29" s="6">
        <f>I10/200</f>
        <v>-1.50495</v>
      </c>
      <c r="J29" s="67"/>
      <c r="K29" s="6">
        <f>K10/200</f>
        <v>-2.4991499999999998</v>
      </c>
      <c r="L29" s="12"/>
      <c r="M29" s="6">
        <f>M10/200</f>
        <v>-2.4408000000000003</v>
      </c>
      <c r="N29" s="68"/>
      <c r="O29" s="6">
        <f>O10/200</f>
        <v>-2.35995</v>
      </c>
      <c r="P29" s="13"/>
      <c r="Q29" s="6">
        <f>Q10/200</f>
        <v>-2.4295</v>
      </c>
      <c r="R29" s="13"/>
      <c r="S29" s="33"/>
    </row>
    <row r="30" spans="2:20" x14ac:dyDescent="0.25">
      <c r="B30" s="81" t="s">
        <v>5</v>
      </c>
      <c r="C30" s="23"/>
      <c r="D30" s="24"/>
      <c r="E30" s="14"/>
      <c r="F30" s="14"/>
      <c r="G30" s="25"/>
      <c r="H30" s="26"/>
      <c r="I30" s="14"/>
      <c r="J30" s="14"/>
      <c r="K30" s="4"/>
      <c r="L30" s="2">
        <f>L11/200</f>
        <v>-2</v>
      </c>
      <c r="M30" s="3"/>
      <c r="N30" s="2">
        <f>N11/200</f>
        <v>-2.02</v>
      </c>
      <c r="O30" s="4"/>
      <c r="P30" s="2">
        <f>P11/200</f>
        <v>-2.06</v>
      </c>
      <c r="Q30" s="4"/>
      <c r="R30" s="2">
        <f>R11/200</f>
        <v>-2.0321000000000002</v>
      </c>
    </row>
    <row r="31" spans="2:20" ht="15.75" thickBot="1" x14ac:dyDescent="0.3">
      <c r="B31" s="82"/>
      <c r="C31" s="27"/>
      <c r="D31" s="28"/>
      <c r="E31" s="16"/>
      <c r="F31" s="16"/>
      <c r="G31" s="29"/>
      <c r="H31" s="30"/>
      <c r="I31" s="16"/>
      <c r="J31" s="16"/>
      <c r="K31" s="6">
        <f>K12/200</f>
        <v>-2</v>
      </c>
      <c r="L31" s="17"/>
      <c r="M31" s="6">
        <f>M12/200</f>
        <v>-1.96</v>
      </c>
      <c r="N31" s="8"/>
      <c r="O31" s="6">
        <f>O12/200</f>
        <v>-1.88</v>
      </c>
      <c r="P31" s="10"/>
      <c r="Q31" s="6">
        <f>Q12/200</f>
        <v>-1.9358000000000002</v>
      </c>
      <c r="R31" s="10"/>
      <c r="S31" s="33"/>
    </row>
    <row r="32" spans="2:20" x14ac:dyDescent="0.25">
      <c r="B32" s="83" t="s">
        <v>6</v>
      </c>
      <c r="C32" s="18"/>
      <c r="D32" s="19"/>
      <c r="E32" s="69"/>
      <c r="F32" s="69"/>
      <c r="G32" s="20"/>
      <c r="H32" s="21"/>
      <c r="I32" s="69"/>
      <c r="J32" s="69"/>
      <c r="K32" s="20"/>
      <c r="L32" s="21"/>
      <c r="M32" s="67"/>
      <c r="N32" s="2">
        <f>N13/200</f>
        <v>-1.06</v>
      </c>
      <c r="O32" s="22"/>
      <c r="P32" s="2">
        <f>P13/200</f>
        <v>-1.375</v>
      </c>
      <c r="Q32" s="22"/>
      <c r="R32" s="2">
        <f>R13/200</f>
        <v>-1.86555</v>
      </c>
    </row>
    <row r="33" spans="2:19" ht="15.75" thickBot="1" x14ac:dyDescent="0.3">
      <c r="B33" s="83"/>
      <c r="C33" s="18"/>
      <c r="D33" s="19"/>
      <c r="E33" s="69"/>
      <c r="F33" s="69"/>
      <c r="G33" s="20"/>
      <c r="H33" s="21"/>
      <c r="I33" s="69"/>
      <c r="J33" s="69"/>
      <c r="K33" s="20"/>
      <c r="L33" s="21"/>
      <c r="M33" s="6">
        <f>M14/200</f>
        <v>-1.06</v>
      </c>
      <c r="N33" s="67"/>
      <c r="O33" s="6">
        <f>O14/200</f>
        <v>-1.4350000000000001</v>
      </c>
      <c r="P33" s="13"/>
      <c r="Q33" s="6">
        <f>Q14/200</f>
        <v>-2.0165999999999999</v>
      </c>
      <c r="R33" s="13"/>
      <c r="S33" s="33"/>
    </row>
    <row r="34" spans="2:19" x14ac:dyDescent="0.25">
      <c r="B34" s="81" t="s">
        <v>7</v>
      </c>
      <c r="C34" s="1"/>
      <c r="D34" s="2"/>
      <c r="E34" s="3"/>
      <c r="F34" s="3"/>
      <c r="G34" s="1"/>
      <c r="H34" s="2"/>
      <c r="I34" s="3"/>
      <c r="J34" s="3"/>
      <c r="K34" s="1"/>
      <c r="L34" s="2"/>
      <c r="M34" s="3"/>
      <c r="N34" s="3"/>
      <c r="O34" s="4"/>
      <c r="P34" s="2">
        <f>P15/200</f>
        <v>-1.115</v>
      </c>
      <c r="Q34" s="4"/>
      <c r="R34" s="2"/>
    </row>
    <row r="35" spans="2:19" ht="15.75" thickBot="1" x14ac:dyDescent="0.3">
      <c r="B35" s="82"/>
      <c r="C35" s="31"/>
      <c r="D35" s="10"/>
      <c r="E35" s="32"/>
      <c r="F35" s="32"/>
      <c r="G35" s="31"/>
      <c r="H35" s="10"/>
      <c r="I35" s="32"/>
      <c r="J35" s="32"/>
      <c r="K35" s="31"/>
      <c r="L35" s="10"/>
      <c r="M35" s="32"/>
      <c r="N35" s="32"/>
      <c r="O35" s="6">
        <f>O16/200</f>
        <v>-1.1200000000000001</v>
      </c>
      <c r="P35" s="10"/>
      <c r="Q35" s="6"/>
      <c r="R35" s="10"/>
      <c r="S35" s="33"/>
    </row>
    <row r="36" spans="2:19" x14ac:dyDescent="0.25">
      <c r="B36" s="81" t="s">
        <v>11</v>
      </c>
      <c r="C36" s="1"/>
      <c r="D36" s="2"/>
      <c r="E36" s="3"/>
      <c r="F36" s="3"/>
      <c r="G36" s="1"/>
      <c r="H36" s="2"/>
      <c r="I36" s="3"/>
      <c r="J36" s="3"/>
      <c r="K36" s="1"/>
      <c r="L36" s="2"/>
      <c r="M36" s="3"/>
      <c r="N36" s="3"/>
      <c r="O36" s="4"/>
      <c r="P36" s="2"/>
      <c r="Q36" s="22"/>
      <c r="R36" s="2">
        <f>R17/200</f>
        <v>-1.9649000000000001</v>
      </c>
      <c r="S36" s="33"/>
    </row>
    <row r="37" spans="2:19" ht="15.75" thickBot="1" x14ac:dyDescent="0.3">
      <c r="B37" s="82"/>
      <c r="C37" s="31"/>
      <c r="D37" s="10"/>
      <c r="E37" s="32"/>
      <c r="F37" s="32"/>
      <c r="G37" s="31"/>
      <c r="H37" s="10"/>
      <c r="I37" s="32"/>
      <c r="J37" s="32"/>
      <c r="K37" s="31"/>
      <c r="L37" s="10"/>
      <c r="M37" s="32"/>
      <c r="N37" s="32"/>
      <c r="O37" s="6"/>
      <c r="P37" s="10"/>
      <c r="Q37" s="6">
        <f>Q18/200</f>
        <v>-1.9658000000000002</v>
      </c>
      <c r="R37" s="13"/>
      <c r="S37" s="33"/>
    </row>
    <row r="38" spans="2:19" ht="15.75" thickBot="1" x14ac:dyDescent="0.3">
      <c r="B38" s="74" t="s">
        <v>10</v>
      </c>
      <c r="C38" s="76">
        <f>SUM(C23:R23, D22)/9</f>
        <v>-1.7637777777777777</v>
      </c>
      <c r="D38" s="77"/>
      <c r="E38" s="75">
        <f>SUM(C25:R25, F22:F37)/8</f>
        <v>-1.8222499999999999</v>
      </c>
      <c r="F38" s="75"/>
      <c r="G38" s="76">
        <f>SUM(C27:R27,H22:H37)/9</f>
        <v>-1.5445777777777778</v>
      </c>
      <c r="H38" s="77"/>
      <c r="I38" s="75">
        <f>SUM(C29:R29, J22:J37)/9</f>
        <v>-2.1948888888888889</v>
      </c>
      <c r="J38" s="75"/>
      <c r="K38" s="76">
        <f>SUM(C31:R31, L22:L37)/9</f>
        <v>-1.8155888888888887</v>
      </c>
      <c r="L38" s="77"/>
      <c r="M38" s="75">
        <f>SUM(C33:R33, N22:N37)/9</f>
        <v>-1.6044055555555554</v>
      </c>
      <c r="N38" s="75"/>
      <c r="O38" s="76">
        <f>SUM(C35:R35, P22:P37)/8</f>
        <v>-1.59365</v>
      </c>
      <c r="P38" s="77"/>
      <c r="Q38" s="76">
        <f>SUM(E37:R37, R22:R37)/7</f>
        <v>-1.8147142857142859</v>
      </c>
      <c r="R38" s="77"/>
    </row>
  </sheetData>
  <mergeCells count="40">
    <mergeCell ref="B17:B18"/>
    <mergeCell ref="Q2:R2"/>
    <mergeCell ref="B36:B37"/>
    <mergeCell ref="Q21:R21"/>
    <mergeCell ref="Q38:R38"/>
    <mergeCell ref="B28:B29"/>
    <mergeCell ref="B30:B31"/>
    <mergeCell ref="B32:B33"/>
    <mergeCell ref="B34:B35"/>
    <mergeCell ref="M21:N21"/>
    <mergeCell ref="O21:P21"/>
    <mergeCell ref="B22:B23"/>
    <mergeCell ref="B24:B25"/>
    <mergeCell ref="B26:B27"/>
    <mergeCell ref="C21:D21"/>
    <mergeCell ref="E21:F21"/>
    <mergeCell ref="G21:H21"/>
    <mergeCell ref="I21:J21"/>
    <mergeCell ref="K21:L21"/>
    <mergeCell ref="B15:B16"/>
    <mergeCell ref="B13:B14"/>
    <mergeCell ref="B3:B4"/>
    <mergeCell ref="B5:B6"/>
    <mergeCell ref="B7:B8"/>
    <mergeCell ref="B9:B10"/>
    <mergeCell ref="B11:B12"/>
    <mergeCell ref="O2:P2"/>
    <mergeCell ref="C2:D2"/>
    <mergeCell ref="E2:F2"/>
    <mergeCell ref="G2:H2"/>
    <mergeCell ref="I2:J2"/>
    <mergeCell ref="K2:L2"/>
    <mergeCell ref="M2:N2"/>
    <mergeCell ref="M38:N38"/>
    <mergeCell ref="O38:P38"/>
    <mergeCell ref="C38:D38"/>
    <mergeCell ref="E38:F38"/>
    <mergeCell ref="G38:H38"/>
    <mergeCell ref="I38:J38"/>
    <mergeCell ref="K38:L38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8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84A37-53D2-4463-B89C-2B3676AF77CF}">
  <sheetPr>
    <pageSetUpPr fitToPage="1"/>
  </sheetPr>
  <dimension ref="B1:S19"/>
  <sheetViews>
    <sheetView workbookViewId="0">
      <selection activeCell="Q19" sqref="Q19:R19"/>
    </sheetView>
  </sheetViews>
  <sheetFormatPr defaultRowHeight="15" x14ac:dyDescent="0.25"/>
  <cols>
    <col min="2" max="2" width="14.85546875" customWidth="1"/>
    <col min="3" max="18" width="7.28515625" customWidth="1"/>
    <col min="20" max="20" width="20.28515625" customWidth="1"/>
  </cols>
  <sheetData>
    <row r="1" spans="2:19" ht="15.75" thickBot="1" x14ac:dyDescent="0.3"/>
    <row r="2" spans="2:19" ht="15.75" thickBot="1" x14ac:dyDescent="0.3">
      <c r="B2" s="70" t="s">
        <v>0</v>
      </c>
      <c r="C2" s="78" t="s">
        <v>1</v>
      </c>
      <c r="D2" s="79"/>
      <c r="E2" s="80" t="s">
        <v>2</v>
      </c>
      <c r="F2" s="80"/>
      <c r="G2" s="78" t="s">
        <v>3</v>
      </c>
      <c r="H2" s="79"/>
      <c r="I2" s="80" t="s">
        <v>4</v>
      </c>
      <c r="J2" s="80"/>
      <c r="K2" s="78" t="s">
        <v>5</v>
      </c>
      <c r="L2" s="79"/>
      <c r="M2" s="80" t="s">
        <v>6</v>
      </c>
      <c r="N2" s="80"/>
      <c r="O2" s="78" t="s">
        <v>7</v>
      </c>
      <c r="P2" s="79"/>
      <c r="Q2" s="78" t="s">
        <v>11</v>
      </c>
      <c r="R2" s="79"/>
    </row>
    <row r="3" spans="2:19" x14ac:dyDescent="0.25">
      <c r="B3" s="81" t="s">
        <v>1</v>
      </c>
      <c r="C3" s="34"/>
      <c r="D3" s="35">
        <v>66.805000000000007</v>
      </c>
      <c r="E3" s="36"/>
      <c r="F3" s="36">
        <v>72.814999999999998</v>
      </c>
      <c r="G3" s="34"/>
      <c r="H3" s="35">
        <v>98.98</v>
      </c>
      <c r="I3" s="36"/>
      <c r="J3" s="36">
        <v>50.104999999999997</v>
      </c>
      <c r="K3" s="34"/>
      <c r="L3" s="35">
        <v>100</v>
      </c>
      <c r="M3" s="36"/>
      <c r="N3" s="36">
        <v>81.875</v>
      </c>
      <c r="O3" s="37"/>
      <c r="P3" s="38">
        <v>82.9</v>
      </c>
      <c r="Q3" s="37"/>
      <c r="R3" s="38">
        <v>96.62</v>
      </c>
    </row>
    <row r="4" spans="2:19" ht="15.75" thickBot="1" x14ac:dyDescent="0.3">
      <c r="B4" s="82"/>
      <c r="C4" s="39">
        <v>66.745000000000005</v>
      </c>
      <c r="D4" s="40"/>
      <c r="E4" s="41">
        <v>75.16</v>
      </c>
      <c r="F4" s="41"/>
      <c r="G4" s="39">
        <v>89.45</v>
      </c>
      <c r="H4" s="40"/>
      <c r="I4" s="41">
        <v>91.47</v>
      </c>
      <c r="J4" s="41"/>
      <c r="K4" s="39">
        <v>91.915000000000006</v>
      </c>
      <c r="L4" s="40"/>
      <c r="M4" s="41">
        <v>85.144999999999996</v>
      </c>
      <c r="N4" s="41"/>
      <c r="O4" s="42">
        <v>90.034999999999997</v>
      </c>
      <c r="P4" s="43"/>
      <c r="Q4" s="42">
        <v>89.545000000000002</v>
      </c>
      <c r="R4" s="43"/>
      <c r="S4" s="33"/>
    </row>
    <row r="5" spans="2:19" x14ac:dyDescent="0.25">
      <c r="B5" s="83" t="s">
        <v>2</v>
      </c>
      <c r="C5" s="44"/>
      <c r="D5" s="45"/>
      <c r="E5" s="71"/>
      <c r="F5" s="71">
        <v>84.745000000000005</v>
      </c>
      <c r="G5" s="44"/>
      <c r="H5" s="45">
        <v>98.944999999999993</v>
      </c>
      <c r="I5" s="72"/>
      <c r="J5" s="72">
        <v>49.435000000000002</v>
      </c>
      <c r="K5" s="44"/>
      <c r="L5" s="45">
        <v>100</v>
      </c>
      <c r="M5" s="72"/>
      <c r="N5" s="72">
        <v>87.864999999999995</v>
      </c>
      <c r="O5" s="44"/>
      <c r="P5" s="46">
        <v>84.555000000000007</v>
      </c>
      <c r="Q5" s="44"/>
      <c r="R5" s="46"/>
    </row>
    <row r="6" spans="2:19" ht="15.75" thickBot="1" x14ac:dyDescent="0.3">
      <c r="B6" s="83"/>
      <c r="C6" s="44"/>
      <c r="D6" s="45"/>
      <c r="E6" s="71">
        <v>84.405000000000001</v>
      </c>
      <c r="F6" s="71"/>
      <c r="G6" s="44">
        <v>85.75</v>
      </c>
      <c r="H6" s="45"/>
      <c r="I6" s="72">
        <v>85.765000000000001</v>
      </c>
      <c r="J6" s="72"/>
      <c r="K6" s="44">
        <v>86.724999999999994</v>
      </c>
      <c r="L6" s="45"/>
      <c r="M6" s="72">
        <v>85.905000000000001</v>
      </c>
      <c r="N6" s="72"/>
      <c r="O6" s="44">
        <v>86.31</v>
      </c>
      <c r="P6" s="46"/>
      <c r="Q6" s="44"/>
      <c r="R6" s="46"/>
      <c r="S6" s="33"/>
    </row>
    <row r="7" spans="2:19" x14ac:dyDescent="0.25">
      <c r="B7" s="81" t="s">
        <v>3</v>
      </c>
      <c r="C7" s="34"/>
      <c r="D7" s="35"/>
      <c r="E7" s="47"/>
      <c r="F7" s="47"/>
      <c r="G7" s="37"/>
      <c r="H7" s="48">
        <v>0</v>
      </c>
      <c r="I7" s="36"/>
      <c r="J7" s="36">
        <v>49.914999999999999</v>
      </c>
      <c r="K7" s="34"/>
      <c r="L7" s="35">
        <v>100</v>
      </c>
      <c r="M7" s="36"/>
      <c r="N7" s="36">
        <v>87</v>
      </c>
      <c r="O7" s="37"/>
      <c r="P7" s="38">
        <v>83</v>
      </c>
      <c r="Q7" s="37"/>
      <c r="R7" s="38">
        <v>96.704999999999998</v>
      </c>
    </row>
    <row r="8" spans="2:19" ht="15.75" thickBot="1" x14ac:dyDescent="0.3">
      <c r="B8" s="82"/>
      <c r="C8" s="39"/>
      <c r="D8" s="40"/>
      <c r="E8" s="49"/>
      <c r="F8" s="49"/>
      <c r="G8" s="42">
        <v>0</v>
      </c>
      <c r="H8" s="50"/>
      <c r="I8" s="41">
        <v>99.03</v>
      </c>
      <c r="J8" s="41"/>
      <c r="K8" s="39">
        <v>99.5</v>
      </c>
      <c r="L8" s="40"/>
      <c r="M8" s="41">
        <v>99</v>
      </c>
      <c r="N8" s="41"/>
      <c r="O8" s="42">
        <v>99</v>
      </c>
      <c r="P8" s="43"/>
      <c r="Q8" s="42">
        <v>99.064999999999998</v>
      </c>
      <c r="R8" s="43"/>
      <c r="S8" s="33"/>
    </row>
    <row r="9" spans="2:19" x14ac:dyDescent="0.25">
      <c r="B9" s="83" t="s">
        <v>4</v>
      </c>
      <c r="C9" s="51"/>
      <c r="D9" s="52"/>
      <c r="E9" s="73"/>
      <c r="F9" s="73"/>
      <c r="G9" s="53"/>
      <c r="H9" s="54"/>
      <c r="I9" s="71"/>
      <c r="J9" s="71">
        <v>49.96</v>
      </c>
      <c r="K9" s="44"/>
      <c r="L9" s="45">
        <v>100</v>
      </c>
      <c r="M9" s="72"/>
      <c r="N9" s="72">
        <v>96.534999999999997</v>
      </c>
      <c r="O9" s="55"/>
      <c r="P9" s="46">
        <v>93.224999999999994</v>
      </c>
      <c r="Q9" s="55"/>
      <c r="R9" s="46">
        <v>96.49</v>
      </c>
    </row>
    <row r="10" spans="2:19" ht="15.75" thickBot="1" x14ac:dyDescent="0.3">
      <c r="B10" s="83"/>
      <c r="C10" s="51"/>
      <c r="D10" s="52"/>
      <c r="E10" s="73"/>
      <c r="F10" s="73"/>
      <c r="G10" s="53"/>
      <c r="H10" s="54"/>
      <c r="I10" s="71">
        <v>49.424999999999997</v>
      </c>
      <c r="J10" s="71"/>
      <c r="K10" s="44">
        <v>50.085000000000001</v>
      </c>
      <c r="L10" s="45"/>
      <c r="M10" s="72">
        <v>48.99</v>
      </c>
      <c r="N10" s="72"/>
      <c r="O10" s="55">
        <v>50.454999999999998</v>
      </c>
      <c r="P10" s="46"/>
      <c r="Q10" s="55">
        <v>50.03</v>
      </c>
      <c r="R10" s="46"/>
      <c r="S10" s="33"/>
    </row>
    <row r="11" spans="2:19" x14ac:dyDescent="0.25">
      <c r="B11" s="81" t="s">
        <v>5</v>
      </c>
      <c r="C11" s="56"/>
      <c r="D11" s="57"/>
      <c r="E11" s="47"/>
      <c r="F11" s="47"/>
      <c r="G11" s="58"/>
      <c r="H11" s="59"/>
      <c r="I11" s="47"/>
      <c r="J11" s="47"/>
      <c r="K11" s="37"/>
      <c r="L11" s="48">
        <v>100</v>
      </c>
      <c r="M11" s="36"/>
      <c r="N11" s="36">
        <v>98</v>
      </c>
      <c r="O11" s="37"/>
      <c r="P11" s="38">
        <v>94</v>
      </c>
      <c r="Q11" s="37"/>
      <c r="R11" s="38">
        <v>96.79</v>
      </c>
    </row>
    <row r="12" spans="2:19" ht="15.75" thickBot="1" x14ac:dyDescent="0.3">
      <c r="B12" s="82"/>
      <c r="C12" s="60"/>
      <c r="D12" s="61"/>
      <c r="E12" s="49"/>
      <c r="F12" s="49"/>
      <c r="G12" s="62"/>
      <c r="H12" s="63"/>
      <c r="I12" s="49"/>
      <c r="J12" s="49"/>
      <c r="K12" s="42">
        <v>100</v>
      </c>
      <c r="L12" s="50"/>
      <c r="M12" s="41">
        <v>100</v>
      </c>
      <c r="N12" s="41"/>
      <c r="O12" s="42">
        <v>100</v>
      </c>
      <c r="P12" s="43"/>
      <c r="Q12" s="42">
        <v>100</v>
      </c>
      <c r="R12" s="43"/>
      <c r="S12" s="33"/>
    </row>
    <row r="13" spans="2:19" x14ac:dyDescent="0.25">
      <c r="B13" s="83" t="s">
        <v>6</v>
      </c>
      <c r="C13" s="51"/>
      <c r="D13" s="52"/>
      <c r="E13" s="73"/>
      <c r="F13" s="73"/>
      <c r="G13" s="53"/>
      <c r="H13" s="54"/>
      <c r="I13" s="73"/>
      <c r="J13" s="73"/>
      <c r="K13" s="53"/>
      <c r="L13" s="54"/>
      <c r="M13" s="71"/>
      <c r="N13" s="71">
        <v>6</v>
      </c>
      <c r="O13" s="55"/>
      <c r="P13" s="46">
        <v>41.5</v>
      </c>
      <c r="Q13" s="55"/>
      <c r="R13" s="46">
        <v>96.625</v>
      </c>
    </row>
    <row r="14" spans="2:19" ht="15.75" thickBot="1" x14ac:dyDescent="0.3">
      <c r="B14" s="83"/>
      <c r="C14" s="51"/>
      <c r="D14" s="52"/>
      <c r="E14" s="73"/>
      <c r="F14" s="73"/>
      <c r="G14" s="53"/>
      <c r="H14" s="54"/>
      <c r="I14" s="73"/>
      <c r="J14" s="73"/>
      <c r="K14" s="53"/>
      <c r="L14" s="54"/>
      <c r="M14" s="71">
        <v>6</v>
      </c>
      <c r="N14" s="71"/>
      <c r="O14" s="55">
        <v>39.5</v>
      </c>
      <c r="P14" s="46"/>
      <c r="Q14" s="55">
        <v>91.59</v>
      </c>
      <c r="R14" s="46"/>
      <c r="S14" s="33"/>
    </row>
    <row r="15" spans="2:19" x14ac:dyDescent="0.25">
      <c r="B15" s="81" t="s">
        <v>7</v>
      </c>
      <c r="C15" s="34"/>
      <c r="D15" s="35"/>
      <c r="E15" s="36"/>
      <c r="F15" s="36"/>
      <c r="G15" s="34"/>
      <c r="H15" s="35"/>
      <c r="I15" s="36"/>
      <c r="J15" s="36"/>
      <c r="K15" s="34"/>
      <c r="L15" s="35"/>
      <c r="M15" s="36"/>
      <c r="N15" s="36"/>
      <c r="O15" s="37"/>
      <c r="P15" s="38">
        <v>11.5</v>
      </c>
      <c r="Q15" s="37"/>
      <c r="R15" s="38"/>
    </row>
    <row r="16" spans="2:19" ht="15.75" thickBot="1" x14ac:dyDescent="0.3">
      <c r="B16" s="82"/>
      <c r="C16" s="64"/>
      <c r="D16" s="43"/>
      <c r="E16" s="65"/>
      <c r="F16" s="65"/>
      <c r="G16" s="64"/>
      <c r="H16" s="43"/>
      <c r="I16" s="65"/>
      <c r="J16" s="65"/>
      <c r="K16" s="64"/>
      <c r="L16" s="43"/>
      <c r="M16" s="65"/>
      <c r="N16" s="65"/>
      <c r="O16" s="42">
        <v>11.5</v>
      </c>
      <c r="P16" s="43"/>
      <c r="Q16" s="42"/>
      <c r="R16" s="43"/>
      <c r="S16" s="33"/>
    </row>
    <row r="17" spans="2:19" x14ac:dyDescent="0.25">
      <c r="B17" s="81" t="s">
        <v>11</v>
      </c>
      <c r="C17" s="34"/>
      <c r="D17" s="35"/>
      <c r="E17" s="36"/>
      <c r="F17" s="36"/>
      <c r="G17" s="34"/>
      <c r="H17" s="35"/>
      <c r="I17" s="36"/>
      <c r="J17" s="36"/>
      <c r="K17" s="34"/>
      <c r="L17" s="35"/>
      <c r="M17" s="36"/>
      <c r="N17" s="36"/>
      <c r="O17" s="37"/>
      <c r="P17" s="38"/>
      <c r="Q17" s="44"/>
      <c r="R17" s="46">
        <v>96.55</v>
      </c>
      <c r="S17" s="33"/>
    </row>
    <row r="18" spans="2:19" ht="15.75" thickBot="1" x14ac:dyDescent="0.3">
      <c r="B18" s="82"/>
      <c r="C18" s="64"/>
      <c r="D18" s="43"/>
      <c r="E18" s="65"/>
      <c r="F18" s="65"/>
      <c r="G18" s="64"/>
      <c r="H18" s="43"/>
      <c r="I18" s="65"/>
      <c r="J18" s="65"/>
      <c r="K18" s="64"/>
      <c r="L18" s="43"/>
      <c r="M18" s="65"/>
      <c r="N18" s="65"/>
      <c r="O18" s="42"/>
      <c r="P18" s="43"/>
      <c r="Q18" s="44">
        <v>96.52</v>
      </c>
      <c r="R18" s="46"/>
      <c r="S18" s="33"/>
    </row>
    <row r="19" spans="2:19" ht="15.75" thickBot="1" x14ac:dyDescent="0.3">
      <c r="B19" s="74" t="s">
        <v>9</v>
      </c>
      <c r="C19" s="76">
        <f>SUM(C4:R4, D3:D18)/9</f>
        <v>82.918888888888887</v>
      </c>
      <c r="D19" s="77"/>
      <c r="E19" s="75">
        <f>SUM(C6:P6, F3:F16)/8</f>
        <v>84.052499999999995</v>
      </c>
      <c r="F19" s="75"/>
      <c r="G19" s="76">
        <f>SUM(C8:R8,H3:H18)/9</f>
        <v>77.057777777777773</v>
      </c>
      <c r="H19" s="77"/>
      <c r="I19" s="75">
        <f>SUM(C10:R10, J3:J18)/9</f>
        <v>49.822222222222223</v>
      </c>
      <c r="J19" s="75"/>
      <c r="K19" s="76">
        <f>SUM(C12:R12, L3:L18)/9</f>
        <v>100</v>
      </c>
      <c r="L19" s="77"/>
      <c r="M19" s="75">
        <f>SUM(C14:R14, N3:N18)/9</f>
        <v>66.040555555555557</v>
      </c>
      <c r="N19" s="75"/>
      <c r="O19" s="76">
        <f>SUM(C16:P16, P3:P15)/8</f>
        <v>62.772500000000008</v>
      </c>
      <c r="P19" s="77"/>
      <c r="Q19" s="76">
        <f>SUM(C18:R18, R3:R18)/7</f>
        <v>96.614285714285714</v>
      </c>
      <c r="R19" s="77"/>
    </row>
  </sheetData>
  <mergeCells count="24">
    <mergeCell ref="Q2:R2"/>
    <mergeCell ref="Q19:R19"/>
    <mergeCell ref="B17:B18"/>
    <mergeCell ref="B13:B14"/>
    <mergeCell ref="B15:B16"/>
    <mergeCell ref="O2:P2"/>
    <mergeCell ref="B3:B4"/>
    <mergeCell ref="B5:B6"/>
    <mergeCell ref="B7:B8"/>
    <mergeCell ref="B9:B10"/>
    <mergeCell ref="B11:B12"/>
    <mergeCell ref="C2:D2"/>
    <mergeCell ref="E2:F2"/>
    <mergeCell ref="G2:H2"/>
    <mergeCell ref="I2:J2"/>
    <mergeCell ref="K2:L2"/>
    <mergeCell ref="M2:N2"/>
    <mergeCell ref="M19:N19"/>
    <mergeCell ref="O19:P19"/>
    <mergeCell ref="C19:D19"/>
    <mergeCell ref="E19:F19"/>
    <mergeCell ref="G19:H19"/>
    <mergeCell ref="I19:J19"/>
    <mergeCell ref="K19:L19"/>
  </mergeCells>
  <pageMargins left="0.7" right="0.7" top="0.75" bottom="0.75" header="0.3" footer="0.3"/>
  <pageSetup paperSize="9" scale="8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Averaged cumulative reward</vt:lpstr>
      <vt:lpstr>Betrayal Proportion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Barnes-Nunn</dc:creator>
  <cp:lastModifiedBy>Jonathan Barnes-Nunn</cp:lastModifiedBy>
  <cp:lastPrinted>2020-02-20T17:29:04Z</cp:lastPrinted>
  <dcterms:created xsi:type="dcterms:W3CDTF">2020-01-20T20:09:06Z</dcterms:created>
  <dcterms:modified xsi:type="dcterms:W3CDTF">2020-03-16T19:40:03Z</dcterms:modified>
</cp:coreProperties>
</file>