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850398a6a2cd38/Desktop/23. SP2DK RS MITRA HUSADA/KERTAS KERJA/SIMULASI TUNJANGAN PPh 21 2017/"/>
    </mc:Choice>
  </mc:AlternateContent>
  <xr:revisionPtr revIDLastSave="194" documentId="13_ncr:1_{E3FE0A98-BC2D-4A07-B737-D5A43F9F831F}" xr6:coauthVersionLast="47" xr6:coauthVersionMax="47" xr10:uidLastSave="{3A258375-EA12-443E-81E1-D55264175BC9}"/>
  <bookViews>
    <workbookView xWindow="-120" yWindow="-120" windowWidth="20730" windowHeight="11040" xr2:uid="{0F97064E-DDD7-492F-A211-CE1418050AD1}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U" sheetId="8" r:id="rId8"/>
    <sheet name="SEP" sheetId="9" r:id="rId9"/>
    <sheet name="OKT" sheetId="10" r:id="rId10"/>
    <sheet name="NOV" sheetId="11" r:id="rId11"/>
    <sheet name="DE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1" l="1"/>
  <c r="L56" i="2"/>
  <c r="L55" i="2"/>
  <c r="L54" i="2"/>
  <c r="L54" i="5"/>
  <c r="L47" i="5"/>
  <c r="L54" i="6"/>
  <c r="M51" i="7"/>
  <c r="L54" i="10"/>
  <c r="L51" i="10"/>
  <c r="L42" i="10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L44" i="11"/>
  <c r="L54" i="12"/>
  <c r="M51" i="12"/>
  <c r="L51" i="12"/>
  <c r="L57" i="12"/>
  <c r="M48" i="12"/>
  <c r="J48" i="12"/>
  <c r="M44" i="12"/>
  <c r="J44" i="12"/>
  <c r="L27" i="12"/>
  <c r="M27" i="12" s="1"/>
  <c r="J27" i="12"/>
  <c r="D58" i="12"/>
  <c r="E57" i="12"/>
  <c r="F57" i="12" s="1"/>
  <c r="G57" i="12" s="1"/>
  <c r="M57" i="12" s="1"/>
  <c r="E56" i="12"/>
  <c r="H56" i="12" s="1"/>
  <c r="J56" i="12" s="1"/>
  <c r="K56" i="12" s="1"/>
  <c r="L56" i="12" s="1"/>
  <c r="E55" i="12"/>
  <c r="E54" i="12"/>
  <c r="H54" i="12" s="1"/>
  <c r="J54" i="12" s="1"/>
  <c r="K54" i="12" s="1"/>
  <c r="E53" i="12"/>
  <c r="F53" i="12" s="1"/>
  <c r="G53" i="12" s="1"/>
  <c r="E52" i="12"/>
  <c r="F52" i="12" s="1"/>
  <c r="G52" i="12" s="1"/>
  <c r="E51" i="12"/>
  <c r="H51" i="12" s="1"/>
  <c r="J51" i="12" s="1"/>
  <c r="K51" i="12" s="1"/>
  <c r="H50" i="12"/>
  <c r="J50" i="12" s="1"/>
  <c r="K50" i="12" s="1"/>
  <c r="L50" i="12" s="1"/>
  <c r="E50" i="12"/>
  <c r="F50" i="12" s="1"/>
  <c r="G50" i="12" s="1"/>
  <c r="H49" i="12"/>
  <c r="J49" i="12" s="1"/>
  <c r="K49" i="12" s="1"/>
  <c r="L49" i="12" s="1"/>
  <c r="F49" i="12"/>
  <c r="G49" i="12" s="1"/>
  <c r="E49" i="12"/>
  <c r="E48" i="12"/>
  <c r="H48" i="12" s="1"/>
  <c r="E47" i="12"/>
  <c r="H47" i="12" s="1"/>
  <c r="J47" i="12" s="1"/>
  <c r="H46" i="12"/>
  <c r="J46" i="12" s="1"/>
  <c r="K46" i="12" s="1"/>
  <c r="L46" i="12" s="1"/>
  <c r="E46" i="12"/>
  <c r="F46" i="12" s="1"/>
  <c r="G46" i="12" s="1"/>
  <c r="H45" i="12"/>
  <c r="J45" i="12" s="1"/>
  <c r="F45" i="12"/>
  <c r="G45" i="12" s="1"/>
  <c r="M45" i="12" s="1"/>
  <c r="E45" i="12"/>
  <c r="E44" i="12"/>
  <c r="E43" i="12"/>
  <c r="H42" i="12"/>
  <c r="J42" i="12" s="1"/>
  <c r="K42" i="12" s="1"/>
  <c r="L42" i="12" s="1"/>
  <c r="E42" i="12"/>
  <c r="F42" i="12" s="1"/>
  <c r="G42" i="12" s="1"/>
  <c r="H41" i="12"/>
  <c r="J41" i="12" s="1"/>
  <c r="K41" i="12" s="1"/>
  <c r="L41" i="12" s="1"/>
  <c r="E41" i="12"/>
  <c r="F41" i="12" s="1"/>
  <c r="G41" i="12" s="1"/>
  <c r="H40" i="12"/>
  <c r="J40" i="12" s="1"/>
  <c r="K40" i="12" s="1"/>
  <c r="L40" i="12" s="1"/>
  <c r="E40" i="12"/>
  <c r="F40" i="12" s="1"/>
  <c r="G40" i="12" s="1"/>
  <c r="H39" i="12"/>
  <c r="J39" i="12" s="1"/>
  <c r="K39" i="12" s="1"/>
  <c r="L39" i="12" s="1"/>
  <c r="E39" i="12"/>
  <c r="F39" i="12" s="1"/>
  <c r="G39" i="12" s="1"/>
  <c r="H38" i="12"/>
  <c r="J38" i="12" s="1"/>
  <c r="E38" i="12"/>
  <c r="F38" i="12" s="1"/>
  <c r="G38" i="12" s="1"/>
  <c r="M38" i="12" s="1"/>
  <c r="H37" i="12"/>
  <c r="J37" i="12" s="1"/>
  <c r="K37" i="12" s="1"/>
  <c r="L37" i="12" s="1"/>
  <c r="E37" i="12"/>
  <c r="F37" i="12" s="1"/>
  <c r="G37" i="12" s="1"/>
  <c r="H36" i="12"/>
  <c r="J36" i="12" s="1"/>
  <c r="K36" i="12" s="1"/>
  <c r="L36" i="12" s="1"/>
  <c r="E36" i="12"/>
  <c r="F36" i="12" s="1"/>
  <c r="G36" i="12" s="1"/>
  <c r="H35" i="12"/>
  <c r="J35" i="12" s="1"/>
  <c r="K35" i="12" s="1"/>
  <c r="L35" i="12" s="1"/>
  <c r="E35" i="12"/>
  <c r="F35" i="12" s="1"/>
  <c r="G35" i="12" s="1"/>
  <c r="H34" i="12"/>
  <c r="J34" i="12" s="1"/>
  <c r="K34" i="12" s="1"/>
  <c r="L34" i="12" s="1"/>
  <c r="E34" i="12"/>
  <c r="F34" i="12" s="1"/>
  <c r="G34" i="12" s="1"/>
  <c r="H33" i="12"/>
  <c r="J33" i="12" s="1"/>
  <c r="K33" i="12" s="1"/>
  <c r="L33" i="12" s="1"/>
  <c r="E33" i="12"/>
  <c r="F33" i="12" s="1"/>
  <c r="G33" i="12" s="1"/>
  <c r="H32" i="12"/>
  <c r="J32" i="12" s="1"/>
  <c r="K32" i="12" s="1"/>
  <c r="L32" i="12" s="1"/>
  <c r="E32" i="12"/>
  <c r="F32" i="12" s="1"/>
  <c r="G32" i="12" s="1"/>
  <c r="H31" i="12"/>
  <c r="J31" i="12" s="1"/>
  <c r="K31" i="12" s="1"/>
  <c r="L31" i="12" s="1"/>
  <c r="E31" i="12"/>
  <c r="F31" i="12" s="1"/>
  <c r="G31" i="12" s="1"/>
  <c r="H30" i="12"/>
  <c r="J30" i="12" s="1"/>
  <c r="K30" i="12" s="1"/>
  <c r="L30" i="12" s="1"/>
  <c r="E30" i="12"/>
  <c r="F30" i="12" s="1"/>
  <c r="G30" i="12" s="1"/>
  <c r="H29" i="12"/>
  <c r="J29" i="12" s="1"/>
  <c r="K29" i="12" s="1"/>
  <c r="L29" i="12" s="1"/>
  <c r="E29" i="12"/>
  <c r="F29" i="12" s="1"/>
  <c r="G29" i="12" s="1"/>
  <c r="H28" i="12"/>
  <c r="J28" i="12" s="1"/>
  <c r="K28" i="12" s="1"/>
  <c r="L28" i="12" s="1"/>
  <c r="E28" i="12"/>
  <c r="F28" i="12" s="1"/>
  <c r="G28" i="12" s="1"/>
  <c r="H27" i="12"/>
  <c r="E27" i="12"/>
  <c r="F27" i="12" s="1"/>
  <c r="G27" i="12" s="1"/>
  <c r="H26" i="12"/>
  <c r="J26" i="12" s="1"/>
  <c r="K26" i="12" s="1"/>
  <c r="L26" i="12" s="1"/>
  <c r="E26" i="12"/>
  <c r="F26" i="12" s="1"/>
  <c r="G26" i="12" s="1"/>
  <c r="H25" i="12"/>
  <c r="J25" i="12" s="1"/>
  <c r="K25" i="12" s="1"/>
  <c r="L25" i="12" s="1"/>
  <c r="E25" i="12"/>
  <c r="F25" i="12" s="1"/>
  <c r="G25" i="12" s="1"/>
  <c r="H24" i="12"/>
  <c r="J24" i="12" s="1"/>
  <c r="K24" i="12" s="1"/>
  <c r="L24" i="12" s="1"/>
  <c r="E24" i="12"/>
  <c r="F24" i="12" s="1"/>
  <c r="G24" i="12" s="1"/>
  <c r="H23" i="12"/>
  <c r="J23" i="12" s="1"/>
  <c r="K23" i="12" s="1"/>
  <c r="L23" i="12" s="1"/>
  <c r="E23" i="12"/>
  <c r="F23" i="12" s="1"/>
  <c r="G23" i="12" s="1"/>
  <c r="H22" i="12"/>
  <c r="J22" i="12" s="1"/>
  <c r="K22" i="12" s="1"/>
  <c r="L22" i="12" s="1"/>
  <c r="E22" i="12"/>
  <c r="F22" i="12" s="1"/>
  <c r="G22" i="12" s="1"/>
  <c r="H21" i="12"/>
  <c r="J21" i="12" s="1"/>
  <c r="K21" i="12" s="1"/>
  <c r="L21" i="12" s="1"/>
  <c r="E21" i="12"/>
  <c r="F21" i="12" s="1"/>
  <c r="G21" i="12" s="1"/>
  <c r="H20" i="12"/>
  <c r="J20" i="12" s="1"/>
  <c r="K20" i="12" s="1"/>
  <c r="L20" i="12" s="1"/>
  <c r="E20" i="12"/>
  <c r="F20" i="12" s="1"/>
  <c r="G20" i="12" s="1"/>
  <c r="H19" i="12"/>
  <c r="J19" i="12" s="1"/>
  <c r="K19" i="12" s="1"/>
  <c r="L19" i="12" s="1"/>
  <c r="E19" i="12"/>
  <c r="F19" i="12" s="1"/>
  <c r="G19" i="12" s="1"/>
  <c r="H18" i="12"/>
  <c r="J18" i="12" s="1"/>
  <c r="K18" i="12" s="1"/>
  <c r="L18" i="12" s="1"/>
  <c r="E18" i="12"/>
  <c r="F18" i="12" s="1"/>
  <c r="G18" i="12" s="1"/>
  <c r="H17" i="12"/>
  <c r="J17" i="12" s="1"/>
  <c r="K17" i="12" s="1"/>
  <c r="L17" i="12" s="1"/>
  <c r="E17" i="12"/>
  <c r="F17" i="12" s="1"/>
  <c r="G17" i="12" s="1"/>
  <c r="H16" i="12"/>
  <c r="J16" i="12" s="1"/>
  <c r="K16" i="12" s="1"/>
  <c r="L16" i="12" s="1"/>
  <c r="E16" i="12"/>
  <c r="F16" i="12" s="1"/>
  <c r="G16" i="12" s="1"/>
  <c r="H15" i="12"/>
  <c r="J15" i="12" s="1"/>
  <c r="K15" i="12" s="1"/>
  <c r="L15" i="12" s="1"/>
  <c r="E15" i="12"/>
  <c r="F15" i="12" s="1"/>
  <c r="G15" i="12" s="1"/>
  <c r="L14" i="12"/>
  <c r="E14" i="12"/>
  <c r="E13" i="12"/>
  <c r="E12" i="12"/>
  <c r="L11" i="12"/>
  <c r="H11" i="12"/>
  <c r="J11" i="12" s="1"/>
  <c r="E11" i="12"/>
  <c r="F11" i="12" s="1"/>
  <c r="G11" i="12" s="1"/>
  <c r="L10" i="12"/>
  <c r="E10" i="12"/>
  <c r="L9" i="12"/>
  <c r="E9" i="12"/>
  <c r="H9" i="12" s="1"/>
  <c r="J9" i="12" s="1"/>
  <c r="H8" i="12"/>
  <c r="J8" i="12" s="1"/>
  <c r="K8" i="12" s="1"/>
  <c r="L8" i="12" s="1"/>
  <c r="M8" i="12" s="1"/>
  <c r="E8" i="12"/>
  <c r="F8" i="12" s="1"/>
  <c r="G8" i="12" s="1"/>
  <c r="E7" i="12"/>
  <c r="H7" i="12" s="1"/>
  <c r="J7" i="12" s="1"/>
  <c r="I3" i="12"/>
  <c r="L57" i="11"/>
  <c r="M48" i="11"/>
  <c r="J48" i="11"/>
  <c r="L27" i="11"/>
  <c r="M27" i="11" s="1"/>
  <c r="J27" i="11"/>
  <c r="D58" i="11"/>
  <c r="E57" i="11"/>
  <c r="H57" i="11" s="1"/>
  <c r="J57" i="11" s="1"/>
  <c r="K57" i="11" s="1"/>
  <c r="H56" i="11"/>
  <c r="J56" i="11" s="1"/>
  <c r="K56" i="11" s="1"/>
  <c r="L56" i="11" s="1"/>
  <c r="E56" i="11"/>
  <c r="F56" i="11" s="1"/>
  <c r="G56" i="11" s="1"/>
  <c r="E55" i="11"/>
  <c r="H55" i="11" s="1"/>
  <c r="J55" i="11" s="1"/>
  <c r="K55" i="11" s="1"/>
  <c r="L55" i="11" s="1"/>
  <c r="E54" i="11"/>
  <c r="H54" i="11" s="1"/>
  <c r="J54" i="11" s="1"/>
  <c r="K54" i="11" s="1"/>
  <c r="L54" i="11" s="1"/>
  <c r="F53" i="11"/>
  <c r="G53" i="11" s="1"/>
  <c r="E53" i="11"/>
  <c r="H53" i="11" s="1"/>
  <c r="J53" i="11" s="1"/>
  <c r="K53" i="11" s="1"/>
  <c r="L53" i="11" s="1"/>
  <c r="E52" i="11"/>
  <c r="H52" i="11" s="1"/>
  <c r="J52" i="11" s="1"/>
  <c r="K52" i="11" s="1"/>
  <c r="L52" i="11" s="1"/>
  <c r="H51" i="11"/>
  <c r="J51" i="11" s="1"/>
  <c r="K51" i="11" s="1"/>
  <c r="L51" i="11" s="1"/>
  <c r="E51" i="11"/>
  <c r="F51" i="11" s="1"/>
  <c r="G51" i="11" s="1"/>
  <c r="E50" i="11"/>
  <c r="F50" i="11" s="1"/>
  <c r="G50" i="11" s="1"/>
  <c r="E49" i="11"/>
  <c r="F49" i="11" s="1"/>
  <c r="G49" i="11" s="1"/>
  <c r="E48" i="11"/>
  <c r="F48" i="11" s="1"/>
  <c r="G48" i="11" s="1"/>
  <c r="E47" i="11"/>
  <c r="H47" i="11" s="1"/>
  <c r="J47" i="11" s="1"/>
  <c r="E46" i="11"/>
  <c r="H46" i="11" s="1"/>
  <c r="J46" i="11" s="1"/>
  <c r="K46" i="11" s="1"/>
  <c r="L46" i="11" s="1"/>
  <c r="E45" i="11"/>
  <c r="F45" i="11" s="1"/>
  <c r="G45" i="11" s="1"/>
  <c r="M45" i="11" s="1"/>
  <c r="E44" i="11"/>
  <c r="H44" i="11" s="1"/>
  <c r="J44" i="11" s="1"/>
  <c r="K44" i="11" s="1"/>
  <c r="H43" i="11"/>
  <c r="J43" i="11" s="1"/>
  <c r="K43" i="11" s="1"/>
  <c r="L43" i="11" s="1"/>
  <c r="E43" i="11"/>
  <c r="F43" i="11" s="1"/>
  <c r="G43" i="11" s="1"/>
  <c r="E42" i="11"/>
  <c r="H42" i="11" s="1"/>
  <c r="J42" i="11" s="1"/>
  <c r="K42" i="11" s="1"/>
  <c r="L42" i="11" s="1"/>
  <c r="E41" i="11"/>
  <c r="H41" i="11" s="1"/>
  <c r="J41" i="11" s="1"/>
  <c r="K41" i="11" s="1"/>
  <c r="L41" i="11" s="1"/>
  <c r="E40" i="11"/>
  <c r="H40" i="11" s="1"/>
  <c r="J40" i="11" s="1"/>
  <c r="K40" i="11" s="1"/>
  <c r="L40" i="11" s="1"/>
  <c r="E39" i="11"/>
  <c r="H39" i="11" s="1"/>
  <c r="J39" i="11" s="1"/>
  <c r="K39" i="11" s="1"/>
  <c r="L39" i="11" s="1"/>
  <c r="E38" i="11"/>
  <c r="F38" i="11" s="1"/>
  <c r="G38" i="11" s="1"/>
  <c r="M38" i="11" s="1"/>
  <c r="E37" i="11"/>
  <c r="F37" i="11" s="1"/>
  <c r="G37" i="11" s="1"/>
  <c r="E36" i="11"/>
  <c r="F36" i="11" s="1"/>
  <c r="G36" i="11" s="1"/>
  <c r="E35" i="11"/>
  <c r="F35" i="11" s="1"/>
  <c r="G35" i="11" s="1"/>
  <c r="E34" i="11"/>
  <c r="F34" i="11" s="1"/>
  <c r="G34" i="11" s="1"/>
  <c r="E33" i="11"/>
  <c r="F33" i="11" s="1"/>
  <c r="G33" i="11" s="1"/>
  <c r="E32" i="11"/>
  <c r="F32" i="11" s="1"/>
  <c r="G32" i="11" s="1"/>
  <c r="E31" i="11"/>
  <c r="F31" i="11" s="1"/>
  <c r="G31" i="11" s="1"/>
  <c r="E30" i="11"/>
  <c r="F30" i="11" s="1"/>
  <c r="G30" i="11" s="1"/>
  <c r="E29" i="11"/>
  <c r="F29" i="11" s="1"/>
  <c r="G29" i="11" s="1"/>
  <c r="E28" i="11"/>
  <c r="F28" i="11" s="1"/>
  <c r="G28" i="11" s="1"/>
  <c r="H27" i="11"/>
  <c r="E27" i="11"/>
  <c r="F27" i="11" s="1"/>
  <c r="G27" i="11" s="1"/>
  <c r="E26" i="11"/>
  <c r="F26" i="11" s="1"/>
  <c r="G26" i="11" s="1"/>
  <c r="E25" i="11"/>
  <c r="F25" i="11" s="1"/>
  <c r="G25" i="11" s="1"/>
  <c r="E24" i="11"/>
  <c r="F24" i="11" s="1"/>
  <c r="G24" i="11" s="1"/>
  <c r="E23" i="11"/>
  <c r="F23" i="11" s="1"/>
  <c r="G23" i="11" s="1"/>
  <c r="E22" i="11"/>
  <c r="F22" i="11" s="1"/>
  <c r="G22" i="11" s="1"/>
  <c r="E21" i="11"/>
  <c r="F21" i="11" s="1"/>
  <c r="G21" i="11" s="1"/>
  <c r="E20" i="11"/>
  <c r="F20" i="11" s="1"/>
  <c r="G20" i="11" s="1"/>
  <c r="E19" i="11"/>
  <c r="F19" i="11" s="1"/>
  <c r="G19" i="11" s="1"/>
  <c r="E18" i="11"/>
  <c r="E17" i="11"/>
  <c r="F17" i="11" s="1"/>
  <c r="G17" i="11" s="1"/>
  <c r="E16" i="11"/>
  <c r="E15" i="11"/>
  <c r="F15" i="11" s="1"/>
  <c r="G15" i="11" s="1"/>
  <c r="L14" i="11"/>
  <c r="E14" i="11"/>
  <c r="F14" i="11" s="1"/>
  <c r="G14" i="11" s="1"/>
  <c r="H13" i="11"/>
  <c r="J13" i="11" s="1"/>
  <c r="K13" i="11" s="1"/>
  <c r="L13" i="11" s="1"/>
  <c r="F13" i="11"/>
  <c r="G13" i="11" s="1"/>
  <c r="E13" i="11"/>
  <c r="E12" i="11"/>
  <c r="F12" i="11" s="1"/>
  <c r="G12" i="11" s="1"/>
  <c r="L11" i="11"/>
  <c r="E11" i="11"/>
  <c r="L10" i="11"/>
  <c r="E10" i="11"/>
  <c r="H10" i="11" s="1"/>
  <c r="J10" i="11" s="1"/>
  <c r="L9" i="11"/>
  <c r="E9" i="11"/>
  <c r="H9" i="11" s="1"/>
  <c r="J9" i="11" s="1"/>
  <c r="E8" i="11"/>
  <c r="H8" i="11" s="1"/>
  <c r="J8" i="11" s="1"/>
  <c r="K8" i="11" s="1"/>
  <c r="L8" i="11" s="1"/>
  <c r="E7" i="11"/>
  <c r="F7" i="11" s="1"/>
  <c r="G7" i="11" s="1"/>
  <c r="I3" i="11"/>
  <c r="L57" i="10"/>
  <c r="J50" i="10"/>
  <c r="M48" i="10"/>
  <c r="J48" i="10"/>
  <c r="L34" i="10"/>
  <c r="M34" i="10" s="1"/>
  <c r="J34" i="10"/>
  <c r="L27" i="10"/>
  <c r="M27" i="10" s="1"/>
  <c r="J27" i="10"/>
  <c r="L12" i="10"/>
  <c r="M12" i="10" s="1"/>
  <c r="J12" i="10"/>
  <c r="D58" i="10"/>
  <c r="E57" i="10"/>
  <c r="F57" i="10" s="1"/>
  <c r="G57" i="10" s="1"/>
  <c r="M57" i="10" s="1"/>
  <c r="E56" i="10"/>
  <c r="H56" i="10" s="1"/>
  <c r="J56" i="10" s="1"/>
  <c r="K56" i="10" s="1"/>
  <c r="L56" i="10" s="1"/>
  <c r="E55" i="10"/>
  <c r="E54" i="10"/>
  <c r="H54" i="10" s="1"/>
  <c r="J54" i="10" s="1"/>
  <c r="K54" i="10" s="1"/>
  <c r="E53" i="10"/>
  <c r="F53" i="10" s="1"/>
  <c r="G53" i="10" s="1"/>
  <c r="E52" i="10"/>
  <c r="F52" i="10" s="1"/>
  <c r="G52" i="10" s="1"/>
  <c r="H51" i="10"/>
  <c r="J51" i="10" s="1"/>
  <c r="K51" i="10" s="1"/>
  <c r="E51" i="10"/>
  <c r="F51" i="10" s="1"/>
  <c r="G51" i="10" s="1"/>
  <c r="E50" i="10"/>
  <c r="H50" i="10" s="1"/>
  <c r="K50" i="10" s="1"/>
  <c r="L50" i="10" s="1"/>
  <c r="E49" i="10"/>
  <c r="H49" i="10" s="1"/>
  <c r="J49" i="10" s="1"/>
  <c r="K49" i="10" s="1"/>
  <c r="L49" i="10" s="1"/>
  <c r="E48" i="10"/>
  <c r="H48" i="10" s="1"/>
  <c r="E47" i="10"/>
  <c r="F47" i="10" s="1"/>
  <c r="G47" i="10" s="1"/>
  <c r="M47" i="10" s="1"/>
  <c r="H46" i="10"/>
  <c r="J46" i="10" s="1"/>
  <c r="K46" i="10" s="1"/>
  <c r="L46" i="10" s="1"/>
  <c r="F46" i="10"/>
  <c r="G46" i="10" s="1"/>
  <c r="E46" i="10"/>
  <c r="E45" i="10"/>
  <c r="H45" i="10" s="1"/>
  <c r="J45" i="10" s="1"/>
  <c r="E44" i="10"/>
  <c r="E43" i="10"/>
  <c r="F42" i="10"/>
  <c r="G42" i="10" s="1"/>
  <c r="E42" i="10"/>
  <c r="H42" i="10" s="1"/>
  <c r="J42" i="10" s="1"/>
  <c r="K42" i="10" s="1"/>
  <c r="E41" i="10"/>
  <c r="H41" i="10" s="1"/>
  <c r="J41" i="10" s="1"/>
  <c r="K41" i="10" s="1"/>
  <c r="L41" i="10" s="1"/>
  <c r="E40" i="10"/>
  <c r="H40" i="10" s="1"/>
  <c r="J40" i="10" s="1"/>
  <c r="K40" i="10" s="1"/>
  <c r="L40" i="10" s="1"/>
  <c r="H39" i="10"/>
  <c r="J39" i="10" s="1"/>
  <c r="K39" i="10" s="1"/>
  <c r="L39" i="10" s="1"/>
  <c r="E39" i="10"/>
  <c r="F39" i="10" s="1"/>
  <c r="G39" i="10" s="1"/>
  <c r="E38" i="10"/>
  <c r="H38" i="10" s="1"/>
  <c r="J38" i="10" s="1"/>
  <c r="E37" i="10"/>
  <c r="H37" i="10" s="1"/>
  <c r="J37" i="10" s="1"/>
  <c r="K37" i="10" s="1"/>
  <c r="L37" i="10" s="1"/>
  <c r="E36" i="10"/>
  <c r="H36" i="10" s="1"/>
  <c r="J36" i="10" s="1"/>
  <c r="K36" i="10" s="1"/>
  <c r="L36" i="10" s="1"/>
  <c r="E35" i="10"/>
  <c r="F35" i="10" s="1"/>
  <c r="G35" i="10" s="1"/>
  <c r="H34" i="10"/>
  <c r="F34" i="10"/>
  <c r="G34" i="10" s="1"/>
  <c r="E34" i="10"/>
  <c r="E33" i="10"/>
  <c r="H33" i="10" s="1"/>
  <c r="J33" i="10" s="1"/>
  <c r="K33" i="10" s="1"/>
  <c r="L33" i="10" s="1"/>
  <c r="E32" i="10"/>
  <c r="H32" i="10" s="1"/>
  <c r="J32" i="10" s="1"/>
  <c r="K32" i="10" s="1"/>
  <c r="L32" i="10" s="1"/>
  <c r="H31" i="10"/>
  <c r="J31" i="10" s="1"/>
  <c r="K31" i="10" s="1"/>
  <c r="L31" i="10" s="1"/>
  <c r="E31" i="10"/>
  <c r="F31" i="10" s="1"/>
  <c r="G31" i="10" s="1"/>
  <c r="H30" i="10"/>
  <c r="J30" i="10" s="1"/>
  <c r="K30" i="10" s="1"/>
  <c r="L30" i="10" s="1"/>
  <c r="F30" i="10"/>
  <c r="G30" i="10" s="1"/>
  <c r="E30" i="10"/>
  <c r="E29" i="10"/>
  <c r="H29" i="10" s="1"/>
  <c r="J29" i="10" s="1"/>
  <c r="K29" i="10" s="1"/>
  <c r="L29" i="10" s="1"/>
  <c r="E28" i="10"/>
  <c r="H28" i="10" s="1"/>
  <c r="J28" i="10" s="1"/>
  <c r="K28" i="10" s="1"/>
  <c r="L28" i="10" s="1"/>
  <c r="H27" i="10"/>
  <c r="E27" i="10"/>
  <c r="F27" i="10" s="1"/>
  <c r="G27" i="10" s="1"/>
  <c r="F26" i="10"/>
  <c r="G26" i="10" s="1"/>
  <c r="E26" i="10"/>
  <c r="H26" i="10" s="1"/>
  <c r="J26" i="10" s="1"/>
  <c r="K26" i="10" s="1"/>
  <c r="L26" i="10" s="1"/>
  <c r="M26" i="10" s="1"/>
  <c r="E25" i="10"/>
  <c r="H25" i="10" s="1"/>
  <c r="J25" i="10" s="1"/>
  <c r="K25" i="10" s="1"/>
  <c r="L25" i="10" s="1"/>
  <c r="E24" i="10"/>
  <c r="H24" i="10" s="1"/>
  <c r="J24" i="10" s="1"/>
  <c r="K24" i="10" s="1"/>
  <c r="L24" i="10" s="1"/>
  <c r="H23" i="10"/>
  <c r="J23" i="10" s="1"/>
  <c r="K23" i="10" s="1"/>
  <c r="L23" i="10" s="1"/>
  <c r="E23" i="10"/>
  <c r="F23" i="10" s="1"/>
  <c r="G23" i="10" s="1"/>
  <c r="E22" i="10"/>
  <c r="H22" i="10" s="1"/>
  <c r="J22" i="10" s="1"/>
  <c r="K22" i="10" s="1"/>
  <c r="L22" i="10" s="1"/>
  <c r="E21" i="10"/>
  <c r="H21" i="10" s="1"/>
  <c r="J21" i="10" s="1"/>
  <c r="K21" i="10" s="1"/>
  <c r="L21" i="10" s="1"/>
  <c r="E20" i="10"/>
  <c r="H20" i="10" s="1"/>
  <c r="J20" i="10" s="1"/>
  <c r="K20" i="10" s="1"/>
  <c r="L20" i="10" s="1"/>
  <c r="E19" i="10"/>
  <c r="F19" i="10" s="1"/>
  <c r="G19" i="10" s="1"/>
  <c r="H18" i="10"/>
  <c r="J18" i="10" s="1"/>
  <c r="K18" i="10" s="1"/>
  <c r="L18" i="10" s="1"/>
  <c r="F18" i="10"/>
  <c r="G18" i="10" s="1"/>
  <c r="E18" i="10"/>
  <c r="E17" i="10"/>
  <c r="H17" i="10" s="1"/>
  <c r="J17" i="10" s="1"/>
  <c r="K17" i="10" s="1"/>
  <c r="L17" i="10" s="1"/>
  <c r="E16" i="10"/>
  <c r="H16" i="10" s="1"/>
  <c r="J16" i="10" s="1"/>
  <c r="K16" i="10" s="1"/>
  <c r="L16" i="10" s="1"/>
  <c r="F15" i="10"/>
  <c r="G15" i="10" s="1"/>
  <c r="E15" i="10"/>
  <c r="H15" i="10" s="1"/>
  <c r="J15" i="10" s="1"/>
  <c r="K15" i="10" s="1"/>
  <c r="L15" i="10" s="1"/>
  <c r="L14" i="10"/>
  <c r="E14" i="10"/>
  <c r="E13" i="10"/>
  <c r="E12" i="10"/>
  <c r="L11" i="10"/>
  <c r="F11" i="10"/>
  <c r="G11" i="10" s="1"/>
  <c r="E11" i="10"/>
  <c r="H11" i="10" s="1"/>
  <c r="J11" i="10" s="1"/>
  <c r="L10" i="10"/>
  <c r="E10" i="10"/>
  <c r="H10" i="10" s="1"/>
  <c r="J10" i="10" s="1"/>
  <c r="L9" i="10"/>
  <c r="E9" i="10"/>
  <c r="H9" i="10" s="1"/>
  <c r="J9" i="10" s="1"/>
  <c r="E8" i="10"/>
  <c r="F8" i="10" s="1"/>
  <c r="G8" i="10" s="1"/>
  <c r="E7" i="10"/>
  <c r="H7" i="10" s="1"/>
  <c r="J7" i="10" s="1"/>
  <c r="I3" i="10"/>
  <c r="L57" i="9"/>
  <c r="M48" i="9"/>
  <c r="J48" i="9"/>
  <c r="L34" i="9"/>
  <c r="M34" i="9" s="1"/>
  <c r="J34" i="9"/>
  <c r="L27" i="9"/>
  <c r="M27" i="9" s="1"/>
  <c r="J27" i="9"/>
  <c r="L16" i="9"/>
  <c r="M16" i="9" s="1"/>
  <c r="J16" i="9"/>
  <c r="L12" i="9"/>
  <c r="M12" i="9" s="1"/>
  <c r="J12" i="9"/>
  <c r="D58" i="9"/>
  <c r="E57" i="9"/>
  <c r="H57" i="9" s="1"/>
  <c r="J57" i="9" s="1"/>
  <c r="K57" i="9" s="1"/>
  <c r="F56" i="9"/>
  <c r="G56" i="9" s="1"/>
  <c r="E56" i="9"/>
  <c r="H56" i="9" s="1"/>
  <c r="J56" i="9" s="1"/>
  <c r="K56" i="9" s="1"/>
  <c r="L56" i="9" s="1"/>
  <c r="E55" i="9"/>
  <c r="F55" i="9" s="1"/>
  <c r="G55" i="9" s="1"/>
  <c r="E54" i="9"/>
  <c r="H54" i="9" s="1"/>
  <c r="J54" i="9" s="1"/>
  <c r="K54" i="9" s="1"/>
  <c r="L54" i="9" s="1"/>
  <c r="F53" i="9"/>
  <c r="G53" i="9" s="1"/>
  <c r="E53" i="9"/>
  <c r="H53" i="9" s="1"/>
  <c r="J53" i="9" s="1"/>
  <c r="K53" i="9" s="1"/>
  <c r="L53" i="9" s="1"/>
  <c r="F52" i="9"/>
  <c r="G52" i="9" s="1"/>
  <c r="E52" i="9"/>
  <c r="H52" i="9" s="1"/>
  <c r="J52" i="9" s="1"/>
  <c r="K52" i="9" s="1"/>
  <c r="L52" i="9" s="1"/>
  <c r="E51" i="9"/>
  <c r="H51" i="9" s="1"/>
  <c r="J51" i="9" s="1"/>
  <c r="K51" i="9" s="1"/>
  <c r="L51" i="9" s="1"/>
  <c r="E50" i="9"/>
  <c r="H50" i="9" s="1"/>
  <c r="J50" i="9" s="1"/>
  <c r="K50" i="9" s="1"/>
  <c r="L50" i="9" s="1"/>
  <c r="E49" i="9"/>
  <c r="H49" i="9" s="1"/>
  <c r="J49" i="9" s="1"/>
  <c r="K49" i="9" s="1"/>
  <c r="L49" i="9" s="1"/>
  <c r="E48" i="9"/>
  <c r="H48" i="9" s="1"/>
  <c r="F47" i="9"/>
  <c r="G47" i="9" s="1"/>
  <c r="M47" i="9" s="1"/>
  <c r="E47" i="9"/>
  <c r="H47" i="9" s="1"/>
  <c r="J47" i="9" s="1"/>
  <c r="F46" i="9"/>
  <c r="G46" i="9" s="1"/>
  <c r="E46" i="9"/>
  <c r="H46" i="9" s="1"/>
  <c r="J46" i="9" s="1"/>
  <c r="K46" i="9" s="1"/>
  <c r="L46" i="9" s="1"/>
  <c r="M46" i="9" s="1"/>
  <c r="E45" i="9"/>
  <c r="H45" i="9" s="1"/>
  <c r="J45" i="9" s="1"/>
  <c r="E44" i="9"/>
  <c r="F44" i="9" s="1"/>
  <c r="G44" i="9" s="1"/>
  <c r="E43" i="9"/>
  <c r="F43" i="9" s="1"/>
  <c r="G43" i="9" s="1"/>
  <c r="E42" i="9"/>
  <c r="F42" i="9" s="1"/>
  <c r="G42" i="9" s="1"/>
  <c r="E41" i="9"/>
  <c r="H41" i="9" s="1"/>
  <c r="J41" i="9" s="1"/>
  <c r="K41" i="9" s="1"/>
  <c r="L41" i="9" s="1"/>
  <c r="F40" i="9"/>
  <c r="G40" i="9" s="1"/>
  <c r="E40" i="9"/>
  <c r="H40" i="9" s="1"/>
  <c r="J40" i="9" s="1"/>
  <c r="K40" i="9" s="1"/>
  <c r="L40" i="9" s="1"/>
  <c r="E39" i="9"/>
  <c r="H39" i="9" s="1"/>
  <c r="J39" i="9" s="1"/>
  <c r="K39" i="9" s="1"/>
  <c r="L39" i="9" s="1"/>
  <c r="E38" i="9"/>
  <c r="H38" i="9" s="1"/>
  <c r="J38" i="9" s="1"/>
  <c r="E37" i="9"/>
  <c r="H37" i="9" s="1"/>
  <c r="J37" i="9" s="1"/>
  <c r="K37" i="9" s="1"/>
  <c r="L37" i="9" s="1"/>
  <c r="E36" i="9"/>
  <c r="H36" i="9" s="1"/>
  <c r="J36" i="9" s="1"/>
  <c r="K36" i="9" s="1"/>
  <c r="L36" i="9" s="1"/>
  <c r="E35" i="9"/>
  <c r="H35" i="9" s="1"/>
  <c r="J35" i="9" s="1"/>
  <c r="K35" i="9" s="1"/>
  <c r="L35" i="9" s="1"/>
  <c r="E34" i="9"/>
  <c r="H34" i="9" s="1"/>
  <c r="E33" i="9"/>
  <c r="H33" i="9" s="1"/>
  <c r="J33" i="9" s="1"/>
  <c r="K33" i="9" s="1"/>
  <c r="L33" i="9" s="1"/>
  <c r="E32" i="9"/>
  <c r="H32" i="9" s="1"/>
  <c r="J32" i="9" s="1"/>
  <c r="K32" i="9" s="1"/>
  <c r="L32" i="9" s="1"/>
  <c r="E31" i="9"/>
  <c r="H31" i="9" s="1"/>
  <c r="J31" i="9" s="1"/>
  <c r="K31" i="9" s="1"/>
  <c r="L31" i="9" s="1"/>
  <c r="E30" i="9"/>
  <c r="H30" i="9" s="1"/>
  <c r="J30" i="9" s="1"/>
  <c r="K30" i="9" s="1"/>
  <c r="L30" i="9" s="1"/>
  <c r="E29" i="9"/>
  <c r="H29" i="9" s="1"/>
  <c r="J29" i="9" s="1"/>
  <c r="K29" i="9" s="1"/>
  <c r="L29" i="9" s="1"/>
  <c r="E28" i="9"/>
  <c r="H28" i="9" s="1"/>
  <c r="J28" i="9" s="1"/>
  <c r="K28" i="9" s="1"/>
  <c r="L28" i="9" s="1"/>
  <c r="E27" i="9"/>
  <c r="H27" i="9" s="1"/>
  <c r="E26" i="9"/>
  <c r="H26" i="9" s="1"/>
  <c r="J26" i="9" s="1"/>
  <c r="K26" i="9" s="1"/>
  <c r="L26" i="9" s="1"/>
  <c r="E25" i="9"/>
  <c r="H25" i="9" s="1"/>
  <c r="J25" i="9" s="1"/>
  <c r="K25" i="9" s="1"/>
  <c r="L25" i="9" s="1"/>
  <c r="E24" i="9"/>
  <c r="H24" i="9" s="1"/>
  <c r="J24" i="9" s="1"/>
  <c r="K24" i="9" s="1"/>
  <c r="L24" i="9" s="1"/>
  <c r="E23" i="9"/>
  <c r="H23" i="9" s="1"/>
  <c r="J23" i="9" s="1"/>
  <c r="K23" i="9" s="1"/>
  <c r="L23" i="9" s="1"/>
  <c r="E22" i="9"/>
  <c r="H22" i="9" s="1"/>
  <c r="J22" i="9" s="1"/>
  <c r="K22" i="9" s="1"/>
  <c r="L22" i="9" s="1"/>
  <c r="E21" i="9"/>
  <c r="H21" i="9" s="1"/>
  <c r="J21" i="9" s="1"/>
  <c r="K21" i="9" s="1"/>
  <c r="L21" i="9" s="1"/>
  <c r="E20" i="9"/>
  <c r="H20" i="9" s="1"/>
  <c r="J20" i="9" s="1"/>
  <c r="K20" i="9" s="1"/>
  <c r="L20" i="9" s="1"/>
  <c r="E19" i="9"/>
  <c r="H19" i="9" s="1"/>
  <c r="J19" i="9" s="1"/>
  <c r="K19" i="9" s="1"/>
  <c r="L19" i="9" s="1"/>
  <c r="E18" i="9"/>
  <c r="H18" i="9" s="1"/>
  <c r="J18" i="9" s="1"/>
  <c r="K18" i="9" s="1"/>
  <c r="L18" i="9" s="1"/>
  <c r="E17" i="9"/>
  <c r="H17" i="9" s="1"/>
  <c r="J17" i="9" s="1"/>
  <c r="K17" i="9" s="1"/>
  <c r="L17" i="9" s="1"/>
  <c r="E16" i="9"/>
  <c r="H16" i="9" s="1"/>
  <c r="E15" i="9"/>
  <c r="H15" i="9" s="1"/>
  <c r="J15" i="9" s="1"/>
  <c r="K15" i="9" s="1"/>
  <c r="L15" i="9" s="1"/>
  <c r="L14" i="9"/>
  <c r="E14" i="9"/>
  <c r="F14" i="9" s="1"/>
  <c r="G14" i="9" s="1"/>
  <c r="E13" i="9"/>
  <c r="F13" i="9" s="1"/>
  <c r="G13" i="9" s="1"/>
  <c r="E12" i="9"/>
  <c r="F12" i="9" s="1"/>
  <c r="G12" i="9" s="1"/>
  <c r="L11" i="9"/>
  <c r="E11" i="9"/>
  <c r="F11" i="9" s="1"/>
  <c r="G11" i="9" s="1"/>
  <c r="M11" i="9" s="1"/>
  <c r="L10" i="9"/>
  <c r="E10" i="9"/>
  <c r="H10" i="9" s="1"/>
  <c r="J10" i="9" s="1"/>
  <c r="L9" i="9"/>
  <c r="E9" i="9"/>
  <c r="H9" i="9" s="1"/>
  <c r="J9" i="9" s="1"/>
  <c r="E8" i="9"/>
  <c r="H8" i="9" s="1"/>
  <c r="J8" i="9" s="1"/>
  <c r="K8" i="9" s="1"/>
  <c r="L8" i="9" s="1"/>
  <c r="E7" i="9"/>
  <c r="I3" i="9"/>
  <c r="L22" i="8"/>
  <c r="L57" i="8"/>
  <c r="M48" i="8"/>
  <c r="J48" i="8"/>
  <c r="M34" i="8"/>
  <c r="J34" i="8"/>
  <c r="L12" i="8"/>
  <c r="M12" i="8" s="1"/>
  <c r="J12" i="8"/>
  <c r="M56" i="9" l="1"/>
  <c r="M53" i="9"/>
  <c r="M42" i="10"/>
  <c r="M56" i="11"/>
  <c r="M53" i="11"/>
  <c r="M42" i="12"/>
  <c r="M46" i="12"/>
  <c r="M18" i="12"/>
  <c r="M22" i="12"/>
  <c r="M26" i="12"/>
  <c r="M28" i="12"/>
  <c r="M34" i="12"/>
  <c r="M16" i="12"/>
  <c r="M20" i="12"/>
  <c r="M24" i="12"/>
  <c r="M30" i="12"/>
  <c r="M32" i="12"/>
  <c r="M36" i="12"/>
  <c r="M40" i="12"/>
  <c r="M15" i="12"/>
  <c r="M17" i="12"/>
  <c r="M19" i="12"/>
  <c r="M21" i="12"/>
  <c r="M23" i="12"/>
  <c r="M25" i="12"/>
  <c r="M29" i="12"/>
  <c r="M31" i="12"/>
  <c r="M33" i="12"/>
  <c r="M35" i="12"/>
  <c r="M37" i="12"/>
  <c r="M39" i="12"/>
  <c r="M41" i="12"/>
  <c r="M50" i="12"/>
  <c r="F9" i="12"/>
  <c r="G9" i="12" s="1"/>
  <c r="M11" i="12"/>
  <c r="F48" i="12"/>
  <c r="G48" i="12" s="1"/>
  <c r="M49" i="12"/>
  <c r="F47" i="12"/>
  <c r="G47" i="12" s="1"/>
  <c r="M47" i="12" s="1"/>
  <c r="F51" i="12"/>
  <c r="G51" i="12" s="1"/>
  <c r="F54" i="12"/>
  <c r="G54" i="12" s="1"/>
  <c r="M54" i="12" s="1"/>
  <c r="F56" i="12"/>
  <c r="G56" i="12" s="1"/>
  <c r="M56" i="12" s="1"/>
  <c r="M9" i="12"/>
  <c r="K7" i="12"/>
  <c r="L7" i="12" s="1"/>
  <c r="H13" i="12"/>
  <c r="J13" i="12" s="1"/>
  <c r="K13" i="12" s="1"/>
  <c r="L13" i="12" s="1"/>
  <c r="F13" i="12"/>
  <c r="G13" i="12" s="1"/>
  <c r="H43" i="12"/>
  <c r="J43" i="12" s="1"/>
  <c r="K43" i="12" s="1"/>
  <c r="L43" i="12" s="1"/>
  <c r="F43" i="12"/>
  <c r="G43" i="12" s="1"/>
  <c r="H55" i="12"/>
  <c r="J55" i="12" s="1"/>
  <c r="K55" i="12" s="1"/>
  <c r="L55" i="12" s="1"/>
  <c r="F55" i="12"/>
  <c r="G55" i="12" s="1"/>
  <c r="M55" i="12" s="1"/>
  <c r="E58" i="12"/>
  <c r="E3" i="12"/>
  <c r="F7" i="12"/>
  <c r="G7" i="12" s="1"/>
  <c r="H12" i="12"/>
  <c r="J12" i="12" s="1"/>
  <c r="K12" i="12" s="1"/>
  <c r="L12" i="12" s="1"/>
  <c r="M12" i="12" s="1"/>
  <c r="F12" i="12"/>
  <c r="G12" i="12" s="1"/>
  <c r="H14" i="12"/>
  <c r="J14" i="12" s="1"/>
  <c r="F14" i="12"/>
  <c r="G14" i="12" s="1"/>
  <c r="M14" i="12" s="1"/>
  <c r="H44" i="12"/>
  <c r="F44" i="12"/>
  <c r="G44" i="12" s="1"/>
  <c r="F10" i="12"/>
  <c r="G10" i="12" s="1"/>
  <c r="M10" i="12" s="1"/>
  <c r="H10" i="12"/>
  <c r="J10" i="12" s="1"/>
  <c r="H52" i="12"/>
  <c r="J52" i="12" s="1"/>
  <c r="K52" i="12" s="1"/>
  <c r="H53" i="12"/>
  <c r="J53" i="12" s="1"/>
  <c r="K53" i="12" s="1"/>
  <c r="L53" i="12" s="1"/>
  <c r="M53" i="12" s="1"/>
  <c r="H57" i="12"/>
  <c r="J57" i="12" s="1"/>
  <c r="K57" i="12" s="1"/>
  <c r="H31" i="11"/>
  <c r="J31" i="11" s="1"/>
  <c r="K31" i="11" s="1"/>
  <c r="L31" i="11" s="1"/>
  <c r="F46" i="11"/>
  <c r="G46" i="11" s="1"/>
  <c r="H15" i="11"/>
  <c r="J15" i="11" s="1"/>
  <c r="K15" i="11" s="1"/>
  <c r="L15" i="11" s="1"/>
  <c r="M15" i="11" s="1"/>
  <c r="H35" i="11"/>
  <c r="J35" i="11" s="1"/>
  <c r="K35" i="11" s="1"/>
  <c r="L35" i="11" s="1"/>
  <c r="M35" i="11" s="1"/>
  <c r="F52" i="11"/>
  <c r="G52" i="11" s="1"/>
  <c r="M52" i="11" s="1"/>
  <c r="F57" i="11"/>
  <c r="G57" i="11" s="1"/>
  <c r="M57" i="11" s="1"/>
  <c r="H12" i="11"/>
  <c r="J12" i="11" s="1"/>
  <c r="K12" i="11" s="1"/>
  <c r="L12" i="11" s="1"/>
  <c r="M12" i="11" s="1"/>
  <c r="H14" i="11"/>
  <c r="J14" i="11" s="1"/>
  <c r="H23" i="11"/>
  <c r="J23" i="11" s="1"/>
  <c r="K23" i="11" s="1"/>
  <c r="L23" i="11" s="1"/>
  <c r="M43" i="11"/>
  <c r="H29" i="11"/>
  <c r="J29" i="11" s="1"/>
  <c r="K29" i="11" s="1"/>
  <c r="L29" i="11" s="1"/>
  <c r="M29" i="11" s="1"/>
  <c r="H37" i="11"/>
  <c r="J37" i="11" s="1"/>
  <c r="K37" i="11" s="1"/>
  <c r="L37" i="11" s="1"/>
  <c r="M37" i="11" s="1"/>
  <c r="F44" i="11"/>
  <c r="G44" i="11" s="1"/>
  <c r="M44" i="11" s="1"/>
  <c r="F47" i="11"/>
  <c r="G47" i="11" s="1"/>
  <c r="M47" i="11" s="1"/>
  <c r="H49" i="11"/>
  <c r="J49" i="11" s="1"/>
  <c r="K49" i="11" s="1"/>
  <c r="L49" i="11" s="1"/>
  <c r="M49" i="11" s="1"/>
  <c r="F55" i="11"/>
  <c r="G55" i="11" s="1"/>
  <c r="M55" i="11" s="1"/>
  <c r="E3" i="11"/>
  <c r="H21" i="11"/>
  <c r="J21" i="11" s="1"/>
  <c r="K21" i="11" s="1"/>
  <c r="L21" i="11" s="1"/>
  <c r="M21" i="11" s="1"/>
  <c r="M14" i="11"/>
  <c r="H19" i="11"/>
  <c r="J19" i="11" s="1"/>
  <c r="K19" i="11" s="1"/>
  <c r="L19" i="11" s="1"/>
  <c r="M19" i="11" s="1"/>
  <c r="F8" i="11"/>
  <c r="G8" i="11" s="1"/>
  <c r="M8" i="11" s="1"/>
  <c r="F9" i="11"/>
  <c r="G9" i="11" s="1"/>
  <c r="M9" i="11" s="1"/>
  <c r="F10" i="11"/>
  <c r="G10" i="11" s="1"/>
  <c r="M10" i="11" s="1"/>
  <c r="H17" i="11"/>
  <c r="J17" i="11" s="1"/>
  <c r="K17" i="11" s="1"/>
  <c r="L17" i="11" s="1"/>
  <c r="M17" i="11" s="1"/>
  <c r="H25" i="11"/>
  <c r="J25" i="11" s="1"/>
  <c r="K25" i="11" s="1"/>
  <c r="L25" i="11" s="1"/>
  <c r="M25" i="11" s="1"/>
  <c r="H33" i="11"/>
  <c r="J33" i="11" s="1"/>
  <c r="K33" i="11" s="1"/>
  <c r="L33" i="11" s="1"/>
  <c r="M33" i="11" s="1"/>
  <c r="M46" i="11"/>
  <c r="E58" i="11"/>
  <c r="H7" i="11"/>
  <c r="J7" i="11" s="1"/>
  <c r="H11" i="11"/>
  <c r="J11" i="11" s="1"/>
  <c r="F11" i="11"/>
  <c r="G11" i="11" s="1"/>
  <c r="M11" i="11"/>
  <c r="M13" i="11"/>
  <c r="F16" i="11"/>
  <c r="G16" i="11" s="1"/>
  <c r="H16" i="11"/>
  <c r="J16" i="11" s="1"/>
  <c r="K16" i="11" s="1"/>
  <c r="L16" i="11" s="1"/>
  <c r="F18" i="11"/>
  <c r="G18" i="11" s="1"/>
  <c r="H18" i="11"/>
  <c r="J18" i="11" s="1"/>
  <c r="K18" i="11" s="1"/>
  <c r="L18" i="11" s="1"/>
  <c r="M23" i="11"/>
  <c r="M31" i="11"/>
  <c r="F39" i="11"/>
  <c r="G39" i="11" s="1"/>
  <c r="M39" i="11" s="1"/>
  <c r="F41" i="11"/>
  <c r="G41" i="11" s="1"/>
  <c r="M41" i="11" s="1"/>
  <c r="H20" i="11"/>
  <c r="J20" i="11" s="1"/>
  <c r="K20" i="11" s="1"/>
  <c r="L20" i="11" s="1"/>
  <c r="M20" i="11" s="1"/>
  <c r="H22" i="11"/>
  <c r="J22" i="11" s="1"/>
  <c r="K22" i="11" s="1"/>
  <c r="L22" i="11" s="1"/>
  <c r="M22" i="11" s="1"/>
  <c r="H24" i="11"/>
  <c r="J24" i="11" s="1"/>
  <c r="K24" i="11" s="1"/>
  <c r="L24" i="11" s="1"/>
  <c r="M24" i="11" s="1"/>
  <c r="H26" i="11"/>
  <c r="J26" i="11" s="1"/>
  <c r="K26" i="11" s="1"/>
  <c r="L26" i="11" s="1"/>
  <c r="M26" i="11" s="1"/>
  <c r="H28" i="11"/>
  <c r="J28" i="11" s="1"/>
  <c r="K28" i="11" s="1"/>
  <c r="L28" i="11" s="1"/>
  <c r="M28" i="11" s="1"/>
  <c r="H30" i="11"/>
  <c r="J30" i="11" s="1"/>
  <c r="K30" i="11" s="1"/>
  <c r="L30" i="11" s="1"/>
  <c r="M30" i="11" s="1"/>
  <c r="H32" i="11"/>
  <c r="J32" i="11" s="1"/>
  <c r="K32" i="11" s="1"/>
  <c r="L32" i="11" s="1"/>
  <c r="M32" i="11" s="1"/>
  <c r="H34" i="11"/>
  <c r="J34" i="11" s="1"/>
  <c r="K34" i="11" s="1"/>
  <c r="L34" i="11" s="1"/>
  <c r="M34" i="11" s="1"/>
  <c r="H36" i="11"/>
  <c r="J36" i="11" s="1"/>
  <c r="K36" i="11" s="1"/>
  <c r="L36" i="11" s="1"/>
  <c r="M36" i="11" s="1"/>
  <c r="H38" i="11"/>
  <c r="J38" i="11" s="1"/>
  <c r="H48" i="11"/>
  <c r="H50" i="11"/>
  <c r="J50" i="11" s="1"/>
  <c r="K50" i="11" s="1"/>
  <c r="L50" i="11" s="1"/>
  <c r="M50" i="11" s="1"/>
  <c r="F40" i="11"/>
  <c r="G40" i="11" s="1"/>
  <c r="M40" i="11" s="1"/>
  <c r="F42" i="11"/>
  <c r="G42" i="11" s="1"/>
  <c r="M42" i="11" s="1"/>
  <c r="H45" i="11"/>
  <c r="J45" i="11" s="1"/>
  <c r="F54" i="11"/>
  <c r="G54" i="11" s="1"/>
  <c r="M54" i="11" s="1"/>
  <c r="H19" i="10"/>
  <c r="J19" i="10" s="1"/>
  <c r="K19" i="10" s="1"/>
  <c r="L19" i="10" s="1"/>
  <c r="M19" i="10" s="1"/>
  <c r="F22" i="10"/>
  <c r="G22" i="10" s="1"/>
  <c r="H35" i="10"/>
  <c r="J35" i="10" s="1"/>
  <c r="K35" i="10" s="1"/>
  <c r="L35" i="10" s="1"/>
  <c r="M35" i="10" s="1"/>
  <c r="F38" i="10"/>
  <c r="G38" i="10" s="1"/>
  <c r="M38" i="10" s="1"/>
  <c r="H47" i="10"/>
  <c r="J47" i="10" s="1"/>
  <c r="F50" i="10"/>
  <c r="G50" i="10" s="1"/>
  <c r="M46" i="10"/>
  <c r="F29" i="10"/>
  <c r="G29" i="10" s="1"/>
  <c r="M29" i="10" s="1"/>
  <c r="M30" i="10"/>
  <c r="F33" i="10"/>
  <c r="G33" i="10" s="1"/>
  <c r="M33" i="10" s="1"/>
  <c r="F37" i="10"/>
  <c r="G37" i="10" s="1"/>
  <c r="M37" i="10" s="1"/>
  <c r="F41" i="10"/>
  <c r="G41" i="10" s="1"/>
  <c r="M41" i="10" s="1"/>
  <c r="F45" i="10"/>
  <c r="G45" i="10" s="1"/>
  <c r="M45" i="10" s="1"/>
  <c r="F49" i="10"/>
  <c r="G49" i="10" s="1"/>
  <c r="M49" i="10" s="1"/>
  <c r="M50" i="10"/>
  <c r="F54" i="10"/>
  <c r="G54" i="10" s="1"/>
  <c r="M54" i="10" s="1"/>
  <c r="F56" i="10"/>
  <c r="G56" i="10" s="1"/>
  <c r="M56" i="10" s="1"/>
  <c r="M18" i="10"/>
  <c r="F21" i="10"/>
  <c r="G21" i="10" s="1"/>
  <c r="M21" i="10" s="1"/>
  <c r="F25" i="10"/>
  <c r="G25" i="10" s="1"/>
  <c r="M25" i="10" s="1"/>
  <c r="F17" i="10"/>
  <c r="G17" i="10" s="1"/>
  <c r="M17" i="10" s="1"/>
  <c r="F20" i="10"/>
  <c r="G20" i="10" s="1"/>
  <c r="M20" i="10" s="1"/>
  <c r="F24" i="10"/>
  <c r="G24" i="10" s="1"/>
  <c r="M24" i="10" s="1"/>
  <c r="F28" i="10"/>
  <c r="G28" i="10" s="1"/>
  <c r="M28" i="10" s="1"/>
  <c r="F32" i="10"/>
  <c r="G32" i="10" s="1"/>
  <c r="M32" i="10" s="1"/>
  <c r="F36" i="10"/>
  <c r="G36" i="10" s="1"/>
  <c r="M36" i="10" s="1"/>
  <c r="F40" i="10"/>
  <c r="G40" i="10" s="1"/>
  <c r="M40" i="10" s="1"/>
  <c r="F48" i="10"/>
  <c r="G48" i="10" s="1"/>
  <c r="M23" i="10"/>
  <c r="M31" i="10"/>
  <c r="M39" i="10"/>
  <c r="H8" i="10"/>
  <c r="J8" i="10" s="1"/>
  <c r="K8" i="10" s="1"/>
  <c r="L8" i="10" s="1"/>
  <c r="M8" i="10" s="1"/>
  <c r="M22" i="10"/>
  <c r="F16" i="10"/>
  <c r="G16" i="10" s="1"/>
  <c r="M16" i="10" s="1"/>
  <c r="K7" i="10"/>
  <c r="L7" i="10" s="1"/>
  <c r="H12" i="10"/>
  <c r="F12" i="10"/>
  <c r="G12" i="10" s="1"/>
  <c r="H14" i="10"/>
  <c r="J14" i="10" s="1"/>
  <c r="F14" i="10"/>
  <c r="G14" i="10" s="1"/>
  <c r="M14" i="10" s="1"/>
  <c r="H44" i="10"/>
  <c r="J44" i="10" s="1"/>
  <c r="K44" i="10" s="1"/>
  <c r="L44" i="10" s="1"/>
  <c r="F44" i="10"/>
  <c r="G44" i="10" s="1"/>
  <c r="M44" i="10" s="1"/>
  <c r="E58" i="10"/>
  <c r="F7" i="10"/>
  <c r="G7" i="10" s="1"/>
  <c r="F9" i="10"/>
  <c r="G9" i="10" s="1"/>
  <c r="M9" i="10" s="1"/>
  <c r="H13" i="10"/>
  <c r="J13" i="10" s="1"/>
  <c r="K13" i="10" s="1"/>
  <c r="L13" i="10" s="1"/>
  <c r="F13" i="10"/>
  <c r="G13" i="10" s="1"/>
  <c r="M15" i="10"/>
  <c r="E3" i="10"/>
  <c r="F10" i="10"/>
  <c r="G10" i="10" s="1"/>
  <c r="M10" i="10" s="1"/>
  <c r="M11" i="10"/>
  <c r="H43" i="10"/>
  <c r="J43" i="10" s="1"/>
  <c r="K43" i="10" s="1"/>
  <c r="L43" i="10" s="1"/>
  <c r="F43" i="10"/>
  <c r="G43" i="10" s="1"/>
  <c r="H55" i="10"/>
  <c r="J55" i="10" s="1"/>
  <c r="K55" i="10" s="1"/>
  <c r="L55" i="10" s="1"/>
  <c r="F55" i="10"/>
  <c r="G55" i="10" s="1"/>
  <c r="H52" i="10"/>
  <c r="J52" i="10" s="1"/>
  <c r="K52" i="10" s="1"/>
  <c r="L52" i="10" s="1"/>
  <c r="M52" i="10" s="1"/>
  <c r="H53" i="10"/>
  <c r="J53" i="10" s="1"/>
  <c r="K53" i="10" s="1"/>
  <c r="L53" i="10" s="1"/>
  <c r="M53" i="10" s="1"/>
  <c r="H57" i="10"/>
  <c r="J57" i="10" s="1"/>
  <c r="K57" i="10" s="1"/>
  <c r="M44" i="9"/>
  <c r="F39" i="9"/>
  <c r="G39" i="9" s="1"/>
  <c r="M52" i="9"/>
  <c r="F57" i="9"/>
  <c r="G57" i="9" s="1"/>
  <c r="M57" i="9" s="1"/>
  <c r="M39" i="9"/>
  <c r="E58" i="9"/>
  <c r="H11" i="9"/>
  <c r="J11" i="9" s="1"/>
  <c r="M40" i="9"/>
  <c r="F41" i="9"/>
  <c r="G41" i="9" s="1"/>
  <c r="M41" i="9" s="1"/>
  <c r="F54" i="9"/>
  <c r="G54" i="9" s="1"/>
  <c r="M54" i="9" s="1"/>
  <c r="F9" i="9"/>
  <c r="G9" i="9" s="1"/>
  <c r="F10" i="9"/>
  <c r="G10" i="9" s="1"/>
  <c r="M14" i="9"/>
  <c r="H42" i="9"/>
  <c r="J42" i="9" s="1"/>
  <c r="K42" i="9" s="1"/>
  <c r="L42" i="9" s="1"/>
  <c r="M42" i="9" s="1"/>
  <c r="F45" i="9"/>
  <c r="G45" i="9" s="1"/>
  <c r="M45" i="9" s="1"/>
  <c r="M10" i="9"/>
  <c r="F7" i="9"/>
  <c r="G7" i="9" s="1"/>
  <c r="F8" i="9"/>
  <c r="G8" i="9" s="1"/>
  <c r="M8" i="9" s="1"/>
  <c r="H43" i="9"/>
  <c r="J43" i="9" s="1"/>
  <c r="K43" i="9" s="1"/>
  <c r="L43" i="9" s="1"/>
  <c r="M43" i="9" s="1"/>
  <c r="H44" i="9"/>
  <c r="J44" i="9" s="1"/>
  <c r="K44" i="9" s="1"/>
  <c r="L44" i="9" s="1"/>
  <c r="H12" i="9"/>
  <c r="H13" i="9"/>
  <c r="J13" i="9" s="1"/>
  <c r="K13" i="9" s="1"/>
  <c r="L13" i="9" s="1"/>
  <c r="M13" i="9" s="1"/>
  <c r="F15" i="9"/>
  <c r="G15" i="9" s="1"/>
  <c r="M15" i="9" s="1"/>
  <c r="F16" i="9"/>
  <c r="G16" i="9" s="1"/>
  <c r="F17" i="9"/>
  <c r="G17" i="9" s="1"/>
  <c r="M17" i="9" s="1"/>
  <c r="F18" i="9"/>
  <c r="G18" i="9" s="1"/>
  <c r="M18" i="9" s="1"/>
  <c r="F19" i="9"/>
  <c r="G19" i="9" s="1"/>
  <c r="M19" i="9" s="1"/>
  <c r="F20" i="9"/>
  <c r="G20" i="9" s="1"/>
  <c r="M20" i="9" s="1"/>
  <c r="F21" i="9"/>
  <c r="G21" i="9" s="1"/>
  <c r="M21" i="9" s="1"/>
  <c r="F22" i="9"/>
  <c r="G22" i="9" s="1"/>
  <c r="M22" i="9" s="1"/>
  <c r="F23" i="9"/>
  <c r="G23" i="9" s="1"/>
  <c r="M23" i="9" s="1"/>
  <c r="F24" i="9"/>
  <c r="G24" i="9" s="1"/>
  <c r="M24" i="9" s="1"/>
  <c r="F25" i="9"/>
  <c r="G25" i="9" s="1"/>
  <c r="M25" i="9" s="1"/>
  <c r="F26" i="9"/>
  <c r="G26" i="9" s="1"/>
  <c r="M26" i="9" s="1"/>
  <c r="F27" i="9"/>
  <c r="G27" i="9" s="1"/>
  <c r="F28" i="9"/>
  <c r="G28" i="9" s="1"/>
  <c r="M28" i="9" s="1"/>
  <c r="F29" i="9"/>
  <c r="G29" i="9" s="1"/>
  <c r="M29" i="9" s="1"/>
  <c r="F30" i="9"/>
  <c r="G30" i="9" s="1"/>
  <c r="M30" i="9" s="1"/>
  <c r="F31" i="9"/>
  <c r="G31" i="9" s="1"/>
  <c r="M31" i="9" s="1"/>
  <c r="F32" i="9"/>
  <c r="G32" i="9" s="1"/>
  <c r="M32" i="9" s="1"/>
  <c r="F33" i="9"/>
  <c r="G33" i="9" s="1"/>
  <c r="M33" i="9" s="1"/>
  <c r="F34" i="9"/>
  <c r="G34" i="9" s="1"/>
  <c r="F35" i="9"/>
  <c r="G35" i="9" s="1"/>
  <c r="M35" i="9" s="1"/>
  <c r="F36" i="9"/>
  <c r="G36" i="9" s="1"/>
  <c r="M36" i="9" s="1"/>
  <c r="F37" i="9"/>
  <c r="G37" i="9" s="1"/>
  <c r="M37" i="9" s="1"/>
  <c r="F38" i="9"/>
  <c r="G38" i="9" s="1"/>
  <c r="M38" i="9" s="1"/>
  <c r="F48" i="9"/>
  <c r="G48" i="9" s="1"/>
  <c r="F49" i="9"/>
  <c r="G49" i="9" s="1"/>
  <c r="M49" i="9" s="1"/>
  <c r="F50" i="9"/>
  <c r="G50" i="9" s="1"/>
  <c r="M50" i="9" s="1"/>
  <c r="F51" i="9"/>
  <c r="G51" i="9" s="1"/>
  <c r="E3" i="9"/>
  <c r="H55" i="9"/>
  <c r="J55" i="9" s="1"/>
  <c r="K55" i="9" s="1"/>
  <c r="L55" i="9" s="1"/>
  <c r="M55" i="9" s="1"/>
  <c r="M9" i="9"/>
  <c r="H14" i="9"/>
  <c r="J14" i="9" s="1"/>
  <c r="H7" i="9"/>
  <c r="J7" i="9" s="1"/>
  <c r="M55" i="10" l="1"/>
  <c r="L52" i="12"/>
  <c r="M52" i="12" s="1"/>
  <c r="J3" i="12"/>
  <c r="G58" i="12"/>
  <c r="G3" i="12"/>
  <c r="M13" i="12"/>
  <c r="L3" i="12"/>
  <c r="N3" i="12" s="1"/>
  <c r="M7" i="12"/>
  <c r="M43" i="12"/>
  <c r="M16" i="11"/>
  <c r="M18" i="11"/>
  <c r="G3" i="11"/>
  <c r="G58" i="11"/>
  <c r="J3" i="11"/>
  <c r="K7" i="11"/>
  <c r="L7" i="11" s="1"/>
  <c r="M13" i="10"/>
  <c r="M43" i="10"/>
  <c r="G58" i="10"/>
  <c r="G3" i="10"/>
  <c r="J3" i="10"/>
  <c r="M7" i="10"/>
  <c r="L3" i="10"/>
  <c r="N3" i="10" s="1"/>
  <c r="K7" i="9"/>
  <c r="L7" i="9" s="1"/>
  <c r="J3" i="9"/>
  <c r="G58" i="9"/>
  <c r="G3" i="9"/>
  <c r="M58" i="12" l="1"/>
  <c r="M3" i="12"/>
  <c r="M7" i="11"/>
  <c r="L3" i="11"/>
  <c r="N3" i="11" s="1"/>
  <c r="M58" i="10"/>
  <c r="M3" i="10"/>
  <c r="M7" i="9"/>
  <c r="L3" i="9"/>
  <c r="N3" i="9" s="1"/>
  <c r="M58" i="11" l="1"/>
  <c r="M3" i="11"/>
  <c r="M58" i="9"/>
  <c r="M3" i="9"/>
  <c r="D58" i="8" l="1"/>
  <c r="E57" i="8"/>
  <c r="F57" i="8" s="1"/>
  <c r="G57" i="8" s="1"/>
  <c r="M57" i="8" s="1"/>
  <c r="E56" i="8"/>
  <c r="H56" i="8" s="1"/>
  <c r="J56" i="8" s="1"/>
  <c r="K56" i="8" s="1"/>
  <c r="L56" i="8" s="1"/>
  <c r="E55" i="8"/>
  <c r="H55" i="8" s="1"/>
  <c r="J55" i="8" s="1"/>
  <c r="K55" i="8" s="1"/>
  <c r="L55" i="8" s="1"/>
  <c r="E54" i="8"/>
  <c r="H54" i="8" s="1"/>
  <c r="J54" i="8" s="1"/>
  <c r="K54" i="8" s="1"/>
  <c r="L54" i="8" s="1"/>
  <c r="E53" i="8"/>
  <c r="F53" i="8" s="1"/>
  <c r="G53" i="8" s="1"/>
  <c r="E52" i="8"/>
  <c r="F52" i="8" s="1"/>
  <c r="G52" i="8" s="1"/>
  <c r="E51" i="8"/>
  <c r="F51" i="8" s="1"/>
  <c r="G51" i="8" s="1"/>
  <c r="E50" i="8"/>
  <c r="H50" i="8" s="1"/>
  <c r="J50" i="8" s="1"/>
  <c r="K50" i="8" s="1"/>
  <c r="L50" i="8" s="1"/>
  <c r="E49" i="8"/>
  <c r="H49" i="8" s="1"/>
  <c r="J49" i="8" s="1"/>
  <c r="K49" i="8" s="1"/>
  <c r="L49" i="8" s="1"/>
  <c r="E48" i="8"/>
  <c r="H48" i="8" s="1"/>
  <c r="E47" i="8"/>
  <c r="F47" i="8" s="1"/>
  <c r="G47" i="8" s="1"/>
  <c r="M47" i="8" s="1"/>
  <c r="H46" i="8"/>
  <c r="J46" i="8" s="1"/>
  <c r="K46" i="8" s="1"/>
  <c r="L46" i="8" s="1"/>
  <c r="F46" i="8"/>
  <c r="G46" i="8" s="1"/>
  <c r="E46" i="8"/>
  <c r="E45" i="8"/>
  <c r="H45" i="8" s="1"/>
  <c r="J45" i="8" s="1"/>
  <c r="E44" i="8"/>
  <c r="H44" i="8" s="1"/>
  <c r="J44" i="8" s="1"/>
  <c r="K44" i="8" s="1"/>
  <c r="L44" i="8" s="1"/>
  <c r="E43" i="8"/>
  <c r="H43" i="8" s="1"/>
  <c r="J43" i="8" s="1"/>
  <c r="K43" i="8" s="1"/>
  <c r="L43" i="8" s="1"/>
  <c r="E42" i="8"/>
  <c r="H42" i="8" s="1"/>
  <c r="J42" i="8" s="1"/>
  <c r="K42" i="8" s="1"/>
  <c r="L42" i="8" s="1"/>
  <c r="E41" i="8"/>
  <c r="H41" i="8" s="1"/>
  <c r="J41" i="8" s="1"/>
  <c r="K41" i="8" s="1"/>
  <c r="L41" i="8" s="1"/>
  <c r="E40" i="8"/>
  <c r="H40" i="8" s="1"/>
  <c r="J40" i="8" s="1"/>
  <c r="K40" i="8" s="1"/>
  <c r="L40" i="8" s="1"/>
  <c r="E39" i="8"/>
  <c r="F39" i="8" s="1"/>
  <c r="G39" i="8" s="1"/>
  <c r="E38" i="8"/>
  <c r="H38" i="8" s="1"/>
  <c r="J38" i="8" s="1"/>
  <c r="E37" i="8"/>
  <c r="H37" i="8" s="1"/>
  <c r="J37" i="8" s="1"/>
  <c r="K37" i="8" s="1"/>
  <c r="L37" i="8" s="1"/>
  <c r="E36" i="8"/>
  <c r="H36" i="8" s="1"/>
  <c r="J36" i="8" s="1"/>
  <c r="K36" i="8" s="1"/>
  <c r="L36" i="8" s="1"/>
  <c r="E35" i="8"/>
  <c r="F35" i="8" s="1"/>
  <c r="G35" i="8" s="1"/>
  <c r="H34" i="8"/>
  <c r="F34" i="8"/>
  <c r="G34" i="8" s="1"/>
  <c r="E34" i="8"/>
  <c r="E33" i="8"/>
  <c r="H33" i="8" s="1"/>
  <c r="J33" i="8" s="1"/>
  <c r="K33" i="8" s="1"/>
  <c r="L33" i="8" s="1"/>
  <c r="E32" i="8"/>
  <c r="H32" i="8" s="1"/>
  <c r="J32" i="8" s="1"/>
  <c r="K32" i="8" s="1"/>
  <c r="L32" i="8" s="1"/>
  <c r="H31" i="8"/>
  <c r="J31" i="8" s="1"/>
  <c r="K31" i="8" s="1"/>
  <c r="L31" i="8" s="1"/>
  <c r="E31" i="8"/>
  <c r="F31" i="8" s="1"/>
  <c r="G31" i="8" s="1"/>
  <c r="H30" i="8"/>
  <c r="J30" i="8" s="1"/>
  <c r="K30" i="8" s="1"/>
  <c r="L30" i="8" s="1"/>
  <c r="F30" i="8"/>
  <c r="G30" i="8" s="1"/>
  <c r="E30" i="8"/>
  <c r="E29" i="8"/>
  <c r="H29" i="8" s="1"/>
  <c r="J29" i="8" s="1"/>
  <c r="K29" i="8" s="1"/>
  <c r="L29" i="8" s="1"/>
  <c r="E28" i="8"/>
  <c r="H28" i="8" s="1"/>
  <c r="J28" i="8" s="1"/>
  <c r="K28" i="8" s="1"/>
  <c r="L28" i="8" s="1"/>
  <c r="F27" i="8"/>
  <c r="G27" i="8" s="1"/>
  <c r="E27" i="8"/>
  <c r="H27" i="8" s="1"/>
  <c r="J27" i="8" s="1"/>
  <c r="K27" i="8" s="1"/>
  <c r="L27" i="8" s="1"/>
  <c r="E26" i="8"/>
  <c r="H26" i="8" s="1"/>
  <c r="J26" i="8" s="1"/>
  <c r="K26" i="8" s="1"/>
  <c r="L26" i="8" s="1"/>
  <c r="E25" i="8"/>
  <c r="H25" i="8" s="1"/>
  <c r="J25" i="8" s="1"/>
  <c r="K25" i="8" s="1"/>
  <c r="L25" i="8" s="1"/>
  <c r="E24" i="8"/>
  <c r="H24" i="8" s="1"/>
  <c r="J24" i="8" s="1"/>
  <c r="K24" i="8" s="1"/>
  <c r="L24" i="8" s="1"/>
  <c r="E23" i="8"/>
  <c r="H23" i="8" s="1"/>
  <c r="J23" i="8" s="1"/>
  <c r="K23" i="8" s="1"/>
  <c r="L23" i="8" s="1"/>
  <c r="E22" i="8"/>
  <c r="H22" i="8" s="1"/>
  <c r="J22" i="8" s="1"/>
  <c r="K22" i="8" s="1"/>
  <c r="F21" i="8"/>
  <c r="G21" i="8" s="1"/>
  <c r="E21" i="8"/>
  <c r="H21" i="8" s="1"/>
  <c r="J21" i="8" s="1"/>
  <c r="K21" i="8" s="1"/>
  <c r="L21" i="8" s="1"/>
  <c r="E20" i="8"/>
  <c r="H20" i="8" s="1"/>
  <c r="J20" i="8" s="1"/>
  <c r="K20" i="8" s="1"/>
  <c r="L20" i="8" s="1"/>
  <c r="F19" i="8"/>
  <c r="G19" i="8" s="1"/>
  <c r="E19" i="8"/>
  <c r="H19" i="8" s="1"/>
  <c r="J19" i="8" s="1"/>
  <c r="K19" i="8" s="1"/>
  <c r="L19" i="8" s="1"/>
  <c r="E18" i="8"/>
  <c r="H18" i="8" s="1"/>
  <c r="J18" i="8" s="1"/>
  <c r="K18" i="8" s="1"/>
  <c r="L18" i="8" s="1"/>
  <c r="E17" i="8"/>
  <c r="H17" i="8" s="1"/>
  <c r="J17" i="8" s="1"/>
  <c r="K17" i="8" s="1"/>
  <c r="L17" i="8" s="1"/>
  <c r="E16" i="8"/>
  <c r="H16" i="8" s="1"/>
  <c r="J16" i="8" s="1"/>
  <c r="K16" i="8" s="1"/>
  <c r="L16" i="8" s="1"/>
  <c r="E15" i="8"/>
  <c r="H15" i="8" s="1"/>
  <c r="J15" i="8" s="1"/>
  <c r="K15" i="8" s="1"/>
  <c r="L15" i="8" s="1"/>
  <c r="L14" i="8"/>
  <c r="E14" i="8"/>
  <c r="H14" i="8" s="1"/>
  <c r="J14" i="8" s="1"/>
  <c r="E13" i="8"/>
  <c r="H13" i="8" s="1"/>
  <c r="J13" i="8" s="1"/>
  <c r="K13" i="8" s="1"/>
  <c r="L13" i="8" s="1"/>
  <c r="E12" i="8"/>
  <c r="H12" i="8" s="1"/>
  <c r="L11" i="8"/>
  <c r="M11" i="8" s="1"/>
  <c r="E11" i="8"/>
  <c r="F11" i="8" s="1"/>
  <c r="G11" i="8" s="1"/>
  <c r="L10" i="8"/>
  <c r="H10" i="8"/>
  <c r="J10" i="8" s="1"/>
  <c r="E10" i="8"/>
  <c r="F10" i="8" s="1"/>
  <c r="G10" i="8" s="1"/>
  <c r="L9" i="8"/>
  <c r="E9" i="8"/>
  <c r="F9" i="8" s="1"/>
  <c r="G9" i="8" s="1"/>
  <c r="M9" i="8" s="1"/>
  <c r="H8" i="8"/>
  <c r="J8" i="8" s="1"/>
  <c r="K8" i="8" s="1"/>
  <c r="L8" i="8" s="1"/>
  <c r="M8" i="8" s="1"/>
  <c r="E8" i="8"/>
  <c r="F8" i="8" s="1"/>
  <c r="G8" i="8" s="1"/>
  <c r="E7" i="8"/>
  <c r="I3" i="8"/>
  <c r="F17" i="8" l="1"/>
  <c r="G17" i="8" s="1"/>
  <c r="F25" i="8"/>
  <c r="G25" i="8" s="1"/>
  <c r="H39" i="8"/>
  <c r="J39" i="8" s="1"/>
  <c r="K39" i="8" s="1"/>
  <c r="L39" i="8" s="1"/>
  <c r="M39" i="8" s="1"/>
  <c r="F42" i="8"/>
  <c r="G42" i="8" s="1"/>
  <c r="M42" i="8" s="1"/>
  <c r="H51" i="8"/>
  <c r="J51" i="8" s="1"/>
  <c r="K51" i="8" s="1"/>
  <c r="L51" i="8" s="1"/>
  <c r="F54" i="8"/>
  <c r="G54" i="8" s="1"/>
  <c r="M54" i="8" s="1"/>
  <c r="F56" i="8"/>
  <c r="G56" i="8" s="1"/>
  <c r="M56" i="8" s="1"/>
  <c r="E58" i="8"/>
  <c r="F13" i="8"/>
  <c r="G13" i="8" s="1"/>
  <c r="F15" i="8"/>
  <c r="G15" i="8" s="1"/>
  <c r="F23" i="8"/>
  <c r="G23" i="8" s="1"/>
  <c r="H35" i="8"/>
  <c r="J35" i="8" s="1"/>
  <c r="K35" i="8" s="1"/>
  <c r="L35" i="8" s="1"/>
  <c r="M35" i="8" s="1"/>
  <c r="F38" i="8"/>
  <c r="G38" i="8" s="1"/>
  <c r="M38" i="8" s="1"/>
  <c r="H47" i="8"/>
  <c r="J47" i="8" s="1"/>
  <c r="F50" i="8"/>
  <c r="G50" i="8" s="1"/>
  <c r="M50" i="8" s="1"/>
  <c r="M28" i="8"/>
  <c r="F12" i="8"/>
  <c r="G12" i="8" s="1"/>
  <c r="F14" i="8"/>
  <c r="G14" i="8" s="1"/>
  <c r="F29" i="8"/>
  <c r="G29" i="8" s="1"/>
  <c r="M29" i="8" s="1"/>
  <c r="M30" i="8"/>
  <c r="F33" i="8"/>
  <c r="G33" i="8" s="1"/>
  <c r="M33" i="8" s="1"/>
  <c r="F37" i="8"/>
  <c r="G37" i="8" s="1"/>
  <c r="M37" i="8" s="1"/>
  <c r="F41" i="8"/>
  <c r="G41" i="8" s="1"/>
  <c r="F45" i="8"/>
  <c r="G45" i="8" s="1"/>
  <c r="M45" i="8" s="1"/>
  <c r="M46" i="8"/>
  <c r="F49" i="8"/>
  <c r="G49" i="8" s="1"/>
  <c r="H7" i="8"/>
  <c r="J7" i="8" s="1"/>
  <c r="K7" i="8" s="1"/>
  <c r="L7" i="8" s="1"/>
  <c r="H9" i="8"/>
  <c r="J9" i="8" s="1"/>
  <c r="F16" i="8"/>
  <c r="G16" i="8" s="1"/>
  <c r="M16" i="8" s="1"/>
  <c r="F18" i="8"/>
  <c r="G18" i="8" s="1"/>
  <c r="M18" i="8" s="1"/>
  <c r="F20" i="8"/>
  <c r="G20" i="8" s="1"/>
  <c r="M20" i="8" s="1"/>
  <c r="F22" i="8"/>
  <c r="G22" i="8" s="1"/>
  <c r="M22" i="8" s="1"/>
  <c r="F24" i="8"/>
  <c r="G24" i="8" s="1"/>
  <c r="F26" i="8"/>
  <c r="G26" i="8" s="1"/>
  <c r="F28" i="8"/>
  <c r="G28" i="8" s="1"/>
  <c r="F32" i="8"/>
  <c r="G32" i="8" s="1"/>
  <c r="M32" i="8" s="1"/>
  <c r="F36" i="8"/>
  <c r="G36" i="8" s="1"/>
  <c r="M36" i="8" s="1"/>
  <c r="F40" i="8"/>
  <c r="G40" i="8" s="1"/>
  <c r="M40" i="8" s="1"/>
  <c r="F48" i="8"/>
  <c r="G48" i="8" s="1"/>
  <c r="M15" i="8"/>
  <c r="M17" i="8"/>
  <c r="M19" i="8"/>
  <c r="M21" i="8"/>
  <c r="M23" i="8"/>
  <c r="M25" i="8"/>
  <c r="M27" i="8"/>
  <c r="M31" i="8"/>
  <c r="M10" i="8"/>
  <c r="M24" i="8"/>
  <c r="M26" i="8"/>
  <c r="M13" i="8"/>
  <c r="M14" i="8"/>
  <c r="M41" i="8"/>
  <c r="M49" i="8"/>
  <c r="E3" i="8"/>
  <c r="F7" i="8"/>
  <c r="G7" i="8" s="1"/>
  <c r="H11" i="8"/>
  <c r="J11" i="8" s="1"/>
  <c r="F43" i="8"/>
  <c r="G43" i="8" s="1"/>
  <c r="M43" i="8" s="1"/>
  <c r="F44" i="8"/>
  <c r="G44" i="8" s="1"/>
  <c r="M44" i="8" s="1"/>
  <c r="H52" i="8"/>
  <c r="J52" i="8" s="1"/>
  <c r="K52" i="8" s="1"/>
  <c r="L52" i="8" s="1"/>
  <c r="M52" i="8" s="1"/>
  <c r="H53" i="8"/>
  <c r="J53" i="8" s="1"/>
  <c r="K53" i="8" s="1"/>
  <c r="L53" i="8" s="1"/>
  <c r="M53" i="8" s="1"/>
  <c r="F55" i="8"/>
  <c r="G55" i="8" s="1"/>
  <c r="M55" i="8" s="1"/>
  <c r="H57" i="8"/>
  <c r="J57" i="8" s="1"/>
  <c r="K57" i="8" s="1"/>
  <c r="J3" i="8" l="1"/>
  <c r="G3" i="8"/>
  <c r="G58" i="8"/>
  <c r="M7" i="8"/>
  <c r="L3" i="8"/>
  <c r="N3" i="8" s="1"/>
  <c r="M58" i="8" l="1"/>
  <c r="M3" i="8"/>
  <c r="L57" i="7" l="1"/>
  <c r="M48" i="7"/>
  <c r="J48" i="7"/>
  <c r="M44" i="7"/>
  <c r="J44" i="7"/>
  <c r="L27" i="7"/>
  <c r="M27" i="7" s="1"/>
  <c r="J27" i="7"/>
  <c r="L12" i="7"/>
  <c r="M12" i="7" s="1"/>
  <c r="J12" i="7"/>
  <c r="D58" i="7"/>
  <c r="E57" i="7"/>
  <c r="F57" i="7" s="1"/>
  <c r="G57" i="7" s="1"/>
  <c r="M57" i="7" s="1"/>
  <c r="E56" i="7"/>
  <c r="F56" i="7" s="1"/>
  <c r="G56" i="7" s="1"/>
  <c r="H55" i="7"/>
  <c r="J55" i="7" s="1"/>
  <c r="K55" i="7" s="1"/>
  <c r="L55" i="7" s="1"/>
  <c r="E55" i="7"/>
  <c r="F55" i="7" s="1"/>
  <c r="G55" i="7" s="1"/>
  <c r="E54" i="7"/>
  <c r="F54" i="7" s="1"/>
  <c r="G54" i="7" s="1"/>
  <c r="E53" i="7"/>
  <c r="F53" i="7" s="1"/>
  <c r="G53" i="7" s="1"/>
  <c r="E52" i="7"/>
  <c r="F52" i="7" s="1"/>
  <c r="G52" i="7" s="1"/>
  <c r="E51" i="7"/>
  <c r="F51" i="7" s="1"/>
  <c r="G51" i="7" s="1"/>
  <c r="E50" i="7"/>
  <c r="F50" i="7" s="1"/>
  <c r="G50" i="7" s="1"/>
  <c r="E49" i="7"/>
  <c r="F49" i="7" s="1"/>
  <c r="G49" i="7" s="1"/>
  <c r="E48" i="7"/>
  <c r="F48" i="7" s="1"/>
  <c r="G48" i="7" s="1"/>
  <c r="E47" i="7"/>
  <c r="F47" i="7" s="1"/>
  <c r="G47" i="7" s="1"/>
  <c r="M47" i="7" s="1"/>
  <c r="E46" i="7"/>
  <c r="F46" i="7" s="1"/>
  <c r="G46" i="7" s="1"/>
  <c r="E45" i="7"/>
  <c r="F45" i="7" s="1"/>
  <c r="G45" i="7" s="1"/>
  <c r="M45" i="7" s="1"/>
  <c r="E44" i="7"/>
  <c r="H44" i="7" s="1"/>
  <c r="E43" i="7"/>
  <c r="H43" i="7" s="1"/>
  <c r="J43" i="7" s="1"/>
  <c r="K43" i="7" s="1"/>
  <c r="L43" i="7" s="1"/>
  <c r="E42" i="7"/>
  <c r="F42" i="7" s="1"/>
  <c r="G42" i="7" s="1"/>
  <c r="E41" i="7"/>
  <c r="F41" i="7" s="1"/>
  <c r="G41" i="7" s="1"/>
  <c r="E40" i="7"/>
  <c r="F40" i="7" s="1"/>
  <c r="G40" i="7" s="1"/>
  <c r="E39" i="7"/>
  <c r="F39" i="7" s="1"/>
  <c r="G39" i="7" s="1"/>
  <c r="E38" i="7"/>
  <c r="F38" i="7" s="1"/>
  <c r="G38" i="7" s="1"/>
  <c r="M38" i="7" s="1"/>
  <c r="E37" i="7"/>
  <c r="H37" i="7" s="1"/>
  <c r="J37" i="7" s="1"/>
  <c r="K37" i="7" s="1"/>
  <c r="L37" i="7" s="1"/>
  <c r="E36" i="7"/>
  <c r="H36" i="7" s="1"/>
  <c r="J36" i="7" s="1"/>
  <c r="K36" i="7" s="1"/>
  <c r="L36" i="7" s="1"/>
  <c r="E35" i="7"/>
  <c r="H35" i="7" s="1"/>
  <c r="J35" i="7" s="1"/>
  <c r="K35" i="7" s="1"/>
  <c r="L35" i="7" s="1"/>
  <c r="E34" i="7"/>
  <c r="H34" i="7" s="1"/>
  <c r="J34" i="7" s="1"/>
  <c r="K34" i="7" s="1"/>
  <c r="L34" i="7" s="1"/>
  <c r="E33" i="7"/>
  <c r="H33" i="7" s="1"/>
  <c r="J33" i="7" s="1"/>
  <c r="K33" i="7" s="1"/>
  <c r="L33" i="7" s="1"/>
  <c r="E32" i="7"/>
  <c r="H32" i="7" s="1"/>
  <c r="J32" i="7" s="1"/>
  <c r="K32" i="7" s="1"/>
  <c r="L32" i="7" s="1"/>
  <c r="E31" i="7"/>
  <c r="H31" i="7" s="1"/>
  <c r="J31" i="7" s="1"/>
  <c r="K31" i="7" s="1"/>
  <c r="L31" i="7" s="1"/>
  <c r="E30" i="7"/>
  <c r="H30" i="7" s="1"/>
  <c r="J30" i="7" s="1"/>
  <c r="K30" i="7" s="1"/>
  <c r="L30" i="7" s="1"/>
  <c r="E29" i="7"/>
  <c r="F29" i="7" s="1"/>
  <c r="G29" i="7" s="1"/>
  <c r="E28" i="7"/>
  <c r="F28" i="7" s="1"/>
  <c r="G28" i="7" s="1"/>
  <c r="E27" i="7"/>
  <c r="F27" i="7" s="1"/>
  <c r="G27" i="7" s="1"/>
  <c r="E26" i="7"/>
  <c r="F26" i="7" s="1"/>
  <c r="G26" i="7" s="1"/>
  <c r="E25" i="7"/>
  <c r="F25" i="7" s="1"/>
  <c r="G25" i="7" s="1"/>
  <c r="E24" i="7"/>
  <c r="H24" i="7" s="1"/>
  <c r="J24" i="7" s="1"/>
  <c r="K24" i="7" s="1"/>
  <c r="L24" i="7" s="1"/>
  <c r="H23" i="7"/>
  <c r="J23" i="7" s="1"/>
  <c r="K23" i="7" s="1"/>
  <c r="L23" i="7" s="1"/>
  <c r="E23" i="7"/>
  <c r="F23" i="7" s="1"/>
  <c r="G23" i="7" s="1"/>
  <c r="E22" i="7"/>
  <c r="F22" i="7" s="1"/>
  <c r="G22" i="7" s="1"/>
  <c r="E21" i="7"/>
  <c r="H21" i="7" s="1"/>
  <c r="J21" i="7" s="1"/>
  <c r="K21" i="7" s="1"/>
  <c r="L21" i="7" s="1"/>
  <c r="E20" i="7"/>
  <c r="H20" i="7" s="1"/>
  <c r="J20" i="7" s="1"/>
  <c r="K20" i="7" s="1"/>
  <c r="L20" i="7" s="1"/>
  <c r="E19" i="7"/>
  <c r="F19" i="7" s="1"/>
  <c r="G19" i="7" s="1"/>
  <c r="E18" i="7"/>
  <c r="H18" i="7" s="1"/>
  <c r="J18" i="7" s="1"/>
  <c r="K18" i="7" s="1"/>
  <c r="L18" i="7" s="1"/>
  <c r="E17" i="7"/>
  <c r="H17" i="7" s="1"/>
  <c r="J17" i="7" s="1"/>
  <c r="K17" i="7" s="1"/>
  <c r="L17" i="7" s="1"/>
  <c r="E16" i="7"/>
  <c r="H16" i="7" s="1"/>
  <c r="J16" i="7" s="1"/>
  <c r="K16" i="7" s="1"/>
  <c r="L16" i="7" s="1"/>
  <c r="E15" i="7"/>
  <c r="F15" i="7" s="1"/>
  <c r="G15" i="7" s="1"/>
  <c r="L14" i="7"/>
  <c r="F14" i="7"/>
  <c r="G14" i="7" s="1"/>
  <c r="E14" i="7"/>
  <c r="H14" i="7" s="1"/>
  <c r="J14" i="7" s="1"/>
  <c r="E13" i="7"/>
  <c r="H13" i="7" s="1"/>
  <c r="J13" i="7" s="1"/>
  <c r="K13" i="7" s="1"/>
  <c r="L13" i="7" s="1"/>
  <c r="F12" i="7"/>
  <c r="G12" i="7" s="1"/>
  <c r="E12" i="7"/>
  <c r="H12" i="7" s="1"/>
  <c r="L11" i="7"/>
  <c r="E11" i="7"/>
  <c r="F11" i="7" s="1"/>
  <c r="G11" i="7" s="1"/>
  <c r="L10" i="7"/>
  <c r="E10" i="7"/>
  <c r="F10" i="7" s="1"/>
  <c r="G10" i="7" s="1"/>
  <c r="L9" i="7"/>
  <c r="E9" i="7"/>
  <c r="F9" i="7" s="1"/>
  <c r="G9" i="7" s="1"/>
  <c r="E8" i="7"/>
  <c r="F8" i="7" s="1"/>
  <c r="G8" i="7" s="1"/>
  <c r="E7" i="7"/>
  <c r="H7" i="7" s="1"/>
  <c r="J7" i="7" s="1"/>
  <c r="I3" i="7"/>
  <c r="L57" i="6"/>
  <c r="M54" i="6"/>
  <c r="J54" i="6"/>
  <c r="M48" i="6"/>
  <c r="J48" i="6"/>
  <c r="L26" i="5"/>
  <c r="L25" i="5"/>
  <c r="I3" i="1"/>
  <c r="L7" i="1"/>
  <c r="M44" i="6"/>
  <c r="J44" i="6"/>
  <c r="L27" i="6"/>
  <c r="M27" i="6" s="1"/>
  <c r="J27" i="6"/>
  <c r="L12" i="6"/>
  <c r="M12" i="6" s="1"/>
  <c r="J12" i="6"/>
  <c r="D58" i="6"/>
  <c r="H57" i="6"/>
  <c r="J57" i="6" s="1"/>
  <c r="K57" i="6" s="1"/>
  <c r="E57" i="6"/>
  <c r="F57" i="6" s="1"/>
  <c r="G57" i="6" s="1"/>
  <c r="M57" i="6" s="1"/>
  <c r="E56" i="6"/>
  <c r="H56" i="6" s="1"/>
  <c r="J56" i="6" s="1"/>
  <c r="K56" i="6" s="1"/>
  <c r="L56" i="6" s="1"/>
  <c r="E55" i="6"/>
  <c r="E54" i="6"/>
  <c r="F54" i="6" s="1"/>
  <c r="G54" i="6" s="1"/>
  <c r="E53" i="6"/>
  <c r="F53" i="6" s="1"/>
  <c r="G53" i="6" s="1"/>
  <c r="E52" i="6"/>
  <c r="F52" i="6" s="1"/>
  <c r="G52" i="6" s="1"/>
  <c r="E51" i="6"/>
  <c r="H51" i="6" s="1"/>
  <c r="J51" i="6" s="1"/>
  <c r="K51" i="6" s="1"/>
  <c r="L51" i="6" s="1"/>
  <c r="F50" i="6"/>
  <c r="G50" i="6" s="1"/>
  <c r="E50" i="6"/>
  <c r="H50" i="6" s="1"/>
  <c r="J50" i="6" s="1"/>
  <c r="K50" i="6" s="1"/>
  <c r="L50" i="6" s="1"/>
  <c r="E49" i="6"/>
  <c r="H49" i="6" s="1"/>
  <c r="J49" i="6" s="1"/>
  <c r="K49" i="6" s="1"/>
  <c r="L49" i="6" s="1"/>
  <c r="E48" i="6"/>
  <c r="H48" i="6" s="1"/>
  <c r="H47" i="6"/>
  <c r="J47" i="6" s="1"/>
  <c r="E47" i="6"/>
  <c r="F47" i="6" s="1"/>
  <c r="G47" i="6" s="1"/>
  <c r="M47" i="6" s="1"/>
  <c r="E46" i="6"/>
  <c r="F46" i="6" s="1"/>
  <c r="G46" i="6" s="1"/>
  <c r="E45" i="6"/>
  <c r="H45" i="6" s="1"/>
  <c r="J45" i="6" s="1"/>
  <c r="E44" i="6"/>
  <c r="E43" i="6"/>
  <c r="E42" i="6"/>
  <c r="F42" i="6" s="1"/>
  <c r="G42" i="6" s="1"/>
  <c r="E41" i="6"/>
  <c r="F41" i="6" s="1"/>
  <c r="G41" i="6" s="1"/>
  <c r="H40" i="6"/>
  <c r="J40" i="6" s="1"/>
  <c r="K40" i="6" s="1"/>
  <c r="L40" i="6" s="1"/>
  <c r="M40" i="6" s="1"/>
  <c r="E40" i="6"/>
  <c r="F40" i="6" s="1"/>
  <c r="G40" i="6" s="1"/>
  <c r="E39" i="6"/>
  <c r="F39" i="6" s="1"/>
  <c r="G39" i="6" s="1"/>
  <c r="F38" i="6"/>
  <c r="G38" i="6" s="1"/>
  <c r="M38" i="6" s="1"/>
  <c r="E38" i="6"/>
  <c r="H38" i="6" s="1"/>
  <c r="J38" i="6" s="1"/>
  <c r="E37" i="6"/>
  <c r="H37" i="6" s="1"/>
  <c r="J37" i="6" s="1"/>
  <c r="K37" i="6" s="1"/>
  <c r="L37" i="6" s="1"/>
  <c r="E36" i="6"/>
  <c r="H36" i="6" s="1"/>
  <c r="J36" i="6" s="1"/>
  <c r="K36" i="6" s="1"/>
  <c r="L36" i="6" s="1"/>
  <c r="F35" i="6"/>
  <c r="G35" i="6" s="1"/>
  <c r="E35" i="6"/>
  <c r="H35" i="6" s="1"/>
  <c r="J35" i="6" s="1"/>
  <c r="K35" i="6" s="1"/>
  <c r="L35" i="6" s="1"/>
  <c r="E34" i="6"/>
  <c r="H34" i="6" s="1"/>
  <c r="J34" i="6" s="1"/>
  <c r="K34" i="6" s="1"/>
  <c r="L34" i="6" s="1"/>
  <c r="E33" i="6"/>
  <c r="H33" i="6" s="1"/>
  <c r="J33" i="6" s="1"/>
  <c r="K33" i="6" s="1"/>
  <c r="L33" i="6" s="1"/>
  <c r="F32" i="6"/>
  <c r="G32" i="6" s="1"/>
  <c r="E32" i="6"/>
  <c r="H32" i="6" s="1"/>
  <c r="J32" i="6" s="1"/>
  <c r="K32" i="6" s="1"/>
  <c r="L32" i="6" s="1"/>
  <c r="E31" i="6"/>
  <c r="H31" i="6" s="1"/>
  <c r="J31" i="6" s="1"/>
  <c r="K31" i="6" s="1"/>
  <c r="L31" i="6" s="1"/>
  <c r="F30" i="6"/>
  <c r="G30" i="6" s="1"/>
  <c r="E30" i="6"/>
  <c r="H30" i="6" s="1"/>
  <c r="J30" i="6" s="1"/>
  <c r="K30" i="6" s="1"/>
  <c r="L30" i="6" s="1"/>
  <c r="M30" i="6" s="1"/>
  <c r="E29" i="6"/>
  <c r="H29" i="6" s="1"/>
  <c r="J29" i="6" s="1"/>
  <c r="K29" i="6" s="1"/>
  <c r="L29" i="6" s="1"/>
  <c r="E28" i="6"/>
  <c r="H28" i="6" s="1"/>
  <c r="J28" i="6" s="1"/>
  <c r="K28" i="6" s="1"/>
  <c r="L28" i="6" s="1"/>
  <c r="F27" i="6"/>
  <c r="G27" i="6" s="1"/>
  <c r="E27" i="6"/>
  <c r="H27" i="6" s="1"/>
  <c r="E26" i="6"/>
  <c r="H26" i="6" s="1"/>
  <c r="J26" i="6" s="1"/>
  <c r="K26" i="6" s="1"/>
  <c r="L26" i="6" s="1"/>
  <c r="E25" i="6"/>
  <c r="H25" i="6" s="1"/>
  <c r="J25" i="6" s="1"/>
  <c r="K25" i="6" s="1"/>
  <c r="L25" i="6" s="1"/>
  <c r="F24" i="6"/>
  <c r="G24" i="6" s="1"/>
  <c r="E24" i="6"/>
  <c r="H24" i="6" s="1"/>
  <c r="J24" i="6" s="1"/>
  <c r="K24" i="6" s="1"/>
  <c r="L24" i="6" s="1"/>
  <c r="E23" i="6"/>
  <c r="H23" i="6" s="1"/>
  <c r="J23" i="6" s="1"/>
  <c r="K23" i="6" s="1"/>
  <c r="L23" i="6" s="1"/>
  <c r="F22" i="6"/>
  <c r="G22" i="6" s="1"/>
  <c r="E22" i="6"/>
  <c r="H22" i="6" s="1"/>
  <c r="J22" i="6" s="1"/>
  <c r="K22" i="6" s="1"/>
  <c r="L22" i="6" s="1"/>
  <c r="M22" i="6" s="1"/>
  <c r="E21" i="6"/>
  <c r="H21" i="6" s="1"/>
  <c r="J21" i="6" s="1"/>
  <c r="K21" i="6" s="1"/>
  <c r="L21" i="6" s="1"/>
  <c r="E20" i="6"/>
  <c r="H20" i="6" s="1"/>
  <c r="J20" i="6" s="1"/>
  <c r="K20" i="6" s="1"/>
  <c r="L20" i="6" s="1"/>
  <c r="F19" i="6"/>
  <c r="G19" i="6" s="1"/>
  <c r="E19" i="6"/>
  <c r="H19" i="6" s="1"/>
  <c r="J19" i="6" s="1"/>
  <c r="K19" i="6" s="1"/>
  <c r="L19" i="6" s="1"/>
  <c r="E18" i="6"/>
  <c r="H18" i="6" s="1"/>
  <c r="J18" i="6" s="1"/>
  <c r="K18" i="6" s="1"/>
  <c r="L18" i="6" s="1"/>
  <c r="E17" i="6"/>
  <c r="H17" i="6" s="1"/>
  <c r="J17" i="6" s="1"/>
  <c r="K17" i="6" s="1"/>
  <c r="L17" i="6" s="1"/>
  <c r="F16" i="6"/>
  <c r="G16" i="6" s="1"/>
  <c r="E16" i="6"/>
  <c r="H16" i="6" s="1"/>
  <c r="J16" i="6" s="1"/>
  <c r="K16" i="6" s="1"/>
  <c r="L16" i="6" s="1"/>
  <c r="E15" i="6"/>
  <c r="H15" i="6" s="1"/>
  <c r="J15" i="6" s="1"/>
  <c r="K15" i="6" s="1"/>
  <c r="L15" i="6" s="1"/>
  <c r="L14" i="6"/>
  <c r="E14" i="6"/>
  <c r="E13" i="6"/>
  <c r="H13" i="6" s="1"/>
  <c r="J13" i="6" s="1"/>
  <c r="K13" i="6" s="1"/>
  <c r="L13" i="6" s="1"/>
  <c r="E12" i="6"/>
  <c r="H12" i="6" s="1"/>
  <c r="L11" i="6"/>
  <c r="H11" i="6"/>
  <c r="J11" i="6" s="1"/>
  <c r="E11" i="6"/>
  <c r="F11" i="6" s="1"/>
  <c r="G11" i="6" s="1"/>
  <c r="L10" i="6"/>
  <c r="E10" i="6"/>
  <c r="F10" i="6" s="1"/>
  <c r="G10" i="6" s="1"/>
  <c r="L9" i="6"/>
  <c r="E9" i="6"/>
  <c r="H9" i="6" s="1"/>
  <c r="J9" i="6" s="1"/>
  <c r="H8" i="6"/>
  <c r="J8" i="6" s="1"/>
  <c r="K8" i="6" s="1"/>
  <c r="L8" i="6" s="1"/>
  <c r="E8" i="6"/>
  <c r="F8" i="6" s="1"/>
  <c r="G8" i="6" s="1"/>
  <c r="H7" i="6"/>
  <c r="J7" i="6" s="1"/>
  <c r="K7" i="6" s="1"/>
  <c r="L7" i="6" s="1"/>
  <c r="F7" i="6"/>
  <c r="G7" i="6" s="1"/>
  <c r="E7" i="6"/>
  <c r="I3" i="6"/>
  <c r="M57" i="5"/>
  <c r="J57" i="5"/>
  <c r="M54" i="5"/>
  <c r="J54" i="5"/>
  <c r="M48" i="5"/>
  <c r="J48" i="5"/>
  <c r="M44" i="5"/>
  <c r="J44" i="5"/>
  <c r="H29" i="5"/>
  <c r="L27" i="5"/>
  <c r="M27" i="5" s="1"/>
  <c r="J27" i="5"/>
  <c r="L12" i="5"/>
  <c r="M12" i="5" s="1"/>
  <c r="J12" i="5"/>
  <c r="D58" i="5"/>
  <c r="E57" i="5"/>
  <c r="F57" i="5" s="1"/>
  <c r="G57" i="5" s="1"/>
  <c r="E56" i="5"/>
  <c r="H56" i="5" s="1"/>
  <c r="J56" i="5" s="1"/>
  <c r="K56" i="5" s="1"/>
  <c r="L56" i="5" s="1"/>
  <c r="E55" i="5"/>
  <c r="F54" i="5"/>
  <c r="G54" i="5" s="1"/>
  <c r="E54" i="5"/>
  <c r="H54" i="5" s="1"/>
  <c r="E53" i="5"/>
  <c r="F53" i="5" s="1"/>
  <c r="G53" i="5" s="1"/>
  <c r="E52" i="5"/>
  <c r="F52" i="5" s="1"/>
  <c r="G52" i="5" s="1"/>
  <c r="E51" i="5"/>
  <c r="H51" i="5" s="1"/>
  <c r="J51" i="5" s="1"/>
  <c r="K51" i="5" s="1"/>
  <c r="L51" i="5" s="1"/>
  <c r="E50" i="5"/>
  <c r="H50" i="5" s="1"/>
  <c r="J50" i="5" s="1"/>
  <c r="K50" i="5" s="1"/>
  <c r="L50" i="5" s="1"/>
  <c r="E49" i="5"/>
  <c r="H49" i="5" s="1"/>
  <c r="J49" i="5" s="1"/>
  <c r="K49" i="5" s="1"/>
  <c r="L49" i="5" s="1"/>
  <c r="H48" i="5"/>
  <c r="E48" i="5"/>
  <c r="F48" i="5" s="1"/>
  <c r="G48" i="5" s="1"/>
  <c r="E47" i="5"/>
  <c r="H47" i="5" s="1"/>
  <c r="J47" i="5" s="1"/>
  <c r="E46" i="5"/>
  <c r="H46" i="5" s="1"/>
  <c r="J46" i="5" s="1"/>
  <c r="K46" i="5" s="1"/>
  <c r="L46" i="5" s="1"/>
  <c r="E45" i="5"/>
  <c r="H45" i="5" s="1"/>
  <c r="J45" i="5" s="1"/>
  <c r="E44" i="5"/>
  <c r="E43" i="5"/>
  <c r="F42" i="5"/>
  <c r="G42" i="5" s="1"/>
  <c r="E42" i="5"/>
  <c r="H42" i="5" s="1"/>
  <c r="J42" i="5" s="1"/>
  <c r="K42" i="5" s="1"/>
  <c r="L42" i="5" s="1"/>
  <c r="E41" i="5"/>
  <c r="H41" i="5" s="1"/>
  <c r="J41" i="5" s="1"/>
  <c r="K41" i="5" s="1"/>
  <c r="L41" i="5" s="1"/>
  <c r="E40" i="5"/>
  <c r="F40" i="5" s="1"/>
  <c r="G40" i="5" s="1"/>
  <c r="H39" i="5"/>
  <c r="J39" i="5" s="1"/>
  <c r="K39" i="5" s="1"/>
  <c r="L39" i="5" s="1"/>
  <c r="F39" i="5"/>
  <c r="G39" i="5" s="1"/>
  <c r="E39" i="5"/>
  <c r="F38" i="5"/>
  <c r="G38" i="5" s="1"/>
  <c r="M38" i="5" s="1"/>
  <c r="E38" i="5"/>
  <c r="H38" i="5" s="1"/>
  <c r="J38" i="5" s="1"/>
  <c r="E37" i="5"/>
  <c r="H37" i="5" s="1"/>
  <c r="J37" i="5" s="1"/>
  <c r="K37" i="5" s="1"/>
  <c r="L37" i="5" s="1"/>
  <c r="E36" i="5"/>
  <c r="F36" i="5" s="1"/>
  <c r="G36" i="5" s="1"/>
  <c r="H35" i="5"/>
  <c r="J35" i="5" s="1"/>
  <c r="K35" i="5" s="1"/>
  <c r="L35" i="5" s="1"/>
  <c r="F35" i="5"/>
  <c r="G35" i="5" s="1"/>
  <c r="E35" i="5"/>
  <c r="F34" i="5"/>
  <c r="G34" i="5" s="1"/>
  <c r="E34" i="5"/>
  <c r="H34" i="5" s="1"/>
  <c r="J34" i="5" s="1"/>
  <c r="K34" i="5" s="1"/>
  <c r="L34" i="5" s="1"/>
  <c r="E33" i="5"/>
  <c r="H33" i="5" s="1"/>
  <c r="J33" i="5" s="1"/>
  <c r="K33" i="5" s="1"/>
  <c r="L33" i="5" s="1"/>
  <c r="E32" i="5"/>
  <c r="F32" i="5" s="1"/>
  <c r="G32" i="5" s="1"/>
  <c r="H31" i="5"/>
  <c r="J31" i="5" s="1"/>
  <c r="K31" i="5" s="1"/>
  <c r="L31" i="5" s="1"/>
  <c r="F31" i="5"/>
  <c r="G31" i="5" s="1"/>
  <c r="E31" i="5"/>
  <c r="F30" i="5"/>
  <c r="G30" i="5" s="1"/>
  <c r="E30" i="5"/>
  <c r="H30" i="5" s="1"/>
  <c r="J30" i="5" s="1"/>
  <c r="K30" i="5" s="1"/>
  <c r="L30" i="5" s="1"/>
  <c r="M30" i="5" s="1"/>
  <c r="E29" i="5"/>
  <c r="J29" i="5" s="1"/>
  <c r="K29" i="5" s="1"/>
  <c r="L29" i="5" s="1"/>
  <c r="E28" i="5"/>
  <c r="F28" i="5" s="1"/>
  <c r="G28" i="5" s="1"/>
  <c r="H27" i="5"/>
  <c r="F27" i="5"/>
  <c r="G27" i="5" s="1"/>
  <c r="E27" i="5"/>
  <c r="E26" i="5"/>
  <c r="H26" i="5" s="1"/>
  <c r="J26" i="5" s="1"/>
  <c r="K26" i="5" s="1"/>
  <c r="E25" i="5"/>
  <c r="H25" i="5" s="1"/>
  <c r="J25" i="5" s="1"/>
  <c r="K25" i="5" s="1"/>
  <c r="E24" i="5"/>
  <c r="F24" i="5" s="1"/>
  <c r="G24" i="5" s="1"/>
  <c r="H23" i="5"/>
  <c r="J23" i="5" s="1"/>
  <c r="K23" i="5" s="1"/>
  <c r="L23" i="5" s="1"/>
  <c r="F23" i="5"/>
  <c r="G23" i="5" s="1"/>
  <c r="E23" i="5"/>
  <c r="E22" i="5"/>
  <c r="H22" i="5" s="1"/>
  <c r="J22" i="5" s="1"/>
  <c r="K22" i="5" s="1"/>
  <c r="L22" i="5" s="1"/>
  <c r="E21" i="5"/>
  <c r="H21" i="5" s="1"/>
  <c r="J21" i="5" s="1"/>
  <c r="K21" i="5" s="1"/>
  <c r="L21" i="5" s="1"/>
  <c r="E20" i="5"/>
  <c r="F20" i="5" s="1"/>
  <c r="G20" i="5" s="1"/>
  <c r="H19" i="5"/>
  <c r="J19" i="5" s="1"/>
  <c r="K19" i="5" s="1"/>
  <c r="L19" i="5" s="1"/>
  <c r="F19" i="5"/>
  <c r="G19" i="5" s="1"/>
  <c r="E19" i="5"/>
  <c r="E18" i="5"/>
  <c r="H18" i="5" s="1"/>
  <c r="J18" i="5" s="1"/>
  <c r="K18" i="5" s="1"/>
  <c r="L18" i="5" s="1"/>
  <c r="E17" i="5"/>
  <c r="H17" i="5" s="1"/>
  <c r="J17" i="5" s="1"/>
  <c r="K17" i="5" s="1"/>
  <c r="L17" i="5" s="1"/>
  <c r="E16" i="5"/>
  <c r="H16" i="5" s="1"/>
  <c r="J16" i="5" s="1"/>
  <c r="K16" i="5" s="1"/>
  <c r="L16" i="5" s="1"/>
  <c r="E15" i="5"/>
  <c r="H15" i="5" s="1"/>
  <c r="J15" i="5" s="1"/>
  <c r="K15" i="5" s="1"/>
  <c r="L15" i="5" s="1"/>
  <c r="L14" i="5"/>
  <c r="E14" i="5"/>
  <c r="E13" i="5"/>
  <c r="E12" i="5"/>
  <c r="L11" i="5"/>
  <c r="E11" i="5"/>
  <c r="H11" i="5" s="1"/>
  <c r="J11" i="5" s="1"/>
  <c r="L10" i="5"/>
  <c r="E10" i="5"/>
  <c r="H10" i="5" s="1"/>
  <c r="J10" i="5" s="1"/>
  <c r="L9" i="5"/>
  <c r="E9" i="5"/>
  <c r="F9" i="5" s="1"/>
  <c r="G9" i="5" s="1"/>
  <c r="E8" i="5"/>
  <c r="F8" i="5" s="1"/>
  <c r="G8" i="5" s="1"/>
  <c r="E7" i="5"/>
  <c r="H7" i="5" s="1"/>
  <c r="J7" i="5" s="1"/>
  <c r="I3" i="5"/>
  <c r="M57" i="4"/>
  <c r="J57" i="4"/>
  <c r="M48" i="4"/>
  <c r="J48" i="4"/>
  <c r="L27" i="4"/>
  <c r="M27" i="4" s="1"/>
  <c r="J27" i="4"/>
  <c r="L12" i="4"/>
  <c r="M12" i="4" s="1"/>
  <c r="J12" i="4"/>
  <c r="D58" i="4"/>
  <c r="E57" i="4"/>
  <c r="F57" i="4" s="1"/>
  <c r="G57" i="4" s="1"/>
  <c r="E56" i="4"/>
  <c r="F56" i="4" s="1"/>
  <c r="G56" i="4" s="1"/>
  <c r="E55" i="4"/>
  <c r="E54" i="4"/>
  <c r="F54" i="4" s="1"/>
  <c r="G54" i="4" s="1"/>
  <c r="E53" i="4"/>
  <c r="F53" i="4" s="1"/>
  <c r="G53" i="4" s="1"/>
  <c r="E52" i="4"/>
  <c r="F52" i="4" s="1"/>
  <c r="G52" i="4" s="1"/>
  <c r="E51" i="4"/>
  <c r="H51" i="4" s="1"/>
  <c r="J51" i="4" s="1"/>
  <c r="K51" i="4" s="1"/>
  <c r="L51" i="4" s="1"/>
  <c r="H50" i="4"/>
  <c r="J50" i="4" s="1"/>
  <c r="K50" i="4" s="1"/>
  <c r="L50" i="4" s="1"/>
  <c r="F50" i="4"/>
  <c r="G50" i="4" s="1"/>
  <c r="E50" i="4"/>
  <c r="E49" i="4"/>
  <c r="H49" i="4" s="1"/>
  <c r="J49" i="4" s="1"/>
  <c r="K49" i="4" s="1"/>
  <c r="L49" i="4" s="1"/>
  <c r="E48" i="4"/>
  <c r="H48" i="4" s="1"/>
  <c r="E47" i="4"/>
  <c r="H47" i="4" s="1"/>
  <c r="J47" i="4" s="1"/>
  <c r="H46" i="4"/>
  <c r="J46" i="4" s="1"/>
  <c r="K46" i="4" s="1"/>
  <c r="L46" i="4" s="1"/>
  <c r="E46" i="4"/>
  <c r="F46" i="4" s="1"/>
  <c r="G46" i="4" s="1"/>
  <c r="H45" i="4"/>
  <c r="J45" i="4" s="1"/>
  <c r="F45" i="4"/>
  <c r="G45" i="4" s="1"/>
  <c r="M45" i="4" s="1"/>
  <c r="E45" i="4"/>
  <c r="E44" i="4"/>
  <c r="E43" i="4"/>
  <c r="H42" i="4"/>
  <c r="J42" i="4" s="1"/>
  <c r="K42" i="4" s="1"/>
  <c r="L42" i="4" s="1"/>
  <c r="E42" i="4"/>
  <c r="F42" i="4" s="1"/>
  <c r="G42" i="4" s="1"/>
  <c r="H41" i="4"/>
  <c r="J41" i="4" s="1"/>
  <c r="K41" i="4" s="1"/>
  <c r="L41" i="4" s="1"/>
  <c r="F41" i="4"/>
  <c r="G41" i="4" s="1"/>
  <c r="E41" i="4"/>
  <c r="E40" i="4"/>
  <c r="H40" i="4" s="1"/>
  <c r="J40" i="4" s="1"/>
  <c r="K40" i="4" s="1"/>
  <c r="L40" i="4" s="1"/>
  <c r="E39" i="4"/>
  <c r="H39" i="4" s="1"/>
  <c r="J39" i="4" s="1"/>
  <c r="K39" i="4" s="1"/>
  <c r="L39" i="4" s="1"/>
  <c r="E38" i="4"/>
  <c r="H38" i="4" s="1"/>
  <c r="J38" i="4" s="1"/>
  <c r="H37" i="4"/>
  <c r="J37" i="4" s="1"/>
  <c r="K37" i="4" s="1"/>
  <c r="L37" i="4" s="1"/>
  <c r="E37" i="4"/>
  <c r="F37" i="4" s="1"/>
  <c r="G37" i="4" s="1"/>
  <c r="E36" i="4"/>
  <c r="H36" i="4" s="1"/>
  <c r="J36" i="4" s="1"/>
  <c r="K36" i="4" s="1"/>
  <c r="L36" i="4" s="1"/>
  <c r="E35" i="4"/>
  <c r="H35" i="4" s="1"/>
  <c r="J35" i="4" s="1"/>
  <c r="K35" i="4" s="1"/>
  <c r="L35" i="4" s="1"/>
  <c r="E34" i="4"/>
  <c r="H34" i="4" s="1"/>
  <c r="J34" i="4" s="1"/>
  <c r="K34" i="4" s="1"/>
  <c r="L34" i="4" s="1"/>
  <c r="E33" i="4"/>
  <c r="H33" i="4" s="1"/>
  <c r="J33" i="4" s="1"/>
  <c r="K33" i="4" s="1"/>
  <c r="L33" i="4" s="1"/>
  <c r="F32" i="4"/>
  <c r="G32" i="4" s="1"/>
  <c r="E32" i="4"/>
  <c r="H32" i="4" s="1"/>
  <c r="J32" i="4" s="1"/>
  <c r="K32" i="4" s="1"/>
  <c r="L32" i="4" s="1"/>
  <c r="E31" i="4"/>
  <c r="H31" i="4" s="1"/>
  <c r="J31" i="4" s="1"/>
  <c r="K31" i="4" s="1"/>
  <c r="L31" i="4" s="1"/>
  <c r="H30" i="4"/>
  <c r="J30" i="4" s="1"/>
  <c r="K30" i="4" s="1"/>
  <c r="L30" i="4" s="1"/>
  <c r="M30" i="4" s="1"/>
  <c r="F30" i="4"/>
  <c r="G30" i="4" s="1"/>
  <c r="E30" i="4"/>
  <c r="E29" i="4"/>
  <c r="F29" i="4" s="1"/>
  <c r="G29" i="4" s="1"/>
  <c r="E28" i="4"/>
  <c r="H28" i="4" s="1"/>
  <c r="J28" i="4" s="1"/>
  <c r="K28" i="4" s="1"/>
  <c r="L28" i="4" s="1"/>
  <c r="E27" i="4"/>
  <c r="H27" i="4" s="1"/>
  <c r="H26" i="4"/>
  <c r="J26" i="4" s="1"/>
  <c r="K26" i="4" s="1"/>
  <c r="L26" i="4" s="1"/>
  <c r="E26" i="4"/>
  <c r="F26" i="4" s="1"/>
  <c r="G26" i="4" s="1"/>
  <c r="H25" i="4"/>
  <c r="J25" i="4" s="1"/>
  <c r="K25" i="4" s="1"/>
  <c r="L25" i="4" s="1"/>
  <c r="F25" i="4"/>
  <c r="G25" i="4" s="1"/>
  <c r="E25" i="4"/>
  <c r="E24" i="4"/>
  <c r="H24" i="4" s="1"/>
  <c r="J24" i="4" s="1"/>
  <c r="K24" i="4" s="1"/>
  <c r="L24" i="4" s="1"/>
  <c r="E23" i="4"/>
  <c r="H23" i="4" s="1"/>
  <c r="J23" i="4" s="1"/>
  <c r="K23" i="4" s="1"/>
  <c r="L23" i="4" s="1"/>
  <c r="E22" i="4"/>
  <c r="H22" i="4" s="1"/>
  <c r="J22" i="4" s="1"/>
  <c r="K22" i="4" s="1"/>
  <c r="L22" i="4" s="1"/>
  <c r="H21" i="4"/>
  <c r="J21" i="4" s="1"/>
  <c r="K21" i="4" s="1"/>
  <c r="L21" i="4" s="1"/>
  <c r="E21" i="4"/>
  <c r="F21" i="4" s="1"/>
  <c r="G21" i="4" s="1"/>
  <c r="E20" i="4"/>
  <c r="H20" i="4" s="1"/>
  <c r="J20" i="4" s="1"/>
  <c r="K20" i="4" s="1"/>
  <c r="L20" i="4" s="1"/>
  <c r="E19" i="4"/>
  <c r="H19" i="4" s="1"/>
  <c r="J19" i="4" s="1"/>
  <c r="K19" i="4" s="1"/>
  <c r="L19" i="4" s="1"/>
  <c r="E18" i="4"/>
  <c r="F18" i="4" s="1"/>
  <c r="G18" i="4" s="1"/>
  <c r="E17" i="4"/>
  <c r="H17" i="4" s="1"/>
  <c r="J17" i="4" s="1"/>
  <c r="K17" i="4" s="1"/>
  <c r="L17" i="4" s="1"/>
  <c r="F16" i="4"/>
  <c r="G16" i="4" s="1"/>
  <c r="E16" i="4"/>
  <c r="H16" i="4" s="1"/>
  <c r="J16" i="4" s="1"/>
  <c r="K16" i="4" s="1"/>
  <c r="L16" i="4" s="1"/>
  <c r="E15" i="4"/>
  <c r="H15" i="4" s="1"/>
  <c r="J15" i="4" s="1"/>
  <c r="K15" i="4" s="1"/>
  <c r="L15" i="4" s="1"/>
  <c r="L14" i="4"/>
  <c r="E14" i="4"/>
  <c r="F14" i="4" s="1"/>
  <c r="G14" i="4" s="1"/>
  <c r="E13" i="4"/>
  <c r="F13" i="4" s="1"/>
  <c r="G13" i="4" s="1"/>
  <c r="E12" i="4"/>
  <c r="F12" i="4" s="1"/>
  <c r="G12" i="4" s="1"/>
  <c r="L11" i="4"/>
  <c r="E11" i="4"/>
  <c r="H11" i="4" s="1"/>
  <c r="J11" i="4" s="1"/>
  <c r="L10" i="4"/>
  <c r="E10" i="4"/>
  <c r="H10" i="4" s="1"/>
  <c r="J10" i="4" s="1"/>
  <c r="L9" i="4"/>
  <c r="E9" i="4"/>
  <c r="H9" i="4" s="1"/>
  <c r="J9" i="4" s="1"/>
  <c r="E8" i="4"/>
  <c r="H8" i="4" s="1"/>
  <c r="J8" i="4" s="1"/>
  <c r="K8" i="4" s="1"/>
  <c r="L8" i="4" s="1"/>
  <c r="E7" i="4"/>
  <c r="I3" i="4"/>
  <c r="M57" i="3"/>
  <c r="J57" i="3"/>
  <c r="M48" i="3"/>
  <c r="J48" i="3"/>
  <c r="L27" i="3"/>
  <c r="M27" i="3" s="1"/>
  <c r="J27" i="3"/>
  <c r="L12" i="3"/>
  <c r="M12" i="3" s="1"/>
  <c r="J12" i="3"/>
  <c r="D58" i="3"/>
  <c r="E57" i="3"/>
  <c r="H57" i="3" s="1"/>
  <c r="E56" i="3"/>
  <c r="H56" i="3" s="1"/>
  <c r="J56" i="3" s="1"/>
  <c r="K56" i="3" s="1"/>
  <c r="L56" i="3" s="1"/>
  <c r="E55" i="3"/>
  <c r="F55" i="3" s="1"/>
  <c r="G55" i="3" s="1"/>
  <c r="E54" i="3"/>
  <c r="F54" i="3" s="1"/>
  <c r="G54" i="3" s="1"/>
  <c r="E53" i="3"/>
  <c r="H53" i="3" s="1"/>
  <c r="J53" i="3" s="1"/>
  <c r="K53" i="3" s="1"/>
  <c r="L53" i="3" s="1"/>
  <c r="E52" i="3"/>
  <c r="H52" i="3" s="1"/>
  <c r="J52" i="3" s="1"/>
  <c r="K52" i="3" s="1"/>
  <c r="L52" i="3" s="1"/>
  <c r="E51" i="3"/>
  <c r="H51" i="3" s="1"/>
  <c r="J51" i="3" s="1"/>
  <c r="K51" i="3" s="1"/>
  <c r="L51" i="3" s="1"/>
  <c r="E50" i="3"/>
  <c r="H50" i="3" s="1"/>
  <c r="J50" i="3" s="1"/>
  <c r="K50" i="3" s="1"/>
  <c r="L50" i="3" s="1"/>
  <c r="E49" i="3"/>
  <c r="H49" i="3" s="1"/>
  <c r="J49" i="3" s="1"/>
  <c r="K49" i="3" s="1"/>
  <c r="L49" i="3" s="1"/>
  <c r="E48" i="3"/>
  <c r="H48" i="3" s="1"/>
  <c r="E47" i="3"/>
  <c r="H47" i="3" s="1"/>
  <c r="J47" i="3" s="1"/>
  <c r="F46" i="3"/>
  <c r="G46" i="3" s="1"/>
  <c r="E46" i="3"/>
  <c r="H46" i="3" s="1"/>
  <c r="J46" i="3" s="1"/>
  <c r="K46" i="3" s="1"/>
  <c r="L46" i="3" s="1"/>
  <c r="M46" i="3" s="1"/>
  <c r="E45" i="3"/>
  <c r="E44" i="3"/>
  <c r="F44" i="3" s="1"/>
  <c r="G44" i="3" s="1"/>
  <c r="E43" i="3"/>
  <c r="F43" i="3" s="1"/>
  <c r="G43" i="3" s="1"/>
  <c r="E42" i="3"/>
  <c r="H42" i="3" s="1"/>
  <c r="J42" i="3" s="1"/>
  <c r="K42" i="3" s="1"/>
  <c r="L42" i="3" s="1"/>
  <c r="H41" i="3"/>
  <c r="J41" i="3" s="1"/>
  <c r="K41" i="3" s="1"/>
  <c r="L41" i="3" s="1"/>
  <c r="F41" i="3"/>
  <c r="G41" i="3" s="1"/>
  <c r="E41" i="3"/>
  <c r="E40" i="3"/>
  <c r="H40" i="3" s="1"/>
  <c r="J40" i="3" s="1"/>
  <c r="K40" i="3" s="1"/>
  <c r="L40" i="3" s="1"/>
  <c r="E39" i="3"/>
  <c r="H39" i="3" s="1"/>
  <c r="J39" i="3" s="1"/>
  <c r="K39" i="3" s="1"/>
  <c r="L39" i="3" s="1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H21" i="3" s="1"/>
  <c r="J21" i="3" s="1"/>
  <c r="K21" i="3" s="1"/>
  <c r="L21" i="3" s="1"/>
  <c r="E20" i="3"/>
  <c r="H20" i="3" s="1"/>
  <c r="J20" i="3" s="1"/>
  <c r="K20" i="3" s="1"/>
  <c r="L20" i="3" s="1"/>
  <c r="E19" i="3"/>
  <c r="H19" i="3" s="1"/>
  <c r="J19" i="3" s="1"/>
  <c r="K19" i="3" s="1"/>
  <c r="L19" i="3" s="1"/>
  <c r="E18" i="3"/>
  <c r="H18" i="3" s="1"/>
  <c r="J18" i="3" s="1"/>
  <c r="K18" i="3" s="1"/>
  <c r="L18" i="3" s="1"/>
  <c r="E17" i="3"/>
  <c r="H17" i="3" s="1"/>
  <c r="J17" i="3" s="1"/>
  <c r="K17" i="3" s="1"/>
  <c r="L17" i="3" s="1"/>
  <c r="E16" i="3"/>
  <c r="H16" i="3" s="1"/>
  <c r="J16" i="3" s="1"/>
  <c r="K16" i="3" s="1"/>
  <c r="L16" i="3" s="1"/>
  <c r="E15" i="3"/>
  <c r="H15" i="3" s="1"/>
  <c r="J15" i="3" s="1"/>
  <c r="K15" i="3" s="1"/>
  <c r="L15" i="3" s="1"/>
  <c r="L14" i="3"/>
  <c r="E14" i="3"/>
  <c r="F14" i="3" s="1"/>
  <c r="G14" i="3" s="1"/>
  <c r="E13" i="3"/>
  <c r="F13" i="3" s="1"/>
  <c r="G13" i="3" s="1"/>
  <c r="E12" i="3"/>
  <c r="F12" i="3" s="1"/>
  <c r="G12" i="3" s="1"/>
  <c r="L11" i="3"/>
  <c r="E11" i="3"/>
  <c r="F11" i="3" s="1"/>
  <c r="G11" i="3" s="1"/>
  <c r="M11" i="3" s="1"/>
  <c r="L10" i="3"/>
  <c r="E10" i="3"/>
  <c r="H10" i="3" s="1"/>
  <c r="J10" i="3" s="1"/>
  <c r="L9" i="3"/>
  <c r="E9" i="3"/>
  <c r="H9" i="3" s="1"/>
  <c r="J9" i="3" s="1"/>
  <c r="E8" i="3"/>
  <c r="H8" i="3" s="1"/>
  <c r="J8" i="3" s="1"/>
  <c r="K8" i="3" s="1"/>
  <c r="L8" i="3" s="1"/>
  <c r="E7" i="3"/>
  <c r="H7" i="3" s="1"/>
  <c r="J7" i="3" s="1"/>
  <c r="I3" i="3"/>
  <c r="M57" i="2"/>
  <c r="J57" i="2"/>
  <c r="M56" i="2"/>
  <c r="J56" i="2"/>
  <c r="M55" i="2"/>
  <c r="J55" i="2"/>
  <c r="M54" i="2"/>
  <c r="J54" i="2"/>
  <c r="L12" i="2"/>
  <c r="M12" i="2" s="1"/>
  <c r="J12" i="2"/>
  <c r="D58" i="2"/>
  <c r="E57" i="2"/>
  <c r="F57" i="2" s="1"/>
  <c r="G57" i="2" s="1"/>
  <c r="F56" i="2"/>
  <c r="G56" i="2" s="1"/>
  <c r="E56" i="2"/>
  <c r="H56" i="2" s="1"/>
  <c r="E55" i="2"/>
  <c r="E54" i="2"/>
  <c r="F54" i="2" s="1"/>
  <c r="G54" i="2" s="1"/>
  <c r="H53" i="2"/>
  <c r="J53" i="2" s="1"/>
  <c r="K53" i="2" s="1"/>
  <c r="L53" i="2" s="1"/>
  <c r="E53" i="2"/>
  <c r="F53" i="2" s="1"/>
  <c r="G53" i="2" s="1"/>
  <c r="M53" i="2" s="1"/>
  <c r="E52" i="2"/>
  <c r="F52" i="2" s="1"/>
  <c r="G52" i="2" s="1"/>
  <c r="E51" i="2"/>
  <c r="H51" i="2" s="1"/>
  <c r="J51" i="2" s="1"/>
  <c r="K51" i="2" s="1"/>
  <c r="L51" i="2" s="1"/>
  <c r="H50" i="2"/>
  <c r="J50" i="2" s="1"/>
  <c r="K50" i="2" s="1"/>
  <c r="L50" i="2" s="1"/>
  <c r="E50" i="2"/>
  <c r="F50" i="2" s="1"/>
  <c r="G50" i="2" s="1"/>
  <c r="H49" i="2"/>
  <c r="J49" i="2" s="1"/>
  <c r="K49" i="2" s="1"/>
  <c r="L49" i="2" s="1"/>
  <c r="F49" i="2"/>
  <c r="G49" i="2" s="1"/>
  <c r="E49" i="2"/>
  <c r="E48" i="2"/>
  <c r="F48" i="2" s="1"/>
  <c r="G48" i="2" s="1"/>
  <c r="E47" i="2"/>
  <c r="F47" i="2" s="1"/>
  <c r="G47" i="2" s="1"/>
  <c r="M47" i="2" s="1"/>
  <c r="E46" i="2"/>
  <c r="F46" i="2" s="1"/>
  <c r="G46" i="2" s="1"/>
  <c r="E45" i="2"/>
  <c r="H45" i="2" s="1"/>
  <c r="J45" i="2" s="1"/>
  <c r="E44" i="2"/>
  <c r="E43" i="2"/>
  <c r="E42" i="2"/>
  <c r="F42" i="2" s="1"/>
  <c r="G42" i="2" s="1"/>
  <c r="E41" i="2"/>
  <c r="F41" i="2" s="1"/>
  <c r="G41" i="2" s="1"/>
  <c r="E40" i="2"/>
  <c r="F40" i="2" s="1"/>
  <c r="G40" i="2" s="1"/>
  <c r="E39" i="2"/>
  <c r="F39" i="2" s="1"/>
  <c r="G39" i="2" s="1"/>
  <c r="E38" i="2"/>
  <c r="H38" i="2" s="1"/>
  <c r="J38" i="2" s="1"/>
  <c r="H37" i="2"/>
  <c r="J37" i="2" s="1"/>
  <c r="K37" i="2" s="1"/>
  <c r="L37" i="2" s="1"/>
  <c r="E37" i="2"/>
  <c r="F37" i="2" s="1"/>
  <c r="G37" i="2" s="1"/>
  <c r="H36" i="2"/>
  <c r="J36" i="2" s="1"/>
  <c r="K36" i="2" s="1"/>
  <c r="L36" i="2" s="1"/>
  <c r="F36" i="2"/>
  <c r="G36" i="2" s="1"/>
  <c r="E36" i="2"/>
  <c r="E35" i="2"/>
  <c r="H35" i="2" s="1"/>
  <c r="J35" i="2" s="1"/>
  <c r="K35" i="2" s="1"/>
  <c r="L35" i="2" s="1"/>
  <c r="E34" i="2"/>
  <c r="H34" i="2" s="1"/>
  <c r="J34" i="2" s="1"/>
  <c r="K34" i="2" s="1"/>
  <c r="L34" i="2" s="1"/>
  <c r="H33" i="2"/>
  <c r="J33" i="2" s="1"/>
  <c r="K33" i="2" s="1"/>
  <c r="L33" i="2" s="1"/>
  <c r="E33" i="2"/>
  <c r="F33" i="2" s="1"/>
  <c r="G33" i="2" s="1"/>
  <c r="F32" i="2"/>
  <c r="G32" i="2" s="1"/>
  <c r="E32" i="2"/>
  <c r="H32" i="2" s="1"/>
  <c r="J32" i="2" s="1"/>
  <c r="K32" i="2" s="1"/>
  <c r="L32" i="2" s="1"/>
  <c r="E31" i="2"/>
  <c r="H31" i="2" s="1"/>
  <c r="J31" i="2" s="1"/>
  <c r="K31" i="2" s="1"/>
  <c r="L31" i="2" s="1"/>
  <c r="E30" i="2"/>
  <c r="H30" i="2" s="1"/>
  <c r="J30" i="2" s="1"/>
  <c r="K30" i="2" s="1"/>
  <c r="L30" i="2" s="1"/>
  <c r="E29" i="2"/>
  <c r="H29" i="2" s="1"/>
  <c r="J29" i="2" s="1"/>
  <c r="K29" i="2" s="1"/>
  <c r="L29" i="2" s="1"/>
  <c r="E28" i="2"/>
  <c r="H28" i="2" s="1"/>
  <c r="J28" i="2" s="1"/>
  <c r="K28" i="2" s="1"/>
  <c r="L28" i="2" s="1"/>
  <c r="F27" i="2"/>
  <c r="G27" i="2" s="1"/>
  <c r="E27" i="2"/>
  <c r="H27" i="2" s="1"/>
  <c r="J27" i="2" s="1"/>
  <c r="K27" i="2" s="1"/>
  <c r="L27" i="2" s="1"/>
  <c r="E26" i="2"/>
  <c r="H26" i="2" s="1"/>
  <c r="J26" i="2" s="1"/>
  <c r="K26" i="2" s="1"/>
  <c r="L26" i="2" s="1"/>
  <c r="E25" i="2"/>
  <c r="H25" i="2" s="1"/>
  <c r="J25" i="2" s="1"/>
  <c r="K25" i="2" s="1"/>
  <c r="L25" i="2" s="1"/>
  <c r="E24" i="2"/>
  <c r="H24" i="2" s="1"/>
  <c r="J24" i="2" s="1"/>
  <c r="K24" i="2" s="1"/>
  <c r="L24" i="2" s="1"/>
  <c r="E23" i="2"/>
  <c r="H23" i="2" s="1"/>
  <c r="J23" i="2" s="1"/>
  <c r="K23" i="2" s="1"/>
  <c r="L23" i="2" s="1"/>
  <c r="E22" i="2"/>
  <c r="H22" i="2" s="1"/>
  <c r="J22" i="2" s="1"/>
  <c r="K22" i="2" s="1"/>
  <c r="L22" i="2" s="1"/>
  <c r="E21" i="2"/>
  <c r="H21" i="2" s="1"/>
  <c r="J21" i="2" s="1"/>
  <c r="K21" i="2" s="1"/>
  <c r="L21" i="2" s="1"/>
  <c r="E20" i="2"/>
  <c r="H20" i="2" s="1"/>
  <c r="J20" i="2" s="1"/>
  <c r="K20" i="2" s="1"/>
  <c r="L20" i="2" s="1"/>
  <c r="E19" i="2"/>
  <c r="H19" i="2" s="1"/>
  <c r="J19" i="2" s="1"/>
  <c r="K19" i="2" s="1"/>
  <c r="L19" i="2" s="1"/>
  <c r="E18" i="2"/>
  <c r="H18" i="2" s="1"/>
  <c r="J18" i="2" s="1"/>
  <c r="K18" i="2" s="1"/>
  <c r="L18" i="2" s="1"/>
  <c r="E17" i="2"/>
  <c r="H17" i="2" s="1"/>
  <c r="J17" i="2" s="1"/>
  <c r="K17" i="2" s="1"/>
  <c r="L17" i="2" s="1"/>
  <c r="E16" i="2"/>
  <c r="H16" i="2" s="1"/>
  <c r="J16" i="2" s="1"/>
  <c r="K16" i="2" s="1"/>
  <c r="L16" i="2" s="1"/>
  <c r="E15" i="2"/>
  <c r="H15" i="2" s="1"/>
  <c r="J15" i="2" s="1"/>
  <c r="K15" i="2" s="1"/>
  <c r="L15" i="2" s="1"/>
  <c r="L14" i="2"/>
  <c r="E14" i="2"/>
  <c r="E13" i="2"/>
  <c r="E12" i="2"/>
  <c r="L11" i="2"/>
  <c r="E11" i="2"/>
  <c r="F11" i="2" s="1"/>
  <c r="G11" i="2" s="1"/>
  <c r="L10" i="2"/>
  <c r="E10" i="2"/>
  <c r="H10" i="2" s="1"/>
  <c r="J10" i="2" s="1"/>
  <c r="L9" i="2"/>
  <c r="E9" i="2"/>
  <c r="H9" i="2" s="1"/>
  <c r="J9" i="2" s="1"/>
  <c r="E8" i="2"/>
  <c r="H8" i="2" s="1"/>
  <c r="J8" i="2" s="1"/>
  <c r="K8" i="2" s="1"/>
  <c r="L8" i="2" s="1"/>
  <c r="E7" i="2"/>
  <c r="F7" i="2" s="1"/>
  <c r="G7" i="2" s="1"/>
  <c r="I3" i="2"/>
  <c r="L57" i="1"/>
  <c r="M57" i="1" s="1"/>
  <c r="J57" i="1"/>
  <c r="L56" i="1"/>
  <c r="M56" i="1" s="1"/>
  <c r="J56" i="1"/>
  <c r="L55" i="1"/>
  <c r="M55" i="1" s="1"/>
  <c r="J55" i="1"/>
  <c r="M54" i="1"/>
  <c r="L54" i="1"/>
  <c r="J54" i="1"/>
  <c r="L12" i="1"/>
  <c r="M12" i="1" s="1"/>
  <c r="J12" i="1"/>
  <c r="D58" i="1"/>
  <c r="E57" i="1"/>
  <c r="F57" i="1" s="1"/>
  <c r="G57" i="1" s="1"/>
  <c r="E56" i="1"/>
  <c r="F56" i="1" s="1"/>
  <c r="G56" i="1" s="1"/>
  <c r="E55" i="1"/>
  <c r="F55" i="1" s="1"/>
  <c r="G55" i="1" s="1"/>
  <c r="F54" i="1"/>
  <c r="G54" i="1" s="1"/>
  <c r="E54" i="1"/>
  <c r="H54" i="1" s="1"/>
  <c r="E53" i="1"/>
  <c r="E52" i="1"/>
  <c r="H51" i="1"/>
  <c r="J51" i="1" s="1"/>
  <c r="K51" i="1" s="1"/>
  <c r="L51" i="1" s="1"/>
  <c r="E51" i="1"/>
  <c r="F51" i="1" s="1"/>
  <c r="G51" i="1" s="1"/>
  <c r="H50" i="1"/>
  <c r="J50" i="1" s="1"/>
  <c r="K50" i="1" s="1"/>
  <c r="L50" i="1" s="1"/>
  <c r="M50" i="1" s="1"/>
  <c r="E50" i="1"/>
  <c r="F50" i="1" s="1"/>
  <c r="G50" i="1" s="1"/>
  <c r="E49" i="1"/>
  <c r="F49" i="1" s="1"/>
  <c r="G49" i="1" s="1"/>
  <c r="E48" i="1"/>
  <c r="F48" i="1" s="1"/>
  <c r="G48" i="1" s="1"/>
  <c r="F47" i="1"/>
  <c r="G47" i="1" s="1"/>
  <c r="M47" i="1" s="1"/>
  <c r="E47" i="1"/>
  <c r="H47" i="1" s="1"/>
  <c r="J47" i="1" s="1"/>
  <c r="F46" i="1"/>
  <c r="G46" i="1" s="1"/>
  <c r="E46" i="1"/>
  <c r="H46" i="1" s="1"/>
  <c r="J46" i="1" s="1"/>
  <c r="K46" i="1" s="1"/>
  <c r="L46" i="1" s="1"/>
  <c r="H45" i="1"/>
  <c r="J45" i="1" s="1"/>
  <c r="E45" i="1"/>
  <c r="F45" i="1" s="1"/>
  <c r="G45" i="1" s="1"/>
  <c r="M45" i="1" s="1"/>
  <c r="G44" i="1"/>
  <c r="E44" i="1"/>
  <c r="F44" i="1" s="1"/>
  <c r="G43" i="1"/>
  <c r="E43" i="1"/>
  <c r="F43" i="1" s="1"/>
  <c r="F42" i="1"/>
  <c r="G42" i="1" s="1"/>
  <c r="E42" i="1"/>
  <c r="H42" i="1" s="1"/>
  <c r="F41" i="1"/>
  <c r="G41" i="1" s="1"/>
  <c r="E41" i="1"/>
  <c r="H41" i="1" s="1"/>
  <c r="J41" i="1" s="1"/>
  <c r="K41" i="1" s="1"/>
  <c r="L41" i="1" s="1"/>
  <c r="M41" i="1" s="1"/>
  <c r="F40" i="1"/>
  <c r="G40" i="1" s="1"/>
  <c r="E40" i="1"/>
  <c r="H40" i="1" s="1"/>
  <c r="J40" i="1" s="1"/>
  <c r="K40" i="1" s="1"/>
  <c r="L40" i="1" s="1"/>
  <c r="M40" i="1" s="1"/>
  <c r="F39" i="1"/>
  <c r="G39" i="1" s="1"/>
  <c r="E39" i="1"/>
  <c r="H39" i="1" s="1"/>
  <c r="J39" i="1" s="1"/>
  <c r="K39" i="1" s="1"/>
  <c r="L39" i="1" s="1"/>
  <c r="M39" i="1" s="1"/>
  <c r="H38" i="1"/>
  <c r="J38" i="1" s="1"/>
  <c r="E38" i="1"/>
  <c r="F38" i="1" s="1"/>
  <c r="G38" i="1" s="1"/>
  <c r="M38" i="1" s="1"/>
  <c r="H37" i="1"/>
  <c r="J37" i="1" s="1"/>
  <c r="K37" i="1" s="1"/>
  <c r="L37" i="1" s="1"/>
  <c r="E37" i="1"/>
  <c r="F37" i="1" s="1"/>
  <c r="G37" i="1" s="1"/>
  <c r="H36" i="1"/>
  <c r="J36" i="1" s="1"/>
  <c r="K36" i="1" s="1"/>
  <c r="L36" i="1" s="1"/>
  <c r="M36" i="1" s="1"/>
  <c r="E36" i="1"/>
  <c r="F36" i="1" s="1"/>
  <c r="G36" i="1" s="1"/>
  <c r="E35" i="1"/>
  <c r="F35" i="1" s="1"/>
  <c r="G35" i="1" s="1"/>
  <c r="E34" i="1"/>
  <c r="F34" i="1" s="1"/>
  <c r="G34" i="1" s="1"/>
  <c r="E33" i="1"/>
  <c r="F33" i="1" s="1"/>
  <c r="G33" i="1" s="1"/>
  <c r="E32" i="1"/>
  <c r="F32" i="1" s="1"/>
  <c r="G32" i="1" s="1"/>
  <c r="H31" i="1"/>
  <c r="J31" i="1" s="1"/>
  <c r="K31" i="1" s="1"/>
  <c r="L31" i="1" s="1"/>
  <c r="M31" i="1" s="1"/>
  <c r="E31" i="1"/>
  <c r="F31" i="1" s="1"/>
  <c r="G31" i="1" s="1"/>
  <c r="H30" i="1"/>
  <c r="J30" i="1" s="1"/>
  <c r="K30" i="1" s="1"/>
  <c r="L30" i="1" s="1"/>
  <c r="M30" i="1" s="1"/>
  <c r="E30" i="1"/>
  <c r="F30" i="1" s="1"/>
  <c r="G30" i="1" s="1"/>
  <c r="H29" i="1"/>
  <c r="J29" i="1" s="1"/>
  <c r="K29" i="1" s="1"/>
  <c r="L29" i="1" s="1"/>
  <c r="E29" i="1"/>
  <c r="F29" i="1" s="1"/>
  <c r="G29" i="1" s="1"/>
  <c r="H28" i="1"/>
  <c r="J28" i="1" s="1"/>
  <c r="K28" i="1" s="1"/>
  <c r="L28" i="1" s="1"/>
  <c r="M28" i="1" s="1"/>
  <c r="E28" i="1"/>
  <c r="F28" i="1" s="1"/>
  <c r="G28" i="1" s="1"/>
  <c r="E27" i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H23" i="1"/>
  <c r="J23" i="1" s="1"/>
  <c r="K23" i="1" s="1"/>
  <c r="L23" i="1" s="1"/>
  <c r="M23" i="1" s="1"/>
  <c r="E23" i="1"/>
  <c r="F23" i="1" s="1"/>
  <c r="G23" i="1" s="1"/>
  <c r="H22" i="1"/>
  <c r="J22" i="1" s="1"/>
  <c r="K22" i="1" s="1"/>
  <c r="L22" i="1" s="1"/>
  <c r="M22" i="1" s="1"/>
  <c r="E22" i="1"/>
  <c r="F22" i="1" s="1"/>
  <c r="G22" i="1" s="1"/>
  <c r="H21" i="1"/>
  <c r="J21" i="1" s="1"/>
  <c r="K21" i="1" s="1"/>
  <c r="L21" i="1" s="1"/>
  <c r="E21" i="1"/>
  <c r="F21" i="1" s="1"/>
  <c r="G21" i="1" s="1"/>
  <c r="H20" i="1"/>
  <c r="J20" i="1" s="1"/>
  <c r="K20" i="1" s="1"/>
  <c r="L20" i="1" s="1"/>
  <c r="M20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H15" i="1"/>
  <c r="J15" i="1" s="1"/>
  <c r="K15" i="1" s="1"/>
  <c r="L15" i="1" s="1"/>
  <c r="M15" i="1" s="1"/>
  <c r="E15" i="1"/>
  <c r="F15" i="1" s="1"/>
  <c r="G15" i="1" s="1"/>
  <c r="L14" i="1"/>
  <c r="E14" i="1"/>
  <c r="H14" i="1" s="1"/>
  <c r="J14" i="1" s="1"/>
  <c r="E13" i="1"/>
  <c r="H13" i="1" s="1"/>
  <c r="J13" i="1" s="1"/>
  <c r="K13" i="1" s="1"/>
  <c r="L13" i="1" s="1"/>
  <c r="H12" i="1"/>
  <c r="F12" i="1"/>
  <c r="G12" i="1" s="1"/>
  <c r="E12" i="1"/>
  <c r="L11" i="1"/>
  <c r="E11" i="1"/>
  <c r="H11" i="1" s="1"/>
  <c r="J11" i="1" s="1"/>
  <c r="L10" i="1"/>
  <c r="E10" i="1"/>
  <c r="H10" i="1" s="1"/>
  <c r="J10" i="1" s="1"/>
  <c r="L9" i="1"/>
  <c r="H9" i="1"/>
  <c r="J9" i="1" s="1"/>
  <c r="E9" i="1"/>
  <c r="F9" i="1" s="1"/>
  <c r="G9" i="1" s="1"/>
  <c r="E8" i="1"/>
  <c r="F8" i="1" s="1"/>
  <c r="G8" i="1" s="1"/>
  <c r="H7" i="1"/>
  <c r="J7" i="1" s="1"/>
  <c r="F7" i="1"/>
  <c r="G7" i="1" s="1"/>
  <c r="E7" i="1"/>
  <c r="M56" i="4" l="1"/>
  <c r="M54" i="4"/>
  <c r="M42" i="4"/>
  <c r="M42" i="5"/>
  <c r="M55" i="7"/>
  <c r="H15" i="7"/>
  <c r="J15" i="7" s="1"/>
  <c r="K15" i="7" s="1"/>
  <c r="L15" i="7" s="1"/>
  <c r="M15" i="7" s="1"/>
  <c r="F18" i="7"/>
  <c r="G18" i="7" s="1"/>
  <c r="H22" i="7"/>
  <c r="J22" i="7" s="1"/>
  <c r="K22" i="7" s="1"/>
  <c r="L22" i="7" s="1"/>
  <c r="F44" i="7"/>
  <c r="G44" i="7" s="1"/>
  <c r="H9" i="7"/>
  <c r="J9" i="7" s="1"/>
  <c r="H19" i="7"/>
  <c r="J19" i="7" s="1"/>
  <c r="K19" i="7" s="1"/>
  <c r="L19" i="7" s="1"/>
  <c r="M17" i="7"/>
  <c r="M14" i="7"/>
  <c r="F17" i="7"/>
  <c r="G17" i="7" s="1"/>
  <c r="M18" i="7"/>
  <c r="F21" i="7"/>
  <c r="G21" i="7" s="1"/>
  <c r="M21" i="7" s="1"/>
  <c r="M22" i="7"/>
  <c r="H25" i="7"/>
  <c r="J25" i="7" s="1"/>
  <c r="K25" i="7" s="1"/>
  <c r="L25" i="7" s="1"/>
  <c r="M25" i="7" s="1"/>
  <c r="H27" i="7"/>
  <c r="H29" i="7"/>
  <c r="J29" i="7" s="1"/>
  <c r="K29" i="7" s="1"/>
  <c r="L29" i="7" s="1"/>
  <c r="M29" i="7" s="1"/>
  <c r="F43" i="7"/>
  <c r="G43" i="7" s="1"/>
  <c r="M43" i="7" s="1"/>
  <c r="H49" i="7"/>
  <c r="J49" i="7" s="1"/>
  <c r="K49" i="7" s="1"/>
  <c r="L49" i="7" s="1"/>
  <c r="M49" i="7" s="1"/>
  <c r="H51" i="7"/>
  <c r="J51" i="7" s="1"/>
  <c r="K51" i="7" s="1"/>
  <c r="L51" i="7" s="1"/>
  <c r="H53" i="7"/>
  <c r="J53" i="7" s="1"/>
  <c r="K53" i="7" s="1"/>
  <c r="L53" i="7" s="1"/>
  <c r="M53" i="7" s="1"/>
  <c r="H57" i="7"/>
  <c r="J57" i="7" s="1"/>
  <c r="K57" i="7" s="1"/>
  <c r="H8" i="7"/>
  <c r="J8" i="7" s="1"/>
  <c r="K8" i="7" s="1"/>
  <c r="L8" i="7" s="1"/>
  <c r="M8" i="7" s="1"/>
  <c r="M11" i="7"/>
  <c r="F13" i="7"/>
  <c r="G13" i="7" s="1"/>
  <c r="M13" i="7" s="1"/>
  <c r="F16" i="7"/>
  <c r="G16" i="7" s="1"/>
  <c r="M16" i="7" s="1"/>
  <c r="F20" i="7"/>
  <c r="G20" i="7" s="1"/>
  <c r="F24" i="7"/>
  <c r="G24" i="7" s="1"/>
  <c r="M24" i="7" s="1"/>
  <c r="E58" i="7"/>
  <c r="M9" i="7"/>
  <c r="H10" i="7"/>
  <c r="J10" i="7" s="1"/>
  <c r="H26" i="7"/>
  <c r="J26" i="7" s="1"/>
  <c r="K26" i="7" s="1"/>
  <c r="L26" i="7" s="1"/>
  <c r="M26" i="7" s="1"/>
  <c r="H28" i="7"/>
  <c r="J28" i="7" s="1"/>
  <c r="K28" i="7" s="1"/>
  <c r="L28" i="7" s="1"/>
  <c r="M28" i="7" s="1"/>
  <c r="H38" i="7"/>
  <c r="J38" i="7" s="1"/>
  <c r="H45" i="7"/>
  <c r="J45" i="7" s="1"/>
  <c r="H48" i="7"/>
  <c r="H50" i="7"/>
  <c r="J50" i="7" s="1"/>
  <c r="K50" i="7" s="1"/>
  <c r="L50" i="7" s="1"/>
  <c r="M50" i="7" s="1"/>
  <c r="H52" i="7"/>
  <c r="J52" i="7" s="1"/>
  <c r="K52" i="7" s="1"/>
  <c r="L52" i="7" s="1"/>
  <c r="M52" i="7" s="1"/>
  <c r="H56" i="7"/>
  <c r="J56" i="7" s="1"/>
  <c r="K56" i="7" s="1"/>
  <c r="L56" i="7" s="1"/>
  <c r="M56" i="7" s="1"/>
  <c r="M20" i="7"/>
  <c r="K7" i="7"/>
  <c r="L7" i="7" s="1"/>
  <c r="M10" i="7"/>
  <c r="M19" i="7"/>
  <c r="M23" i="7"/>
  <c r="E3" i="7"/>
  <c r="F7" i="7"/>
  <c r="G7" i="7" s="1"/>
  <c r="H11" i="7"/>
  <c r="J11" i="7" s="1"/>
  <c r="F30" i="7"/>
  <c r="G30" i="7" s="1"/>
  <c r="M30" i="7" s="1"/>
  <c r="F31" i="7"/>
  <c r="G31" i="7" s="1"/>
  <c r="M31" i="7" s="1"/>
  <c r="F32" i="7"/>
  <c r="G32" i="7" s="1"/>
  <c r="M32" i="7" s="1"/>
  <c r="F33" i="7"/>
  <c r="G33" i="7" s="1"/>
  <c r="M33" i="7" s="1"/>
  <c r="F34" i="7"/>
  <c r="G34" i="7" s="1"/>
  <c r="M34" i="7" s="1"/>
  <c r="F35" i="7"/>
  <c r="G35" i="7" s="1"/>
  <c r="M35" i="7" s="1"/>
  <c r="F36" i="7"/>
  <c r="G36" i="7" s="1"/>
  <c r="M36" i="7" s="1"/>
  <c r="F37" i="7"/>
  <c r="G37" i="7" s="1"/>
  <c r="M37" i="7" s="1"/>
  <c r="H39" i="7"/>
  <c r="J39" i="7" s="1"/>
  <c r="K39" i="7" s="1"/>
  <c r="L39" i="7" s="1"/>
  <c r="M39" i="7" s="1"/>
  <c r="H40" i="7"/>
  <c r="J40" i="7" s="1"/>
  <c r="K40" i="7" s="1"/>
  <c r="L40" i="7" s="1"/>
  <c r="M40" i="7" s="1"/>
  <c r="H41" i="7"/>
  <c r="J41" i="7" s="1"/>
  <c r="K41" i="7" s="1"/>
  <c r="L41" i="7" s="1"/>
  <c r="M41" i="7" s="1"/>
  <c r="H42" i="7"/>
  <c r="J42" i="7" s="1"/>
  <c r="K42" i="7" s="1"/>
  <c r="L42" i="7" s="1"/>
  <c r="M42" i="7" s="1"/>
  <c r="H46" i="7"/>
  <c r="J46" i="7" s="1"/>
  <c r="K46" i="7" s="1"/>
  <c r="L46" i="7" s="1"/>
  <c r="M46" i="7" s="1"/>
  <c r="H47" i="7"/>
  <c r="J47" i="7" s="1"/>
  <c r="H54" i="7"/>
  <c r="J54" i="7" s="1"/>
  <c r="K54" i="7" s="1"/>
  <c r="L54" i="7" s="1"/>
  <c r="M54" i="7" s="1"/>
  <c r="J42" i="1"/>
  <c r="K42" i="1" s="1"/>
  <c r="L42" i="1" s="1"/>
  <c r="M42" i="1" s="1"/>
  <c r="F21" i="6"/>
  <c r="G21" i="6" s="1"/>
  <c r="F37" i="6"/>
  <c r="G37" i="6" s="1"/>
  <c r="F51" i="6"/>
  <c r="G51" i="6" s="1"/>
  <c r="H53" i="6"/>
  <c r="J53" i="6" s="1"/>
  <c r="K53" i="6" s="1"/>
  <c r="L53" i="6" s="1"/>
  <c r="M53" i="6" s="1"/>
  <c r="F9" i="6"/>
  <c r="G9" i="6" s="1"/>
  <c r="M9" i="6" s="1"/>
  <c r="H10" i="6"/>
  <c r="J10" i="6" s="1"/>
  <c r="F29" i="6"/>
  <c r="G29" i="6" s="1"/>
  <c r="M29" i="6" s="1"/>
  <c r="H42" i="6"/>
  <c r="J42" i="6" s="1"/>
  <c r="K42" i="6" s="1"/>
  <c r="L42" i="6" s="1"/>
  <c r="M42" i="6" s="1"/>
  <c r="F45" i="6"/>
  <c r="G45" i="6" s="1"/>
  <c r="M45" i="6" s="1"/>
  <c r="M34" i="6"/>
  <c r="M8" i="6"/>
  <c r="F13" i="6"/>
  <c r="G13" i="6" s="1"/>
  <c r="M13" i="6" s="1"/>
  <c r="F26" i="6"/>
  <c r="G26" i="6" s="1"/>
  <c r="M26" i="6" s="1"/>
  <c r="M36" i="6"/>
  <c r="F49" i="6"/>
  <c r="G49" i="6" s="1"/>
  <c r="M49" i="6" s="1"/>
  <c r="F56" i="6"/>
  <c r="G56" i="6" s="1"/>
  <c r="M56" i="6" s="1"/>
  <c r="E58" i="6"/>
  <c r="F12" i="6"/>
  <c r="G12" i="6" s="1"/>
  <c r="F15" i="6"/>
  <c r="G15" i="6" s="1"/>
  <c r="F17" i="6"/>
  <c r="G17" i="6" s="1"/>
  <c r="F20" i="6"/>
  <c r="G20" i="6" s="1"/>
  <c r="M20" i="6" s="1"/>
  <c r="F23" i="6"/>
  <c r="G23" i="6" s="1"/>
  <c r="M23" i="6" s="1"/>
  <c r="F25" i="6"/>
  <c r="G25" i="6" s="1"/>
  <c r="F28" i="6"/>
  <c r="G28" i="6" s="1"/>
  <c r="F31" i="6"/>
  <c r="G31" i="6" s="1"/>
  <c r="F33" i="6"/>
  <c r="G33" i="6" s="1"/>
  <c r="M33" i="6" s="1"/>
  <c r="F36" i="6"/>
  <c r="G36" i="6" s="1"/>
  <c r="H39" i="6"/>
  <c r="J39" i="6" s="1"/>
  <c r="K39" i="6" s="1"/>
  <c r="L39" i="6" s="1"/>
  <c r="M39" i="6" s="1"/>
  <c r="H41" i="6"/>
  <c r="J41" i="6" s="1"/>
  <c r="K41" i="6" s="1"/>
  <c r="L41" i="6" s="1"/>
  <c r="M41" i="6" s="1"/>
  <c r="H46" i="6"/>
  <c r="J46" i="6" s="1"/>
  <c r="K46" i="6" s="1"/>
  <c r="L46" i="6" s="1"/>
  <c r="M46" i="6" s="1"/>
  <c r="F48" i="6"/>
  <c r="G48" i="6" s="1"/>
  <c r="H52" i="6"/>
  <c r="J52" i="6" s="1"/>
  <c r="K52" i="6" s="1"/>
  <c r="L52" i="6" s="1"/>
  <c r="M52" i="6" s="1"/>
  <c r="H54" i="6"/>
  <c r="M15" i="6"/>
  <c r="F18" i="6"/>
  <c r="G18" i="6" s="1"/>
  <c r="M18" i="6" s="1"/>
  <c r="M28" i="6"/>
  <c r="M31" i="6"/>
  <c r="F34" i="6"/>
  <c r="G34" i="6" s="1"/>
  <c r="M50" i="6"/>
  <c r="M10" i="6"/>
  <c r="M16" i="6"/>
  <c r="M19" i="6"/>
  <c r="M24" i="6"/>
  <c r="M32" i="6"/>
  <c r="M35" i="6"/>
  <c r="M7" i="6"/>
  <c r="H43" i="6"/>
  <c r="J43" i="6" s="1"/>
  <c r="K43" i="6" s="1"/>
  <c r="L43" i="6" s="1"/>
  <c r="F43" i="6"/>
  <c r="G43" i="6" s="1"/>
  <c r="M37" i="6"/>
  <c r="E3" i="6"/>
  <c r="M17" i="6"/>
  <c r="M25" i="6"/>
  <c r="M11" i="6"/>
  <c r="H14" i="6"/>
  <c r="J14" i="6" s="1"/>
  <c r="F14" i="6"/>
  <c r="G14" i="6" s="1"/>
  <c r="H44" i="6"/>
  <c r="F44" i="6"/>
  <c r="G44" i="6" s="1"/>
  <c r="H55" i="6"/>
  <c r="J55" i="6" s="1"/>
  <c r="K55" i="6" s="1"/>
  <c r="L55" i="6" s="1"/>
  <c r="F55" i="6"/>
  <c r="G55" i="6" s="1"/>
  <c r="M21" i="6"/>
  <c r="H8" i="5"/>
  <c r="J8" i="5" s="1"/>
  <c r="K8" i="5" s="1"/>
  <c r="L8" i="5" s="1"/>
  <c r="M8" i="5" s="1"/>
  <c r="M19" i="5"/>
  <c r="M23" i="5"/>
  <c r="M31" i="5"/>
  <c r="M34" i="5"/>
  <c r="M35" i="5"/>
  <c r="M39" i="5"/>
  <c r="F47" i="5"/>
  <c r="G47" i="5" s="1"/>
  <c r="M47" i="5" s="1"/>
  <c r="F51" i="5"/>
  <c r="G51" i="5" s="1"/>
  <c r="F56" i="5"/>
  <c r="G56" i="5" s="1"/>
  <c r="M56" i="5" s="1"/>
  <c r="F16" i="5"/>
  <c r="G16" i="5" s="1"/>
  <c r="F22" i="5"/>
  <c r="G22" i="5" s="1"/>
  <c r="M22" i="5" s="1"/>
  <c r="F26" i="5"/>
  <c r="G26" i="5" s="1"/>
  <c r="M26" i="5" s="1"/>
  <c r="H20" i="5"/>
  <c r="J20" i="5" s="1"/>
  <c r="K20" i="5" s="1"/>
  <c r="L20" i="5" s="1"/>
  <c r="M20" i="5" s="1"/>
  <c r="H24" i="5"/>
  <c r="J24" i="5" s="1"/>
  <c r="K24" i="5" s="1"/>
  <c r="H28" i="5"/>
  <c r="J28" i="5" s="1"/>
  <c r="K28" i="5" s="1"/>
  <c r="L28" i="5" s="1"/>
  <c r="M28" i="5" s="1"/>
  <c r="H32" i="5"/>
  <c r="J32" i="5" s="1"/>
  <c r="K32" i="5" s="1"/>
  <c r="L32" i="5" s="1"/>
  <c r="H36" i="5"/>
  <c r="J36" i="5" s="1"/>
  <c r="K36" i="5" s="1"/>
  <c r="L36" i="5" s="1"/>
  <c r="H40" i="5"/>
  <c r="J40" i="5" s="1"/>
  <c r="K40" i="5" s="1"/>
  <c r="L40" i="5" s="1"/>
  <c r="M40" i="5" s="1"/>
  <c r="F46" i="5"/>
  <c r="G46" i="5" s="1"/>
  <c r="M46" i="5" s="1"/>
  <c r="F50" i="5"/>
  <c r="G50" i="5" s="1"/>
  <c r="M50" i="5" s="1"/>
  <c r="F10" i="5"/>
  <c r="G10" i="5" s="1"/>
  <c r="M10" i="5" s="1"/>
  <c r="F11" i="5"/>
  <c r="G11" i="5" s="1"/>
  <c r="F15" i="5"/>
  <c r="G15" i="5" s="1"/>
  <c r="F18" i="5"/>
  <c r="G18" i="5" s="1"/>
  <c r="F21" i="5"/>
  <c r="G21" i="5" s="1"/>
  <c r="M21" i="5" s="1"/>
  <c r="F25" i="5"/>
  <c r="G25" i="5" s="1"/>
  <c r="M25" i="5" s="1"/>
  <c r="F29" i="5"/>
  <c r="G29" i="5" s="1"/>
  <c r="M29" i="5" s="1"/>
  <c r="F33" i="5"/>
  <c r="G33" i="5" s="1"/>
  <c r="M33" i="5" s="1"/>
  <c r="F37" i="5"/>
  <c r="G37" i="5" s="1"/>
  <c r="M37" i="5" s="1"/>
  <c r="F41" i="5"/>
  <c r="G41" i="5" s="1"/>
  <c r="M41" i="5" s="1"/>
  <c r="F45" i="5"/>
  <c r="G45" i="5" s="1"/>
  <c r="M45" i="5" s="1"/>
  <c r="F49" i="5"/>
  <c r="G49" i="5" s="1"/>
  <c r="M49" i="5" s="1"/>
  <c r="M15" i="5"/>
  <c r="M18" i="5"/>
  <c r="H9" i="5"/>
  <c r="J9" i="5" s="1"/>
  <c r="F17" i="5"/>
  <c r="G17" i="5" s="1"/>
  <c r="M17" i="5" s="1"/>
  <c r="M11" i="5"/>
  <c r="M32" i="5"/>
  <c r="M36" i="5"/>
  <c r="K7" i="5"/>
  <c r="L7" i="5" s="1"/>
  <c r="H12" i="5"/>
  <c r="F12" i="5"/>
  <c r="G12" i="5" s="1"/>
  <c r="H14" i="5"/>
  <c r="J14" i="5" s="1"/>
  <c r="F14" i="5"/>
  <c r="G14" i="5" s="1"/>
  <c r="M14" i="5" s="1"/>
  <c r="H44" i="5"/>
  <c r="F44" i="5"/>
  <c r="G44" i="5" s="1"/>
  <c r="M16" i="5"/>
  <c r="E58" i="5"/>
  <c r="M9" i="5"/>
  <c r="E3" i="5"/>
  <c r="F7" i="5"/>
  <c r="G7" i="5" s="1"/>
  <c r="H13" i="5"/>
  <c r="J13" i="5" s="1"/>
  <c r="K13" i="5" s="1"/>
  <c r="L13" i="5" s="1"/>
  <c r="M13" i="5" s="1"/>
  <c r="F13" i="5"/>
  <c r="G13" i="5" s="1"/>
  <c r="H43" i="5"/>
  <c r="J43" i="5" s="1"/>
  <c r="K43" i="5" s="1"/>
  <c r="L43" i="5" s="1"/>
  <c r="F43" i="5"/>
  <c r="G43" i="5" s="1"/>
  <c r="H55" i="5"/>
  <c r="J55" i="5" s="1"/>
  <c r="K55" i="5" s="1"/>
  <c r="L55" i="5" s="1"/>
  <c r="F55" i="5"/>
  <c r="G55" i="5" s="1"/>
  <c r="H52" i="5"/>
  <c r="J52" i="5" s="1"/>
  <c r="K52" i="5" s="1"/>
  <c r="L52" i="5" s="1"/>
  <c r="M52" i="5" s="1"/>
  <c r="H53" i="5"/>
  <c r="J53" i="5" s="1"/>
  <c r="K53" i="5" s="1"/>
  <c r="L53" i="5" s="1"/>
  <c r="M53" i="5" s="1"/>
  <c r="H57" i="5"/>
  <c r="M17" i="4"/>
  <c r="M34" i="4"/>
  <c r="F34" i="4"/>
  <c r="G34" i="4" s="1"/>
  <c r="F36" i="4"/>
  <c r="G36" i="4" s="1"/>
  <c r="M41" i="4"/>
  <c r="F49" i="4"/>
  <c r="G49" i="4" s="1"/>
  <c r="M49" i="4" s="1"/>
  <c r="M50" i="4"/>
  <c r="H56" i="4"/>
  <c r="J56" i="4" s="1"/>
  <c r="K56" i="4" s="1"/>
  <c r="L56" i="4" s="1"/>
  <c r="F11" i="4"/>
  <c r="G11" i="4" s="1"/>
  <c r="M11" i="4" s="1"/>
  <c r="F17" i="4"/>
  <c r="G17" i="4" s="1"/>
  <c r="H18" i="4"/>
  <c r="J18" i="4" s="1"/>
  <c r="K18" i="4" s="1"/>
  <c r="L18" i="4" s="1"/>
  <c r="M18" i="4" s="1"/>
  <c r="F22" i="4"/>
  <c r="G22" i="4" s="1"/>
  <c r="M22" i="4" s="1"/>
  <c r="F24" i="4"/>
  <c r="G24" i="4" s="1"/>
  <c r="M24" i="4" s="1"/>
  <c r="H29" i="4"/>
  <c r="J29" i="4" s="1"/>
  <c r="K29" i="4" s="1"/>
  <c r="L29" i="4" s="1"/>
  <c r="M29" i="4" s="1"/>
  <c r="F33" i="4"/>
  <c r="G33" i="4" s="1"/>
  <c r="M33" i="4" s="1"/>
  <c r="F38" i="4"/>
  <c r="G38" i="4" s="1"/>
  <c r="M38" i="4" s="1"/>
  <c r="F40" i="4"/>
  <c r="G40" i="4" s="1"/>
  <c r="H54" i="4"/>
  <c r="J54" i="4" s="1"/>
  <c r="K54" i="4" s="1"/>
  <c r="L54" i="4" s="1"/>
  <c r="M20" i="4"/>
  <c r="M21" i="4"/>
  <c r="M26" i="4"/>
  <c r="M36" i="4"/>
  <c r="M37" i="4"/>
  <c r="F20" i="4"/>
  <c r="G20" i="4" s="1"/>
  <c r="M25" i="4"/>
  <c r="M40" i="4"/>
  <c r="M16" i="4"/>
  <c r="F28" i="4"/>
  <c r="G28" i="4" s="1"/>
  <c r="M28" i="4" s="1"/>
  <c r="M32" i="4"/>
  <c r="F48" i="4"/>
  <c r="G48" i="4" s="1"/>
  <c r="H13" i="4"/>
  <c r="J13" i="4" s="1"/>
  <c r="K13" i="4" s="1"/>
  <c r="L13" i="4" s="1"/>
  <c r="M13" i="4" s="1"/>
  <c r="F15" i="4"/>
  <c r="G15" i="4" s="1"/>
  <c r="M15" i="4" s="1"/>
  <c r="F19" i="4"/>
  <c r="G19" i="4" s="1"/>
  <c r="M19" i="4" s="1"/>
  <c r="F23" i="4"/>
  <c r="G23" i="4" s="1"/>
  <c r="M23" i="4" s="1"/>
  <c r="F27" i="4"/>
  <c r="G27" i="4" s="1"/>
  <c r="F31" i="4"/>
  <c r="G31" i="4" s="1"/>
  <c r="M31" i="4" s="1"/>
  <c r="F35" i="4"/>
  <c r="G35" i="4" s="1"/>
  <c r="M35" i="4" s="1"/>
  <c r="F39" i="4"/>
  <c r="G39" i="4" s="1"/>
  <c r="M39" i="4" s="1"/>
  <c r="F47" i="4"/>
  <c r="G47" i="4" s="1"/>
  <c r="M47" i="4" s="1"/>
  <c r="F51" i="4"/>
  <c r="G51" i="4" s="1"/>
  <c r="M14" i="4"/>
  <c r="M46" i="4"/>
  <c r="E58" i="4"/>
  <c r="E3" i="4"/>
  <c r="F7" i="4"/>
  <c r="G7" i="4" s="1"/>
  <c r="F8" i="4"/>
  <c r="G8" i="4" s="1"/>
  <c r="M8" i="4" s="1"/>
  <c r="F9" i="4"/>
  <c r="G9" i="4" s="1"/>
  <c r="M9" i="4" s="1"/>
  <c r="H44" i="4"/>
  <c r="J44" i="4" s="1"/>
  <c r="K44" i="4" s="1"/>
  <c r="L44" i="4" s="1"/>
  <c r="F44" i="4"/>
  <c r="G44" i="4" s="1"/>
  <c r="M44" i="4" s="1"/>
  <c r="F10" i="4"/>
  <c r="G10" i="4" s="1"/>
  <c r="M10" i="4" s="1"/>
  <c r="H7" i="4"/>
  <c r="J7" i="4" s="1"/>
  <c r="H12" i="4"/>
  <c r="H14" i="4"/>
  <c r="J14" i="4" s="1"/>
  <c r="H43" i="4"/>
  <c r="J43" i="4" s="1"/>
  <c r="K43" i="4" s="1"/>
  <c r="L43" i="4" s="1"/>
  <c r="F43" i="4"/>
  <c r="G43" i="4" s="1"/>
  <c r="H55" i="4"/>
  <c r="J55" i="4" s="1"/>
  <c r="K55" i="4" s="1"/>
  <c r="L55" i="4" s="1"/>
  <c r="F55" i="4"/>
  <c r="G55" i="4" s="1"/>
  <c r="H52" i="4"/>
  <c r="J52" i="4" s="1"/>
  <c r="K52" i="4" s="1"/>
  <c r="L52" i="4" s="1"/>
  <c r="M52" i="4" s="1"/>
  <c r="H53" i="4"/>
  <c r="J53" i="4" s="1"/>
  <c r="K53" i="4" s="1"/>
  <c r="L53" i="4" s="1"/>
  <c r="M53" i="4" s="1"/>
  <c r="H57" i="4"/>
  <c r="F53" i="3"/>
  <c r="G53" i="3" s="1"/>
  <c r="M53" i="3" s="1"/>
  <c r="F42" i="3"/>
  <c r="G42" i="3" s="1"/>
  <c r="M42" i="3" s="1"/>
  <c r="F57" i="3"/>
  <c r="G57" i="3" s="1"/>
  <c r="F10" i="3"/>
  <c r="G10" i="3" s="1"/>
  <c r="M10" i="3" s="1"/>
  <c r="F39" i="3"/>
  <c r="G39" i="3" s="1"/>
  <c r="M39" i="3" s="1"/>
  <c r="F40" i="3"/>
  <c r="G40" i="3" s="1"/>
  <c r="H44" i="3"/>
  <c r="J44" i="3" s="1"/>
  <c r="K44" i="3" s="1"/>
  <c r="L44" i="3" s="1"/>
  <c r="M44" i="3" s="1"/>
  <c r="F47" i="3"/>
  <c r="G47" i="3" s="1"/>
  <c r="M47" i="3" s="1"/>
  <c r="F52" i="3"/>
  <c r="G52" i="3" s="1"/>
  <c r="M52" i="3" s="1"/>
  <c r="H55" i="3"/>
  <c r="J55" i="3" s="1"/>
  <c r="K55" i="3" s="1"/>
  <c r="L55" i="3" s="1"/>
  <c r="M55" i="3" s="1"/>
  <c r="M41" i="3"/>
  <c r="H11" i="3"/>
  <c r="J11" i="3" s="1"/>
  <c r="H43" i="3"/>
  <c r="J43" i="3" s="1"/>
  <c r="K43" i="3" s="1"/>
  <c r="L43" i="3" s="1"/>
  <c r="M43" i="3" s="1"/>
  <c r="H54" i="3"/>
  <c r="J54" i="3" s="1"/>
  <c r="K54" i="3" s="1"/>
  <c r="L54" i="3" s="1"/>
  <c r="M54" i="3" s="1"/>
  <c r="K7" i="3"/>
  <c r="L7" i="3" s="1"/>
  <c r="M8" i="3"/>
  <c r="E3" i="3"/>
  <c r="F7" i="3"/>
  <c r="G7" i="3" s="1"/>
  <c r="F8" i="3"/>
  <c r="G8" i="3" s="1"/>
  <c r="M14" i="3"/>
  <c r="H22" i="3"/>
  <c r="J22" i="3" s="1"/>
  <c r="K22" i="3" s="1"/>
  <c r="L22" i="3" s="1"/>
  <c r="F22" i="3"/>
  <c r="G22" i="3" s="1"/>
  <c r="H24" i="3"/>
  <c r="J24" i="3" s="1"/>
  <c r="K24" i="3" s="1"/>
  <c r="L24" i="3" s="1"/>
  <c r="F24" i="3"/>
  <c r="G24" i="3" s="1"/>
  <c r="H26" i="3"/>
  <c r="J26" i="3" s="1"/>
  <c r="K26" i="3" s="1"/>
  <c r="L26" i="3" s="1"/>
  <c r="F26" i="3"/>
  <c r="G26" i="3" s="1"/>
  <c r="H28" i="3"/>
  <c r="J28" i="3" s="1"/>
  <c r="K28" i="3" s="1"/>
  <c r="L28" i="3" s="1"/>
  <c r="F28" i="3"/>
  <c r="G28" i="3" s="1"/>
  <c r="H30" i="3"/>
  <c r="J30" i="3" s="1"/>
  <c r="K30" i="3" s="1"/>
  <c r="L30" i="3" s="1"/>
  <c r="F30" i="3"/>
  <c r="G30" i="3" s="1"/>
  <c r="H32" i="3"/>
  <c r="J32" i="3" s="1"/>
  <c r="K32" i="3" s="1"/>
  <c r="L32" i="3" s="1"/>
  <c r="F32" i="3"/>
  <c r="G32" i="3" s="1"/>
  <c r="H34" i="3"/>
  <c r="J34" i="3" s="1"/>
  <c r="K34" i="3" s="1"/>
  <c r="L34" i="3" s="1"/>
  <c r="F34" i="3"/>
  <c r="G34" i="3" s="1"/>
  <c r="H36" i="3"/>
  <c r="J36" i="3" s="1"/>
  <c r="K36" i="3" s="1"/>
  <c r="L36" i="3" s="1"/>
  <c r="F36" i="3"/>
  <c r="G36" i="3" s="1"/>
  <c r="H38" i="3"/>
  <c r="J38" i="3" s="1"/>
  <c r="F38" i="3"/>
  <c r="G38" i="3" s="1"/>
  <c r="M38" i="3" s="1"/>
  <c r="F9" i="3"/>
  <c r="G9" i="3" s="1"/>
  <c r="M9" i="3" s="1"/>
  <c r="H12" i="3"/>
  <c r="H13" i="3"/>
  <c r="J13" i="3" s="1"/>
  <c r="K13" i="3" s="1"/>
  <c r="L13" i="3" s="1"/>
  <c r="M13" i="3" s="1"/>
  <c r="H14" i="3"/>
  <c r="J14" i="3" s="1"/>
  <c r="F15" i="3"/>
  <c r="G15" i="3" s="1"/>
  <c r="M15" i="3" s="1"/>
  <c r="F16" i="3"/>
  <c r="G16" i="3" s="1"/>
  <c r="M16" i="3" s="1"/>
  <c r="F17" i="3"/>
  <c r="G17" i="3" s="1"/>
  <c r="M17" i="3" s="1"/>
  <c r="F18" i="3"/>
  <c r="G18" i="3" s="1"/>
  <c r="M18" i="3" s="1"/>
  <c r="F19" i="3"/>
  <c r="G19" i="3" s="1"/>
  <c r="M19" i="3" s="1"/>
  <c r="F20" i="3"/>
  <c r="G20" i="3" s="1"/>
  <c r="M20" i="3" s="1"/>
  <c r="F21" i="3"/>
  <c r="G21" i="3" s="1"/>
  <c r="M21" i="3" s="1"/>
  <c r="H23" i="3"/>
  <c r="J23" i="3" s="1"/>
  <c r="K23" i="3" s="1"/>
  <c r="L23" i="3" s="1"/>
  <c r="F23" i="3"/>
  <c r="G23" i="3" s="1"/>
  <c r="H25" i="3"/>
  <c r="J25" i="3" s="1"/>
  <c r="K25" i="3" s="1"/>
  <c r="L25" i="3" s="1"/>
  <c r="M25" i="3" s="1"/>
  <c r="F25" i="3"/>
  <c r="G25" i="3" s="1"/>
  <c r="H27" i="3"/>
  <c r="F27" i="3"/>
  <c r="G27" i="3" s="1"/>
  <c r="H29" i="3"/>
  <c r="J29" i="3" s="1"/>
  <c r="K29" i="3" s="1"/>
  <c r="L29" i="3" s="1"/>
  <c r="M29" i="3" s="1"/>
  <c r="F29" i="3"/>
  <c r="G29" i="3" s="1"/>
  <c r="H31" i="3"/>
  <c r="J31" i="3" s="1"/>
  <c r="K31" i="3" s="1"/>
  <c r="L31" i="3" s="1"/>
  <c r="F31" i="3"/>
  <c r="G31" i="3" s="1"/>
  <c r="H33" i="3"/>
  <c r="J33" i="3" s="1"/>
  <c r="K33" i="3" s="1"/>
  <c r="L33" i="3" s="1"/>
  <c r="M33" i="3" s="1"/>
  <c r="F33" i="3"/>
  <c r="G33" i="3" s="1"/>
  <c r="H35" i="3"/>
  <c r="J35" i="3" s="1"/>
  <c r="K35" i="3" s="1"/>
  <c r="L35" i="3" s="1"/>
  <c r="F35" i="3"/>
  <c r="G35" i="3" s="1"/>
  <c r="H37" i="3"/>
  <c r="J37" i="3" s="1"/>
  <c r="K37" i="3" s="1"/>
  <c r="L37" i="3" s="1"/>
  <c r="M37" i="3" s="1"/>
  <c r="F37" i="3"/>
  <c r="G37" i="3" s="1"/>
  <c r="E58" i="3"/>
  <c r="M40" i="3"/>
  <c r="H45" i="3"/>
  <c r="J45" i="3" s="1"/>
  <c r="F45" i="3"/>
  <c r="G45" i="3" s="1"/>
  <c r="M45" i="3" s="1"/>
  <c r="F48" i="3"/>
  <c r="G48" i="3" s="1"/>
  <c r="F49" i="3"/>
  <c r="G49" i="3" s="1"/>
  <c r="M49" i="3" s="1"/>
  <c r="F50" i="3"/>
  <c r="G50" i="3" s="1"/>
  <c r="M50" i="3" s="1"/>
  <c r="F51" i="3"/>
  <c r="G51" i="3" s="1"/>
  <c r="F56" i="3"/>
  <c r="G56" i="3" s="1"/>
  <c r="M56" i="3" s="1"/>
  <c r="F9" i="2"/>
  <c r="G9" i="2" s="1"/>
  <c r="F10" i="2"/>
  <c r="G10" i="2" s="1"/>
  <c r="M10" i="2" s="1"/>
  <c r="F25" i="2"/>
  <c r="G25" i="2" s="1"/>
  <c r="M27" i="2"/>
  <c r="F30" i="2"/>
  <c r="G30" i="2" s="1"/>
  <c r="F35" i="2"/>
  <c r="G35" i="2" s="1"/>
  <c r="M35" i="2" s="1"/>
  <c r="M36" i="2"/>
  <c r="H41" i="2"/>
  <c r="J41" i="2" s="1"/>
  <c r="K41" i="2" s="1"/>
  <c r="L41" i="2" s="1"/>
  <c r="M41" i="2" s="1"/>
  <c r="H47" i="2"/>
  <c r="J47" i="2" s="1"/>
  <c r="F24" i="2"/>
  <c r="G24" i="2" s="1"/>
  <c r="F34" i="2"/>
  <c r="G34" i="2" s="1"/>
  <c r="M34" i="2" s="1"/>
  <c r="F38" i="2"/>
  <c r="G38" i="2" s="1"/>
  <c r="M38" i="2" s="1"/>
  <c r="H39" i="2"/>
  <c r="J39" i="2" s="1"/>
  <c r="K39" i="2" s="1"/>
  <c r="L39" i="2" s="1"/>
  <c r="M11" i="2"/>
  <c r="F16" i="2"/>
  <c r="G16" i="2" s="1"/>
  <c r="H57" i="2"/>
  <c r="E3" i="2"/>
  <c r="M25" i="2"/>
  <c r="M33" i="2"/>
  <c r="M37" i="2"/>
  <c r="M50" i="2"/>
  <c r="F8" i="2"/>
  <c r="G8" i="2" s="1"/>
  <c r="M8" i="2" s="1"/>
  <c r="M16" i="2"/>
  <c r="F18" i="2"/>
  <c r="G18" i="2" s="1"/>
  <c r="F21" i="2"/>
  <c r="G21" i="2" s="1"/>
  <c r="M21" i="2" s="1"/>
  <c r="F23" i="2"/>
  <c r="G23" i="2" s="1"/>
  <c r="M23" i="2" s="1"/>
  <c r="F26" i="2"/>
  <c r="G26" i="2" s="1"/>
  <c r="M32" i="2"/>
  <c r="H40" i="2"/>
  <c r="J40" i="2" s="1"/>
  <c r="K40" i="2" s="1"/>
  <c r="L40" i="2" s="1"/>
  <c r="M40" i="2" s="1"/>
  <c r="M49" i="2"/>
  <c r="H52" i="2"/>
  <c r="J52" i="2" s="1"/>
  <c r="K52" i="2" s="1"/>
  <c r="L52" i="2" s="1"/>
  <c r="M52" i="2" s="1"/>
  <c r="H11" i="2"/>
  <c r="J11" i="2" s="1"/>
  <c r="F20" i="2"/>
  <c r="G20" i="2" s="1"/>
  <c r="M20" i="2" s="1"/>
  <c r="F28" i="2"/>
  <c r="G28" i="2" s="1"/>
  <c r="M28" i="2" s="1"/>
  <c r="M30" i="2"/>
  <c r="M39" i="2"/>
  <c r="H42" i="2"/>
  <c r="J42" i="2" s="1"/>
  <c r="K42" i="2" s="1"/>
  <c r="L42" i="2" s="1"/>
  <c r="M42" i="2" s="1"/>
  <c r="F45" i="2"/>
  <c r="G45" i="2" s="1"/>
  <c r="M45" i="2" s="1"/>
  <c r="H48" i="2"/>
  <c r="J48" i="2" s="1"/>
  <c r="K48" i="2" s="1"/>
  <c r="L48" i="2" s="1"/>
  <c r="M48" i="2" s="1"/>
  <c r="F51" i="2"/>
  <c r="G51" i="2" s="1"/>
  <c r="M18" i="2"/>
  <c r="M26" i="2"/>
  <c r="F15" i="2"/>
  <c r="G15" i="2" s="1"/>
  <c r="M15" i="2" s="1"/>
  <c r="M24" i="2"/>
  <c r="F29" i="2"/>
  <c r="G29" i="2" s="1"/>
  <c r="M29" i="2" s="1"/>
  <c r="F31" i="2"/>
  <c r="G31" i="2" s="1"/>
  <c r="M31" i="2" s="1"/>
  <c r="H46" i="2"/>
  <c r="J46" i="2" s="1"/>
  <c r="K46" i="2" s="1"/>
  <c r="L46" i="2" s="1"/>
  <c r="M46" i="2" s="1"/>
  <c r="H54" i="2"/>
  <c r="F17" i="2"/>
  <c r="G17" i="2" s="1"/>
  <c r="M17" i="2" s="1"/>
  <c r="F19" i="2"/>
  <c r="G19" i="2" s="1"/>
  <c r="M19" i="2" s="1"/>
  <c r="F22" i="2"/>
  <c r="G22" i="2" s="1"/>
  <c r="M22" i="2" s="1"/>
  <c r="M9" i="2"/>
  <c r="H13" i="2"/>
  <c r="J13" i="2" s="1"/>
  <c r="K13" i="2" s="1"/>
  <c r="L13" i="2" s="1"/>
  <c r="F13" i="2"/>
  <c r="G13" i="2" s="1"/>
  <c r="H44" i="2"/>
  <c r="J44" i="2" s="1"/>
  <c r="K44" i="2" s="1"/>
  <c r="L44" i="2" s="1"/>
  <c r="F44" i="2"/>
  <c r="G44" i="2" s="1"/>
  <c r="H7" i="2"/>
  <c r="J7" i="2" s="1"/>
  <c r="E58" i="2"/>
  <c r="H55" i="2"/>
  <c r="F55" i="2"/>
  <c r="G55" i="2" s="1"/>
  <c r="H12" i="2"/>
  <c r="F12" i="2"/>
  <c r="G12" i="2" s="1"/>
  <c r="G58" i="2" s="1"/>
  <c r="H14" i="2"/>
  <c r="J14" i="2" s="1"/>
  <c r="F14" i="2"/>
  <c r="G14" i="2" s="1"/>
  <c r="M14" i="2" s="1"/>
  <c r="H43" i="2"/>
  <c r="J43" i="2" s="1"/>
  <c r="K43" i="2" s="1"/>
  <c r="L43" i="2" s="1"/>
  <c r="F43" i="2"/>
  <c r="G43" i="2" s="1"/>
  <c r="F10" i="1"/>
  <c r="G10" i="1" s="1"/>
  <c r="M10" i="1" s="1"/>
  <c r="F11" i="1"/>
  <c r="G11" i="1" s="1"/>
  <c r="M11" i="1" s="1"/>
  <c r="F13" i="1"/>
  <c r="G13" i="1" s="1"/>
  <c r="M13" i="1" s="1"/>
  <c r="F14" i="1"/>
  <c r="G14" i="1" s="1"/>
  <c r="M14" i="1" s="1"/>
  <c r="H16" i="1"/>
  <c r="J16" i="1" s="1"/>
  <c r="K16" i="1" s="1"/>
  <c r="L16" i="1" s="1"/>
  <c r="M16" i="1" s="1"/>
  <c r="H18" i="1"/>
  <c r="J18" i="1" s="1"/>
  <c r="K18" i="1" s="1"/>
  <c r="L18" i="1" s="1"/>
  <c r="M18" i="1" s="1"/>
  <c r="H25" i="1"/>
  <c r="J25" i="1" s="1"/>
  <c r="K25" i="1" s="1"/>
  <c r="L25" i="1" s="1"/>
  <c r="M25" i="1" s="1"/>
  <c r="H27" i="1"/>
  <c r="J27" i="1" s="1"/>
  <c r="K27" i="1" s="1"/>
  <c r="L27" i="1" s="1"/>
  <c r="M27" i="1" s="1"/>
  <c r="M29" i="1"/>
  <c r="H32" i="1"/>
  <c r="J32" i="1" s="1"/>
  <c r="K32" i="1" s="1"/>
  <c r="L32" i="1" s="1"/>
  <c r="M32" i="1" s="1"/>
  <c r="H34" i="1"/>
  <c r="J34" i="1" s="1"/>
  <c r="K34" i="1" s="1"/>
  <c r="L34" i="1" s="1"/>
  <c r="M34" i="1" s="1"/>
  <c r="H43" i="1"/>
  <c r="J43" i="1" s="1"/>
  <c r="K43" i="1" s="1"/>
  <c r="L43" i="1" s="1"/>
  <c r="M43" i="1" s="1"/>
  <c r="H44" i="1"/>
  <c r="J44" i="1" s="1"/>
  <c r="K44" i="1" s="1"/>
  <c r="M44" i="1" s="1"/>
  <c r="H48" i="1"/>
  <c r="J48" i="1" s="1"/>
  <c r="K48" i="1" s="1"/>
  <c r="L48" i="1" s="1"/>
  <c r="M48" i="1" s="1"/>
  <c r="H56" i="1"/>
  <c r="M33" i="1"/>
  <c r="H17" i="1"/>
  <c r="J17" i="1" s="1"/>
  <c r="K17" i="1" s="1"/>
  <c r="L17" i="1" s="1"/>
  <c r="M17" i="1" s="1"/>
  <c r="H19" i="1"/>
  <c r="J19" i="1" s="1"/>
  <c r="K19" i="1" s="1"/>
  <c r="L19" i="1" s="1"/>
  <c r="M19" i="1" s="1"/>
  <c r="M21" i="1"/>
  <c r="H24" i="1"/>
  <c r="J24" i="1" s="1"/>
  <c r="K24" i="1" s="1"/>
  <c r="L24" i="1" s="1"/>
  <c r="M24" i="1" s="1"/>
  <c r="H26" i="1"/>
  <c r="J26" i="1" s="1"/>
  <c r="K26" i="1" s="1"/>
  <c r="L26" i="1" s="1"/>
  <c r="M26" i="1" s="1"/>
  <c r="H33" i="1"/>
  <c r="J33" i="1" s="1"/>
  <c r="K33" i="1" s="1"/>
  <c r="L33" i="1" s="1"/>
  <c r="H35" i="1"/>
  <c r="J35" i="1" s="1"/>
  <c r="K35" i="1" s="1"/>
  <c r="L35" i="1" s="1"/>
  <c r="M35" i="1" s="1"/>
  <c r="M37" i="1"/>
  <c r="H49" i="1"/>
  <c r="J49" i="1" s="1"/>
  <c r="K49" i="1" s="1"/>
  <c r="L49" i="1" s="1"/>
  <c r="M49" i="1" s="1"/>
  <c r="H55" i="1"/>
  <c r="K7" i="1"/>
  <c r="E3" i="1"/>
  <c r="M9" i="1"/>
  <c r="M46" i="1"/>
  <c r="F52" i="1"/>
  <c r="G52" i="1" s="1"/>
  <c r="H52" i="1"/>
  <c r="J52" i="1" s="1"/>
  <c r="K52" i="1" s="1"/>
  <c r="L52" i="1" s="1"/>
  <c r="M52" i="1" s="1"/>
  <c r="F53" i="1"/>
  <c r="G53" i="1" s="1"/>
  <c r="H53" i="1"/>
  <c r="J53" i="1" s="1"/>
  <c r="K53" i="1" s="1"/>
  <c r="L53" i="1" s="1"/>
  <c r="H8" i="1"/>
  <c r="J8" i="1" s="1"/>
  <c r="K8" i="1" s="1"/>
  <c r="L8" i="1" s="1"/>
  <c r="M8" i="1" s="1"/>
  <c r="E58" i="1"/>
  <c r="H57" i="1"/>
  <c r="M53" i="1" l="1"/>
  <c r="M44" i="2"/>
  <c r="M55" i="4"/>
  <c r="M55" i="5"/>
  <c r="M55" i="6"/>
  <c r="J3" i="7"/>
  <c r="G58" i="7"/>
  <c r="G3" i="7"/>
  <c r="M7" i="7"/>
  <c r="L3" i="7"/>
  <c r="N3" i="7" s="1"/>
  <c r="L24" i="5"/>
  <c r="M24" i="5" s="1"/>
  <c r="G58" i="6"/>
  <c r="G3" i="6"/>
  <c r="J3" i="6"/>
  <c r="M43" i="6"/>
  <c r="M58" i="6" s="1"/>
  <c r="M14" i="6"/>
  <c r="L3" i="6"/>
  <c r="N3" i="6" s="1"/>
  <c r="M43" i="5"/>
  <c r="J3" i="5"/>
  <c r="G58" i="5"/>
  <c r="G3" i="5"/>
  <c r="M7" i="5"/>
  <c r="M43" i="4"/>
  <c r="K7" i="4"/>
  <c r="L7" i="4" s="1"/>
  <c r="J3" i="4"/>
  <c r="G58" i="4"/>
  <c r="G3" i="4"/>
  <c r="J3" i="3"/>
  <c r="M36" i="3"/>
  <c r="M32" i="3"/>
  <c r="M28" i="3"/>
  <c r="M24" i="3"/>
  <c r="M7" i="3"/>
  <c r="L3" i="3"/>
  <c r="N3" i="3" s="1"/>
  <c r="M35" i="3"/>
  <c r="M34" i="3"/>
  <c r="M22" i="3"/>
  <c r="G58" i="3"/>
  <c r="G3" i="3"/>
  <c r="M31" i="3"/>
  <c r="M23" i="3"/>
  <c r="M30" i="3"/>
  <c r="M26" i="3"/>
  <c r="M13" i="2"/>
  <c r="M43" i="2"/>
  <c r="J3" i="2"/>
  <c r="K7" i="2"/>
  <c r="L7" i="2" s="1"/>
  <c r="G3" i="2"/>
  <c r="G58" i="1"/>
  <c r="M7" i="1"/>
  <c r="L3" i="1"/>
  <c r="N3" i="1" s="1"/>
  <c r="J3" i="1"/>
  <c r="G3" i="1"/>
  <c r="M58" i="7" l="1"/>
  <c r="M3" i="7"/>
  <c r="L3" i="5"/>
  <c r="N3" i="5" s="1"/>
  <c r="M3" i="6"/>
  <c r="M58" i="5"/>
  <c r="M3" i="5"/>
  <c r="M7" i="4"/>
  <c r="L3" i="4"/>
  <c r="N3" i="4" s="1"/>
  <c r="M58" i="3"/>
  <c r="M3" i="3"/>
  <c r="M7" i="2"/>
  <c r="L3" i="2"/>
  <c r="N3" i="2" s="1"/>
  <c r="M58" i="1"/>
  <c r="M3" i="1"/>
  <c r="M58" i="4" l="1"/>
  <c r="M3" i="4"/>
  <c r="M58" i="2"/>
  <c r="M3" i="2"/>
</calcChain>
</file>

<file path=xl/sharedStrings.xml><?xml version="1.0" encoding="utf-8"?>
<sst xmlns="http://schemas.openxmlformats.org/spreadsheetml/2006/main" count="1405" uniqueCount="120">
  <si>
    <t>PT. MITRA HUSADA BERSAMA</t>
  </si>
  <si>
    <t>GROSS UP</t>
  </si>
  <si>
    <t>NPWP:  02.576.732.8-325.000</t>
  </si>
  <si>
    <t>PPH 21</t>
  </si>
  <si>
    <t>NO</t>
  </si>
  <si>
    <t>NPWP</t>
  </si>
  <si>
    <t>NAMA</t>
  </si>
  <si>
    <t>PENGHASILAN DOKTER</t>
  </si>
  <si>
    <t>JUMLAH</t>
  </si>
  <si>
    <t>DPP x 50%</t>
  </si>
  <si>
    <t>PPh TERUTANG SETAHUN</t>
  </si>
  <si>
    <t>GAJI BRUTO</t>
  </si>
  <si>
    <t>TUNJANGAN PPH</t>
  </si>
  <si>
    <t>SELISIH</t>
  </si>
  <si>
    <t>JAN</t>
  </si>
  <si>
    <t>FEB</t>
  </si>
  <si>
    <t>MAR</t>
  </si>
  <si>
    <t>APRIL</t>
  </si>
  <si>
    <t>MEI</t>
  </si>
  <si>
    <t>JUN</t>
  </si>
  <si>
    <t>JUL</t>
  </si>
  <si>
    <t>15.110.058.3-321.000</t>
  </si>
  <si>
    <t>dr. ABDUL AZIS</t>
  </si>
  <si>
    <t>08.504.263.8-325.000</t>
  </si>
  <si>
    <t>dr. AGUNG MUDAPATI</t>
  </si>
  <si>
    <t>-</t>
  </si>
  <si>
    <t>dr. ARIF BUDIMAN</t>
  </si>
  <si>
    <t>16.512.371.2.323.000</t>
  </si>
  <si>
    <t>dr. ASPRI SULANTO</t>
  </si>
  <si>
    <t>25.817.006.7-323.000</t>
  </si>
  <si>
    <t>dr. BAMBANG EKO SUBEKTI</t>
  </si>
  <si>
    <t>44.384.665.4-321.000</t>
  </si>
  <si>
    <t>dr. BUDI ARIANTO</t>
  </si>
  <si>
    <t>08.500.872.0-326.001</t>
  </si>
  <si>
    <t>dr. DYAH KUSUMO WARDHANI</t>
  </si>
  <si>
    <t>88.896.318.8-325.000</t>
  </si>
  <si>
    <t>dr. EDI PRAMONO</t>
  </si>
  <si>
    <t>06.999.988.6-325.000</t>
  </si>
  <si>
    <t>dr. GAMBIRO WIBOWO</t>
  </si>
  <si>
    <t>07.034.595.4-301.000</t>
  </si>
  <si>
    <t>dr. GHUFRON HAMZAH</t>
  </si>
  <si>
    <t>08.502.565.8-325.000</t>
  </si>
  <si>
    <t>dr. GUNAWAN WANAS</t>
  </si>
  <si>
    <t>05.319.669.7-322.000</t>
  </si>
  <si>
    <t>dr. KEMAS NUNGTJIK R</t>
  </si>
  <si>
    <t>55.705.826.0-325.000</t>
  </si>
  <si>
    <t>dr. M. IRSHAN NOVALINO</t>
  </si>
  <si>
    <t>05.166.162.7-325.000</t>
  </si>
  <si>
    <t>dr. MASAGUS NANGUTIH</t>
  </si>
  <si>
    <t>46.814.926.5-322.000</t>
  </si>
  <si>
    <t>dr. MUSLIM KASIM</t>
  </si>
  <si>
    <t>58.165.708.7-325.000</t>
  </si>
  <si>
    <t>dr. NENTI FONA M</t>
  </si>
  <si>
    <t>14.968.762.6-942.000</t>
  </si>
  <si>
    <t>dr. NOOR PRAMOEDYA</t>
  </si>
  <si>
    <t>35.142.116.9-421.000</t>
  </si>
  <si>
    <t>dr. RAHMAT SUHADA</t>
  </si>
  <si>
    <t>25.548.159.0-322.000</t>
  </si>
  <si>
    <t>dr. SYUHADA</t>
  </si>
  <si>
    <t>67.792.411.0-325.000</t>
  </si>
  <si>
    <t>dr. SULYAMAN</t>
  </si>
  <si>
    <t>67.173.010.9-201.000</t>
  </si>
  <si>
    <t>dr. TEDDY</t>
  </si>
  <si>
    <t>66.999.719.9-325.000</t>
  </si>
  <si>
    <t>dr. THERESIA NIKEN W</t>
  </si>
  <si>
    <t>08.493.359.7-325.000</t>
  </si>
  <si>
    <t>dr. TRIDJOKOTOMO</t>
  </si>
  <si>
    <t>05.810.628.7-325.000</t>
  </si>
  <si>
    <t>dr. UBAD MB</t>
  </si>
  <si>
    <t>15.018.929.8-322.000</t>
  </si>
  <si>
    <t>dr. WIEN WIRATMOKO</t>
  </si>
  <si>
    <t>25.057.381.2-323.000</t>
  </si>
  <si>
    <t>dr. WIRAWAN ANGGOROTOMO</t>
  </si>
  <si>
    <t>98.290.813.9-323.000</t>
  </si>
  <si>
    <t>dr. ADNAN HASYIM M</t>
  </si>
  <si>
    <t>98.324.215.7-541.000</t>
  </si>
  <si>
    <t>dr. ADRIANSYAH</t>
  </si>
  <si>
    <t>58.165.709.5-325.000</t>
  </si>
  <si>
    <t>dr. ARI ARABIANTO</t>
  </si>
  <si>
    <t>15.800.422.6-325.000</t>
  </si>
  <si>
    <t>dr. ANTON KRISTIAN N</t>
  </si>
  <si>
    <t>88.996.893.9-323.000</t>
  </si>
  <si>
    <t>dr. EKO SUGIONO</t>
  </si>
  <si>
    <t>98.670.462.5-322.000</t>
  </si>
  <si>
    <t>dr. ELGA RIA VINENSA</t>
  </si>
  <si>
    <t>66.999.787.6-325.000</t>
  </si>
  <si>
    <t>dr. ELVANI</t>
  </si>
  <si>
    <t>98.634.191.5-326.000</t>
  </si>
  <si>
    <t>dr. EVA FIELDIANA SARI</t>
  </si>
  <si>
    <t>58.165.712.9-325.000</t>
  </si>
  <si>
    <t>dr. HENI GEMBIRAWATI G</t>
  </si>
  <si>
    <t>dr. INA SOFIANI</t>
  </si>
  <si>
    <t>64.371.426.4-313.000</t>
  </si>
  <si>
    <t>dr. THIO MARCHELINE</t>
  </si>
  <si>
    <t>dr. EKO PURNANTO</t>
  </si>
  <si>
    <t>dr. KAMALINA</t>
  </si>
  <si>
    <t>88.306.756.3-322.000</t>
  </si>
  <si>
    <t>dr. SORAYAH AGUSTINI</t>
  </si>
  <si>
    <t>dr. SUHARSONO</t>
  </si>
  <si>
    <t>54.536.803.7-325.000</t>
  </si>
  <si>
    <t>dr. MUHAMMAD SOFIANSYAH</t>
  </si>
  <si>
    <t>66.067.558.8-323.000</t>
  </si>
  <si>
    <t>dr. SYAH REZA MANEFO</t>
  </si>
  <si>
    <t>16.825.234.4-323.000</t>
  </si>
  <si>
    <t>dr. DANIEL MAHENDRA</t>
  </si>
  <si>
    <t>dr. FERNANDO SALIM</t>
  </si>
  <si>
    <t>15.455.295.4-322.000</t>
  </si>
  <si>
    <t>dr. HARRY TOPAN</t>
  </si>
  <si>
    <t>drg. IWAN</t>
  </si>
  <si>
    <t>dr. AGUNG P</t>
  </si>
  <si>
    <t>dr. ANDRIAN NURYADI</t>
  </si>
  <si>
    <t>dr. HEMA ANGGIKA P</t>
  </si>
  <si>
    <t>82.021.696.8-322.000</t>
  </si>
  <si>
    <t>dr. ANDIKA</t>
  </si>
  <si>
    <t>TOTAL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</si>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</sst>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/>
    <xf numFmtId="0" fontId="6" fillId="2" borderId="0" xfId="3" applyFont="1" applyAlignment="1"/>
    <xf numFmtId="164" fontId="6" fillId="2" borderId="0" xfId="1" applyNumberFormat="1" applyFont="1" applyFill="1" applyAlignment="1"/>
    <xf numFmtId="0" fontId="7" fillId="2" borderId="0" xfId="3" applyFont="1" applyAlignment="1"/>
    <xf numFmtId="164" fontId="7" fillId="2" borderId="0" xfId="1" applyNumberFormat="1" applyFont="1" applyFill="1" applyAlignment="1"/>
    <xf numFmtId="165" fontId="7" fillId="2" borderId="0" xfId="3" applyNumberFormat="1" applyFont="1" applyAlignment="1"/>
    <xf numFmtId="41" fontId="5" fillId="0" borderId="0" xfId="0" applyNumberFormat="1" applyFont="1"/>
    <xf numFmtId="0" fontId="4" fillId="4" borderId="1" xfId="5" applyBorder="1" applyAlignment="1"/>
    <xf numFmtId="164" fontId="4" fillId="4" borderId="1" xfId="1" applyNumberFormat="1" applyFont="1" applyFill="1" applyBorder="1" applyAlignment="1"/>
    <xf numFmtId="0" fontId="4" fillId="4" borderId="0" xfId="5" applyBorder="1" applyAlignment="1"/>
    <xf numFmtId="0" fontId="8" fillId="3" borderId="6" xfId="4" applyFont="1" applyBorder="1" applyAlignment="1">
      <alignment horizontal="center" vertical="center" wrapText="1"/>
    </xf>
    <xf numFmtId="165" fontId="8" fillId="3" borderId="6" xfId="1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164" fontId="9" fillId="0" borderId="6" xfId="1" applyNumberFormat="1" applyFont="1" applyBorder="1" applyAlignment="1">
      <alignment vertical="center" wrapText="1"/>
    </xf>
    <xf numFmtId="165" fontId="9" fillId="0" borderId="6" xfId="1" applyNumberFormat="1" applyFont="1" applyBorder="1" applyAlignment="1">
      <alignment horizontal="left" vertical="center" wrapText="1"/>
    </xf>
    <xf numFmtId="164" fontId="9" fillId="0" borderId="6" xfId="1" applyNumberFormat="1" applyFont="1" applyBorder="1" applyAlignment="1">
      <alignment horizontal="center" vertical="center" wrapText="1"/>
    </xf>
    <xf numFmtId="41" fontId="10" fillId="0" borderId="6" xfId="2" applyFont="1" applyFill="1" applyBorder="1" applyAlignment="1">
      <alignment vertical="center"/>
    </xf>
    <xf numFmtId="41" fontId="0" fillId="0" borderId="6" xfId="2" applyFont="1" applyBorder="1"/>
    <xf numFmtId="41" fontId="0" fillId="0" borderId="0" xfId="0" applyNumberFormat="1"/>
    <xf numFmtId="0" fontId="9" fillId="0" borderId="6" xfId="0" quotePrefix="1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165" fontId="0" fillId="0" borderId="0" xfId="1" applyNumberFormat="1" applyFont="1"/>
    <xf numFmtId="0" fontId="9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164" fontId="9" fillId="6" borderId="6" xfId="1" applyNumberFormat="1" applyFont="1" applyFill="1" applyBorder="1" applyAlignment="1">
      <alignment vertical="center" wrapText="1"/>
    </xf>
    <xf numFmtId="165" fontId="9" fillId="6" borderId="6" xfId="1" applyNumberFormat="1" applyFont="1" applyFill="1" applyBorder="1" applyAlignment="1">
      <alignment horizontal="left" vertical="center" wrapText="1"/>
    </xf>
    <xf numFmtId="164" fontId="9" fillId="6" borderId="6" xfId="1" applyNumberFormat="1" applyFont="1" applyFill="1" applyBorder="1" applyAlignment="1">
      <alignment horizontal="center" vertical="center" wrapText="1"/>
    </xf>
    <xf numFmtId="41" fontId="10" fillId="6" borderId="6" xfId="2" applyFont="1" applyFill="1" applyBorder="1" applyAlignment="1">
      <alignment vertical="center"/>
    </xf>
    <xf numFmtId="41" fontId="0" fillId="6" borderId="6" xfId="2" applyFont="1" applyFill="1" applyBorder="1"/>
    <xf numFmtId="41" fontId="0" fillId="6" borderId="0" xfId="0" applyNumberFormat="1" applyFill="1"/>
    <xf numFmtId="0" fontId="0" fillId="6" borderId="0" xfId="0" applyFill="1"/>
    <xf numFmtId="0" fontId="0" fillId="0" borderId="6" xfId="0" applyBorder="1"/>
    <xf numFmtId="165" fontId="0" fillId="0" borderId="6" xfId="1" applyNumberFormat="1" applyFont="1" applyBorder="1"/>
    <xf numFmtId="0" fontId="11" fillId="0" borderId="6" xfId="0" applyFont="1" applyBorder="1"/>
    <xf numFmtId="41" fontId="5" fillId="0" borderId="6" xfId="0" applyNumberFormat="1" applyFont="1" applyBorder="1"/>
    <xf numFmtId="164" fontId="0" fillId="0" borderId="6" xfId="1" applyNumberFormat="1" applyFont="1" applyBorder="1"/>
    <xf numFmtId="164" fontId="0" fillId="0" borderId="0" xfId="1" applyNumberFormat="1" applyFont="1"/>
    <xf numFmtId="0" fontId="8" fillId="3" borderId="3" xfId="4" applyFont="1" applyBorder="1" applyAlignment="1">
      <alignment horizontal="center" vertical="center" wrapText="1"/>
    </xf>
    <xf numFmtId="0" fontId="8" fillId="3" borderId="4" xfId="4" applyFont="1" applyBorder="1" applyAlignment="1">
      <alignment horizontal="center" vertical="center" wrapText="1"/>
    </xf>
    <xf numFmtId="0" fontId="8" fillId="5" borderId="2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center" vertical="center" wrapText="1"/>
    </xf>
    <xf numFmtId="164" fontId="8" fillId="5" borderId="2" xfId="1" applyNumberFormat="1" applyFont="1" applyFill="1" applyBorder="1" applyAlignment="1">
      <alignment horizontal="center" vertical="center" wrapText="1"/>
    </xf>
    <xf numFmtId="164" fontId="8" fillId="5" borderId="5" xfId="1" applyNumberFormat="1" applyFont="1" applyFill="1" applyBorder="1" applyAlignment="1">
      <alignment horizontal="center" vertical="center" wrapText="1"/>
    </xf>
    <xf numFmtId="0" fontId="8" fillId="3" borderId="2" xfId="4" applyFont="1" applyBorder="1" applyAlignment="1">
      <alignment horizontal="center" vertical="center" wrapText="1"/>
    </xf>
    <xf numFmtId="0" fontId="8" fillId="3" borderId="5" xfId="4" applyFont="1" applyBorder="1" applyAlignment="1">
      <alignment horizontal="center" vertical="center" wrapText="1"/>
    </xf>
    <xf numFmtId="0" fontId="6" fillId="2" borderId="0" xfId="3" applyFont="1" applyAlignment="1">
      <alignment horizontal="center"/>
    </xf>
    <xf numFmtId="164" fontId="8" fillId="3" borderId="2" xfId="1" applyNumberFormat="1" applyFont="1" applyFill="1" applyBorder="1" applyAlignment="1">
      <alignment horizontal="center" vertical="center" wrapText="1"/>
    </xf>
    <xf numFmtId="164" fontId="8" fillId="3" borderId="5" xfId="1" applyNumberFormat="1" applyFont="1" applyFill="1" applyBorder="1" applyAlignment="1">
      <alignment horizontal="center" vertical="center" wrapText="1"/>
    </xf>
    <xf numFmtId="0" fontId="8" fillId="3" borderId="7" xfId="4" applyFont="1" applyBorder="1" applyAlignment="1">
      <alignment horizontal="center" vertical="center" wrapText="1"/>
    </xf>
  </cellXfs>
  <cellStyles count="6">
    <cellStyle name="Bad" xfId="4" builtinId="27"/>
    <cellStyle name="Comma" xfId="1" builtinId="3"/>
    <cellStyle name="Comma [0]" xfId="2" builtinId="6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F635-8215-4549-BD22-3FB9D5C38A5C}">
  <dimension ref="A1:N58"/>
  <sheetViews>
    <sheetView tabSelected="1" zoomScale="85" zoomScaleNormal="85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H1" sqref="H1:M2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1036109405</v>
      </c>
      <c r="F3" s="4"/>
      <c r="G3" s="5">
        <f>SUM(G7:G57)</f>
        <v>27950951.424999993</v>
      </c>
      <c r="H3" s="5"/>
      <c r="I3" s="5">
        <f>SUM(I7:I57)</f>
        <v>28971600</v>
      </c>
      <c r="J3" s="5">
        <f>SUM(J7:J57)</f>
        <v>1065081005</v>
      </c>
      <c r="K3" s="5"/>
      <c r="L3" s="5">
        <f>SUM(L7:L57)</f>
        <v>28971600</v>
      </c>
      <c r="M3" s="5">
        <f>SUM(M7:M57)</f>
        <v>2502051.5749999997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8" t="s">
        <v>7</v>
      </c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0" t="s">
        <v>14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4">
        <v>53996150</v>
      </c>
      <c r="E7" s="14">
        <f t="shared" ref="E7:E38" si="0">SUM(D7:D7)</f>
        <v>53996150</v>
      </c>
      <c r="F7" s="16">
        <f t="shared" ref="F7:F57" si="1">50%*E7</f>
        <v>26998075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1349903.75</v>
      </c>
      <c r="H7" s="17">
        <f>E7</f>
        <v>53996150</v>
      </c>
      <c r="I7" s="17">
        <v>1384500</v>
      </c>
      <c r="J7" s="17">
        <f>H7+I7</f>
        <v>55380650</v>
      </c>
      <c r="K7" s="18">
        <f>ROUNDDOWN(J7/2,-3)</f>
        <v>27690000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1384500</v>
      </c>
      <c r="M7" s="15">
        <f>L7-G7</f>
        <v>34596.25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4">
        <v>53600035</v>
      </c>
      <c r="E8" s="14">
        <f t="shared" si="0"/>
        <v>53600035</v>
      </c>
      <c r="F8" s="16">
        <f t="shared" si="1"/>
        <v>26800017.5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1340000.875</v>
      </c>
      <c r="H8" s="17">
        <f t="shared" ref="H8:H57" si="2">E8</f>
        <v>53600035</v>
      </c>
      <c r="I8" s="17">
        <v>1374350</v>
      </c>
      <c r="J8" s="17">
        <f t="shared" ref="J8:J53" si="3">H8+I8</f>
        <v>54974385</v>
      </c>
      <c r="K8" s="18">
        <f>ROUNDDOWN(J8/2,-3)</f>
        <v>27487000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1374350</v>
      </c>
      <c r="M8" s="15">
        <f t="shared" ref="M8:M53" si="4">L8-G8</f>
        <v>34349.125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4">
        <v>0</v>
      </c>
      <c r="E9" s="14">
        <f t="shared" si="0"/>
        <v>0</v>
      </c>
      <c r="F9" s="16">
        <f t="shared" si="1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2"/>
        <v>0</v>
      </c>
      <c r="I9" s="17">
        <v>0</v>
      </c>
      <c r="J9" s="17">
        <f t="shared" si="3"/>
        <v>0</v>
      </c>
      <c r="K9" s="17"/>
      <c r="L9" s="17">
        <f t="shared" ref="L9:L53" si="5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4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4">
        <v>0</v>
      </c>
      <c r="E10" s="14">
        <f t="shared" si="0"/>
        <v>0</v>
      </c>
      <c r="F10" s="16">
        <f t="shared" si="1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2"/>
        <v>0</v>
      </c>
      <c r="I10" s="17">
        <v>0</v>
      </c>
      <c r="J10" s="17">
        <f t="shared" si="3"/>
        <v>0</v>
      </c>
      <c r="K10" s="17"/>
      <c r="L10" s="17">
        <f t="shared" si="5"/>
        <v>0</v>
      </c>
      <c r="M10" s="15">
        <f t="shared" si="4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4">
        <v>0</v>
      </c>
      <c r="E11" s="14">
        <f t="shared" si="0"/>
        <v>0</v>
      </c>
      <c r="F11" s="16">
        <f t="shared" si="1"/>
        <v>0</v>
      </c>
      <c r="G11" s="17">
        <f t="shared" ref="G11:G50" si="6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2"/>
        <v>0</v>
      </c>
      <c r="I11" s="17">
        <v>0</v>
      </c>
      <c r="J11" s="17">
        <f t="shared" si="3"/>
        <v>0</v>
      </c>
      <c r="K11" s="17"/>
      <c r="L11" s="17">
        <f t="shared" si="5"/>
        <v>0</v>
      </c>
      <c r="M11" s="15">
        <f t="shared" si="4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4">
        <v>0</v>
      </c>
      <c r="E12" s="14">
        <f t="shared" si="0"/>
        <v>0</v>
      </c>
      <c r="F12" s="16">
        <f t="shared" si="1"/>
        <v>0</v>
      </c>
      <c r="G12" s="17">
        <f t="shared" si="6"/>
        <v>0</v>
      </c>
      <c r="H12" s="17">
        <f t="shared" si="2"/>
        <v>0</v>
      </c>
      <c r="I12" s="17">
        <v>0</v>
      </c>
      <c r="J12" s="17">
        <f t="shared" ref="J12" si="7">H12+I12</f>
        <v>0</v>
      </c>
      <c r="K12" s="17"/>
      <c r="L12" s="17">
        <f t="shared" ref="L12" si="8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9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4">
        <v>30748603</v>
      </c>
      <c r="E13" s="14">
        <f t="shared" si="0"/>
        <v>30748603</v>
      </c>
      <c r="F13" s="16">
        <f t="shared" si="1"/>
        <v>15374301.5</v>
      </c>
      <c r="G13" s="17">
        <f t="shared" si="6"/>
        <v>768715.07500000007</v>
      </c>
      <c r="H13" s="17">
        <f t="shared" si="2"/>
        <v>30748603</v>
      </c>
      <c r="I13" s="17">
        <v>788400</v>
      </c>
      <c r="J13" s="17">
        <f t="shared" si="3"/>
        <v>31537003</v>
      </c>
      <c r="K13" s="18">
        <f t="shared" ref="K13:K53" si="10">ROUNDDOWN(J13/2,-3)</f>
        <v>15768000</v>
      </c>
      <c r="L13" s="17">
        <f t="shared" si="5"/>
        <v>788400</v>
      </c>
      <c r="M13" s="15">
        <f t="shared" si="4"/>
        <v>19684.92499999993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4">
        <v>0</v>
      </c>
      <c r="E14" s="14">
        <f t="shared" si="0"/>
        <v>0</v>
      </c>
      <c r="F14" s="16">
        <f t="shared" si="1"/>
        <v>0</v>
      </c>
      <c r="G14" s="17">
        <f t="shared" si="6"/>
        <v>0</v>
      </c>
      <c r="H14" s="17">
        <f t="shared" si="2"/>
        <v>0</v>
      </c>
      <c r="I14" s="17">
        <v>0</v>
      </c>
      <c r="J14" s="17">
        <f t="shared" si="3"/>
        <v>0</v>
      </c>
      <c r="K14" s="17"/>
      <c r="L14" s="17">
        <f t="shared" si="5"/>
        <v>0</v>
      </c>
      <c r="M14" s="15">
        <f t="shared" si="4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4">
        <v>43003277</v>
      </c>
      <c r="E15" s="14">
        <f t="shared" si="0"/>
        <v>43003277</v>
      </c>
      <c r="F15" s="16">
        <f t="shared" si="1"/>
        <v>21501638.5</v>
      </c>
      <c r="G15" s="17">
        <f t="shared" si="6"/>
        <v>1075081.925</v>
      </c>
      <c r="H15" s="17">
        <f t="shared" si="2"/>
        <v>43003277</v>
      </c>
      <c r="I15" s="17">
        <v>1102600</v>
      </c>
      <c r="J15" s="17">
        <f t="shared" si="3"/>
        <v>44105877</v>
      </c>
      <c r="K15" s="18">
        <f t="shared" si="10"/>
        <v>22052000</v>
      </c>
      <c r="L15" s="17">
        <f t="shared" si="5"/>
        <v>1102600</v>
      </c>
      <c r="M15" s="15">
        <f t="shared" si="4"/>
        <v>27518.074999999953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4">
        <v>4763700</v>
      </c>
      <c r="E16" s="14">
        <f t="shared" si="0"/>
        <v>4763700</v>
      </c>
      <c r="F16" s="16">
        <f t="shared" si="1"/>
        <v>2381850</v>
      </c>
      <c r="G16" s="17">
        <f t="shared" si="6"/>
        <v>119092.5</v>
      </c>
      <c r="H16" s="17">
        <f t="shared" si="2"/>
        <v>4763700</v>
      </c>
      <c r="I16" s="17">
        <v>122100</v>
      </c>
      <c r="J16" s="17">
        <f t="shared" si="3"/>
        <v>4885800</v>
      </c>
      <c r="K16" s="18">
        <f t="shared" si="10"/>
        <v>2442000</v>
      </c>
      <c r="L16" s="17">
        <f t="shared" si="5"/>
        <v>122100</v>
      </c>
      <c r="M16" s="15">
        <f t="shared" si="4"/>
        <v>3007.5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4">
        <v>64035581</v>
      </c>
      <c r="E17" s="14">
        <f t="shared" si="0"/>
        <v>64035581</v>
      </c>
      <c r="F17" s="16">
        <f t="shared" si="1"/>
        <v>32017790.5</v>
      </c>
      <c r="G17" s="17">
        <f t="shared" si="6"/>
        <v>1600889.5250000001</v>
      </c>
      <c r="H17" s="17">
        <f t="shared" si="2"/>
        <v>64035581</v>
      </c>
      <c r="I17" s="17">
        <v>1641900</v>
      </c>
      <c r="J17" s="17">
        <f t="shared" si="3"/>
        <v>65677481</v>
      </c>
      <c r="K17" s="18">
        <f t="shared" si="10"/>
        <v>32838000</v>
      </c>
      <c r="L17" s="17">
        <f t="shared" si="5"/>
        <v>1641900</v>
      </c>
      <c r="M17" s="15">
        <f t="shared" si="4"/>
        <v>41010.47499999986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4">
        <v>41819672</v>
      </c>
      <c r="E18" s="14">
        <f t="shared" si="0"/>
        <v>41819672</v>
      </c>
      <c r="F18" s="16">
        <f t="shared" si="1"/>
        <v>20909836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1045491.8</v>
      </c>
      <c r="H18" s="17">
        <f t="shared" si="2"/>
        <v>41819672</v>
      </c>
      <c r="I18" s="17">
        <v>1072250</v>
      </c>
      <c r="J18" s="17">
        <f t="shared" si="3"/>
        <v>42891922</v>
      </c>
      <c r="K18" s="18">
        <f t="shared" si="10"/>
        <v>21445000</v>
      </c>
      <c r="L18" s="17">
        <f t="shared" si="5"/>
        <v>1072250</v>
      </c>
      <c r="M18" s="15">
        <f t="shared" si="4"/>
        <v>26758.199999999953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4">
        <v>65185549</v>
      </c>
      <c r="E19" s="14">
        <f t="shared" si="0"/>
        <v>65185549</v>
      </c>
      <c r="F19" s="16">
        <f t="shared" si="1"/>
        <v>32592774.5</v>
      </c>
      <c r="G19" s="17">
        <f t="shared" si="6"/>
        <v>1629638.7250000001</v>
      </c>
      <c r="H19" s="17">
        <f t="shared" si="2"/>
        <v>65185549</v>
      </c>
      <c r="I19" s="17">
        <v>1671400</v>
      </c>
      <c r="J19" s="17">
        <f t="shared" si="3"/>
        <v>66856949</v>
      </c>
      <c r="K19" s="18">
        <f t="shared" si="10"/>
        <v>33428000</v>
      </c>
      <c r="L19" s="17">
        <f t="shared" si="5"/>
        <v>1671400</v>
      </c>
      <c r="M19" s="15">
        <f t="shared" si="4"/>
        <v>41761.274999999907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4">
        <v>68684700</v>
      </c>
      <c r="E20" s="14">
        <f t="shared" si="0"/>
        <v>68684700</v>
      </c>
      <c r="F20" s="16">
        <f t="shared" si="1"/>
        <v>34342350</v>
      </c>
      <c r="G20" s="17">
        <f t="shared" si="6"/>
        <v>1717117.5</v>
      </c>
      <c r="H20" s="17">
        <f t="shared" si="2"/>
        <v>68684700</v>
      </c>
      <c r="I20" s="17">
        <v>1761100</v>
      </c>
      <c r="J20" s="17">
        <f t="shared" si="3"/>
        <v>70445800</v>
      </c>
      <c r="K20" s="18">
        <f t="shared" si="10"/>
        <v>35222000</v>
      </c>
      <c r="L20" s="17">
        <f t="shared" si="5"/>
        <v>1761100</v>
      </c>
      <c r="M20" s="15">
        <f t="shared" si="4"/>
        <v>43982.5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4">
        <v>52772188</v>
      </c>
      <c r="E21" s="14">
        <f t="shared" si="0"/>
        <v>52772188</v>
      </c>
      <c r="F21" s="16">
        <f t="shared" si="1"/>
        <v>26386094</v>
      </c>
      <c r="G21" s="17">
        <f t="shared" si="6"/>
        <v>1319304.7000000002</v>
      </c>
      <c r="H21" s="17">
        <f t="shared" si="2"/>
        <v>52772188</v>
      </c>
      <c r="I21" s="17">
        <v>1353100</v>
      </c>
      <c r="J21" s="17">
        <f t="shared" si="3"/>
        <v>54125288</v>
      </c>
      <c r="K21" s="18">
        <f t="shared" si="10"/>
        <v>27062000</v>
      </c>
      <c r="L21" s="17">
        <f t="shared" si="5"/>
        <v>1353100</v>
      </c>
      <c r="M21" s="15">
        <f t="shared" si="4"/>
        <v>33795.299999999814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4">
        <v>52227675</v>
      </c>
      <c r="E22" s="14">
        <f t="shared" si="0"/>
        <v>52227675</v>
      </c>
      <c r="F22" s="16">
        <f t="shared" si="1"/>
        <v>26113837.5</v>
      </c>
      <c r="G22" s="17">
        <f t="shared" si="6"/>
        <v>1305691.875</v>
      </c>
      <c r="H22" s="17">
        <f t="shared" si="2"/>
        <v>52227675</v>
      </c>
      <c r="I22" s="17">
        <v>1339150</v>
      </c>
      <c r="J22" s="17">
        <f t="shared" si="3"/>
        <v>53566825</v>
      </c>
      <c r="K22" s="18">
        <f t="shared" si="10"/>
        <v>26783000</v>
      </c>
      <c r="L22" s="17">
        <f t="shared" si="5"/>
        <v>1339150</v>
      </c>
      <c r="M22" s="15">
        <f t="shared" si="4"/>
        <v>33458.125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4">
        <v>64361818</v>
      </c>
      <c r="E23" s="14">
        <f t="shared" si="0"/>
        <v>64361818</v>
      </c>
      <c r="F23" s="16">
        <f t="shared" si="1"/>
        <v>32180909</v>
      </c>
      <c r="G23" s="17">
        <f t="shared" si="6"/>
        <v>1609045.4500000002</v>
      </c>
      <c r="H23" s="17">
        <f t="shared" si="2"/>
        <v>64361818</v>
      </c>
      <c r="I23" s="17">
        <v>1650300</v>
      </c>
      <c r="J23" s="17">
        <f t="shared" si="3"/>
        <v>66012118</v>
      </c>
      <c r="K23" s="18">
        <f t="shared" si="10"/>
        <v>33006000</v>
      </c>
      <c r="L23" s="17">
        <f t="shared" si="5"/>
        <v>1650300</v>
      </c>
      <c r="M23" s="15">
        <f t="shared" si="4"/>
        <v>41254.549999999814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4">
        <v>139474026</v>
      </c>
      <c r="E24" s="14">
        <f t="shared" si="0"/>
        <v>139474026</v>
      </c>
      <c r="F24" s="16">
        <f t="shared" si="1"/>
        <v>69737013</v>
      </c>
      <c r="G24" s="17">
        <f t="shared" si="6"/>
        <v>5460551.9499999993</v>
      </c>
      <c r="H24" s="17">
        <f t="shared" si="2"/>
        <v>139474026</v>
      </c>
      <c r="I24" s="17">
        <v>5903200</v>
      </c>
      <c r="J24" s="17">
        <f t="shared" si="3"/>
        <v>145377226</v>
      </c>
      <c r="K24" s="18">
        <f t="shared" si="10"/>
        <v>72688000</v>
      </c>
      <c r="L24" s="17">
        <f t="shared" si="5"/>
        <v>5903200</v>
      </c>
      <c r="M24" s="15">
        <f t="shared" si="4"/>
        <v>442648.05000000075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4">
        <v>9576776</v>
      </c>
      <c r="E25" s="14">
        <f t="shared" si="0"/>
        <v>9576776</v>
      </c>
      <c r="F25" s="16">
        <f t="shared" si="1"/>
        <v>4788388</v>
      </c>
      <c r="G25" s="17">
        <f t="shared" si="6"/>
        <v>239419.40000000002</v>
      </c>
      <c r="H25" s="17">
        <f t="shared" si="2"/>
        <v>9576776</v>
      </c>
      <c r="I25" s="17">
        <v>245550</v>
      </c>
      <c r="J25" s="17">
        <f t="shared" si="3"/>
        <v>9822326</v>
      </c>
      <c r="K25" s="18">
        <f t="shared" si="10"/>
        <v>4911000</v>
      </c>
      <c r="L25" s="17">
        <f t="shared" si="5"/>
        <v>245550</v>
      </c>
      <c r="M25" s="15">
        <f t="shared" si="4"/>
        <v>6130.5999999999767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4">
        <v>15000000</v>
      </c>
      <c r="E26" s="14">
        <f t="shared" si="0"/>
        <v>15000000</v>
      </c>
      <c r="F26" s="16">
        <f t="shared" si="1"/>
        <v>7500000</v>
      </c>
      <c r="G26" s="17">
        <f t="shared" si="6"/>
        <v>375000</v>
      </c>
      <c r="H26" s="17">
        <f t="shared" si="2"/>
        <v>15000000</v>
      </c>
      <c r="I26" s="17">
        <v>384600</v>
      </c>
      <c r="J26" s="17">
        <f t="shared" si="3"/>
        <v>15384600</v>
      </c>
      <c r="K26" s="18">
        <f t="shared" si="10"/>
        <v>7692000</v>
      </c>
      <c r="L26" s="17">
        <f t="shared" si="5"/>
        <v>384600</v>
      </c>
      <c r="M26" s="15">
        <f t="shared" si="4"/>
        <v>9600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4">
        <v>517000</v>
      </c>
      <c r="E27" s="14">
        <f t="shared" si="0"/>
        <v>517000</v>
      </c>
      <c r="F27" s="16">
        <f t="shared" si="1"/>
        <v>258500</v>
      </c>
      <c r="G27" s="17">
        <f t="shared" si="6"/>
        <v>12925</v>
      </c>
      <c r="H27" s="17">
        <f t="shared" si="2"/>
        <v>517000</v>
      </c>
      <c r="I27" s="17">
        <v>13250</v>
      </c>
      <c r="J27" s="17">
        <f t="shared" si="3"/>
        <v>530250</v>
      </c>
      <c r="K27" s="18">
        <f t="shared" si="10"/>
        <v>265000</v>
      </c>
      <c r="L27" s="17">
        <f t="shared" si="5"/>
        <v>13250</v>
      </c>
      <c r="M27" s="15">
        <f t="shared" si="4"/>
        <v>325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4">
        <v>10207500</v>
      </c>
      <c r="E28" s="14">
        <f t="shared" si="0"/>
        <v>10207500</v>
      </c>
      <c r="F28" s="16">
        <f t="shared" si="1"/>
        <v>5103750</v>
      </c>
      <c r="G28" s="17">
        <f t="shared" si="6"/>
        <v>255187.5</v>
      </c>
      <c r="H28" s="17">
        <f t="shared" si="2"/>
        <v>10207500</v>
      </c>
      <c r="I28" s="17">
        <v>261700</v>
      </c>
      <c r="J28" s="17">
        <f t="shared" si="3"/>
        <v>10469200</v>
      </c>
      <c r="K28" s="18">
        <f t="shared" si="10"/>
        <v>5234000</v>
      </c>
      <c r="L28" s="17">
        <f t="shared" si="5"/>
        <v>261700</v>
      </c>
      <c r="M28" s="15">
        <f t="shared" si="4"/>
        <v>6512.5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4">
        <v>34799853</v>
      </c>
      <c r="E29" s="14">
        <f t="shared" si="0"/>
        <v>34799853</v>
      </c>
      <c r="F29" s="16">
        <f t="shared" si="1"/>
        <v>17399926.5</v>
      </c>
      <c r="G29" s="17">
        <f t="shared" si="6"/>
        <v>869996.32500000007</v>
      </c>
      <c r="H29" s="17">
        <f t="shared" si="2"/>
        <v>34799853</v>
      </c>
      <c r="I29" s="17">
        <v>892300</v>
      </c>
      <c r="J29" s="17">
        <f t="shared" si="3"/>
        <v>35692153</v>
      </c>
      <c r="K29" s="18">
        <f t="shared" si="10"/>
        <v>17846000</v>
      </c>
      <c r="L29" s="17">
        <f t="shared" si="5"/>
        <v>892300</v>
      </c>
      <c r="M29" s="15">
        <f t="shared" si="4"/>
        <v>22303.67499999993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4">
        <v>68143918</v>
      </c>
      <c r="E30" s="14">
        <f t="shared" si="0"/>
        <v>68143918</v>
      </c>
      <c r="F30" s="16">
        <f t="shared" si="1"/>
        <v>34071959</v>
      </c>
      <c r="G30" s="17">
        <f t="shared" si="6"/>
        <v>1703597.9500000002</v>
      </c>
      <c r="H30" s="17">
        <f t="shared" si="2"/>
        <v>68143918</v>
      </c>
      <c r="I30" s="17">
        <v>1747250</v>
      </c>
      <c r="J30" s="17">
        <f t="shared" si="3"/>
        <v>69891168</v>
      </c>
      <c r="K30" s="18">
        <f t="shared" si="10"/>
        <v>34945000</v>
      </c>
      <c r="L30" s="17">
        <f t="shared" si="5"/>
        <v>1747250</v>
      </c>
      <c r="M30" s="15">
        <f t="shared" si="4"/>
        <v>43652.049999999814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4">
        <v>23750000</v>
      </c>
      <c r="E31" s="14">
        <f t="shared" si="0"/>
        <v>23750000</v>
      </c>
      <c r="F31" s="16">
        <f t="shared" si="1"/>
        <v>11875000</v>
      </c>
      <c r="G31" s="17">
        <f t="shared" si="6"/>
        <v>593750</v>
      </c>
      <c r="H31" s="17">
        <f t="shared" si="2"/>
        <v>23750000</v>
      </c>
      <c r="I31" s="17">
        <v>608950</v>
      </c>
      <c r="J31" s="17">
        <f t="shared" si="3"/>
        <v>24358950</v>
      </c>
      <c r="K31" s="18">
        <f t="shared" si="10"/>
        <v>12179000</v>
      </c>
      <c r="L31" s="17">
        <f t="shared" si="5"/>
        <v>608950</v>
      </c>
      <c r="M31" s="15">
        <f t="shared" si="4"/>
        <v>15200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4">
        <v>19489867</v>
      </c>
      <c r="E32" s="14">
        <f t="shared" si="0"/>
        <v>19489867</v>
      </c>
      <c r="F32" s="16">
        <f t="shared" si="1"/>
        <v>9744933.5</v>
      </c>
      <c r="G32" s="17">
        <f t="shared" si="6"/>
        <v>487246.67500000005</v>
      </c>
      <c r="H32" s="17">
        <f t="shared" si="2"/>
        <v>19489867</v>
      </c>
      <c r="I32" s="17">
        <v>499700</v>
      </c>
      <c r="J32" s="17">
        <f t="shared" si="3"/>
        <v>19989567</v>
      </c>
      <c r="K32" s="18">
        <f t="shared" si="10"/>
        <v>9994000</v>
      </c>
      <c r="L32" s="17">
        <f t="shared" si="5"/>
        <v>499700</v>
      </c>
      <c r="M32" s="15">
        <f t="shared" si="4"/>
        <v>12453.324999999953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4">
        <v>7364950</v>
      </c>
      <c r="E33" s="14">
        <f t="shared" si="0"/>
        <v>7364950</v>
      </c>
      <c r="F33" s="16">
        <f t="shared" si="1"/>
        <v>3682475</v>
      </c>
      <c r="G33" s="17">
        <f t="shared" si="6"/>
        <v>184123.75</v>
      </c>
      <c r="H33" s="17">
        <f t="shared" si="2"/>
        <v>7364950</v>
      </c>
      <c r="I33" s="17">
        <v>188800</v>
      </c>
      <c r="J33" s="17">
        <f t="shared" si="3"/>
        <v>7553750</v>
      </c>
      <c r="K33" s="18">
        <f t="shared" si="10"/>
        <v>3776000</v>
      </c>
      <c r="L33" s="17">
        <f t="shared" si="5"/>
        <v>188800</v>
      </c>
      <c r="M33" s="15">
        <f t="shared" si="4"/>
        <v>4676.25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4">
        <v>4603600</v>
      </c>
      <c r="E34" s="14">
        <f t="shared" si="0"/>
        <v>4603600</v>
      </c>
      <c r="F34" s="16">
        <f t="shared" si="1"/>
        <v>2301800</v>
      </c>
      <c r="G34" s="17">
        <f t="shared" si="6"/>
        <v>115090</v>
      </c>
      <c r="H34" s="17">
        <f t="shared" si="2"/>
        <v>4603600</v>
      </c>
      <c r="I34" s="17">
        <v>118000</v>
      </c>
      <c r="J34" s="17">
        <f t="shared" si="3"/>
        <v>4721600</v>
      </c>
      <c r="K34" s="18">
        <f t="shared" si="10"/>
        <v>2360000</v>
      </c>
      <c r="L34" s="17">
        <f t="shared" si="5"/>
        <v>118000</v>
      </c>
      <c r="M34" s="15">
        <f t="shared" si="4"/>
        <v>2910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4">
        <v>5114850</v>
      </c>
      <c r="E35" s="14">
        <f t="shared" si="0"/>
        <v>5114850</v>
      </c>
      <c r="F35" s="16">
        <f t="shared" si="1"/>
        <v>2557425</v>
      </c>
      <c r="G35" s="17">
        <f t="shared" si="6"/>
        <v>127871.25</v>
      </c>
      <c r="H35" s="17">
        <f t="shared" si="2"/>
        <v>5114850</v>
      </c>
      <c r="I35" s="17">
        <v>131100</v>
      </c>
      <c r="J35" s="17">
        <f t="shared" si="3"/>
        <v>5245950</v>
      </c>
      <c r="K35" s="18">
        <f t="shared" si="10"/>
        <v>2622000</v>
      </c>
      <c r="L35" s="17">
        <f t="shared" si="5"/>
        <v>131100</v>
      </c>
      <c r="M35" s="15">
        <f t="shared" si="4"/>
        <v>3228.75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4">
        <v>5489550</v>
      </c>
      <c r="E36" s="14">
        <f t="shared" si="0"/>
        <v>5489550</v>
      </c>
      <c r="F36" s="16">
        <f t="shared" si="1"/>
        <v>2744775</v>
      </c>
      <c r="G36" s="17">
        <f t="shared" si="6"/>
        <v>137238.75</v>
      </c>
      <c r="H36" s="17">
        <f t="shared" si="2"/>
        <v>5489550</v>
      </c>
      <c r="I36" s="17">
        <v>140750</v>
      </c>
      <c r="J36" s="17">
        <f t="shared" si="3"/>
        <v>5630300</v>
      </c>
      <c r="K36" s="18">
        <f t="shared" si="10"/>
        <v>2815000</v>
      </c>
      <c r="L36" s="17">
        <f t="shared" si="5"/>
        <v>140750</v>
      </c>
      <c r="M36" s="15">
        <f t="shared" si="4"/>
        <v>3511.25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4">
        <v>3169850</v>
      </c>
      <c r="E37" s="14">
        <f t="shared" si="0"/>
        <v>3169850</v>
      </c>
      <c r="F37" s="16">
        <f t="shared" si="1"/>
        <v>1584925</v>
      </c>
      <c r="G37" s="17">
        <f t="shared" si="6"/>
        <v>79246.25</v>
      </c>
      <c r="H37" s="17">
        <f t="shared" si="2"/>
        <v>3169850</v>
      </c>
      <c r="I37" s="17">
        <v>81250</v>
      </c>
      <c r="J37" s="17">
        <f t="shared" si="3"/>
        <v>3251100</v>
      </c>
      <c r="K37" s="18">
        <f t="shared" si="10"/>
        <v>1625000</v>
      </c>
      <c r="L37" s="17">
        <f t="shared" si="5"/>
        <v>81250</v>
      </c>
      <c r="M37" s="15">
        <f t="shared" si="4"/>
        <v>2003.75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4">
        <v>0</v>
      </c>
      <c r="E38" s="14">
        <f t="shared" si="0"/>
        <v>0</v>
      </c>
      <c r="F38" s="16">
        <f t="shared" si="1"/>
        <v>0</v>
      </c>
      <c r="G38" s="17">
        <f t="shared" si="6"/>
        <v>0</v>
      </c>
      <c r="H38" s="17">
        <f t="shared" si="2"/>
        <v>0</v>
      </c>
      <c r="I38" s="17"/>
      <c r="J38" s="17">
        <f t="shared" si="3"/>
        <v>0</v>
      </c>
      <c r="K38" s="17"/>
      <c r="L38" s="17"/>
      <c r="M38" s="15">
        <f t="shared" si="4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4">
        <v>5791300</v>
      </c>
      <c r="E39" s="14">
        <f t="shared" ref="E39:E70" si="11">SUM(D39:D39)</f>
        <v>5791300</v>
      </c>
      <c r="F39" s="16">
        <f t="shared" si="1"/>
        <v>2895650</v>
      </c>
      <c r="G39" s="17">
        <f t="shared" si="6"/>
        <v>144782.5</v>
      </c>
      <c r="H39" s="17">
        <f t="shared" si="2"/>
        <v>5791300</v>
      </c>
      <c r="I39" s="17">
        <v>148450</v>
      </c>
      <c r="J39" s="17">
        <f t="shared" si="3"/>
        <v>5939750</v>
      </c>
      <c r="K39" s="18">
        <f t="shared" si="10"/>
        <v>2969000</v>
      </c>
      <c r="L39" s="17">
        <f t="shared" si="5"/>
        <v>148450</v>
      </c>
      <c r="M39" s="15">
        <f t="shared" si="4"/>
        <v>3667.5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4">
        <v>3857900</v>
      </c>
      <c r="E40" s="14">
        <f t="shared" si="11"/>
        <v>3857900</v>
      </c>
      <c r="F40" s="16">
        <f t="shared" si="1"/>
        <v>1928950</v>
      </c>
      <c r="G40" s="17">
        <f t="shared" si="6"/>
        <v>96447.5</v>
      </c>
      <c r="H40" s="17">
        <f t="shared" si="2"/>
        <v>3857900</v>
      </c>
      <c r="I40" s="17">
        <v>98900</v>
      </c>
      <c r="J40" s="17">
        <f t="shared" si="3"/>
        <v>3956800</v>
      </c>
      <c r="K40" s="18">
        <f t="shared" si="10"/>
        <v>1978000</v>
      </c>
      <c r="L40" s="17">
        <f t="shared" si="5"/>
        <v>98900</v>
      </c>
      <c r="M40" s="15">
        <f t="shared" si="4"/>
        <v>2452.5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4">
        <v>4481600</v>
      </c>
      <c r="E41" s="14">
        <f t="shared" si="11"/>
        <v>4481600</v>
      </c>
      <c r="F41" s="16">
        <f t="shared" si="1"/>
        <v>2240800</v>
      </c>
      <c r="G41" s="17">
        <f t="shared" si="6"/>
        <v>112040</v>
      </c>
      <c r="H41" s="17">
        <f t="shared" si="2"/>
        <v>4481600</v>
      </c>
      <c r="I41" s="17">
        <v>114900</v>
      </c>
      <c r="J41" s="17">
        <f t="shared" si="3"/>
        <v>4596500</v>
      </c>
      <c r="K41" s="18">
        <f t="shared" si="10"/>
        <v>2298000</v>
      </c>
      <c r="L41" s="17">
        <f t="shared" si="5"/>
        <v>114900</v>
      </c>
      <c r="M41" s="15">
        <f t="shared" si="4"/>
        <v>2860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4">
        <v>7903400</v>
      </c>
      <c r="E42" s="14">
        <f t="shared" si="11"/>
        <v>7903400</v>
      </c>
      <c r="F42" s="16">
        <f t="shared" si="1"/>
        <v>3951700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237102</v>
      </c>
      <c r="H42" s="17">
        <f t="shared" si="2"/>
        <v>7903400</v>
      </c>
      <c r="I42" s="17">
        <v>244380</v>
      </c>
      <c r="J42" s="17">
        <f t="shared" si="3"/>
        <v>8147780</v>
      </c>
      <c r="K42" s="18">
        <f t="shared" si="10"/>
        <v>4073000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244380</v>
      </c>
      <c r="M42" s="15">
        <f t="shared" si="4"/>
        <v>7278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4">
        <v>6353600</v>
      </c>
      <c r="E43" s="14">
        <f t="shared" si="11"/>
        <v>6353600</v>
      </c>
      <c r="F43" s="16">
        <f t="shared" si="1"/>
        <v>3176800</v>
      </c>
      <c r="G43" s="17">
        <f t="shared" si="6"/>
        <v>158840</v>
      </c>
      <c r="H43" s="17">
        <f t="shared" si="2"/>
        <v>6353600</v>
      </c>
      <c r="I43" s="17">
        <v>162900</v>
      </c>
      <c r="J43" s="17">
        <f t="shared" si="3"/>
        <v>6516500</v>
      </c>
      <c r="K43" s="18">
        <f t="shared" si="10"/>
        <v>3258000</v>
      </c>
      <c r="L43" s="17">
        <f t="shared" si="5"/>
        <v>162900</v>
      </c>
      <c r="M43" s="15">
        <f t="shared" si="4"/>
        <v>4060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4">
        <v>792000</v>
      </c>
      <c r="E44" s="14">
        <f t="shared" si="11"/>
        <v>792000</v>
      </c>
      <c r="F44" s="16">
        <f t="shared" si="1"/>
        <v>396000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23760</v>
      </c>
      <c r="H44" s="17">
        <f t="shared" si="2"/>
        <v>792000</v>
      </c>
      <c r="I44" s="17">
        <v>24480</v>
      </c>
      <c r="J44" s="17">
        <f t="shared" si="3"/>
        <v>816480</v>
      </c>
      <c r="K44" s="18">
        <f t="shared" si="10"/>
        <v>408000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24480</v>
      </c>
      <c r="M44" s="15">
        <f t="shared" si="4"/>
        <v>720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4">
        <v>0</v>
      </c>
      <c r="E45" s="14">
        <f t="shared" si="11"/>
        <v>0</v>
      </c>
      <c r="F45" s="16">
        <f t="shared" si="1"/>
        <v>0</v>
      </c>
      <c r="G45" s="17">
        <f t="shared" si="6"/>
        <v>0</v>
      </c>
      <c r="H45" s="17">
        <f t="shared" si="2"/>
        <v>0</v>
      </c>
      <c r="I45" s="17"/>
      <c r="J45" s="17">
        <f t="shared" si="3"/>
        <v>0</v>
      </c>
      <c r="K45" s="17"/>
      <c r="L45" s="17"/>
      <c r="M45" s="15">
        <f t="shared" si="4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5">
        <v>19307706</v>
      </c>
      <c r="E46" s="25">
        <f t="shared" si="11"/>
        <v>19307706</v>
      </c>
      <c r="F46" s="27">
        <f t="shared" si="1"/>
        <v>9653853</v>
      </c>
      <c r="G46" s="28">
        <f t="shared" si="6"/>
        <v>482692.65</v>
      </c>
      <c r="H46" s="28">
        <f t="shared" si="2"/>
        <v>19307706</v>
      </c>
      <c r="I46" s="28">
        <v>495050</v>
      </c>
      <c r="J46" s="28">
        <f t="shared" si="3"/>
        <v>19802756</v>
      </c>
      <c r="K46" s="29">
        <f t="shared" si="10"/>
        <v>9901000</v>
      </c>
      <c r="L46" s="28">
        <f t="shared" si="5"/>
        <v>495050</v>
      </c>
      <c r="M46" s="26">
        <f t="shared" si="4"/>
        <v>12357.349999999977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4">
        <v>0</v>
      </c>
      <c r="E47" s="14">
        <f t="shared" si="11"/>
        <v>0</v>
      </c>
      <c r="F47" s="16">
        <f t="shared" si="1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2"/>
        <v>0</v>
      </c>
      <c r="I47" s="17"/>
      <c r="J47" s="17">
        <f t="shared" si="3"/>
        <v>0</v>
      </c>
      <c r="K47" s="17"/>
      <c r="L47" s="17"/>
      <c r="M47" s="15">
        <f t="shared" si="4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4">
        <v>2790300</v>
      </c>
      <c r="E48" s="14">
        <f t="shared" si="11"/>
        <v>2790300</v>
      </c>
      <c r="F48" s="16">
        <f t="shared" si="1"/>
        <v>1395150</v>
      </c>
      <c r="G48" s="17">
        <f t="shared" si="6"/>
        <v>69757.5</v>
      </c>
      <c r="H48" s="17">
        <f t="shared" si="2"/>
        <v>2790300</v>
      </c>
      <c r="I48" s="17">
        <v>71500</v>
      </c>
      <c r="J48" s="17">
        <f t="shared" si="3"/>
        <v>2861800</v>
      </c>
      <c r="K48" s="18">
        <f t="shared" si="10"/>
        <v>1430000</v>
      </c>
      <c r="L48" s="17">
        <f t="shared" si="5"/>
        <v>71500</v>
      </c>
      <c r="M48" s="15">
        <f t="shared" si="4"/>
        <v>1742.5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4">
        <v>3632300</v>
      </c>
      <c r="E49" s="14">
        <f t="shared" si="11"/>
        <v>3632300</v>
      </c>
      <c r="F49" s="16">
        <f t="shared" si="1"/>
        <v>1816150</v>
      </c>
      <c r="G49" s="17">
        <f t="shared" si="6"/>
        <v>90807.5</v>
      </c>
      <c r="H49" s="17">
        <f t="shared" si="2"/>
        <v>3632300</v>
      </c>
      <c r="I49" s="17">
        <v>93100</v>
      </c>
      <c r="J49" s="17">
        <f t="shared" si="3"/>
        <v>3725400</v>
      </c>
      <c r="K49" s="18">
        <f t="shared" si="10"/>
        <v>1862000</v>
      </c>
      <c r="L49" s="17">
        <f t="shared" si="5"/>
        <v>93100</v>
      </c>
      <c r="M49" s="15">
        <f t="shared" si="4"/>
        <v>2292.5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4">
        <v>4977750</v>
      </c>
      <c r="E50" s="14">
        <f t="shared" si="11"/>
        <v>4977750</v>
      </c>
      <c r="F50" s="16">
        <f t="shared" si="1"/>
        <v>2488875</v>
      </c>
      <c r="G50" s="17">
        <f t="shared" si="6"/>
        <v>124443.75</v>
      </c>
      <c r="H50" s="17">
        <f t="shared" si="2"/>
        <v>4977750</v>
      </c>
      <c r="I50" s="17">
        <v>127600</v>
      </c>
      <c r="J50" s="17">
        <f t="shared" si="3"/>
        <v>5105350</v>
      </c>
      <c r="K50" s="18">
        <f t="shared" si="10"/>
        <v>2552000</v>
      </c>
      <c r="L50" s="17">
        <f t="shared" si="5"/>
        <v>127600</v>
      </c>
      <c r="M50" s="15">
        <f t="shared" si="4"/>
        <v>3156.25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4">
        <v>5708100</v>
      </c>
      <c r="E51" s="14">
        <f t="shared" si="11"/>
        <v>5708100</v>
      </c>
      <c r="F51" s="16">
        <f t="shared" si="1"/>
        <v>2854050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171243</v>
      </c>
      <c r="H51" s="17">
        <f t="shared" si="2"/>
        <v>5708100</v>
      </c>
      <c r="I51" s="17">
        <v>176520</v>
      </c>
      <c r="J51" s="17">
        <f t="shared" si="3"/>
        <v>5884620</v>
      </c>
      <c r="K51" s="18">
        <f t="shared" si="10"/>
        <v>2942000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176520</v>
      </c>
      <c r="M51" s="15">
        <v>1486680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4">
        <v>28113261</v>
      </c>
      <c r="E52" s="14">
        <f t="shared" si="11"/>
        <v>28113261</v>
      </c>
      <c r="F52" s="16">
        <f t="shared" si="1"/>
        <v>14056630.5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702831.52500000002</v>
      </c>
      <c r="H52" s="17">
        <f t="shared" si="2"/>
        <v>28113261</v>
      </c>
      <c r="I52" s="17">
        <v>720850</v>
      </c>
      <c r="J52" s="17">
        <f t="shared" si="3"/>
        <v>28834111</v>
      </c>
      <c r="K52" s="18">
        <f t="shared" si="10"/>
        <v>14417000</v>
      </c>
      <c r="L52" s="17">
        <f t="shared" si="5"/>
        <v>720850</v>
      </c>
      <c r="M52" s="15">
        <f t="shared" si="4"/>
        <v>18018.474999999977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4">
        <v>499500</v>
      </c>
      <c r="E53" s="14">
        <f t="shared" si="11"/>
        <v>499500</v>
      </c>
      <c r="F53" s="16">
        <f t="shared" si="1"/>
        <v>249750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14985</v>
      </c>
      <c r="H53" s="17">
        <f t="shared" si="2"/>
        <v>499500</v>
      </c>
      <c r="I53" s="17">
        <v>15420</v>
      </c>
      <c r="J53" s="17">
        <f t="shared" si="3"/>
        <v>514920</v>
      </c>
      <c r="K53" s="18">
        <f t="shared" si="10"/>
        <v>257000</v>
      </c>
      <c r="L53" s="17">
        <f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15420</v>
      </c>
      <c r="M53" s="15">
        <f t="shared" si="4"/>
        <v>435</v>
      </c>
      <c r="N53" s="19"/>
    </row>
    <row r="54" spans="1:14" x14ac:dyDescent="0.25">
      <c r="A54" s="12">
        <v>48</v>
      </c>
      <c r="B54" s="32"/>
      <c r="C54" s="32" t="s">
        <v>109</v>
      </c>
      <c r="D54" s="32"/>
      <c r="E54" s="14">
        <f t="shared" si="11"/>
        <v>0</v>
      </c>
      <c r="F54" s="16">
        <f t="shared" si="1"/>
        <v>0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0</v>
      </c>
      <c r="H54" s="17">
        <f t="shared" si="2"/>
        <v>0</v>
      </c>
      <c r="I54" s="17">
        <v>0</v>
      </c>
      <c r="J54" s="17">
        <f t="shared" ref="J54:J57" si="12">H54+I54</f>
        <v>0</v>
      </c>
      <c r="K54" s="17"/>
      <c r="L54" s="17">
        <f t="shared" ref="L54:L57" si="13">IF(K54&gt;500000000,(50000000*0.05)+(200000000*0.15)+(250000000*0.25)+((K54-500000000)*0.3),IF(K54&gt;250000000,(50000000*0.05)+(200000000*0.15)+((K54-250000000)*0.25),IF(K54&gt;200000000,(50000000*0.05)+(K54-50000000)*0.15,IF(K54&gt;50000000,(50000000*0.05)+((K54-50000000)*0.15),IF(K54&lt;=50000000,K54*0.05,0)))))</f>
        <v>0</v>
      </c>
      <c r="M54" s="15">
        <f t="shared" ref="M54:M57" si="14">L54-G54</f>
        <v>0</v>
      </c>
      <c r="N54" s="19"/>
    </row>
    <row r="55" spans="1:14" x14ac:dyDescent="0.25">
      <c r="A55" s="12">
        <v>49</v>
      </c>
      <c r="B55" s="32"/>
      <c r="C55" s="32" t="s">
        <v>110</v>
      </c>
      <c r="D55" s="32"/>
      <c r="E55" s="14">
        <f t="shared" si="11"/>
        <v>0</v>
      </c>
      <c r="F55" s="16">
        <f t="shared" si="1"/>
        <v>0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0</v>
      </c>
      <c r="H55" s="17">
        <f t="shared" si="2"/>
        <v>0</v>
      </c>
      <c r="I55" s="17">
        <v>0</v>
      </c>
      <c r="J55" s="17">
        <f t="shared" si="12"/>
        <v>0</v>
      </c>
      <c r="K55" s="17"/>
      <c r="L55" s="17">
        <f t="shared" si="13"/>
        <v>0</v>
      </c>
      <c r="M55" s="15">
        <f t="shared" si="14"/>
        <v>0</v>
      </c>
      <c r="N55" s="19"/>
    </row>
    <row r="56" spans="1:14" x14ac:dyDescent="0.25">
      <c r="A56" s="12">
        <v>50</v>
      </c>
      <c r="B56" s="32"/>
      <c r="C56" s="32" t="s">
        <v>111</v>
      </c>
      <c r="D56" s="32"/>
      <c r="E56" s="14">
        <f t="shared" si="11"/>
        <v>0</v>
      </c>
      <c r="F56" s="16">
        <f t="shared" si="1"/>
        <v>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0</v>
      </c>
      <c r="H56" s="17">
        <f t="shared" si="2"/>
        <v>0</v>
      </c>
      <c r="I56" s="17">
        <v>0</v>
      </c>
      <c r="J56" s="17">
        <f t="shared" si="12"/>
        <v>0</v>
      </c>
      <c r="K56" s="17"/>
      <c r="L56" s="17">
        <f t="shared" si="13"/>
        <v>0</v>
      </c>
      <c r="M56" s="15">
        <f t="shared" si="14"/>
        <v>0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32"/>
      <c r="E57" s="14">
        <f t="shared" si="11"/>
        <v>0</v>
      </c>
      <c r="F57" s="16">
        <f t="shared" si="1"/>
        <v>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0</v>
      </c>
      <c r="H57" s="17">
        <f t="shared" si="2"/>
        <v>0</v>
      </c>
      <c r="I57" s="17">
        <v>0</v>
      </c>
      <c r="J57" s="17">
        <f t="shared" si="12"/>
        <v>0</v>
      </c>
      <c r="K57" s="17"/>
      <c r="L57" s="17">
        <f t="shared" si="13"/>
        <v>0</v>
      </c>
      <c r="M57" s="15">
        <f t="shared" si="14"/>
        <v>0</v>
      </c>
      <c r="N57" s="19"/>
    </row>
    <row r="58" spans="1:14" ht="15.75" x14ac:dyDescent="0.25">
      <c r="A58" s="34" t="s">
        <v>114</v>
      </c>
      <c r="B58" s="34"/>
      <c r="C58" s="34"/>
      <c r="D58" s="35">
        <f t="shared" ref="D58" si="15">SUM(D7:D56)</f>
        <v>1036109405</v>
      </c>
      <c r="E58" s="35">
        <f>SUM(E7:E57)</f>
        <v>1036109405</v>
      </c>
      <c r="F58" s="36"/>
      <c r="G58" s="35">
        <f t="shared" ref="G58" si="16">SUM(G7:G57)</f>
        <v>27950951.424999993</v>
      </c>
      <c r="H58" s="35"/>
      <c r="I58" s="35"/>
      <c r="J58" s="35"/>
      <c r="K58" s="35"/>
      <c r="L58" s="35"/>
      <c r="M58" s="35">
        <f t="shared" ref="M58" si="17">SUM(M7:M57)</f>
        <v>2502051.5749999997</v>
      </c>
    </row>
  </sheetData>
  <mergeCells count="13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M5:M6"/>
    <mergeCell ref="H1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C1CE-B74E-43C1-80B5-F56D21262609}">
  <dimension ref="A1:N58"/>
  <sheetViews>
    <sheetView zoomScale="85" zoomScaleNormal="85" workbookViewId="0">
      <pane xSplit="3" ySplit="6" topLeftCell="G41" activePane="bottomRight" state="frozen"/>
      <selection pane="topRight" activeCell="D1" sqref="D1"/>
      <selection pane="bottomLeft" activeCell="A7" sqref="A7"/>
      <selection pane="bottomRight" activeCell="L55" sqref="L55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1292284402</v>
      </c>
      <c r="F3" s="4"/>
      <c r="G3" s="5">
        <f>SUM(G7:G57)</f>
        <v>35467565.814999998</v>
      </c>
      <c r="H3" s="5"/>
      <c r="I3" s="5">
        <f>SUM(I7:I57)</f>
        <v>36771370</v>
      </c>
      <c r="J3" s="5">
        <f>SUM(J7:J57)</f>
        <v>1329055772</v>
      </c>
      <c r="K3" s="5"/>
      <c r="L3" s="5">
        <f>SUM(L7:L57)</f>
        <v>36771370</v>
      </c>
      <c r="M3" s="5">
        <f>SUM(M7:M57)</f>
        <v>2788343.6849999996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117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49252500</v>
      </c>
      <c r="E7" s="14">
        <f>SUM(D7:D7)</f>
        <v>49252500</v>
      </c>
      <c r="F7" s="16">
        <f t="shared" ref="F7:F57" si="0">50%*E7</f>
        <v>24626250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1231312.5</v>
      </c>
      <c r="H7" s="17">
        <f>E7</f>
        <v>49252500</v>
      </c>
      <c r="I7" s="17">
        <v>1262850</v>
      </c>
      <c r="J7" s="17">
        <f>H7+I7</f>
        <v>50515350</v>
      </c>
      <c r="K7" s="18">
        <f>ROUNDDOWN(J7/2,-3)</f>
        <v>25257000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1262850</v>
      </c>
      <c r="M7" s="15">
        <f>L7-G7</f>
        <v>31537.5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62567500</v>
      </c>
      <c r="E8" s="14">
        <f>SUM(D8:D8)</f>
        <v>62567500</v>
      </c>
      <c r="F8" s="16">
        <f t="shared" si="0"/>
        <v>31283750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1564187.5</v>
      </c>
      <c r="H8" s="17">
        <f t="shared" ref="H8:H57" si="1">E8</f>
        <v>62567500</v>
      </c>
      <c r="I8" s="17">
        <v>1604250</v>
      </c>
      <c r="J8" s="17">
        <f t="shared" ref="J8:J57" si="2">H8+I8</f>
        <v>64171750</v>
      </c>
      <c r="K8" s="18">
        <f>ROUNDDOWN(J8/2,-3)</f>
        <v>32085000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1604250</v>
      </c>
      <c r="M8" s="15">
        <f t="shared" ref="M8:M57" si="3">L8-G8</f>
        <v>40062.5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>SUM(D9:D9)</f>
        <v>0</v>
      </c>
      <c r="F9" s="16">
        <f t="shared" si="0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1"/>
        <v>0</v>
      </c>
      <c r="I9" s="17">
        <v>0</v>
      </c>
      <c r="J9" s="17">
        <f t="shared" si="2"/>
        <v>0</v>
      </c>
      <c r="K9" s="17"/>
      <c r="L9" s="17">
        <f t="shared" ref="L9:L57" si="4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3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>SUM(D10:D10)</f>
        <v>0</v>
      </c>
      <c r="F10" s="16">
        <f t="shared" si="0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1"/>
        <v>0</v>
      </c>
      <c r="I10" s="17">
        <v>0</v>
      </c>
      <c r="J10" s="17">
        <f t="shared" si="2"/>
        <v>0</v>
      </c>
      <c r="K10" s="17"/>
      <c r="L10" s="17">
        <f t="shared" si="4"/>
        <v>0</v>
      </c>
      <c r="M10" s="15">
        <f t="shared" si="3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>SUM(D11:D11)</f>
        <v>0</v>
      </c>
      <c r="F11" s="16">
        <f t="shared" si="0"/>
        <v>0</v>
      </c>
      <c r="G11" s="17">
        <f t="shared" ref="G11:G50" si="5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1"/>
        <v>0</v>
      </c>
      <c r="I11" s="17">
        <v>0</v>
      </c>
      <c r="J11" s="17">
        <f t="shared" si="2"/>
        <v>0</v>
      </c>
      <c r="K11" s="17"/>
      <c r="L11" s="17">
        <f t="shared" si="4"/>
        <v>0</v>
      </c>
      <c r="M11" s="15">
        <f t="shared" si="3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0</v>
      </c>
      <c r="E12" s="14">
        <f>SUM(D12:D12)</f>
        <v>0</v>
      </c>
      <c r="F12" s="16">
        <f t="shared" si="0"/>
        <v>0</v>
      </c>
      <c r="G12" s="17">
        <f t="shared" si="5"/>
        <v>0</v>
      </c>
      <c r="H12" s="17">
        <f t="shared" si="1"/>
        <v>0</v>
      </c>
      <c r="I12" s="17">
        <v>0</v>
      </c>
      <c r="J12" s="17">
        <f t="shared" ref="J12" si="6">H12+I12</f>
        <v>0</v>
      </c>
      <c r="K12" s="17"/>
      <c r="L12" s="17">
        <f t="shared" ref="L12" si="7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8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32614909</v>
      </c>
      <c r="E13" s="14">
        <f>SUM(D13:D13)</f>
        <v>32614909</v>
      </c>
      <c r="F13" s="16">
        <f t="shared" si="0"/>
        <v>16307454.5</v>
      </c>
      <c r="G13" s="17">
        <f t="shared" si="5"/>
        <v>815372.72500000009</v>
      </c>
      <c r="H13" s="17">
        <f t="shared" si="1"/>
        <v>32614909</v>
      </c>
      <c r="I13" s="17">
        <v>836250</v>
      </c>
      <c r="J13" s="17">
        <f t="shared" si="2"/>
        <v>33451159</v>
      </c>
      <c r="K13" s="18">
        <f t="shared" ref="K12:K57" si="9">ROUNDDOWN(J13/2,-3)</f>
        <v>16725000</v>
      </c>
      <c r="L13" s="17">
        <f t="shared" si="4"/>
        <v>836250</v>
      </c>
      <c r="M13" s="15">
        <f t="shared" si="3"/>
        <v>20877.274999999907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>SUM(D14:D14)</f>
        <v>0</v>
      </c>
      <c r="F14" s="16">
        <f t="shared" si="0"/>
        <v>0</v>
      </c>
      <c r="G14" s="17">
        <f t="shared" si="5"/>
        <v>0</v>
      </c>
      <c r="H14" s="17">
        <f t="shared" si="1"/>
        <v>0</v>
      </c>
      <c r="I14" s="17">
        <v>0</v>
      </c>
      <c r="J14" s="17">
        <f t="shared" si="2"/>
        <v>0</v>
      </c>
      <c r="K14" s="17"/>
      <c r="L14" s="17">
        <f t="shared" si="4"/>
        <v>0</v>
      </c>
      <c r="M14" s="15">
        <f t="shared" si="3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71134863</v>
      </c>
      <c r="E15" s="14">
        <f>SUM(D15:D15)</f>
        <v>71134863</v>
      </c>
      <c r="F15" s="16">
        <f t="shared" si="0"/>
        <v>35567431.5</v>
      </c>
      <c r="G15" s="17">
        <f t="shared" si="5"/>
        <v>1778371.5750000002</v>
      </c>
      <c r="H15" s="17">
        <f t="shared" si="1"/>
        <v>71134863</v>
      </c>
      <c r="I15" s="17">
        <v>1823950</v>
      </c>
      <c r="J15" s="17">
        <f t="shared" si="2"/>
        <v>72958813</v>
      </c>
      <c r="K15" s="18">
        <f t="shared" si="9"/>
        <v>36479000</v>
      </c>
      <c r="L15" s="17">
        <f t="shared" si="4"/>
        <v>1823950</v>
      </c>
      <c r="M15" s="15">
        <f t="shared" si="3"/>
        <v>45578.424999999814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810000</v>
      </c>
      <c r="E16" s="14">
        <f>SUM(D16:D16)</f>
        <v>810000</v>
      </c>
      <c r="F16" s="16">
        <f t="shared" si="0"/>
        <v>405000</v>
      </c>
      <c r="G16" s="17">
        <f t="shared" si="5"/>
        <v>20250</v>
      </c>
      <c r="H16" s="17">
        <f t="shared" si="1"/>
        <v>810000</v>
      </c>
      <c r="I16" s="17">
        <v>20750</v>
      </c>
      <c r="J16" s="17">
        <f t="shared" si="2"/>
        <v>830750</v>
      </c>
      <c r="K16" s="18">
        <f t="shared" si="9"/>
        <v>415000</v>
      </c>
      <c r="L16" s="17">
        <f t="shared" si="4"/>
        <v>20750</v>
      </c>
      <c r="M16" s="15">
        <f t="shared" si="3"/>
        <v>500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71447423</v>
      </c>
      <c r="E17" s="14">
        <f>SUM(D17:D17)</f>
        <v>71447423</v>
      </c>
      <c r="F17" s="16">
        <f t="shared" si="0"/>
        <v>35723711.5</v>
      </c>
      <c r="G17" s="17">
        <f t="shared" si="5"/>
        <v>1786185.5750000002</v>
      </c>
      <c r="H17" s="17">
        <f t="shared" si="1"/>
        <v>71447423</v>
      </c>
      <c r="I17" s="17">
        <v>1831950</v>
      </c>
      <c r="J17" s="17">
        <f t="shared" si="2"/>
        <v>73279373</v>
      </c>
      <c r="K17" s="18">
        <f t="shared" si="9"/>
        <v>36639000</v>
      </c>
      <c r="L17" s="17">
        <f t="shared" si="4"/>
        <v>1831950</v>
      </c>
      <c r="M17" s="15">
        <f t="shared" si="3"/>
        <v>45764.424999999814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74683000</v>
      </c>
      <c r="E18" s="14">
        <f>SUM(D18:D18)</f>
        <v>74683000</v>
      </c>
      <c r="F18" s="16">
        <f t="shared" si="0"/>
        <v>37341500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1867075</v>
      </c>
      <c r="H18" s="17">
        <f t="shared" si="1"/>
        <v>74683000</v>
      </c>
      <c r="I18" s="17">
        <v>1914900</v>
      </c>
      <c r="J18" s="17">
        <f t="shared" si="2"/>
        <v>76597900</v>
      </c>
      <c r="K18" s="18">
        <f t="shared" si="9"/>
        <v>38298000</v>
      </c>
      <c r="L18" s="17">
        <f t="shared" si="4"/>
        <v>1914900</v>
      </c>
      <c r="M18" s="15">
        <f t="shared" si="3"/>
        <v>47825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66782358</v>
      </c>
      <c r="E19" s="14">
        <f>SUM(D19:D19)</f>
        <v>66782358</v>
      </c>
      <c r="F19" s="16">
        <f t="shared" si="0"/>
        <v>33391179</v>
      </c>
      <c r="G19" s="17">
        <f t="shared" si="5"/>
        <v>1669558.9500000002</v>
      </c>
      <c r="H19" s="17">
        <f t="shared" si="1"/>
        <v>66782358</v>
      </c>
      <c r="I19" s="17">
        <v>1712350</v>
      </c>
      <c r="J19" s="17">
        <f t="shared" si="2"/>
        <v>68494708</v>
      </c>
      <c r="K19" s="18">
        <f t="shared" si="9"/>
        <v>34247000</v>
      </c>
      <c r="L19" s="17">
        <f t="shared" si="4"/>
        <v>1712350</v>
      </c>
      <c r="M19" s="15">
        <f t="shared" si="3"/>
        <v>42791.049999999814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46937380</v>
      </c>
      <c r="E20" s="14">
        <f>SUM(D20:D20)</f>
        <v>46937380</v>
      </c>
      <c r="F20" s="16">
        <f t="shared" si="0"/>
        <v>23468690</v>
      </c>
      <c r="G20" s="17">
        <f t="shared" si="5"/>
        <v>1173434.5</v>
      </c>
      <c r="H20" s="17">
        <f t="shared" si="1"/>
        <v>46937380</v>
      </c>
      <c r="I20" s="17">
        <v>1203500</v>
      </c>
      <c r="J20" s="17">
        <f t="shared" si="2"/>
        <v>48140880</v>
      </c>
      <c r="K20" s="18">
        <f t="shared" si="9"/>
        <v>24070000</v>
      </c>
      <c r="L20" s="17">
        <f t="shared" si="4"/>
        <v>1203500</v>
      </c>
      <c r="M20" s="15">
        <f t="shared" si="3"/>
        <v>30065.5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48830038</v>
      </c>
      <c r="E21" s="14">
        <f>SUM(D21:D21)</f>
        <v>48830038</v>
      </c>
      <c r="F21" s="16">
        <f t="shared" si="0"/>
        <v>24415019</v>
      </c>
      <c r="G21" s="17">
        <f t="shared" si="5"/>
        <v>1220750.95</v>
      </c>
      <c r="H21" s="17">
        <f t="shared" si="1"/>
        <v>48830038</v>
      </c>
      <c r="I21" s="17">
        <v>1252050</v>
      </c>
      <c r="J21" s="17">
        <f t="shared" si="2"/>
        <v>50082088</v>
      </c>
      <c r="K21" s="18">
        <f t="shared" si="9"/>
        <v>25041000</v>
      </c>
      <c r="L21" s="17">
        <f t="shared" si="4"/>
        <v>1252050</v>
      </c>
      <c r="M21" s="15">
        <f t="shared" si="3"/>
        <v>31299.050000000047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78986926</v>
      </c>
      <c r="E22" s="14">
        <f>SUM(D22:D22)</f>
        <v>78986926</v>
      </c>
      <c r="F22" s="16">
        <f t="shared" si="0"/>
        <v>39493463</v>
      </c>
      <c r="G22" s="17">
        <f t="shared" si="5"/>
        <v>1974673.1500000001</v>
      </c>
      <c r="H22" s="17">
        <f t="shared" si="1"/>
        <v>78986926</v>
      </c>
      <c r="I22" s="17">
        <v>2025300</v>
      </c>
      <c r="J22" s="17">
        <f t="shared" si="2"/>
        <v>81012226</v>
      </c>
      <c r="K22" s="18">
        <f t="shared" si="9"/>
        <v>40506000</v>
      </c>
      <c r="L22" s="17">
        <f t="shared" si="4"/>
        <v>2025300</v>
      </c>
      <c r="M22" s="15">
        <f t="shared" si="3"/>
        <v>50626.84999999986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96922168</v>
      </c>
      <c r="E23" s="14">
        <f>SUM(D23:D23)</f>
        <v>96922168</v>
      </c>
      <c r="F23" s="16">
        <f t="shared" si="0"/>
        <v>48461084</v>
      </c>
      <c r="G23" s="17">
        <f t="shared" si="5"/>
        <v>2423054.2000000002</v>
      </c>
      <c r="H23" s="17">
        <f t="shared" si="1"/>
        <v>96922168</v>
      </c>
      <c r="I23" s="17">
        <v>2485150</v>
      </c>
      <c r="J23" s="17">
        <f t="shared" si="2"/>
        <v>99407318</v>
      </c>
      <c r="K23" s="18">
        <f t="shared" si="9"/>
        <v>49703000</v>
      </c>
      <c r="L23" s="17">
        <f t="shared" si="4"/>
        <v>2485150</v>
      </c>
      <c r="M23" s="15">
        <f t="shared" si="3"/>
        <v>62095.799999999814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160881972</v>
      </c>
      <c r="E24" s="14">
        <f>SUM(D24:D24)</f>
        <v>160881972</v>
      </c>
      <c r="F24" s="16">
        <f t="shared" si="0"/>
        <v>80440986</v>
      </c>
      <c r="G24" s="17">
        <f t="shared" si="5"/>
        <v>7066147.8999999994</v>
      </c>
      <c r="H24" s="17">
        <f t="shared" si="1"/>
        <v>160881972</v>
      </c>
      <c r="I24" s="17">
        <v>7639000</v>
      </c>
      <c r="J24" s="17">
        <f t="shared" si="2"/>
        <v>168520972</v>
      </c>
      <c r="K24" s="18">
        <f t="shared" si="9"/>
        <v>84260000</v>
      </c>
      <c r="L24" s="17">
        <f t="shared" si="4"/>
        <v>7639000</v>
      </c>
      <c r="M24" s="15">
        <f t="shared" si="3"/>
        <v>572852.10000000056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9312633</v>
      </c>
      <c r="E25" s="14">
        <f>SUM(D25:D25)</f>
        <v>9312633</v>
      </c>
      <c r="F25" s="16">
        <f t="shared" si="0"/>
        <v>4656316.5</v>
      </c>
      <c r="G25" s="17">
        <f t="shared" si="5"/>
        <v>232815.82500000001</v>
      </c>
      <c r="H25" s="17">
        <f t="shared" si="1"/>
        <v>9312633</v>
      </c>
      <c r="I25" s="17">
        <v>238750</v>
      </c>
      <c r="J25" s="17">
        <f t="shared" si="2"/>
        <v>9551383</v>
      </c>
      <c r="K25" s="18">
        <f t="shared" si="9"/>
        <v>4775000</v>
      </c>
      <c r="L25" s="17">
        <f t="shared" si="4"/>
        <v>238750</v>
      </c>
      <c r="M25" s="15">
        <f t="shared" si="3"/>
        <v>5934.1749999999884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15000000</v>
      </c>
      <c r="E26" s="14">
        <f>SUM(D26:D26)</f>
        <v>15000000</v>
      </c>
      <c r="F26" s="16">
        <f t="shared" si="0"/>
        <v>7500000</v>
      </c>
      <c r="G26" s="17">
        <f t="shared" si="5"/>
        <v>375000</v>
      </c>
      <c r="H26" s="17">
        <f t="shared" si="1"/>
        <v>15000000</v>
      </c>
      <c r="I26" s="17">
        <v>384600</v>
      </c>
      <c r="J26" s="17">
        <f t="shared" si="2"/>
        <v>15384600</v>
      </c>
      <c r="K26" s="18">
        <f t="shared" si="9"/>
        <v>7692000</v>
      </c>
      <c r="L26" s="17">
        <f t="shared" si="4"/>
        <v>384600</v>
      </c>
      <c r="M26" s="15">
        <f t="shared" si="3"/>
        <v>9600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0</v>
      </c>
      <c r="E27" s="14">
        <f>SUM(D27:D27)</f>
        <v>0</v>
      </c>
      <c r="F27" s="16">
        <f t="shared" si="0"/>
        <v>0</v>
      </c>
      <c r="G27" s="17">
        <f t="shared" si="5"/>
        <v>0</v>
      </c>
      <c r="H27" s="17">
        <f t="shared" si="1"/>
        <v>0</v>
      </c>
      <c r="I27" s="17">
        <v>0</v>
      </c>
      <c r="J27" s="17">
        <f t="shared" ref="J27" si="10">H27+I27</f>
        <v>0</v>
      </c>
      <c r="K27" s="17"/>
      <c r="L27" s="17">
        <f t="shared" ref="L27" si="11">IF(K27&gt;500000000,(50000000*0.05)+(200000000*0.15)+(250000000*0.25)+((K27-500000000)*0.3),IF(K27&gt;250000000,(50000000*0.05)+(200000000*0.15)+((K27-250000000)*0.25),IF(K27&gt;200000000,(50000000*0.05)+(K27-50000000)*0.15,IF(K27&gt;50000000,(50000000*0.05)+((K27-50000000)*0.15),IF(K27&lt;=50000000,K27*0.05,0)))))</f>
        <v>0</v>
      </c>
      <c r="M27" s="15">
        <f t="shared" ref="M27" si="12">L27-G27</f>
        <v>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9606000</v>
      </c>
      <c r="E28" s="14">
        <f>SUM(D28:D28)</f>
        <v>9606000</v>
      </c>
      <c r="F28" s="16">
        <f t="shared" si="0"/>
        <v>4803000</v>
      </c>
      <c r="G28" s="17">
        <f t="shared" si="5"/>
        <v>240150</v>
      </c>
      <c r="H28" s="17">
        <f t="shared" si="1"/>
        <v>9606000</v>
      </c>
      <c r="I28" s="17">
        <v>246300</v>
      </c>
      <c r="J28" s="17">
        <f t="shared" si="2"/>
        <v>9852300</v>
      </c>
      <c r="K28" s="18">
        <f t="shared" si="9"/>
        <v>4926000</v>
      </c>
      <c r="L28" s="17">
        <f t="shared" si="4"/>
        <v>246300</v>
      </c>
      <c r="M28" s="15">
        <f t="shared" si="3"/>
        <v>6150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47900773</v>
      </c>
      <c r="E29" s="14">
        <f>SUM(D29:D29)</f>
        <v>47900773</v>
      </c>
      <c r="F29" s="16">
        <f t="shared" si="0"/>
        <v>23950386.5</v>
      </c>
      <c r="G29" s="17">
        <f t="shared" si="5"/>
        <v>1197519.325</v>
      </c>
      <c r="H29" s="17">
        <f t="shared" si="1"/>
        <v>47900773</v>
      </c>
      <c r="I29" s="17">
        <v>1228200</v>
      </c>
      <c r="J29" s="17">
        <f t="shared" si="2"/>
        <v>49128973</v>
      </c>
      <c r="K29" s="18">
        <f t="shared" si="9"/>
        <v>24564000</v>
      </c>
      <c r="L29" s="17">
        <f t="shared" si="4"/>
        <v>1228200</v>
      </c>
      <c r="M29" s="15">
        <f t="shared" si="3"/>
        <v>30680.675000000047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95811960</v>
      </c>
      <c r="E30" s="14">
        <f>SUM(D30:D30)</f>
        <v>95811960</v>
      </c>
      <c r="F30" s="16">
        <f t="shared" si="0"/>
        <v>47905980</v>
      </c>
      <c r="G30" s="17">
        <f t="shared" si="5"/>
        <v>2395299</v>
      </c>
      <c r="H30" s="17">
        <f t="shared" si="1"/>
        <v>95811960</v>
      </c>
      <c r="I30" s="17">
        <v>2456700</v>
      </c>
      <c r="J30" s="17">
        <f t="shared" si="2"/>
        <v>98268660</v>
      </c>
      <c r="K30" s="18">
        <f t="shared" si="9"/>
        <v>49134000</v>
      </c>
      <c r="L30" s="17">
        <f t="shared" si="4"/>
        <v>2456700</v>
      </c>
      <c r="M30" s="15">
        <f t="shared" si="3"/>
        <v>61401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19699000</v>
      </c>
      <c r="E31" s="14">
        <f>SUM(D31:D31)</f>
        <v>19699000</v>
      </c>
      <c r="F31" s="16">
        <f t="shared" si="0"/>
        <v>9849500</v>
      </c>
      <c r="G31" s="17">
        <f t="shared" si="5"/>
        <v>492475</v>
      </c>
      <c r="H31" s="17">
        <f t="shared" si="1"/>
        <v>19699000</v>
      </c>
      <c r="I31" s="17">
        <v>505100</v>
      </c>
      <c r="J31" s="17">
        <f t="shared" si="2"/>
        <v>20204100</v>
      </c>
      <c r="K31" s="18">
        <f t="shared" si="9"/>
        <v>10102000</v>
      </c>
      <c r="L31" s="17">
        <f t="shared" si="4"/>
        <v>505100</v>
      </c>
      <c r="M31" s="15">
        <f t="shared" si="3"/>
        <v>12625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31362177</v>
      </c>
      <c r="E32" s="14">
        <f>SUM(D32:D32)</f>
        <v>31362177</v>
      </c>
      <c r="F32" s="16">
        <f t="shared" si="0"/>
        <v>15681088.5</v>
      </c>
      <c r="G32" s="17">
        <f t="shared" si="5"/>
        <v>784054.42500000005</v>
      </c>
      <c r="H32" s="17">
        <f t="shared" si="1"/>
        <v>31362177</v>
      </c>
      <c r="I32" s="17">
        <v>804150</v>
      </c>
      <c r="J32" s="17">
        <f t="shared" si="2"/>
        <v>32166327</v>
      </c>
      <c r="K32" s="18">
        <f t="shared" si="9"/>
        <v>16083000</v>
      </c>
      <c r="L32" s="17">
        <f t="shared" si="4"/>
        <v>804150</v>
      </c>
      <c r="M32" s="15">
        <f t="shared" si="3"/>
        <v>20095.574999999953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12529850</v>
      </c>
      <c r="E33" s="14">
        <f>SUM(D33:D33)</f>
        <v>12529850</v>
      </c>
      <c r="F33" s="16">
        <f t="shared" si="0"/>
        <v>6264925</v>
      </c>
      <c r="G33" s="17">
        <f t="shared" si="5"/>
        <v>313246.25</v>
      </c>
      <c r="H33" s="17">
        <f t="shared" si="1"/>
        <v>12529850</v>
      </c>
      <c r="I33" s="17">
        <v>321250</v>
      </c>
      <c r="J33" s="17">
        <f t="shared" si="2"/>
        <v>12851100</v>
      </c>
      <c r="K33" s="18">
        <f t="shared" si="9"/>
        <v>6425000</v>
      </c>
      <c r="L33" s="17">
        <f t="shared" si="4"/>
        <v>321250</v>
      </c>
      <c r="M33" s="15">
        <f t="shared" si="3"/>
        <v>8003.75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0</v>
      </c>
      <c r="E34" s="14">
        <f>SUM(D34:D34)</f>
        <v>0</v>
      </c>
      <c r="F34" s="16">
        <f t="shared" si="0"/>
        <v>0</v>
      </c>
      <c r="G34" s="17">
        <f t="shared" si="5"/>
        <v>0</v>
      </c>
      <c r="H34" s="17">
        <f t="shared" si="1"/>
        <v>0</v>
      </c>
      <c r="I34" s="17">
        <v>0</v>
      </c>
      <c r="J34" s="17">
        <f t="shared" si="2"/>
        <v>0</v>
      </c>
      <c r="K34" s="17"/>
      <c r="L34" s="17">
        <f t="shared" si="4"/>
        <v>0</v>
      </c>
      <c r="M34" s="15">
        <f t="shared" si="3"/>
        <v>0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4286200</v>
      </c>
      <c r="E35" s="14">
        <f>SUM(D35:D35)</f>
        <v>4286200</v>
      </c>
      <c r="F35" s="16">
        <f t="shared" si="0"/>
        <v>2143100</v>
      </c>
      <c r="G35" s="17">
        <f t="shared" si="5"/>
        <v>107155</v>
      </c>
      <c r="H35" s="17">
        <f t="shared" si="1"/>
        <v>4286200</v>
      </c>
      <c r="I35" s="17">
        <v>109900</v>
      </c>
      <c r="J35" s="17">
        <f t="shared" si="2"/>
        <v>4396100</v>
      </c>
      <c r="K35" s="18">
        <f t="shared" si="9"/>
        <v>2198000</v>
      </c>
      <c r="L35" s="17">
        <f t="shared" si="4"/>
        <v>109900</v>
      </c>
      <c r="M35" s="15">
        <f t="shared" si="3"/>
        <v>2745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3251300</v>
      </c>
      <c r="E36" s="14">
        <f>SUM(D36:D36)</f>
        <v>3251300</v>
      </c>
      <c r="F36" s="16">
        <f t="shared" si="0"/>
        <v>1625650</v>
      </c>
      <c r="G36" s="17">
        <f t="shared" si="5"/>
        <v>81282.5</v>
      </c>
      <c r="H36" s="17">
        <f t="shared" si="1"/>
        <v>3251300</v>
      </c>
      <c r="I36" s="17">
        <v>83350</v>
      </c>
      <c r="J36" s="17">
        <f t="shared" si="2"/>
        <v>3334650</v>
      </c>
      <c r="K36" s="18">
        <f t="shared" si="9"/>
        <v>1667000</v>
      </c>
      <c r="L36" s="17">
        <f t="shared" si="4"/>
        <v>83350</v>
      </c>
      <c r="M36" s="15">
        <f t="shared" si="3"/>
        <v>2067.5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2468900</v>
      </c>
      <c r="E37" s="14">
        <f>SUM(D37:D37)</f>
        <v>2468900</v>
      </c>
      <c r="F37" s="16">
        <f t="shared" si="0"/>
        <v>1234450</v>
      </c>
      <c r="G37" s="17">
        <f t="shared" si="5"/>
        <v>61722.5</v>
      </c>
      <c r="H37" s="17">
        <f t="shared" si="1"/>
        <v>2468900</v>
      </c>
      <c r="I37" s="17">
        <v>63300</v>
      </c>
      <c r="J37" s="17">
        <f t="shared" si="2"/>
        <v>2532200</v>
      </c>
      <c r="K37" s="18">
        <f t="shared" si="9"/>
        <v>1266000</v>
      </c>
      <c r="L37" s="17">
        <f t="shared" si="4"/>
        <v>63300</v>
      </c>
      <c r="M37" s="15">
        <f t="shared" si="3"/>
        <v>1577.5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>SUM(D38:D38)</f>
        <v>0</v>
      </c>
      <c r="F38" s="16">
        <f t="shared" si="0"/>
        <v>0</v>
      </c>
      <c r="G38" s="17">
        <f t="shared" si="5"/>
        <v>0</v>
      </c>
      <c r="H38" s="17">
        <f t="shared" si="1"/>
        <v>0</v>
      </c>
      <c r="I38" s="17"/>
      <c r="J38" s="17">
        <f t="shared" si="2"/>
        <v>0</v>
      </c>
      <c r="K38" s="17"/>
      <c r="L38" s="17"/>
      <c r="M38" s="15">
        <f t="shared" si="3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6213000</v>
      </c>
      <c r="E39" s="14">
        <f>SUM(D39:D39)</f>
        <v>6213000</v>
      </c>
      <c r="F39" s="16">
        <f t="shared" si="0"/>
        <v>3106500</v>
      </c>
      <c r="G39" s="17">
        <f t="shared" si="5"/>
        <v>155325</v>
      </c>
      <c r="H39" s="17">
        <f t="shared" si="1"/>
        <v>6213000</v>
      </c>
      <c r="I39" s="17">
        <v>159300</v>
      </c>
      <c r="J39" s="17">
        <f t="shared" si="2"/>
        <v>6372300</v>
      </c>
      <c r="K39" s="18">
        <f t="shared" si="9"/>
        <v>3186000</v>
      </c>
      <c r="L39" s="17">
        <f t="shared" si="4"/>
        <v>159300</v>
      </c>
      <c r="M39" s="15">
        <f t="shared" si="3"/>
        <v>3975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8204700</v>
      </c>
      <c r="E40" s="14">
        <f>SUM(D40:D40)</f>
        <v>8204700</v>
      </c>
      <c r="F40" s="16">
        <f t="shared" si="0"/>
        <v>4102350</v>
      </c>
      <c r="G40" s="17">
        <f t="shared" si="5"/>
        <v>205117.5</v>
      </c>
      <c r="H40" s="17">
        <f t="shared" si="1"/>
        <v>8204700</v>
      </c>
      <c r="I40" s="17">
        <v>210350</v>
      </c>
      <c r="J40" s="17">
        <f t="shared" si="2"/>
        <v>8415050</v>
      </c>
      <c r="K40" s="18">
        <f t="shared" si="9"/>
        <v>4207000</v>
      </c>
      <c r="L40" s="17">
        <f t="shared" si="4"/>
        <v>210350</v>
      </c>
      <c r="M40" s="15">
        <f t="shared" si="3"/>
        <v>5232.5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7704300</v>
      </c>
      <c r="E41" s="14">
        <f>SUM(D41:D41)</f>
        <v>7704300</v>
      </c>
      <c r="F41" s="16">
        <f t="shared" si="0"/>
        <v>3852150</v>
      </c>
      <c r="G41" s="17">
        <f t="shared" si="5"/>
        <v>192607.5</v>
      </c>
      <c r="H41" s="17">
        <f t="shared" si="1"/>
        <v>7704300</v>
      </c>
      <c r="I41" s="17">
        <v>197500</v>
      </c>
      <c r="J41" s="17">
        <f t="shared" si="2"/>
        <v>7901800</v>
      </c>
      <c r="K41" s="18">
        <f t="shared" si="9"/>
        <v>3950000</v>
      </c>
      <c r="L41" s="17">
        <f t="shared" si="4"/>
        <v>197500</v>
      </c>
      <c r="M41" s="15">
        <f t="shared" si="3"/>
        <v>4892.5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6136800</v>
      </c>
      <c r="E42" s="14">
        <f>SUM(D42:D42)</f>
        <v>6136800</v>
      </c>
      <c r="F42" s="16">
        <f t="shared" si="0"/>
        <v>3068400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184104</v>
      </c>
      <c r="H42" s="17">
        <f t="shared" si="1"/>
        <v>6136800</v>
      </c>
      <c r="I42" s="17">
        <v>189780</v>
      </c>
      <c r="J42" s="17">
        <f t="shared" si="2"/>
        <v>6326580</v>
      </c>
      <c r="K42" s="18">
        <f t="shared" si="9"/>
        <v>3163000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189780</v>
      </c>
      <c r="M42" s="15">
        <f t="shared" si="3"/>
        <v>5676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8014800</v>
      </c>
      <c r="E43" s="14">
        <f>SUM(D43:D43)</f>
        <v>8014800</v>
      </c>
      <c r="F43" s="16">
        <f t="shared" si="0"/>
        <v>4007400</v>
      </c>
      <c r="G43" s="17">
        <f t="shared" si="5"/>
        <v>200370</v>
      </c>
      <c r="H43" s="17">
        <f t="shared" si="1"/>
        <v>8014800</v>
      </c>
      <c r="I43" s="17">
        <v>205500</v>
      </c>
      <c r="J43" s="17">
        <f t="shared" si="2"/>
        <v>8220300</v>
      </c>
      <c r="K43" s="18">
        <f t="shared" si="9"/>
        <v>4110000</v>
      </c>
      <c r="L43" s="17">
        <f t="shared" si="4"/>
        <v>205500</v>
      </c>
      <c r="M43" s="15">
        <f t="shared" si="3"/>
        <v>5130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120000</v>
      </c>
      <c r="E44" s="14">
        <f>SUM(D44:D44)</f>
        <v>120000</v>
      </c>
      <c r="F44" s="16">
        <f t="shared" si="0"/>
        <v>60000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3600</v>
      </c>
      <c r="H44" s="17">
        <f t="shared" si="1"/>
        <v>120000</v>
      </c>
      <c r="I44" s="17">
        <v>3660</v>
      </c>
      <c r="J44" s="17">
        <f t="shared" si="2"/>
        <v>123660</v>
      </c>
      <c r="K44" s="18">
        <f t="shared" si="9"/>
        <v>61000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3660</v>
      </c>
      <c r="M44" s="15">
        <f t="shared" si="3"/>
        <v>60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>SUM(D45:D45)</f>
        <v>0</v>
      </c>
      <c r="F45" s="16">
        <f t="shared" si="0"/>
        <v>0</v>
      </c>
      <c r="G45" s="17">
        <f t="shared" si="5"/>
        <v>0</v>
      </c>
      <c r="H45" s="17">
        <f t="shared" si="1"/>
        <v>0</v>
      </c>
      <c r="I45" s="17"/>
      <c r="J45" s="17">
        <f t="shared" si="2"/>
        <v>0</v>
      </c>
      <c r="K45" s="17"/>
      <c r="L45" s="17"/>
      <c r="M45" s="15">
        <f t="shared" si="3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28167200</v>
      </c>
      <c r="E46" s="25">
        <f>SUM(D46:D46)</f>
        <v>28167200</v>
      </c>
      <c r="F46" s="27">
        <f t="shared" si="0"/>
        <v>14083600</v>
      </c>
      <c r="G46" s="28">
        <f t="shared" si="5"/>
        <v>704180</v>
      </c>
      <c r="H46" s="28">
        <f t="shared" si="1"/>
        <v>28167200</v>
      </c>
      <c r="I46" s="28">
        <v>722200</v>
      </c>
      <c r="J46" s="28">
        <f t="shared" si="2"/>
        <v>28889400</v>
      </c>
      <c r="K46" s="29">
        <f t="shared" si="9"/>
        <v>14444000</v>
      </c>
      <c r="L46" s="28">
        <f t="shared" si="4"/>
        <v>722200</v>
      </c>
      <c r="M46" s="26">
        <f t="shared" si="3"/>
        <v>18020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>SUM(D47:D47)</f>
        <v>0</v>
      </c>
      <c r="F47" s="16">
        <f t="shared" si="0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1"/>
        <v>0</v>
      </c>
      <c r="I47" s="17"/>
      <c r="J47" s="17">
        <f t="shared" si="2"/>
        <v>0</v>
      </c>
      <c r="K47" s="17"/>
      <c r="L47" s="17"/>
      <c r="M47" s="15">
        <f t="shared" si="3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>SUM(D48:D48)</f>
        <v>0</v>
      </c>
      <c r="F48" s="16">
        <f t="shared" si="0"/>
        <v>0</v>
      </c>
      <c r="G48" s="17">
        <f t="shared" si="5"/>
        <v>0</v>
      </c>
      <c r="H48" s="17">
        <f t="shared" si="1"/>
        <v>0</v>
      </c>
      <c r="I48" s="17"/>
      <c r="J48" s="17">
        <f t="shared" ref="J48" si="13">H48+I48</f>
        <v>0</v>
      </c>
      <c r="K48" s="17"/>
      <c r="L48" s="17"/>
      <c r="M48" s="15">
        <f t="shared" ref="M48" si="14">L48-G48</f>
        <v>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2575300</v>
      </c>
      <c r="E49" s="14">
        <f>SUM(D49:D49)</f>
        <v>2575300</v>
      </c>
      <c r="F49" s="16">
        <f t="shared" si="0"/>
        <v>1287650</v>
      </c>
      <c r="G49" s="17">
        <f t="shared" si="5"/>
        <v>64382.5</v>
      </c>
      <c r="H49" s="17">
        <f t="shared" si="1"/>
        <v>2575300</v>
      </c>
      <c r="I49" s="17">
        <v>66000</v>
      </c>
      <c r="J49" s="17">
        <f t="shared" si="2"/>
        <v>2641300</v>
      </c>
      <c r="K49" s="18">
        <f t="shared" si="9"/>
        <v>1320000</v>
      </c>
      <c r="L49" s="17">
        <f t="shared" si="4"/>
        <v>66000</v>
      </c>
      <c r="M49" s="15">
        <f t="shared" si="3"/>
        <v>1617.5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3258050</v>
      </c>
      <c r="E50" s="14">
        <f>SUM(D50:D50)</f>
        <v>3258050</v>
      </c>
      <c r="F50" s="16">
        <f t="shared" si="0"/>
        <v>1629025</v>
      </c>
      <c r="G50" s="17">
        <f t="shared" si="5"/>
        <v>81451.25</v>
      </c>
      <c r="H50" s="17">
        <f t="shared" si="1"/>
        <v>3258050</v>
      </c>
      <c r="I50" s="17">
        <v>83500</v>
      </c>
      <c r="J50" s="17">
        <f t="shared" si="2"/>
        <v>3341550</v>
      </c>
      <c r="K50" s="18">
        <f t="shared" si="9"/>
        <v>1670000</v>
      </c>
      <c r="L50" s="17">
        <f t="shared" si="4"/>
        <v>83500</v>
      </c>
      <c r="M50" s="15">
        <f t="shared" si="3"/>
        <v>2048.75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2364650</v>
      </c>
      <c r="E51" s="14">
        <f>SUM(D51:D51)</f>
        <v>2364650</v>
      </c>
      <c r="F51" s="16">
        <f t="shared" si="0"/>
        <v>1182325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70939.5</v>
      </c>
      <c r="H51" s="17">
        <f t="shared" si="1"/>
        <v>2364650</v>
      </c>
      <c r="I51" s="17">
        <v>73080</v>
      </c>
      <c r="J51" s="17">
        <f t="shared" si="2"/>
        <v>2437730</v>
      </c>
      <c r="K51" s="18">
        <f t="shared" si="9"/>
        <v>1218000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73080</v>
      </c>
      <c r="M51" s="15">
        <v>1486680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31556589</v>
      </c>
      <c r="E52" s="14">
        <f>SUM(D52:D52)</f>
        <v>31556589</v>
      </c>
      <c r="F52" s="16">
        <f t="shared" si="0"/>
        <v>15778294.5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788914.72500000009</v>
      </c>
      <c r="H52" s="17">
        <f t="shared" si="1"/>
        <v>31556589</v>
      </c>
      <c r="I52" s="17">
        <v>809100</v>
      </c>
      <c r="J52" s="17">
        <f t="shared" si="2"/>
        <v>32365689</v>
      </c>
      <c r="K52" s="18">
        <f t="shared" si="9"/>
        <v>16182000</v>
      </c>
      <c r="L52" s="17">
        <f t="shared" si="4"/>
        <v>809100</v>
      </c>
      <c r="M52" s="15">
        <f t="shared" si="3"/>
        <v>20185.274999999907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8844433</v>
      </c>
      <c r="E53" s="14">
        <f>SUM(D53:D53)</f>
        <v>8844433</v>
      </c>
      <c r="F53" s="16">
        <f t="shared" si="0"/>
        <v>4422216.5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265332.99</v>
      </c>
      <c r="H53" s="17">
        <f t="shared" si="1"/>
        <v>8844433</v>
      </c>
      <c r="I53" s="17">
        <v>273480</v>
      </c>
      <c r="J53" s="17">
        <f t="shared" si="2"/>
        <v>9117913</v>
      </c>
      <c r="K53" s="18">
        <f t="shared" si="9"/>
        <v>4558000</v>
      </c>
      <c r="L53" s="17">
        <f t="shared" ref="L53:L56" si="15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273480</v>
      </c>
      <c r="M53" s="15">
        <f t="shared" si="3"/>
        <v>8147.0100000000093</v>
      </c>
      <c r="N53" s="19"/>
    </row>
    <row r="54" spans="1:14" x14ac:dyDescent="0.25">
      <c r="A54" s="12">
        <v>48</v>
      </c>
      <c r="B54" s="32"/>
      <c r="C54" s="32" t="s">
        <v>109</v>
      </c>
      <c r="D54" s="15">
        <v>540000</v>
      </c>
      <c r="E54" s="14">
        <f>SUM(D54:D54)</f>
        <v>540000</v>
      </c>
      <c r="F54" s="16">
        <f t="shared" si="0"/>
        <v>270000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16200</v>
      </c>
      <c r="H54" s="17">
        <f t="shared" si="1"/>
        <v>540000</v>
      </c>
      <c r="I54" s="17">
        <v>16680</v>
      </c>
      <c r="J54" s="17">
        <f t="shared" si="2"/>
        <v>556680</v>
      </c>
      <c r="K54" s="18">
        <f t="shared" si="9"/>
        <v>278000</v>
      </c>
      <c r="L54" s="17">
        <f t="shared" si="15"/>
        <v>16680</v>
      </c>
      <c r="M54" s="15">
        <f t="shared" si="3"/>
        <v>480</v>
      </c>
      <c r="N54" s="19"/>
    </row>
    <row r="55" spans="1:14" x14ac:dyDescent="0.25">
      <c r="A55" s="12">
        <v>49</v>
      </c>
      <c r="B55" s="32"/>
      <c r="C55" s="32" t="s">
        <v>110</v>
      </c>
      <c r="D55" s="15">
        <v>3071200</v>
      </c>
      <c r="E55" s="14">
        <f>SUM(D55:D55)</f>
        <v>3071200</v>
      </c>
      <c r="F55" s="16">
        <f t="shared" si="0"/>
        <v>1535600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92136</v>
      </c>
      <c r="H55" s="17">
        <f t="shared" si="1"/>
        <v>3071200</v>
      </c>
      <c r="I55" s="17">
        <v>94980</v>
      </c>
      <c r="J55" s="17">
        <f t="shared" si="2"/>
        <v>3166180</v>
      </c>
      <c r="K55" s="18">
        <f t="shared" si="9"/>
        <v>1583000</v>
      </c>
      <c r="L55" s="17">
        <f t="shared" si="15"/>
        <v>94980</v>
      </c>
      <c r="M55" s="15">
        <f t="shared" si="3"/>
        <v>2844</v>
      </c>
      <c r="N55" s="19"/>
    </row>
    <row r="56" spans="1:14" x14ac:dyDescent="0.25">
      <c r="A56" s="12">
        <v>50</v>
      </c>
      <c r="B56" s="32"/>
      <c r="C56" s="32" t="s">
        <v>111</v>
      </c>
      <c r="D56" s="15">
        <v>2194350</v>
      </c>
      <c r="E56" s="14">
        <f>SUM(D56:D56)</f>
        <v>2194350</v>
      </c>
      <c r="F56" s="16">
        <f t="shared" si="0"/>
        <v>1097175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65830.5</v>
      </c>
      <c r="H56" s="17">
        <f t="shared" si="1"/>
        <v>2194350</v>
      </c>
      <c r="I56" s="17">
        <v>67860</v>
      </c>
      <c r="J56" s="17">
        <f t="shared" si="2"/>
        <v>2262210</v>
      </c>
      <c r="K56" s="18">
        <f t="shared" si="9"/>
        <v>1131000</v>
      </c>
      <c r="L56" s="17">
        <f t="shared" si="15"/>
        <v>67860</v>
      </c>
      <c r="M56" s="15">
        <f t="shared" si="3"/>
        <v>2029.5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33">
        <v>60239200</v>
      </c>
      <c r="E57" s="14">
        <f>SUM(D57:D57)</f>
        <v>60239200</v>
      </c>
      <c r="F57" s="16">
        <f t="shared" si="0"/>
        <v>30119600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1505980</v>
      </c>
      <c r="H57" s="17">
        <f t="shared" si="1"/>
        <v>60239200</v>
      </c>
      <c r="I57" s="17">
        <v>1544550</v>
      </c>
      <c r="J57" s="17">
        <f t="shared" si="2"/>
        <v>61783750</v>
      </c>
      <c r="K57" s="18">
        <f t="shared" si="9"/>
        <v>30891000</v>
      </c>
      <c r="L57" s="17">
        <f t="shared" si="4"/>
        <v>1544550</v>
      </c>
      <c r="M57" s="15">
        <f t="shared" si="3"/>
        <v>38570</v>
      </c>
      <c r="N57" s="19"/>
    </row>
    <row r="58" spans="1:14" ht="15.75" x14ac:dyDescent="0.25">
      <c r="A58" s="34" t="s">
        <v>114</v>
      </c>
      <c r="B58" s="34"/>
      <c r="C58" s="34"/>
      <c r="D58" s="35">
        <f t="shared" ref="D58" si="16">SUM(D7:D57)</f>
        <v>1292284402</v>
      </c>
      <c r="E58" s="35">
        <f>SUM(E7:E57)</f>
        <v>1292284402</v>
      </c>
      <c r="F58" s="36"/>
      <c r="G58" s="35">
        <f t="shared" ref="G58" si="17">SUM(G7:G57)</f>
        <v>35467565.814999998</v>
      </c>
      <c r="H58" s="35"/>
      <c r="I58" s="35"/>
      <c r="J58" s="35"/>
      <c r="K58" s="35"/>
      <c r="L58" s="35"/>
      <c r="M58" s="35">
        <f t="shared" ref="M58" si="18">SUM(M7:M57)</f>
        <v>2788343.6849999996</v>
      </c>
    </row>
  </sheetData>
  <mergeCells count="13">
    <mergeCell ref="J5:J6"/>
    <mergeCell ref="K5:K6"/>
    <mergeCell ref="L5:L6"/>
    <mergeCell ref="M5:M6"/>
    <mergeCell ref="H1:M2"/>
    <mergeCell ref="A5:A6"/>
    <mergeCell ref="B5:B6"/>
    <mergeCell ref="C5:C6"/>
    <mergeCell ref="E5:E6"/>
    <mergeCell ref="F5:F6"/>
    <mergeCell ref="G5:G6"/>
    <mergeCell ref="H5:H6"/>
    <mergeCell ref="I5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E2D4-5501-4ABA-8F77-24BB30AD29F6}">
  <dimension ref="A1:N58"/>
  <sheetViews>
    <sheetView zoomScale="85" zoomScaleNormal="85" workbookViewId="0">
      <pane xSplit="3" ySplit="6" topLeftCell="G7" activePane="bottomRight" state="frozen"/>
      <selection pane="topRight" activeCell="D1" sqref="D1"/>
      <selection pane="bottomLeft" activeCell="A7" sqref="A7"/>
      <selection pane="bottomRight" activeCell="N55" sqref="N55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1685554375</v>
      </c>
      <c r="F3" s="4"/>
      <c r="G3" s="5">
        <f>SUM(G7:G57)</f>
        <v>54686509.939999998</v>
      </c>
      <c r="H3" s="5"/>
      <c r="I3" s="5">
        <f>SUM(I7:I57)</f>
        <v>57950390</v>
      </c>
      <c r="J3" s="5">
        <f>SUM(J7:J57)</f>
        <v>1743504765</v>
      </c>
      <c r="K3" s="5"/>
      <c r="L3" s="5">
        <f>SUM(L7:L57)</f>
        <v>57950390</v>
      </c>
      <c r="M3" s="5">
        <f>SUM(M7:M57)</f>
        <v>4748052.0599999977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118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49077850</v>
      </c>
      <c r="E7" s="14">
        <f>SUM(D7:D7)</f>
        <v>49077850</v>
      </c>
      <c r="F7" s="16">
        <f t="shared" ref="F7:F57" si="0">50%*E7</f>
        <v>24538925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1226946.25</v>
      </c>
      <c r="H7" s="17">
        <f>E7</f>
        <v>49077850</v>
      </c>
      <c r="I7" s="17">
        <v>1258400</v>
      </c>
      <c r="J7" s="17">
        <f>H7+I7</f>
        <v>50336250</v>
      </c>
      <c r="K7" s="18">
        <f>ROUNDDOWN(J7/2,-3)</f>
        <v>25168000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1258400</v>
      </c>
      <c r="M7" s="15">
        <f>L7-G7</f>
        <v>31453.75</v>
      </c>
      <c r="N7" s="19">
        <f>I7-L7</f>
        <v>0</v>
      </c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67791100</v>
      </c>
      <c r="E8" s="14">
        <f>SUM(D8:D8)</f>
        <v>67791100</v>
      </c>
      <c r="F8" s="16">
        <f t="shared" si="0"/>
        <v>33895550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1694777.5</v>
      </c>
      <c r="H8" s="17">
        <f t="shared" ref="H8:H57" si="1">E8</f>
        <v>67791100</v>
      </c>
      <c r="I8" s="17">
        <v>1738200</v>
      </c>
      <c r="J8" s="17">
        <f t="shared" ref="J8:J57" si="2">H8+I8</f>
        <v>69529300</v>
      </c>
      <c r="K8" s="18">
        <f>ROUNDDOWN(J8/2,-3)</f>
        <v>34764000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1738200</v>
      </c>
      <c r="M8" s="15">
        <f t="shared" ref="M8:M57" si="3">L8-G8</f>
        <v>43422.5</v>
      </c>
      <c r="N8" s="19">
        <f t="shared" ref="N8:N57" si="4">I8-L8</f>
        <v>0</v>
      </c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>SUM(D9:D9)</f>
        <v>0</v>
      </c>
      <c r="F9" s="16">
        <f t="shared" si="0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1"/>
        <v>0</v>
      </c>
      <c r="I9" s="17">
        <v>0</v>
      </c>
      <c r="J9" s="17">
        <f t="shared" si="2"/>
        <v>0</v>
      </c>
      <c r="K9" s="17"/>
      <c r="L9" s="17">
        <f t="shared" ref="L9:L57" si="5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3"/>
        <v>0</v>
      </c>
      <c r="N9" s="19">
        <f t="shared" si="4"/>
        <v>0</v>
      </c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>SUM(D10:D10)</f>
        <v>0</v>
      </c>
      <c r="F10" s="16">
        <f t="shared" si="0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1"/>
        <v>0</v>
      </c>
      <c r="I10" s="17">
        <v>0</v>
      </c>
      <c r="J10" s="17">
        <f t="shared" si="2"/>
        <v>0</v>
      </c>
      <c r="K10" s="17"/>
      <c r="L10" s="17">
        <f t="shared" si="5"/>
        <v>0</v>
      </c>
      <c r="M10" s="15">
        <f t="shared" si="3"/>
        <v>0</v>
      </c>
      <c r="N10" s="19">
        <f t="shared" si="4"/>
        <v>0</v>
      </c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>SUM(D11:D11)</f>
        <v>0</v>
      </c>
      <c r="F11" s="16">
        <f t="shared" si="0"/>
        <v>0</v>
      </c>
      <c r="G11" s="17">
        <f t="shared" ref="G11:G50" si="6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1"/>
        <v>0</v>
      </c>
      <c r="I11" s="17">
        <v>0</v>
      </c>
      <c r="J11" s="17">
        <f t="shared" si="2"/>
        <v>0</v>
      </c>
      <c r="K11" s="17"/>
      <c r="L11" s="17">
        <f t="shared" si="5"/>
        <v>0</v>
      </c>
      <c r="M11" s="15">
        <f t="shared" si="3"/>
        <v>0</v>
      </c>
      <c r="N11" s="19">
        <f t="shared" si="4"/>
        <v>0</v>
      </c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6163225</v>
      </c>
      <c r="E12" s="14">
        <f>SUM(D12:D12)</f>
        <v>6163225</v>
      </c>
      <c r="F12" s="16">
        <f t="shared" si="0"/>
        <v>3081612.5</v>
      </c>
      <c r="G12" s="17">
        <f t="shared" si="6"/>
        <v>154080.625</v>
      </c>
      <c r="H12" s="17">
        <f t="shared" si="1"/>
        <v>6163225</v>
      </c>
      <c r="I12" s="17">
        <v>158000</v>
      </c>
      <c r="J12" s="17">
        <f t="shared" si="2"/>
        <v>6321225</v>
      </c>
      <c r="K12" s="18">
        <f t="shared" ref="K12:K57" si="7">ROUNDDOWN(J12/2,-3)</f>
        <v>3160000</v>
      </c>
      <c r="L12" s="17">
        <f t="shared" si="5"/>
        <v>158000</v>
      </c>
      <c r="M12" s="15">
        <f t="shared" si="3"/>
        <v>3919.375</v>
      </c>
      <c r="N12" s="19">
        <f t="shared" si="4"/>
        <v>0</v>
      </c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26389919</v>
      </c>
      <c r="E13" s="14">
        <f>SUM(D13:D13)</f>
        <v>26389919</v>
      </c>
      <c r="F13" s="16">
        <f t="shared" si="0"/>
        <v>13194959.5</v>
      </c>
      <c r="G13" s="17">
        <f t="shared" si="6"/>
        <v>659747.97500000009</v>
      </c>
      <c r="H13" s="17">
        <f t="shared" si="1"/>
        <v>26389919</v>
      </c>
      <c r="I13" s="17">
        <v>676650</v>
      </c>
      <c r="J13" s="17">
        <f t="shared" si="2"/>
        <v>27066569</v>
      </c>
      <c r="K13" s="18">
        <f t="shared" si="7"/>
        <v>13533000</v>
      </c>
      <c r="L13" s="17">
        <f t="shared" si="5"/>
        <v>676650</v>
      </c>
      <c r="M13" s="15">
        <f t="shared" si="3"/>
        <v>16902.024999999907</v>
      </c>
      <c r="N13" s="19">
        <f t="shared" si="4"/>
        <v>0</v>
      </c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>SUM(D14:D14)</f>
        <v>0</v>
      </c>
      <c r="F14" s="16">
        <f t="shared" si="0"/>
        <v>0</v>
      </c>
      <c r="G14" s="17">
        <f t="shared" si="6"/>
        <v>0</v>
      </c>
      <c r="H14" s="17">
        <f t="shared" si="1"/>
        <v>0</v>
      </c>
      <c r="I14" s="17">
        <v>0</v>
      </c>
      <c r="J14" s="17">
        <f t="shared" si="2"/>
        <v>0</v>
      </c>
      <c r="K14" s="17"/>
      <c r="L14" s="17">
        <f t="shared" si="5"/>
        <v>0</v>
      </c>
      <c r="M14" s="15">
        <f t="shared" si="3"/>
        <v>0</v>
      </c>
      <c r="N14" s="19">
        <f t="shared" si="4"/>
        <v>0</v>
      </c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127548312</v>
      </c>
      <c r="E15" s="14">
        <f>SUM(D15:D15)</f>
        <v>127548312</v>
      </c>
      <c r="F15" s="16">
        <f t="shared" si="0"/>
        <v>63774156</v>
      </c>
      <c r="G15" s="17">
        <f t="shared" si="6"/>
        <v>4566123.4000000004</v>
      </c>
      <c r="H15" s="17">
        <f t="shared" si="1"/>
        <v>127548312</v>
      </c>
      <c r="I15" s="17">
        <v>4936300</v>
      </c>
      <c r="J15" s="17">
        <f t="shared" si="2"/>
        <v>132484612</v>
      </c>
      <c r="K15" s="18">
        <f t="shared" si="7"/>
        <v>66242000</v>
      </c>
      <c r="L15" s="17">
        <f t="shared" si="5"/>
        <v>4936300</v>
      </c>
      <c r="M15" s="15">
        <f t="shared" si="3"/>
        <v>370176.59999999963</v>
      </c>
      <c r="N15" s="19">
        <f t="shared" si="4"/>
        <v>0</v>
      </c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5799100</v>
      </c>
      <c r="E16" s="14">
        <f>SUM(D16:D16)</f>
        <v>5799100</v>
      </c>
      <c r="F16" s="16">
        <f t="shared" si="0"/>
        <v>2899550</v>
      </c>
      <c r="G16" s="17">
        <f t="shared" si="6"/>
        <v>144977.5</v>
      </c>
      <c r="H16" s="17">
        <f t="shared" si="1"/>
        <v>5799100</v>
      </c>
      <c r="I16" s="17">
        <v>148650</v>
      </c>
      <c r="J16" s="17">
        <f t="shared" si="2"/>
        <v>5947750</v>
      </c>
      <c r="K16" s="18">
        <f t="shared" si="7"/>
        <v>2973000</v>
      </c>
      <c r="L16" s="17">
        <f t="shared" si="5"/>
        <v>148650</v>
      </c>
      <c r="M16" s="15">
        <f t="shared" si="3"/>
        <v>3672.5</v>
      </c>
      <c r="N16" s="19">
        <f t="shared" si="4"/>
        <v>0</v>
      </c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78668986</v>
      </c>
      <c r="E17" s="14">
        <f>SUM(D17:D17)</f>
        <v>78668986</v>
      </c>
      <c r="F17" s="16">
        <f t="shared" si="0"/>
        <v>39334493</v>
      </c>
      <c r="G17" s="17">
        <f t="shared" si="6"/>
        <v>1966724.6500000001</v>
      </c>
      <c r="H17" s="17">
        <f t="shared" si="1"/>
        <v>78668986</v>
      </c>
      <c r="I17" s="17">
        <v>2017150</v>
      </c>
      <c r="J17" s="17">
        <f t="shared" si="2"/>
        <v>80686136</v>
      </c>
      <c r="K17" s="18">
        <f t="shared" si="7"/>
        <v>40343000</v>
      </c>
      <c r="L17" s="17">
        <f t="shared" si="5"/>
        <v>2017150</v>
      </c>
      <c r="M17" s="15">
        <f t="shared" si="3"/>
        <v>50425.34999999986</v>
      </c>
      <c r="N17" s="19">
        <f t="shared" si="4"/>
        <v>0</v>
      </c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88828800</v>
      </c>
      <c r="E18" s="14">
        <f>SUM(D18:D18)</f>
        <v>88828800</v>
      </c>
      <c r="F18" s="16">
        <f t="shared" si="0"/>
        <v>44414400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2220720</v>
      </c>
      <c r="H18" s="17">
        <f t="shared" si="1"/>
        <v>88828800</v>
      </c>
      <c r="I18" s="17">
        <v>2277650</v>
      </c>
      <c r="J18" s="17">
        <f t="shared" si="2"/>
        <v>91106450</v>
      </c>
      <c r="K18" s="18">
        <f t="shared" si="7"/>
        <v>45553000</v>
      </c>
      <c r="L18" s="17">
        <f t="shared" si="5"/>
        <v>2277650</v>
      </c>
      <c r="M18" s="15">
        <f t="shared" si="3"/>
        <v>56930</v>
      </c>
      <c r="N18" s="19">
        <f t="shared" si="4"/>
        <v>0</v>
      </c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130319633</v>
      </c>
      <c r="E19" s="14">
        <f>SUM(D19:D19)</f>
        <v>130319633</v>
      </c>
      <c r="F19" s="16">
        <f t="shared" si="0"/>
        <v>65159816.5</v>
      </c>
      <c r="G19" s="17">
        <f t="shared" si="6"/>
        <v>4773972.4749999996</v>
      </c>
      <c r="H19" s="17">
        <f t="shared" si="1"/>
        <v>130319633</v>
      </c>
      <c r="I19" s="17">
        <v>5161000</v>
      </c>
      <c r="J19" s="17">
        <f t="shared" si="2"/>
        <v>135480633</v>
      </c>
      <c r="K19" s="18">
        <f t="shared" si="7"/>
        <v>67740000</v>
      </c>
      <c r="L19" s="17">
        <f t="shared" si="5"/>
        <v>5161000</v>
      </c>
      <c r="M19" s="15">
        <f t="shared" si="3"/>
        <v>387027.52500000037</v>
      </c>
      <c r="N19" s="19">
        <f t="shared" si="4"/>
        <v>0</v>
      </c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54470400</v>
      </c>
      <c r="E20" s="14">
        <f>SUM(D20:D20)</f>
        <v>54470400</v>
      </c>
      <c r="F20" s="16">
        <f t="shared" si="0"/>
        <v>27235200</v>
      </c>
      <c r="G20" s="17">
        <f t="shared" si="6"/>
        <v>1361760</v>
      </c>
      <c r="H20" s="17">
        <f t="shared" si="1"/>
        <v>54470400</v>
      </c>
      <c r="I20" s="17">
        <v>1396650</v>
      </c>
      <c r="J20" s="17">
        <f t="shared" si="2"/>
        <v>55867050</v>
      </c>
      <c r="K20" s="18">
        <f t="shared" si="7"/>
        <v>27933000</v>
      </c>
      <c r="L20" s="17">
        <f t="shared" si="5"/>
        <v>1396650</v>
      </c>
      <c r="M20" s="15">
        <f t="shared" si="3"/>
        <v>34890</v>
      </c>
      <c r="N20" s="19">
        <f t="shared" si="4"/>
        <v>0</v>
      </c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46118311</v>
      </c>
      <c r="E21" s="14">
        <f>SUM(D21:D21)</f>
        <v>46118311</v>
      </c>
      <c r="F21" s="16">
        <f t="shared" si="0"/>
        <v>23059155.5</v>
      </c>
      <c r="G21" s="17">
        <f t="shared" si="6"/>
        <v>1152957.7750000001</v>
      </c>
      <c r="H21" s="17">
        <f t="shared" si="1"/>
        <v>46118311</v>
      </c>
      <c r="I21" s="17">
        <v>1182500</v>
      </c>
      <c r="J21" s="17">
        <f t="shared" si="2"/>
        <v>47300811</v>
      </c>
      <c r="K21" s="18">
        <f t="shared" si="7"/>
        <v>23650000</v>
      </c>
      <c r="L21" s="17">
        <f t="shared" si="5"/>
        <v>1182500</v>
      </c>
      <c r="M21" s="15">
        <f t="shared" si="3"/>
        <v>29542.22499999986</v>
      </c>
      <c r="N21" s="19">
        <f t="shared" si="4"/>
        <v>0</v>
      </c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115297539</v>
      </c>
      <c r="E22" s="14">
        <f>SUM(D22:D22)</f>
        <v>115297539</v>
      </c>
      <c r="F22" s="16">
        <f t="shared" si="0"/>
        <v>57648769.5</v>
      </c>
      <c r="G22" s="17">
        <f t="shared" si="6"/>
        <v>3647315.4249999998</v>
      </c>
      <c r="H22" s="17">
        <f t="shared" si="1"/>
        <v>115297539</v>
      </c>
      <c r="I22" s="17">
        <v>3943000</v>
      </c>
      <c r="J22" s="17">
        <f t="shared" si="2"/>
        <v>119240539</v>
      </c>
      <c r="K22" s="18">
        <f t="shared" si="7"/>
        <v>59620000</v>
      </c>
      <c r="L22" s="17">
        <f t="shared" si="5"/>
        <v>3943000</v>
      </c>
      <c r="M22" s="15">
        <f t="shared" si="3"/>
        <v>295684.57500000019</v>
      </c>
      <c r="N22" s="19">
        <f t="shared" si="4"/>
        <v>0</v>
      </c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152927540</v>
      </c>
      <c r="E23" s="14">
        <f>SUM(D23:D23)</f>
        <v>152927540</v>
      </c>
      <c r="F23" s="16">
        <f t="shared" si="0"/>
        <v>76463770</v>
      </c>
      <c r="G23" s="17">
        <f t="shared" si="6"/>
        <v>6469565.5</v>
      </c>
      <c r="H23" s="17">
        <f t="shared" si="1"/>
        <v>152927540</v>
      </c>
      <c r="I23" s="17">
        <v>6994000</v>
      </c>
      <c r="J23" s="17">
        <f t="shared" si="2"/>
        <v>159921540</v>
      </c>
      <c r="K23" s="18">
        <f t="shared" si="7"/>
        <v>79960000</v>
      </c>
      <c r="L23" s="17">
        <f t="shared" si="5"/>
        <v>6994000</v>
      </c>
      <c r="M23" s="15">
        <f t="shared" si="3"/>
        <v>524434.5</v>
      </c>
      <c r="N23" s="19">
        <f t="shared" si="4"/>
        <v>0</v>
      </c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209908364</v>
      </c>
      <c r="E24" s="14">
        <f>SUM(D24:D24)</f>
        <v>209908364</v>
      </c>
      <c r="F24" s="16">
        <f t="shared" si="0"/>
        <v>104954182</v>
      </c>
      <c r="G24" s="17">
        <f t="shared" si="6"/>
        <v>10743127.300000001</v>
      </c>
      <c r="H24" s="17">
        <f t="shared" si="1"/>
        <v>209908364</v>
      </c>
      <c r="I24" s="17">
        <v>11614150</v>
      </c>
      <c r="J24" s="17">
        <f t="shared" si="2"/>
        <v>221522514</v>
      </c>
      <c r="K24" s="18">
        <f t="shared" si="7"/>
        <v>110761000</v>
      </c>
      <c r="L24" s="17">
        <f t="shared" si="5"/>
        <v>11614150</v>
      </c>
      <c r="M24" s="15">
        <f t="shared" si="3"/>
        <v>871022.69999999925</v>
      </c>
      <c r="N24" s="19">
        <f t="shared" si="4"/>
        <v>0</v>
      </c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10101317</v>
      </c>
      <c r="E25" s="14">
        <f>SUM(D25:D25)</f>
        <v>10101317</v>
      </c>
      <c r="F25" s="16">
        <f t="shared" si="0"/>
        <v>5050658.5</v>
      </c>
      <c r="G25" s="17">
        <f t="shared" si="6"/>
        <v>252532.92500000002</v>
      </c>
      <c r="H25" s="17">
        <f t="shared" si="1"/>
        <v>10101317</v>
      </c>
      <c r="I25" s="17">
        <v>259000</v>
      </c>
      <c r="J25" s="17">
        <f t="shared" si="2"/>
        <v>10360317</v>
      </c>
      <c r="K25" s="18">
        <f t="shared" si="7"/>
        <v>5180000</v>
      </c>
      <c r="L25" s="17">
        <f t="shared" si="5"/>
        <v>259000</v>
      </c>
      <c r="M25" s="15">
        <f t="shared" si="3"/>
        <v>6467.0749999999825</v>
      </c>
      <c r="N25" s="19">
        <f t="shared" si="4"/>
        <v>0</v>
      </c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16003373</v>
      </c>
      <c r="E26" s="14">
        <f>SUM(D26:D26)</f>
        <v>16003373</v>
      </c>
      <c r="F26" s="16">
        <f t="shared" si="0"/>
        <v>8001686.5</v>
      </c>
      <c r="G26" s="17">
        <f t="shared" si="6"/>
        <v>400084.32500000001</v>
      </c>
      <c r="H26" s="17">
        <f t="shared" si="1"/>
        <v>16003373</v>
      </c>
      <c r="I26" s="17">
        <v>410300</v>
      </c>
      <c r="J26" s="17">
        <f t="shared" si="2"/>
        <v>16413673</v>
      </c>
      <c r="K26" s="18">
        <f t="shared" si="7"/>
        <v>8206000</v>
      </c>
      <c r="L26" s="17">
        <f t="shared" si="5"/>
        <v>410300</v>
      </c>
      <c r="M26" s="15">
        <f t="shared" si="3"/>
        <v>10215.674999999988</v>
      </c>
      <c r="N26" s="19">
        <f t="shared" si="4"/>
        <v>0</v>
      </c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0</v>
      </c>
      <c r="E27" s="14">
        <f>SUM(D27:D27)</f>
        <v>0</v>
      </c>
      <c r="F27" s="16">
        <f t="shared" si="0"/>
        <v>0</v>
      </c>
      <c r="G27" s="17">
        <f t="shared" si="6"/>
        <v>0</v>
      </c>
      <c r="H27" s="17">
        <f t="shared" si="1"/>
        <v>0</v>
      </c>
      <c r="I27" s="17">
        <v>0</v>
      </c>
      <c r="J27" s="17">
        <f t="shared" ref="J27" si="8">H27+I27</f>
        <v>0</v>
      </c>
      <c r="K27" s="17"/>
      <c r="L27" s="17">
        <f t="shared" ref="L27" si="9">IF(K27&gt;500000000,(50000000*0.05)+(200000000*0.15)+(250000000*0.25)+((K27-500000000)*0.3),IF(K27&gt;250000000,(50000000*0.05)+(200000000*0.15)+((K27-250000000)*0.25),IF(K27&gt;200000000,(50000000*0.05)+(K27-50000000)*0.15,IF(K27&gt;50000000,(50000000*0.05)+((K27-50000000)*0.15),IF(K27&lt;=50000000,K27*0.05,0)))))</f>
        <v>0</v>
      </c>
      <c r="M27" s="15">
        <f t="shared" ref="M27" si="10">L27-G27</f>
        <v>0</v>
      </c>
      <c r="N27" s="19">
        <f t="shared" si="4"/>
        <v>0</v>
      </c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6564500</v>
      </c>
      <c r="E28" s="14">
        <f>SUM(D28:D28)</f>
        <v>6564500</v>
      </c>
      <c r="F28" s="16">
        <f t="shared" si="0"/>
        <v>3282250</v>
      </c>
      <c r="G28" s="17">
        <f t="shared" si="6"/>
        <v>164112.5</v>
      </c>
      <c r="H28" s="17">
        <f t="shared" si="1"/>
        <v>6564500</v>
      </c>
      <c r="I28" s="17">
        <v>168300</v>
      </c>
      <c r="J28" s="17">
        <f t="shared" si="2"/>
        <v>6732800</v>
      </c>
      <c r="K28" s="18">
        <f t="shared" si="7"/>
        <v>3366000</v>
      </c>
      <c r="L28" s="17">
        <f t="shared" si="5"/>
        <v>168300</v>
      </c>
      <c r="M28" s="15">
        <f t="shared" si="3"/>
        <v>4187.5</v>
      </c>
      <c r="N28" s="19">
        <f t="shared" si="4"/>
        <v>0</v>
      </c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61604116</v>
      </c>
      <c r="E29" s="14">
        <f>SUM(D29:D29)</f>
        <v>61604116</v>
      </c>
      <c r="F29" s="16">
        <f t="shared" si="0"/>
        <v>30802058</v>
      </c>
      <c r="G29" s="17">
        <f t="shared" si="6"/>
        <v>1540102.9000000001</v>
      </c>
      <c r="H29" s="17">
        <f t="shared" si="1"/>
        <v>61604116</v>
      </c>
      <c r="I29" s="17">
        <v>1579550</v>
      </c>
      <c r="J29" s="17">
        <f t="shared" si="2"/>
        <v>63183666</v>
      </c>
      <c r="K29" s="18">
        <f t="shared" si="7"/>
        <v>31591000</v>
      </c>
      <c r="L29" s="17">
        <f t="shared" si="5"/>
        <v>1579550</v>
      </c>
      <c r="M29" s="15">
        <f t="shared" si="3"/>
        <v>39447.09999999986</v>
      </c>
      <c r="N29" s="19">
        <f t="shared" si="4"/>
        <v>0</v>
      </c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110260080</v>
      </c>
      <c r="E30" s="14">
        <f>SUM(D30:D30)</f>
        <v>110260080</v>
      </c>
      <c r="F30" s="16">
        <f t="shared" si="0"/>
        <v>55130040</v>
      </c>
      <c r="G30" s="17">
        <f t="shared" si="6"/>
        <v>3269506</v>
      </c>
      <c r="H30" s="17">
        <f t="shared" si="1"/>
        <v>110260080</v>
      </c>
      <c r="I30" s="17">
        <v>3534550</v>
      </c>
      <c r="J30" s="17">
        <f t="shared" si="2"/>
        <v>113794630</v>
      </c>
      <c r="K30" s="18">
        <f t="shared" si="7"/>
        <v>56897000</v>
      </c>
      <c r="L30" s="17">
        <f t="shared" si="5"/>
        <v>3534550</v>
      </c>
      <c r="M30" s="15">
        <f t="shared" si="3"/>
        <v>265044</v>
      </c>
      <c r="N30" s="19">
        <f t="shared" si="4"/>
        <v>0</v>
      </c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18020000</v>
      </c>
      <c r="E31" s="14">
        <f>SUM(D31:D31)</f>
        <v>18020000</v>
      </c>
      <c r="F31" s="16">
        <f t="shared" si="0"/>
        <v>9010000</v>
      </c>
      <c r="G31" s="17">
        <f t="shared" si="6"/>
        <v>450500</v>
      </c>
      <c r="H31" s="17">
        <f t="shared" si="1"/>
        <v>18020000</v>
      </c>
      <c r="I31" s="17">
        <v>462050</v>
      </c>
      <c r="J31" s="17">
        <f t="shared" si="2"/>
        <v>18482050</v>
      </c>
      <c r="K31" s="18">
        <f t="shared" si="7"/>
        <v>9241000</v>
      </c>
      <c r="L31" s="17">
        <f t="shared" si="5"/>
        <v>462050</v>
      </c>
      <c r="M31" s="15">
        <f t="shared" si="3"/>
        <v>11550</v>
      </c>
      <c r="N31" s="19">
        <f t="shared" si="4"/>
        <v>0</v>
      </c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46325116</v>
      </c>
      <c r="E32" s="14">
        <f>SUM(D32:D32)</f>
        <v>46325116</v>
      </c>
      <c r="F32" s="16">
        <f t="shared" si="0"/>
        <v>23162558</v>
      </c>
      <c r="G32" s="17">
        <f t="shared" si="6"/>
        <v>1158127.9000000001</v>
      </c>
      <c r="H32" s="17">
        <f t="shared" si="1"/>
        <v>46325116</v>
      </c>
      <c r="I32" s="17">
        <v>1187800</v>
      </c>
      <c r="J32" s="17">
        <f t="shared" si="2"/>
        <v>47512916</v>
      </c>
      <c r="K32" s="18">
        <f t="shared" si="7"/>
        <v>23756000</v>
      </c>
      <c r="L32" s="17">
        <f t="shared" si="5"/>
        <v>1187800</v>
      </c>
      <c r="M32" s="15">
        <f t="shared" si="3"/>
        <v>29672.09999999986</v>
      </c>
      <c r="N32" s="19">
        <f t="shared" si="4"/>
        <v>0</v>
      </c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12552050</v>
      </c>
      <c r="E33" s="14">
        <f>SUM(D33:D33)</f>
        <v>12552050</v>
      </c>
      <c r="F33" s="16">
        <f t="shared" si="0"/>
        <v>6276025</v>
      </c>
      <c r="G33" s="17">
        <f t="shared" si="6"/>
        <v>313801.25</v>
      </c>
      <c r="H33" s="17">
        <f t="shared" si="1"/>
        <v>12552050</v>
      </c>
      <c r="I33" s="17">
        <v>321800</v>
      </c>
      <c r="J33" s="17">
        <f t="shared" si="2"/>
        <v>12873850</v>
      </c>
      <c r="K33" s="18">
        <f t="shared" si="7"/>
        <v>6436000</v>
      </c>
      <c r="L33" s="17">
        <f t="shared" si="5"/>
        <v>321800</v>
      </c>
      <c r="M33" s="15">
        <f t="shared" si="3"/>
        <v>7998.75</v>
      </c>
      <c r="N33" s="19">
        <f t="shared" si="4"/>
        <v>0</v>
      </c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80000</v>
      </c>
      <c r="E34" s="14">
        <f>SUM(D34:D34)</f>
        <v>80000</v>
      </c>
      <c r="F34" s="16">
        <f t="shared" si="0"/>
        <v>40000</v>
      </c>
      <c r="G34" s="17">
        <f t="shared" si="6"/>
        <v>2000</v>
      </c>
      <c r="H34" s="17">
        <f t="shared" si="1"/>
        <v>80000</v>
      </c>
      <c r="I34" s="17">
        <v>2050</v>
      </c>
      <c r="J34" s="17">
        <f t="shared" si="2"/>
        <v>82050</v>
      </c>
      <c r="K34" s="18">
        <f t="shared" si="7"/>
        <v>41000</v>
      </c>
      <c r="L34" s="17">
        <f t="shared" si="5"/>
        <v>2050</v>
      </c>
      <c r="M34" s="15">
        <f t="shared" si="3"/>
        <v>50</v>
      </c>
      <c r="N34" s="19">
        <f t="shared" si="4"/>
        <v>0</v>
      </c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5106250</v>
      </c>
      <c r="E35" s="14">
        <f>SUM(D35:D35)</f>
        <v>5106250</v>
      </c>
      <c r="F35" s="16">
        <f t="shared" si="0"/>
        <v>2553125</v>
      </c>
      <c r="G35" s="17">
        <f t="shared" si="6"/>
        <v>127656.25</v>
      </c>
      <c r="H35" s="17">
        <f t="shared" si="1"/>
        <v>5106250</v>
      </c>
      <c r="I35" s="17">
        <v>130900</v>
      </c>
      <c r="J35" s="17">
        <f t="shared" si="2"/>
        <v>5237150</v>
      </c>
      <c r="K35" s="18">
        <f t="shared" si="7"/>
        <v>2618000</v>
      </c>
      <c r="L35" s="17">
        <f t="shared" si="5"/>
        <v>130900</v>
      </c>
      <c r="M35" s="15">
        <f t="shared" si="3"/>
        <v>3243.75</v>
      </c>
      <c r="N35" s="19">
        <f t="shared" si="4"/>
        <v>0</v>
      </c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3838950</v>
      </c>
      <c r="E36" s="14">
        <f>SUM(D36:D36)</f>
        <v>3838950</v>
      </c>
      <c r="F36" s="16">
        <f t="shared" si="0"/>
        <v>1919475</v>
      </c>
      <c r="G36" s="17">
        <f t="shared" si="6"/>
        <v>95973.75</v>
      </c>
      <c r="H36" s="17">
        <f t="shared" si="1"/>
        <v>3838950</v>
      </c>
      <c r="I36" s="17">
        <v>98400</v>
      </c>
      <c r="J36" s="17">
        <f t="shared" si="2"/>
        <v>3937350</v>
      </c>
      <c r="K36" s="18">
        <f t="shared" si="7"/>
        <v>1968000</v>
      </c>
      <c r="L36" s="17">
        <f t="shared" si="5"/>
        <v>98400</v>
      </c>
      <c r="M36" s="15">
        <f t="shared" si="3"/>
        <v>2426.25</v>
      </c>
      <c r="N36" s="19">
        <f t="shared" si="4"/>
        <v>0</v>
      </c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3574600</v>
      </c>
      <c r="E37" s="14">
        <f>SUM(D37:D37)</f>
        <v>3574600</v>
      </c>
      <c r="F37" s="16">
        <f t="shared" si="0"/>
        <v>1787300</v>
      </c>
      <c r="G37" s="17">
        <f t="shared" si="6"/>
        <v>89365</v>
      </c>
      <c r="H37" s="17">
        <f t="shared" si="1"/>
        <v>3574600</v>
      </c>
      <c r="I37" s="17">
        <v>91650</v>
      </c>
      <c r="J37" s="17">
        <f t="shared" si="2"/>
        <v>3666250</v>
      </c>
      <c r="K37" s="18">
        <f t="shared" si="7"/>
        <v>1833000</v>
      </c>
      <c r="L37" s="17">
        <f t="shared" si="5"/>
        <v>91650</v>
      </c>
      <c r="M37" s="15">
        <f t="shared" si="3"/>
        <v>2285</v>
      </c>
      <c r="N37" s="19">
        <f t="shared" si="4"/>
        <v>0</v>
      </c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>SUM(D38:D38)</f>
        <v>0</v>
      </c>
      <c r="F38" s="16">
        <f t="shared" si="0"/>
        <v>0</v>
      </c>
      <c r="G38" s="17">
        <f t="shared" si="6"/>
        <v>0</v>
      </c>
      <c r="H38" s="17">
        <f t="shared" si="1"/>
        <v>0</v>
      </c>
      <c r="I38" s="17"/>
      <c r="J38" s="17">
        <f t="shared" si="2"/>
        <v>0</v>
      </c>
      <c r="K38" s="17"/>
      <c r="L38" s="17"/>
      <c r="M38" s="15">
        <f t="shared" si="3"/>
        <v>0</v>
      </c>
      <c r="N38" s="19">
        <f t="shared" si="4"/>
        <v>0</v>
      </c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7698450</v>
      </c>
      <c r="E39" s="14">
        <f>SUM(D39:D39)</f>
        <v>7698450</v>
      </c>
      <c r="F39" s="16">
        <f t="shared" si="0"/>
        <v>3849225</v>
      </c>
      <c r="G39" s="17">
        <f t="shared" si="6"/>
        <v>192461.25</v>
      </c>
      <c r="H39" s="17">
        <f t="shared" si="1"/>
        <v>7698450</v>
      </c>
      <c r="I39" s="17">
        <v>197350</v>
      </c>
      <c r="J39" s="17">
        <f t="shared" si="2"/>
        <v>7895800</v>
      </c>
      <c r="K39" s="18">
        <f t="shared" si="7"/>
        <v>3947000</v>
      </c>
      <c r="L39" s="17">
        <f t="shared" si="5"/>
        <v>197350</v>
      </c>
      <c r="M39" s="15">
        <f t="shared" si="3"/>
        <v>4888.75</v>
      </c>
      <c r="N39" s="19">
        <f t="shared" si="4"/>
        <v>0</v>
      </c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6760850</v>
      </c>
      <c r="E40" s="14">
        <f>SUM(D40:D40)</f>
        <v>6760850</v>
      </c>
      <c r="F40" s="16">
        <f t="shared" si="0"/>
        <v>3380425</v>
      </c>
      <c r="G40" s="17">
        <f t="shared" si="6"/>
        <v>169021.25</v>
      </c>
      <c r="H40" s="17">
        <f t="shared" si="1"/>
        <v>6760850</v>
      </c>
      <c r="I40" s="17">
        <v>173350</v>
      </c>
      <c r="J40" s="17">
        <f t="shared" si="2"/>
        <v>6934200</v>
      </c>
      <c r="K40" s="18">
        <f t="shared" si="7"/>
        <v>3467000</v>
      </c>
      <c r="L40" s="17">
        <f t="shared" si="5"/>
        <v>173350</v>
      </c>
      <c r="M40" s="15">
        <f t="shared" si="3"/>
        <v>4328.75</v>
      </c>
      <c r="N40" s="19">
        <f t="shared" si="4"/>
        <v>0</v>
      </c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8771850</v>
      </c>
      <c r="E41" s="14">
        <f>SUM(D41:D41)</f>
        <v>8771850</v>
      </c>
      <c r="F41" s="16">
        <f t="shared" si="0"/>
        <v>4385925</v>
      </c>
      <c r="G41" s="17">
        <f t="shared" si="6"/>
        <v>219296.25</v>
      </c>
      <c r="H41" s="17">
        <f t="shared" si="1"/>
        <v>8771850</v>
      </c>
      <c r="I41" s="17">
        <v>224900</v>
      </c>
      <c r="J41" s="17">
        <f t="shared" si="2"/>
        <v>8996750</v>
      </c>
      <c r="K41" s="18">
        <f t="shared" si="7"/>
        <v>4498000</v>
      </c>
      <c r="L41" s="17">
        <f t="shared" si="5"/>
        <v>224900</v>
      </c>
      <c r="M41" s="15">
        <f t="shared" si="3"/>
        <v>5603.75</v>
      </c>
      <c r="N41" s="19">
        <f t="shared" si="4"/>
        <v>0</v>
      </c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11202100</v>
      </c>
      <c r="E42" s="14">
        <f>SUM(D42:D42)</f>
        <v>11202100</v>
      </c>
      <c r="F42" s="16">
        <f t="shared" si="0"/>
        <v>5601050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336063</v>
      </c>
      <c r="H42" s="17">
        <f t="shared" si="1"/>
        <v>11202100</v>
      </c>
      <c r="I42" s="17">
        <v>346440</v>
      </c>
      <c r="J42" s="17">
        <f t="shared" si="2"/>
        <v>11548540</v>
      </c>
      <c r="K42" s="18">
        <f t="shared" si="7"/>
        <v>5774000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346440</v>
      </c>
      <c r="M42" s="15">
        <f t="shared" si="3"/>
        <v>10377</v>
      </c>
      <c r="N42" s="19">
        <f t="shared" si="4"/>
        <v>0</v>
      </c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12177150</v>
      </c>
      <c r="E43" s="14">
        <f>SUM(D43:D43)</f>
        <v>12177150</v>
      </c>
      <c r="F43" s="16">
        <f t="shared" si="0"/>
        <v>6088575</v>
      </c>
      <c r="G43" s="17">
        <f t="shared" si="6"/>
        <v>304428.75</v>
      </c>
      <c r="H43" s="17">
        <f t="shared" si="1"/>
        <v>12177150</v>
      </c>
      <c r="I43" s="17">
        <v>312200</v>
      </c>
      <c r="J43" s="17">
        <f t="shared" si="2"/>
        <v>12489350</v>
      </c>
      <c r="K43" s="18">
        <f t="shared" si="7"/>
        <v>6244000</v>
      </c>
      <c r="L43" s="17">
        <f t="shared" si="5"/>
        <v>312200</v>
      </c>
      <c r="M43" s="15">
        <f t="shared" si="3"/>
        <v>7771.25</v>
      </c>
      <c r="N43" s="19">
        <f t="shared" si="4"/>
        <v>0</v>
      </c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80000</v>
      </c>
      <c r="E44" s="14">
        <f>SUM(D44:D44)</f>
        <v>80000</v>
      </c>
      <c r="F44" s="16">
        <f t="shared" si="0"/>
        <v>40000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2400</v>
      </c>
      <c r="H44" s="17">
        <f t="shared" si="1"/>
        <v>80000</v>
      </c>
      <c r="I44" s="17">
        <v>2460</v>
      </c>
      <c r="J44" s="17">
        <f t="shared" si="2"/>
        <v>82460</v>
      </c>
      <c r="K44" s="18">
        <f t="shared" si="7"/>
        <v>41000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2460</v>
      </c>
      <c r="M44" s="15">
        <f t="shared" si="3"/>
        <v>60</v>
      </c>
      <c r="N44" s="19">
        <f t="shared" si="4"/>
        <v>0</v>
      </c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>SUM(D45:D45)</f>
        <v>0</v>
      </c>
      <c r="F45" s="16">
        <f t="shared" si="0"/>
        <v>0</v>
      </c>
      <c r="G45" s="17">
        <f t="shared" si="6"/>
        <v>0</v>
      </c>
      <c r="H45" s="17">
        <f t="shared" si="1"/>
        <v>0</v>
      </c>
      <c r="I45" s="17"/>
      <c r="J45" s="17">
        <f t="shared" si="2"/>
        <v>0</v>
      </c>
      <c r="K45" s="17"/>
      <c r="L45" s="17"/>
      <c r="M45" s="15">
        <f t="shared" si="3"/>
        <v>0</v>
      </c>
      <c r="N45" s="19">
        <f t="shared" si="4"/>
        <v>0</v>
      </c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45423300</v>
      </c>
      <c r="E46" s="25">
        <f>SUM(D46:D46)</f>
        <v>45423300</v>
      </c>
      <c r="F46" s="27">
        <f t="shared" si="0"/>
        <v>22711650</v>
      </c>
      <c r="G46" s="28">
        <f t="shared" si="6"/>
        <v>1135582.5</v>
      </c>
      <c r="H46" s="28">
        <f t="shared" si="1"/>
        <v>45423300</v>
      </c>
      <c r="I46" s="28">
        <v>1164650</v>
      </c>
      <c r="J46" s="28">
        <f t="shared" si="2"/>
        <v>46587950</v>
      </c>
      <c r="K46" s="29">
        <f t="shared" si="7"/>
        <v>23293000</v>
      </c>
      <c r="L46" s="28">
        <f t="shared" si="5"/>
        <v>1164650</v>
      </c>
      <c r="M46" s="26">
        <f t="shared" si="3"/>
        <v>29067.5</v>
      </c>
      <c r="N46" s="19">
        <f t="shared" si="4"/>
        <v>0</v>
      </c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>SUM(D47:D47)</f>
        <v>0</v>
      </c>
      <c r="F47" s="16">
        <f t="shared" si="0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1"/>
        <v>0</v>
      </c>
      <c r="I47" s="17"/>
      <c r="J47" s="17">
        <f t="shared" si="2"/>
        <v>0</v>
      </c>
      <c r="K47" s="17"/>
      <c r="L47" s="17"/>
      <c r="M47" s="15">
        <f t="shared" si="3"/>
        <v>0</v>
      </c>
      <c r="N47" s="19">
        <f t="shared" si="4"/>
        <v>0</v>
      </c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>SUM(D48:D48)</f>
        <v>0</v>
      </c>
      <c r="F48" s="16">
        <f t="shared" si="0"/>
        <v>0</v>
      </c>
      <c r="G48" s="17">
        <f t="shared" si="6"/>
        <v>0</v>
      </c>
      <c r="H48" s="17">
        <f t="shared" si="1"/>
        <v>0</v>
      </c>
      <c r="I48" s="17"/>
      <c r="J48" s="17">
        <f t="shared" ref="J48" si="11">H48+I48</f>
        <v>0</v>
      </c>
      <c r="K48" s="17"/>
      <c r="L48" s="17"/>
      <c r="M48" s="15">
        <f t="shared" ref="M48" si="12">L48-G48</f>
        <v>0</v>
      </c>
      <c r="N48" s="19">
        <f t="shared" si="4"/>
        <v>0</v>
      </c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3916600</v>
      </c>
      <c r="E49" s="14">
        <f>SUM(D49:D49)</f>
        <v>3916600</v>
      </c>
      <c r="F49" s="16">
        <f t="shared" si="0"/>
        <v>1958300</v>
      </c>
      <c r="G49" s="17">
        <f t="shared" si="6"/>
        <v>97915</v>
      </c>
      <c r="H49" s="17">
        <f t="shared" si="1"/>
        <v>3916600</v>
      </c>
      <c r="I49" s="17">
        <v>100400</v>
      </c>
      <c r="J49" s="17">
        <f t="shared" si="2"/>
        <v>4017000</v>
      </c>
      <c r="K49" s="18">
        <f t="shared" si="7"/>
        <v>2008000</v>
      </c>
      <c r="L49" s="17">
        <f t="shared" si="5"/>
        <v>100400</v>
      </c>
      <c r="M49" s="15">
        <f t="shared" si="3"/>
        <v>2485</v>
      </c>
      <c r="N49" s="19">
        <f t="shared" si="4"/>
        <v>0</v>
      </c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2129700</v>
      </c>
      <c r="E50" s="14">
        <f>SUM(D50:D50)</f>
        <v>2129700</v>
      </c>
      <c r="F50" s="16">
        <f t="shared" si="0"/>
        <v>1064850</v>
      </c>
      <c r="G50" s="17">
        <f t="shared" si="6"/>
        <v>53242.5</v>
      </c>
      <c r="H50" s="17">
        <f t="shared" si="1"/>
        <v>2129700</v>
      </c>
      <c r="I50" s="17">
        <v>54600</v>
      </c>
      <c r="J50" s="17">
        <f t="shared" si="2"/>
        <v>2184300</v>
      </c>
      <c r="K50" s="18">
        <f t="shared" si="7"/>
        <v>1092000</v>
      </c>
      <c r="L50" s="17">
        <f t="shared" si="5"/>
        <v>54600</v>
      </c>
      <c r="M50" s="15">
        <f t="shared" si="3"/>
        <v>1357.5</v>
      </c>
      <c r="N50" s="19">
        <f t="shared" si="4"/>
        <v>0</v>
      </c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2768400</v>
      </c>
      <c r="E51" s="14">
        <f>SUM(D51:D51)</f>
        <v>2768400</v>
      </c>
      <c r="F51" s="16">
        <f t="shared" si="0"/>
        <v>1384200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83052</v>
      </c>
      <c r="H51" s="17">
        <f t="shared" si="1"/>
        <v>2768400</v>
      </c>
      <c r="I51" s="17">
        <v>85560</v>
      </c>
      <c r="J51" s="17">
        <f t="shared" si="2"/>
        <v>2853960</v>
      </c>
      <c r="K51" s="18">
        <f t="shared" si="7"/>
        <v>1426000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85560</v>
      </c>
      <c r="M51" s="15">
        <v>1486680</v>
      </c>
      <c r="N51" s="19">
        <f t="shared" si="4"/>
        <v>0</v>
      </c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22264911</v>
      </c>
      <c r="E52" s="14">
        <f>SUM(D52:D52)</f>
        <v>22264911</v>
      </c>
      <c r="F52" s="16">
        <f t="shared" si="0"/>
        <v>11132455.5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556622.77500000002</v>
      </c>
      <c r="H52" s="17">
        <f t="shared" si="1"/>
        <v>22264911</v>
      </c>
      <c r="I52" s="17">
        <v>570850</v>
      </c>
      <c r="J52" s="17">
        <f t="shared" si="2"/>
        <v>22835761</v>
      </c>
      <c r="K52" s="18">
        <f t="shared" si="7"/>
        <v>11417000</v>
      </c>
      <c r="L52" s="17">
        <f t="shared" si="5"/>
        <v>570850</v>
      </c>
      <c r="M52" s="15">
        <f t="shared" si="3"/>
        <v>14227.224999999977</v>
      </c>
      <c r="N52" s="19">
        <f t="shared" si="4"/>
        <v>0</v>
      </c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17968533</v>
      </c>
      <c r="E53" s="14">
        <f>SUM(D53:D53)</f>
        <v>17968533</v>
      </c>
      <c r="F53" s="16">
        <f t="shared" si="0"/>
        <v>8984266.5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539055.99</v>
      </c>
      <c r="H53" s="17">
        <f t="shared" si="1"/>
        <v>17968533</v>
      </c>
      <c r="I53" s="17">
        <v>555720</v>
      </c>
      <c r="J53" s="17">
        <f t="shared" si="2"/>
        <v>18524253</v>
      </c>
      <c r="K53" s="18">
        <f t="shared" si="7"/>
        <v>9262000</v>
      </c>
      <c r="L53" s="17">
        <f t="shared" ref="L53:L56" si="13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555720</v>
      </c>
      <c r="M53" s="15">
        <f t="shared" si="3"/>
        <v>16664.010000000009</v>
      </c>
      <c r="N53" s="19">
        <f t="shared" si="4"/>
        <v>0</v>
      </c>
    </row>
    <row r="54" spans="1:14" x14ac:dyDescent="0.25">
      <c r="A54" s="12">
        <v>48</v>
      </c>
      <c r="B54" s="32"/>
      <c r="C54" s="32" t="s">
        <v>109</v>
      </c>
      <c r="D54" s="15">
        <v>7729000</v>
      </c>
      <c r="E54" s="14">
        <f>SUM(D54:D54)</f>
        <v>7729000</v>
      </c>
      <c r="F54" s="16">
        <f t="shared" si="0"/>
        <v>3864500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231870</v>
      </c>
      <c r="H54" s="17">
        <f t="shared" si="1"/>
        <v>7729000</v>
      </c>
      <c r="I54" s="17">
        <v>238980</v>
      </c>
      <c r="J54" s="17">
        <f t="shared" si="2"/>
        <v>7967980</v>
      </c>
      <c r="K54" s="18">
        <f t="shared" si="7"/>
        <v>3983000</v>
      </c>
      <c r="L54" s="17">
        <f t="shared" si="13"/>
        <v>238980</v>
      </c>
      <c r="M54" s="15">
        <f t="shared" si="3"/>
        <v>7110</v>
      </c>
      <c r="N54" s="19">
        <f t="shared" si="4"/>
        <v>0</v>
      </c>
    </row>
    <row r="55" spans="1:14" x14ac:dyDescent="0.25">
      <c r="A55" s="12">
        <v>49</v>
      </c>
      <c r="B55" s="32"/>
      <c r="C55" s="32" t="s">
        <v>110</v>
      </c>
      <c r="D55" s="15">
        <v>4467400</v>
      </c>
      <c r="E55" s="14">
        <f>SUM(D55:D55)</f>
        <v>4467400</v>
      </c>
      <c r="F55" s="16">
        <f t="shared" si="0"/>
        <v>2233700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134022</v>
      </c>
      <c r="H55" s="17">
        <f t="shared" si="1"/>
        <v>4467400</v>
      </c>
      <c r="I55" s="17">
        <v>138120</v>
      </c>
      <c r="J55" s="17">
        <f t="shared" si="2"/>
        <v>4605520</v>
      </c>
      <c r="K55" s="18">
        <f t="shared" si="7"/>
        <v>2302000</v>
      </c>
      <c r="L55" s="17">
        <f t="shared" si="13"/>
        <v>138120</v>
      </c>
      <c r="M55" s="15">
        <f t="shared" si="3"/>
        <v>4098</v>
      </c>
      <c r="N55" s="19">
        <f t="shared" si="4"/>
        <v>0</v>
      </c>
    </row>
    <row r="56" spans="1:14" x14ac:dyDescent="0.25">
      <c r="A56" s="12">
        <v>50</v>
      </c>
      <c r="B56" s="32"/>
      <c r="C56" s="32" t="s">
        <v>111</v>
      </c>
      <c r="D56" s="15">
        <v>2700000</v>
      </c>
      <c r="E56" s="14">
        <f>SUM(D56:D56)</f>
        <v>2700000</v>
      </c>
      <c r="F56" s="16">
        <f t="shared" si="0"/>
        <v>1350000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81000</v>
      </c>
      <c r="H56" s="17">
        <f t="shared" si="1"/>
        <v>2700000</v>
      </c>
      <c r="I56" s="17">
        <v>83460</v>
      </c>
      <c r="J56" s="17">
        <f t="shared" si="2"/>
        <v>2783460</v>
      </c>
      <c r="K56" s="18">
        <f t="shared" si="7"/>
        <v>1391000</v>
      </c>
      <c r="L56" s="17">
        <f t="shared" si="13"/>
        <v>83460</v>
      </c>
      <c r="M56" s="15">
        <f t="shared" si="3"/>
        <v>2460</v>
      </c>
      <c r="N56" s="19">
        <f t="shared" si="4"/>
        <v>0</v>
      </c>
    </row>
    <row r="57" spans="1:14" x14ac:dyDescent="0.25">
      <c r="A57" s="12">
        <v>51</v>
      </c>
      <c r="B57" s="32" t="s">
        <v>112</v>
      </c>
      <c r="C57" s="15" t="s">
        <v>113</v>
      </c>
      <c r="D57" s="33">
        <v>76156700</v>
      </c>
      <c r="E57" s="14">
        <f>SUM(D57:D57)</f>
        <v>76156700</v>
      </c>
      <c r="F57" s="16">
        <f t="shared" si="0"/>
        <v>38078350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1903917.5</v>
      </c>
      <c r="H57" s="17">
        <f t="shared" si="1"/>
        <v>76156700</v>
      </c>
      <c r="I57" s="17">
        <v>1952700</v>
      </c>
      <c r="J57" s="17">
        <f t="shared" si="2"/>
        <v>78109400</v>
      </c>
      <c r="K57" s="18">
        <f t="shared" si="7"/>
        <v>39054000</v>
      </c>
      <c r="L57" s="17">
        <f t="shared" si="5"/>
        <v>1952700</v>
      </c>
      <c r="M57" s="15">
        <f t="shared" si="3"/>
        <v>48782.5</v>
      </c>
      <c r="N57" s="19">
        <f t="shared" si="4"/>
        <v>0</v>
      </c>
    </row>
    <row r="58" spans="1:14" ht="15.75" x14ac:dyDescent="0.25">
      <c r="A58" s="34" t="s">
        <v>114</v>
      </c>
      <c r="B58" s="34"/>
      <c r="C58" s="34"/>
      <c r="D58" s="35">
        <f t="shared" ref="D58" si="14">SUM(D7:D57)</f>
        <v>1685554375</v>
      </c>
      <c r="E58" s="35">
        <f>SUM(E7:E57)</f>
        <v>1685554375</v>
      </c>
      <c r="F58" s="36"/>
      <c r="G58" s="35">
        <f t="shared" ref="G58" si="15">SUM(G7:G57)</f>
        <v>54686509.939999998</v>
      </c>
      <c r="H58" s="35"/>
      <c r="I58" s="35"/>
      <c r="J58" s="35"/>
      <c r="K58" s="35"/>
      <c r="L58" s="35"/>
      <c r="M58" s="35">
        <f t="shared" ref="M58" si="16">SUM(M7:M57)</f>
        <v>4748052.0599999977</v>
      </c>
    </row>
  </sheetData>
  <mergeCells count="13">
    <mergeCell ref="J5:J6"/>
    <mergeCell ref="K5:K6"/>
    <mergeCell ref="L5:L6"/>
    <mergeCell ref="M5:M6"/>
    <mergeCell ref="H1:M2"/>
    <mergeCell ref="A5:A6"/>
    <mergeCell ref="B5:B6"/>
    <mergeCell ref="C5:C6"/>
    <mergeCell ref="E5:E6"/>
    <mergeCell ref="F5:F6"/>
    <mergeCell ref="G5:G6"/>
    <mergeCell ref="H5:H6"/>
    <mergeCell ref="I5:I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0A36-7D4B-46C6-B504-7B3125F40478}">
  <dimension ref="A1:N58"/>
  <sheetViews>
    <sheetView zoomScale="85" zoomScaleNormal="85" workbookViewId="0">
      <pane xSplit="3" ySplit="6" topLeftCell="G7" activePane="bottomRight" state="frozen"/>
      <selection pane="topRight" activeCell="D1" sqref="D1"/>
      <selection pane="bottomLeft" activeCell="A7" sqref="A7"/>
      <selection pane="bottomRight" activeCell="K54" sqref="K54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1318358831</v>
      </c>
      <c r="F3" s="4"/>
      <c r="G3" s="5">
        <f>SUM(G7:G57)</f>
        <v>34974692.910000004</v>
      </c>
      <c r="H3" s="5"/>
      <c r="I3" s="5">
        <f>SUM(I7:I57)</f>
        <v>36445830</v>
      </c>
      <c r="J3" s="5">
        <f>SUM(J7:J57)</f>
        <v>1354804661</v>
      </c>
      <c r="K3" s="5"/>
      <c r="L3" s="5">
        <f>SUM(L7:L57)</f>
        <v>36445830</v>
      </c>
      <c r="M3" s="5">
        <f>SUM(M7:M57)</f>
        <v>1471137.0899999994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4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119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45181250</v>
      </c>
      <c r="E7" s="14">
        <f>SUM(D7:D7)</f>
        <v>45181250</v>
      </c>
      <c r="F7" s="16">
        <f t="shared" ref="F7:F57" si="0">50%*E7</f>
        <v>22590625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1129531.25</v>
      </c>
      <c r="H7" s="17">
        <f>E7</f>
        <v>45181250</v>
      </c>
      <c r="I7" s="17">
        <v>1158450</v>
      </c>
      <c r="J7" s="17">
        <f>H7+I7</f>
        <v>46339700</v>
      </c>
      <c r="K7" s="18">
        <f>ROUNDDOWN(J7/2,-3)</f>
        <v>23169000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1158450</v>
      </c>
      <c r="M7" s="15">
        <f>L7-G7</f>
        <v>28918.75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68386200</v>
      </c>
      <c r="E8" s="14">
        <f>SUM(D8:D8)</f>
        <v>68386200</v>
      </c>
      <c r="F8" s="16">
        <f t="shared" si="0"/>
        <v>34193100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1709655</v>
      </c>
      <c r="H8" s="17">
        <f t="shared" ref="H8:H57" si="1">E8</f>
        <v>68386200</v>
      </c>
      <c r="I8" s="17">
        <v>1753450</v>
      </c>
      <c r="J8" s="17">
        <f t="shared" ref="J8:J57" si="2">H8+I8</f>
        <v>70139650</v>
      </c>
      <c r="K8" s="18">
        <f>ROUNDDOWN(J8/2,-3)</f>
        <v>35069000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1753450</v>
      </c>
      <c r="M8" s="15">
        <f t="shared" ref="M8:M57" si="3">L8-G8</f>
        <v>43795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>SUM(D9:D9)</f>
        <v>0</v>
      </c>
      <c r="F9" s="16">
        <f t="shared" si="0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1"/>
        <v>0</v>
      </c>
      <c r="I9" s="17">
        <v>0</v>
      </c>
      <c r="J9" s="17">
        <f t="shared" si="2"/>
        <v>0</v>
      </c>
      <c r="K9" s="17"/>
      <c r="L9" s="17">
        <f t="shared" ref="L9:L57" si="4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3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>SUM(D10:D10)</f>
        <v>0</v>
      </c>
      <c r="F10" s="16">
        <f t="shared" si="0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1"/>
        <v>0</v>
      </c>
      <c r="I10" s="17">
        <v>0</v>
      </c>
      <c r="J10" s="17">
        <f t="shared" si="2"/>
        <v>0</v>
      </c>
      <c r="K10" s="17"/>
      <c r="L10" s="17">
        <f t="shared" si="4"/>
        <v>0</v>
      </c>
      <c r="M10" s="15">
        <f t="shared" si="3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>SUM(D11:D11)</f>
        <v>0</v>
      </c>
      <c r="F11" s="16">
        <f t="shared" si="0"/>
        <v>0</v>
      </c>
      <c r="G11" s="17">
        <f t="shared" ref="G11:G50" si="5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1"/>
        <v>0</v>
      </c>
      <c r="I11" s="17">
        <v>0</v>
      </c>
      <c r="J11" s="17">
        <f t="shared" si="2"/>
        <v>0</v>
      </c>
      <c r="K11" s="17"/>
      <c r="L11" s="17">
        <f t="shared" si="4"/>
        <v>0</v>
      </c>
      <c r="M11" s="15">
        <f t="shared" si="3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70000</v>
      </c>
      <c r="E12" s="14">
        <f>SUM(D12:D12)</f>
        <v>70000</v>
      </c>
      <c r="F12" s="16">
        <f t="shared" si="0"/>
        <v>35000</v>
      </c>
      <c r="G12" s="17">
        <f t="shared" si="5"/>
        <v>1750</v>
      </c>
      <c r="H12" s="17">
        <f t="shared" si="1"/>
        <v>70000</v>
      </c>
      <c r="I12" s="17">
        <v>1750</v>
      </c>
      <c r="J12" s="17">
        <f t="shared" si="2"/>
        <v>71750</v>
      </c>
      <c r="K12" s="18">
        <f t="shared" ref="K12:K57" si="6">ROUNDDOWN(J12/2,-3)</f>
        <v>35000</v>
      </c>
      <c r="L12" s="17">
        <f t="shared" si="4"/>
        <v>1750</v>
      </c>
      <c r="M12" s="15">
        <f t="shared" si="3"/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13763254</v>
      </c>
      <c r="E13" s="14">
        <f>SUM(D13:D13)</f>
        <v>13763254</v>
      </c>
      <c r="F13" s="16">
        <f t="shared" si="0"/>
        <v>6881627</v>
      </c>
      <c r="G13" s="17">
        <f t="shared" si="5"/>
        <v>344081.35000000003</v>
      </c>
      <c r="H13" s="17">
        <f t="shared" si="1"/>
        <v>13763254</v>
      </c>
      <c r="I13" s="17">
        <v>352900</v>
      </c>
      <c r="J13" s="17">
        <f t="shared" si="2"/>
        <v>14116154</v>
      </c>
      <c r="K13" s="18">
        <f t="shared" si="6"/>
        <v>7058000</v>
      </c>
      <c r="L13" s="17">
        <f t="shared" si="4"/>
        <v>352900</v>
      </c>
      <c r="M13" s="15">
        <f t="shared" si="3"/>
        <v>8818.6499999999651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>SUM(D14:D14)</f>
        <v>0</v>
      </c>
      <c r="F14" s="16">
        <f t="shared" si="0"/>
        <v>0</v>
      </c>
      <c r="G14" s="17">
        <f t="shared" si="5"/>
        <v>0</v>
      </c>
      <c r="H14" s="17">
        <f t="shared" si="1"/>
        <v>0</v>
      </c>
      <c r="I14" s="17">
        <v>0</v>
      </c>
      <c r="J14" s="17">
        <f t="shared" si="2"/>
        <v>0</v>
      </c>
      <c r="K14" s="17"/>
      <c r="L14" s="17">
        <f t="shared" si="4"/>
        <v>0</v>
      </c>
      <c r="M14" s="15">
        <f t="shared" si="3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59934068</v>
      </c>
      <c r="E15" s="14">
        <f>SUM(D15:D15)</f>
        <v>59934068</v>
      </c>
      <c r="F15" s="16">
        <f t="shared" si="0"/>
        <v>29967034</v>
      </c>
      <c r="G15" s="17">
        <f t="shared" si="5"/>
        <v>1498351.7000000002</v>
      </c>
      <c r="H15" s="17">
        <f t="shared" si="1"/>
        <v>59934068</v>
      </c>
      <c r="I15" s="17">
        <v>1536750</v>
      </c>
      <c r="J15" s="17">
        <f t="shared" si="2"/>
        <v>61470818</v>
      </c>
      <c r="K15" s="18">
        <f t="shared" si="6"/>
        <v>30735000</v>
      </c>
      <c r="L15" s="17">
        <f t="shared" si="4"/>
        <v>1536750</v>
      </c>
      <c r="M15" s="15">
        <f t="shared" si="3"/>
        <v>38398.299999999814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351000</v>
      </c>
      <c r="E16" s="14">
        <f>SUM(D16:D16)</f>
        <v>351000</v>
      </c>
      <c r="F16" s="16">
        <f t="shared" si="0"/>
        <v>175500</v>
      </c>
      <c r="G16" s="17">
        <f t="shared" si="5"/>
        <v>8775</v>
      </c>
      <c r="H16" s="17">
        <f t="shared" si="1"/>
        <v>351000</v>
      </c>
      <c r="I16" s="17">
        <v>8950</v>
      </c>
      <c r="J16" s="17">
        <f t="shared" si="2"/>
        <v>359950</v>
      </c>
      <c r="K16" s="18">
        <f t="shared" si="6"/>
        <v>179000</v>
      </c>
      <c r="L16" s="17">
        <f t="shared" si="4"/>
        <v>8950</v>
      </c>
      <c r="M16" s="15">
        <f t="shared" si="3"/>
        <v>175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82392196</v>
      </c>
      <c r="E17" s="14">
        <f>SUM(D17:D17)</f>
        <v>82392196</v>
      </c>
      <c r="F17" s="16">
        <f t="shared" si="0"/>
        <v>41196098</v>
      </c>
      <c r="G17" s="17">
        <f t="shared" si="5"/>
        <v>2059804.9000000001</v>
      </c>
      <c r="H17" s="17">
        <f t="shared" si="1"/>
        <v>82392196</v>
      </c>
      <c r="I17" s="17">
        <v>2112600</v>
      </c>
      <c r="J17" s="17">
        <f t="shared" si="2"/>
        <v>84504796</v>
      </c>
      <c r="K17" s="18">
        <f t="shared" si="6"/>
        <v>42252000</v>
      </c>
      <c r="L17" s="17">
        <f t="shared" si="4"/>
        <v>2112600</v>
      </c>
      <c r="M17" s="15">
        <f t="shared" si="3"/>
        <v>52795.09999999986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71753250</v>
      </c>
      <c r="E18" s="14">
        <f>SUM(D18:D18)</f>
        <v>71753250</v>
      </c>
      <c r="F18" s="16">
        <f t="shared" si="0"/>
        <v>35876625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1793831.25</v>
      </c>
      <c r="H18" s="17">
        <f t="shared" si="1"/>
        <v>71753250</v>
      </c>
      <c r="I18" s="17">
        <v>1839800</v>
      </c>
      <c r="J18" s="17">
        <f t="shared" si="2"/>
        <v>73593050</v>
      </c>
      <c r="K18" s="18">
        <f t="shared" si="6"/>
        <v>36796000</v>
      </c>
      <c r="L18" s="17">
        <f t="shared" si="4"/>
        <v>1839800</v>
      </c>
      <c r="M18" s="15">
        <f t="shared" si="3"/>
        <v>45968.75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86281826</v>
      </c>
      <c r="E19" s="14">
        <f>SUM(D19:D19)</f>
        <v>86281826</v>
      </c>
      <c r="F19" s="16">
        <f t="shared" si="0"/>
        <v>43140913</v>
      </c>
      <c r="G19" s="17">
        <f t="shared" si="5"/>
        <v>2157045.65</v>
      </c>
      <c r="H19" s="17">
        <f t="shared" si="1"/>
        <v>86281826</v>
      </c>
      <c r="I19" s="17">
        <v>2212350</v>
      </c>
      <c r="J19" s="17">
        <f t="shared" si="2"/>
        <v>88494176</v>
      </c>
      <c r="K19" s="18">
        <f t="shared" si="6"/>
        <v>44247000</v>
      </c>
      <c r="L19" s="17">
        <f t="shared" si="4"/>
        <v>2212350</v>
      </c>
      <c r="M19" s="15">
        <f t="shared" si="3"/>
        <v>55304.350000000093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46851250</v>
      </c>
      <c r="E20" s="14">
        <f>SUM(D20:D20)</f>
        <v>46851250</v>
      </c>
      <c r="F20" s="16">
        <f t="shared" si="0"/>
        <v>23425625</v>
      </c>
      <c r="G20" s="17">
        <f t="shared" si="5"/>
        <v>1171281.25</v>
      </c>
      <c r="H20" s="17">
        <f t="shared" si="1"/>
        <v>46851250</v>
      </c>
      <c r="I20" s="17">
        <v>1201300</v>
      </c>
      <c r="J20" s="17">
        <f t="shared" si="2"/>
        <v>48052550</v>
      </c>
      <c r="K20" s="18">
        <f t="shared" si="6"/>
        <v>24026000</v>
      </c>
      <c r="L20" s="17">
        <f t="shared" si="4"/>
        <v>1201300</v>
      </c>
      <c r="M20" s="15">
        <f t="shared" si="3"/>
        <v>30018.75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72267996</v>
      </c>
      <c r="E21" s="14">
        <f>SUM(D21:D21)</f>
        <v>72267996</v>
      </c>
      <c r="F21" s="16">
        <f t="shared" si="0"/>
        <v>36133998</v>
      </c>
      <c r="G21" s="17">
        <f t="shared" si="5"/>
        <v>1806699.9000000001</v>
      </c>
      <c r="H21" s="17">
        <f t="shared" si="1"/>
        <v>72267996</v>
      </c>
      <c r="I21" s="17">
        <v>1853000</v>
      </c>
      <c r="J21" s="17">
        <f t="shared" si="2"/>
        <v>74120996</v>
      </c>
      <c r="K21" s="18">
        <f t="shared" si="6"/>
        <v>37060000</v>
      </c>
      <c r="L21" s="17">
        <f t="shared" si="4"/>
        <v>1853000</v>
      </c>
      <c r="M21" s="15">
        <f t="shared" si="3"/>
        <v>46300.09999999986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77232232</v>
      </c>
      <c r="E22" s="14">
        <f>SUM(D22:D22)</f>
        <v>77232232</v>
      </c>
      <c r="F22" s="16">
        <f t="shared" si="0"/>
        <v>38616116</v>
      </c>
      <c r="G22" s="17">
        <f t="shared" si="5"/>
        <v>1930805.8</v>
      </c>
      <c r="H22" s="17">
        <f t="shared" si="1"/>
        <v>77232232</v>
      </c>
      <c r="I22" s="17">
        <v>1980300</v>
      </c>
      <c r="J22" s="17">
        <f t="shared" si="2"/>
        <v>79212532</v>
      </c>
      <c r="K22" s="18">
        <f t="shared" si="6"/>
        <v>39606000</v>
      </c>
      <c r="L22" s="17">
        <f t="shared" si="4"/>
        <v>1980300</v>
      </c>
      <c r="M22" s="15">
        <f t="shared" si="3"/>
        <v>49494.199999999953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104117085</v>
      </c>
      <c r="E23" s="14">
        <f>SUM(D23:D23)</f>
        <v>104117085</v>
      </c>
      <c r="F23" s="16">
        <f t="shared" si="0"/>
        <v>52058542.5</v>
      </c>
      <c r="G23" s="17">
        <f t="shared" si="5"/>
        <v>2808781.375</v>
      </c>
      <c r="H23" s="17">
        <f t="shared" si="1"/>
        <v>104117085</v>
      </c>
      <c r="I23" s="17">
        <v>3036400</v>
      </c>
      <c r="J23" s="17">
        <f t="shared" si="2"/>
        <v>107153485</v>
      </c>
      <c r="K23" s="18">
        <f t="shared" si="6"/>
        <v>53576000</v>
      </c>
      <c r="L23" s="17">
        <f t="shared" si="4"/>
        <v>3036400</v>
      </c>
      <c r="M23" s="15">
        <f t="shared" si="3"/>
        <v>227618.625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101987697</v>
      </c>
      <c r="E24" s="14">
        <f>SUM(D24:D24)</f>
        <v>101987697</v>
      </c>
      <c r="F24" s="16">
        <f t="shared" si="0"/>
        <v>50993848.5</v>
      </c>
      <c r="G24" s="17">
        <f t="shared" si="5"/>
        <v>2649077.2749999999</v>
      </c>
      <c r="H24" s="17">
        <f t="shared" si="1"/>
        <v>101987697</v>
      </c>
      <c r="I24" s="17">
        <v>2863750</v>
      </c>
      <c r="J24" s="17">
        <f t="shared" si="2"/>
        <v>104851447</v>
      </c>
      <c r="K24" s="18">
        <f t="shared" si="6"/>
        <v>52425000</v>
      </c>
      <c r="L24" s="17">
        <f t="shared" si="4"/>
        <v>2863750</v>
      </c>
      <c r="M24" s="15">
        <f t="shared" si="3"/>
        <v>214672.72500000009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8885216</v>
      </c>
      <c r="E25" s="14">
        <f>SUM(D25:D25)</f>
        <v>8885216</v>
      </c>
      <c r="F25" s="16">
        <f t="shared" si="0"/>
        <v>4442608</v>
      </c>
      <c r="G25" s="17">
        <f t="shared" si="5"/>
        <v>222130.40000000002</v>
      </c>
      <c r="H25" s="17">
        <f t="shared" si="1"/>
        <v>8885216</v>
      </c>
      <c r="I25" s="17">
        <v>227800</v>
      </c>
      <c r="J25" s="17">
        <f t="shared" si="2"/>
        <v>9113016</v>
      </c>
      <c r="K25" s="18">
        <f t="shared" si="6"/>
        <v>4556000</v>
      </c>
      <c r="L25" s="17">
        <f t="shared" si="4"/>
        <v>227800</v>
      </c>
      <c r="M25" s="15">
        <f t="shared" si="3"/>
        <v>5669.5999999999767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15000000</v>
      </c>
      <c r="E26" s="14">
        <f>SUM(D26:D26)</f>
        <v>15000000</v>
      </c>
      <c r="F26" s="16">
        <f t="shared" si="0"/>
        <v>7500000</v>
      </c>
      <c r="G26" s="17">
        <f t="shared" si="5"/>
        <v>375000</v>
      </c>
      <c r="H26" s="17">
        <f t="shared" si="1"/>
        <v>15000000</v>
      </c>
      <c r="I26" s="17">
        <v>384600</v>
      </c>
      <c r="J26" s="17">
        <f t="shared" si="2"/>
        <v>15384600</v>
      </c>
      <c r="K26" s="18">
        <f t="shared" si="6"/>
        <v>7692000</v>
      </c>
      <c r="L26" s="17">
        <f t="shared" si="4"/>
        <v>384600</v>
      </c>
      <c r="M26" s="15">
        <f t="shared" si="3"/>
        <v>9600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0</v>
      </c>
      <c r="E27" s="14">
        <f>SUM(D27:D27)</f>
        <v>0</v>
      </c>
      <c r="F27" s="16">
        <f t="shared" si="0"/>
        <v>0</v>
      </c>
      <c r="G27" s="17">
        <f t="shared" si="5"/>
        <v>0</v>
      </c>
      <c r="H27" s="17">
        <f t="shared" si="1"/>
        <v>0</v>
      </c>
      <c r="I27" s="17">
        <v>0</v>
      </c>
      <c r="J27" s="17">
        <f t="shared" ref="J27" si="7">H27+I27</f>
        <v>0</v>
      </c>
      <c r="K27" s="17"/>
      <c r="L27" s="17">
        <f t="shared" ref="L27" si="8">IF(K27&gt;500000000,(50000000*0.05)+(200000000*0.15)+(250000000*0.25)+((K27-500000000)*0.3),IF(K27&gt;250000000,(50000000*0.05)+(200000000*0.15)+((K27-250000000)*0.25),IF(K27&gt;200000000,(50000000*0.05)+(K27-50000000)*0.15,IF(K27&gt;50000000,(50000000*0.05)+((K27-50000000)*0.15),IF(K27&lt;=50000000,K27*0.05,0)))))</f>
        <v>0</v>
      </c>
      <c r="M27" s="15">
        <f t="shared" ref="M27" si="9">L27-G27</f>
        <v>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11535500</v>
      </c>
      <c r="E28" s="14">
        <f>SUM(D28:D28)</f>
        <v>11535500</v>
      </c>
      <c r="F28" s="16">
        <f t="shared" si="0"/>
        <v>5767750</v>
      </c>
      <c r="G28" s="17">
        <f t="shared" si="5"/>
        <v>288387.5</v>
      </c>
      <c r="H28" s="17">
        <f t="shared" si="1"/>
        <v>11535500</v>
      </c>
      <c r="I28" s="17">
        <v>295750</v>
      </c>
      <c r="J28" s="17">
        <f t="shared" si="2"/>
        <v>11831250</v>
      </c>
      <c r="K28" s="18">
        <f t="shared" si="6"/>
        <v>5915000</v>
      </c>
      <c r="L28" s="17">
        <f t="shared" si="4"/>
        <v>295750</v>
      </c>
      <c r="M28" s="15">
        <f t="shared" si="3"/>
        <v>7362.5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43039164</v>
      </c>
      <c r="E29" s="14">
        <f>SUM(D29:D29)</f>
        <v>43039164</v>
      </c>
      <c r="F29" s="16">
        <f t="shared" si="0"/>
        <v>21519582</v>
      </c>
      <c r="G29" s="17">
        <f t="shared" si="5"/>
        <v>1075979.1000000001</v>
      </c>
      <c r="H29" s="17">
        <f t="shared" si="1"/>
        <v>43039164</v>
      </c>
      <c r="I29" s="17">
        <v>1103550</v>
      </c>
      <c r="J29" s="17">
        <f t="shared" si="2"/>
        <v>44142714</v>
      </c>
      <c r="K29" s="18">
        <f t="shared" si="6"/>
        <v>22071000</v>
      </c>
      <c r="L29" s="17">
        <f t="shared" si="4"/>
        <v>1103550</v>
      </c>
      <c r="M29" s="15">
        <f t="shared" si="3"/>
        <v>27570.899999999907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131210149</v>
      </c>
      <c r="E30" s="14">
        <f>SUM(D30:D30)</f>
        <v>131210149</v>
      </c>
      <c r="F30" s="16">
        <f t="shared" si="0"/>
        <v>65605074.5</v>
      </c>
      <c r="G30" s="17">
        <f t="shared" si="5"/>
        <v>4840761.1749999998</v>
      </c>
      <c r="H30" s="17">
        <f t="shared" si="1"/>
        <v>131210149</v>
      </c>
      <c r="I30" s="17">
        <v>5233150</v>
      </c>
      <c r="J30" s="17">
        <f t="shared" si="2"/>
        <v>136443299</v>
      </c>
      <c r="K30" s="18">
        <f t="shared" si="6"/>
        <v>68221000</v>
      </c>
      <c r="L30" s="17">
        <f t="shared" si="4"/>
        <v>5233150</v>
      </c>
      <c r="M30" s="15">
        <f t="shared" si="3"/>
        <v>392388.82500000019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25330000</v>
      </c>
      <c r="E31" s="14">
        <f>SUM(D31:D31)</f>
        <v>25330000</v>
      </c>
      <c r="F31" s="16">
        <f t="shared" si="0"/>
        <v>12665000</v>
      </c>
      <c r="G31" s="17">
        <f t="shared" si="5"/>
        <v>633250</v>
      </c>
      <c r="H31" s="17">
        <f t="shared" si="1"/>
        <v>25330000</v>
      </c>
      <c r="I31" s="17">
        <v>649450</v>
      </c>
      <c r="J31" s="17">
        <f t="shared" si="2"/>
        <v>25979450</v>
      </c>
      <c r="K31" s="18">
        <f t="shared" si="6"/>
        <v>12989000</v>
      </c>
      <c r="L31" s="17">
        <f t="shared" si="4"/>
        <v>649450</v>
      </c>
      <c r="M31" s="15">
        <f t="shared" si="3"/>
        <v>16200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47207116</v>
      </c>
      <c r="E32" s="14">
        <f>SUM(D32:D32)</f>
        <v>47207116</v>
      </c>
      <c r="F32" s="16">
        <f t="shared" si="0"/>
        <v>23603558</v>
      </c>
      <c r="G32" s="17">
        <f t="shared" si="5"/>
        <v>1180177.9000000001</v>
      </c>
      <c r="H32" s="17">
        <f t="shared" si="1"/>
        <v>47207116</v>
      </c>
      <c r="I32" s="17">
        <v>1210400</v>
      </c>
      <c r="J32" s="17">
        <f t="shared" si="2"/>
        <v>48417516</v>
      </c>
      <c r="K32" s="18">
        <f t="shared" si="6"/>
        <v>24208000</v>
      </c>
      <c r="L32" s="17">
        <f t="shared" si="4"/>
        <v>1210400</v>
      </c>
      <c r="M32" s="15">
        <f t="shared" si="3"/>
        <v>30222.09999999986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11954600</v>
      </c>
      <c r="E33" s="14">
        <f>SUM(D33:D33)</f>
        <v>11954600</v>
      </c>
      <c r="F33" s="16">
        <f t="shared" si="0"/>
        <v>5977300</v>
      </c>
      <c r="G33" s="17">
        <f t="shared" si="5"/>
        <v>298865</v>
      </c>
      <c r="H33" s="17">
        <f t="shared" si="1"/>
        <v>11954600</v>
      </c>
      <c r="I33" s="17">
        <v>306500</v>
      </c>
      <c r="J33" s="17">
        <f t="shared" si="2"/>
        <v>12261100</v>
      </c>
      <c r="K33" s="18">
        <f t="shared" si="6"/>
        <v>6130000</v>
      </c>
      <c r="L33" s="17">
        <f t="shared" si="4"/>
        <v>306500</v>
      </c>
      <c r="M33" s="15">
        <f t="shared" si="3"/>
        <v>7635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126000</v>
      </c>
      <c r="E34" s="14">
        <f>SUM(D34:D34)</f>
        <v>126000</v>
      </c>
      <c r="F34" s="16">
        <f t="shared" si="0"/>
        <v>63000</v>
      </c>
      <c r="G34" s="17">
        <f t="shared" si="5"/>
        <v>3150</v>
      </c>
      <c r="H34" s="17">
        <f t="shared" si="1"/>
        <v>126000</v>
      </c>
      <c r="I34" s="17">
        <v>3200</v>
      </c>
      <c r="J34" s="17">
        <f t="shared" si="2"/>
        <v>129200</v>
      </c>
      <c r="K34" s="18">
        <f t="shared" si="6"/>
        <v>64000</v>
      </c>
      <c r="L34" s="17">
        <f t="shared" si="4"/>
        <v>3200</v>
      </c>
      <c r="M34" s="15">
        <f t="shared" si="3"/>
        <v>50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3425600</v>
      </c>
      <c r="E35" s="14">
        <f>SUM(D35:D35)</f>
        <v>3425600</v>
      </c>
      <c r="F35" s="16">
        <f t="shared" si="0"/>
        <v>1712800</v>
      </c>
      <c r="G35" s="17">
        <f t="shared" si="5"/>
        <v>85640</v>
      </c>
      <c r="H35" s="17">
        <f t="shared" si="1"/>
        <v>3425600</v>
      </c>
      <c r="I35" s="17">
        <v>87800</v>
      </c>
      <c r="J35" s="17">
        <f t="shared" si="2"/>
        <v>3513400</v>
      </c>
      <c r="K35" s="18">
        <f t="shared" si="6"/>
        <v>1756000</v>
      </c>
      <c r="L35" s="17">
        <f t="shared" si="4"/>
        <v>87800</v>
      </c>
      <c r="M35" s="15">
        <f t="shared" si="3"/>
        <v>2160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3061800</v>
      </c>
      <c r="E36" s="14">
        <f>SUM(D36:D36)</f>
        <v>3061800</v>
      </c>
      <c r="F36" s="16">
        <f t="shared" si="0"/>
        <v>1530900</v>
      </c>
      <c r="G36" s="17">
        <f t="shared" si="5"/>
        <v>76545</v>
      </c>
      <c r="H36" s="17">
        <f t="shared" si="1"/>
        <v>3061800</v>
      </c>
      <c r="I36" s="17">
        <v>78500</v>
      </c>
      <c r="J36" s="17">
        <f t="shared" si="2"/>
        <v>3140300</v>
      </c>
      <c r="K36" s="18">
        <f t="shared" si="6"/>
        <v>1570000</v>
      </c>
      <c r="L36" s="17">
        <f t="shared" si="4"/>
        <v>78500</v>
      </c>
      <c r="M36" s="15">
        <f t="shared" si="3"/>
        <v>1955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3834500</v>
      </c>
      <c r="E37" s="14">
        <f>SUM(D37:D37)</f>
        <v>3834500</v>
      </c>
      <c r="F37" s="16">
        <f t="shared" si="0"/>
        <v>1917250</v>
      </c>
      <c r="G37" s="17">
        <f t="shared" si="5"/>
        <v>95862.5</v>
      </c>
      <c r="H37" s="17">
        <f t="shared" si="1"/>
        <v>3834500</v>
      </c>
      <c r="I37" s="17">
        <v>98300</v>
      </c>
      <c r="J37" s="17">
        <f t="shared" si="2"/>
        <v>3932800</v>
      </c>
      <c r="K37" s="18">
        <f t="shared" si="6"/>
        <v>1966000</v>
      </c>
      <c r="L37" s="17">
        <f t="shared" si="4"/>
        <v>98300</v>
      </c>
      <c r="M37" s="15">
        <f t="shared" si="3"/>
        <v>2437.5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>SUM(D38:D38)</f>
        <v>0</v>
      </c>
      <c r="F38" s="16">
        <f t="shared" si="0"/>
        <v>0</v>
      </c>
      <c r="G38" s="17">
        <f t="shared" si="5"/>
        <v>0</v>
      </c>
      <c r="H38" s="17">
        <f t="shared" si="1"/>
        <v>0</v>
      </c>
      <c r="I38" s="17"/>
      <c r="J38" s="17">
        <f t="shared" si="2"/>
        <v>0</v>
      </c>
      <c r="K38" s="17"/>
      <c r="L38" s="17"/>
      <c r="M38" s="15">
        <f t="shared" si="3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4563000</v>
      </c>
      <c r="E39" s="14">
        <f>SUM(D39:D39)</f>
        <v>4563000</v>
      </c>
      <c r="F39" s="16">
        <f t="shared" si="0"/>
        <v>2281500</v>
      </c>
      <c r="G39" s="17">
        <f t="shared" si="5"/>
        <v>114075</v>
      </c>
      <c r="H39" s="17">
        <f t="shared" si="1"/>
        <v>4563000</v>
      </c>
      <c r="I39" s="17">
        <v>116950</v>
      </c>
      <c r="J39" s="17">
        <f t="shared" si="2"/>
        <v>4679950</v>
      </c>
      <c r="K39" s="18">
        <f t="shared" si="6"/>
        <v>2339000</v>
      </c>
      <c r="L39" s="17">
        <f t="shared" si="4"/>
        <v>116950</v>
      </c>
      <c r="M39" s="15">
        <f t="shared" si="3"/>
        <v>2875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4626600</v>
      </c>
      <c r="E40" s="14">
        <f>SUM(D40:D40)</f>
        <v>4626600</v>
      </c>
      <c r="F40" s="16">
        <f t="shared" si="0"/>
        <v>2313300</v>
      </c>
      <c r="G40" s="17">
        <f t="shared" si="5"/>
        <v>115665</v>
      </c>
      <c r="H40" s="17">
        <f t="shared" si="1"/>
        <v>4626600</v>
      </c>
      <c r="I40" s="17">
        <v>118600</v>
      </c>
      <c r="J40" s="17">
        <f t="shared" si="2"/>
        <v>4745200</v>
      </c>
      <c r="K40" s="18">
        <f t="shared" si="6"/>
        <v>2372000</v>
      </c>
      <c r="L40" s="17">
        <f t="shared" si="4"/>
        <v>118600</v>
      </c>
      <c r="M40" s="15">
        <f t="shared" si="3"/>
        <v>2935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7209350</v>
      </c>
      <c r="E41" s="14">
        <f>SUM(D41:D41)</f>
        <v>7209350</v>
      </c>
      <c r="F41" s="16">
        <f t="shared" si="0"/>
        <v>3604675</v>
      </c>
      <c r="G41" s="17">
        <f t="shared" si="5"/>
        <v>180233.75</v>
      </c>
      <c r="H41" s="17">
        <f t="shared" si="1"/>
        <v>7209350</v>
      </c>
      <c r="I41" s="17">
        <v>184850</v>
      </c>
      <c r="J41" s="17">
        <f t="shared" si="2"/>
        <v>7394200</v>
      </c>
      <c r="K41" s="18">
        <f t="shared" si="6"/>
        <v>3697000</v>
      </c>
      <c r="L41" s="17">
        <f t="shared" si="4"/>
        <v>184850</v>
      </c>
      <c r="M41" s="15">
        <f t="shared" si="3"/>
        <v>4616.25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8278150</v>
      </c>
      <c r="E42" s="14">
        <f>SUM(D42:D42)</f>
        <v>8278150</v>
      </c>
      <c r="F42" s="16">
        <f t="shared" si="0"/>
        <v>4139075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248344.5</v>
      </c>
      <c r="H42" s="17">
        <f t="shared" si="1"/>
        <v>8278150</v>
      </c>
      <c r="I42" s="17">
        <v>256020</v>
      </c>
      <c r="J42" s="17">
        <f t="shared" si="2"/>
        <v>8534170</v>
      </c>
      <c r="K42" s="18">
        <f t="shared" si="6"/>
        <v>4267000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256020</v>
      </c>
      <c r="M42" s="15">
        <f t="shared" si="3"/>
        <v>7675.5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7180400</v>
      </c>
      <c r="E43" s="14">
        <f>SUM(D43:D43)</f>
        <v>7180400</v>
      </c>
      <c r="F43" s="16">
        <f t="shared" si="0"/>
        <v>3590200</v>
      </c>
      <c r="G43" s="17">
        <f t="shared" si="5"/>
        <v>179510</v>
      </c>
      <c r="H43" s="17">
        <f t="shared" si="1"/>
        <v>7180400</v>
      </c>
      <c r="I43" s="17">
        <v>184100</v>
      </c>
      <c r="J43" s="17">
        <f t="shared" si="2"/>
        <v>7364500</v>
      </c>
      <c r="K43" s="18">
        <f t="shared" si="6"/>
        <v>3682000</v>
      </c>
      <c r="L43" s="17">
        <f t="shared" si="4"/>
        <v>184100</v>
      </c>
      <c r="M43" s="15">
        <f t="shared" si="3"/>
        <v>4590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0</v>
      </c>
      <c r="E44" s="14">
        <f>SUM(D44:D44)</f>
        <v>0</v>
      </c>
      <c r="F44" s="16">
        <f t="shared" si="0"/>
        <v>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0</v>
      </c>
      <c r="H44" s="17">
        <f t="shared" si="1"/>
        <v>0</v>
      </c>
      <c r="I44" s="17"/>
      <c r="J44" s="17">
        <f t="shared" ref="J44" si="10">H44+I44</f>
        <v>0</v>
      </c>
      <c r="K44" s="17"/>
      <c r="L44" s="17"/>
      <c r="M44" s="15">
        <f t="shared" ref="M44" si="11">L44-G44</f>
        <v>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22">
        <v>0</v>
      </c>
      <c r="E45" s="14">
        <f>SUM(D45:D45)</f>
        <v>0</v>
      </c>
      <c r="F45" s="16">
        <f t="shared" si="0"/>
        <v>0</v>
      </c>
      <c r="G45" s="17">
        <f t="shared" si="5"/>
        <v>0</v>
      </c>
      <c r="H45" s="17">
        <f t="shared" si="1"/>
        <v>0</v>
      </c>
      <c r="I45" s="17"/>
      <c r="J45" s="17">
        <f t="shared" si="2"/>
        <v>0</v>
      </c>
      <c r="K45" s="17"/>
      <c r="L45" s="17"/>
      <c r="M45" s="15">
        <f t="shared" si="3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42917850</v>
      </c>
      <c r="E46" s="25">
        <f>SUM(D46:D46)</f>
        <v>42917850</v>
      </c>
      <c r="F46" s="27">
        <f t="shared" si="0"/>
        <v>21458925</v>
      </c>
      <c r="G46" s="28">
        <f t="shared" si="5"/>
        <v>1072946.25</v>
      </c>
      <c r="H46" s="28">
        <f t="shared" si="1"/>
        <v>42917850</v>
      </c>
      <c r="I46" s="28">
        <v>1100450</v>
      </c>
      <c r="J46" s="28">
        <f t="shared" si="2"/>
        <v>44018300</v>
      </c>
      <c r="K46" s="29">
        <f t="shared" si="6"/>
        <v>22009000</v>
      </c>
      <c r="L46" s="28">
        <f t="shared" si="4"/>
        <v>1100450</v>
      </c>
      <c r="M46" s="26">
        <f t="shared" si="3"/>
        <v>27503.75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>SUM(D47:D47)</f>
        <v>0</v>
      </c>
      <c r="F47" s="16">
        <f t="shared" si="0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1"/>
        <v>0</v>
      </c>
      <c r="I47" s="17"/>
      <c r="J47" s="17">
        <f t="shared" si="2"/>
        <v>0</v>
      </c>
      <c r="K47" s="17"/>
      <c r="L47" s="17"/>
      <c r="M47" s="15">
        <f t="shared" si="3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>SUM(D48:D48)</f>
        <v>0</v>
      </c>
      <c r="F48" s="16">
        <f t="shared" si="0"/>
        <v>0</v>
      </c>
      <c r="G48" s="17">
        <f t="shared" si="5"/>
        <v>0</v>
      </c>
      <c r="H48" s="17">
        <f t="shared" si="1"/>
        <v>0</v>
      </c>
      <c r="I48" s="17"/>
      <c r="J48" s="17">
        <f t="shared" ref="J48" si="12">H48+I48</f>
        <v>0</v>
      </c>
      <c r="K48" s="17"/>
      <c r="L48" s="17"/>
      <c r="M48" s="15">
        <f t="shared" ref="M48" si="13">L48-G48</f>
        <v>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4033650</v>
      </c>
      <c r="E49" s="14">
        <f>SUM(D49:D49)</f>
        <v>4033650</v>
      </c>
      <c r="F49" s="16">
        <f t="shared" si="0"/>
        <v>2016825</v>
      </c>
      <c r="G49" s="17">
        <f t="shared" si="5"/>
        <v>100841.25</v>
      </c>
      <c r="H49" s="17">
        <f t="shared" si="1"/>
        <v>4033650</v>
      </c>
      <c r="I49" s="17">
        <v>103400</v>
      </c>
      <c r="J49" s="17">
        <f t="shared" si="2"/>
        <v>4137050</v>
      </c>
      <c r="K49" s="18">
        <f t="shared" si="6"/>
        <v>2068000</v>
      </c>
      <c r="L49" s="17">
        <f t="shared" si="4"/>
        <v>103400</v>
      </c>
      <c r="M49" s="15">
        <f t="shared" si="3"/>
        <v>2558.75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3014250</v>
      </c>
      <c r="E50" s="14">
        <f>SUM(D50:D50)</f>
        <v>3014250</v>
      </c>
      <c r="F50" s="16">
        <f t="shared" si="0"/>
        <v>1507125</v>
      </c>
      <c r="G50" s="17">
        <f t="shared" si="5"/>
        <v>75356.25</v>
      </c>
      <c r="H50" s="17">
        <f t="shared" si="1"/>
        <v>3014250</v>
      </c>
      <c r="I50" s="17">
        <v>77250</v>
      </c>
      <c r="J50" s="17">
        <f t="shared" si="2"/>
        <v>3091500</v>
      </c>
      <c r="K50" s="18">
        <f t="shared" si="6"/>
        <v>1545000</v>
      </c>
      <c r="L50" s="17">
        <f t="shared" si="4"/>
        <v>77250</v>
      </c>
      <c r="M50" s="15">
        <f t="shared" si="3"/>
        <v>1893.75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746000</v>
      </c>
      <c r="E51" s="14">
        <f>SUM(D51:D51)</f>
        <v>746000</v>
      </c>
      <c r="F51" s="16">
        <f t="shared" si="0"/>
        <v>373000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22380</v>
      </c>
      <c r="H51" s="17">
        <f t="shared" si="1"/>
        <v>746000</v>
      </c>
      <c r="I51" s="17">
        <v>23040</v>
      </c>
      <c r="J51" s="17">
        <f t="shared" si="2"/>
        <v>769040</v>
      </c>
      <c r="K51" s="18">
        <f t="shared" si="6"/>
        <v>384000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23040</v>
      </c>
      <c r="M51" s="15">
        <f t="shared" si="3"/>
        <v>660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12128015</v>
      </c>
      <c r="E52" s="14">
        <f>SUM(D52:D52)</f>
        <v>12128015</v>
      </c>
      <c r="F52" s="16">
        <f t="shared" si="0"/>
        <v>6064007.5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303200.375</v>
      </c>
      <c r="H52" s="17">
        <f t="shared" si="1"/>
        <v>12128015</v>
      </c>
      <c r="I52" s="17">
        <v>310950</v>
      </c>
      <c r="J52" s="17">
        <f t="shared" si="2"/>
        <v>12438965</v>
      </c>
      <c r="K52" s="18">
        <f t="shared" si="6"/>
        <v>6219000</v>
      </c>
      <c r="L52" s="17">
        <f t="shared" si="4"/>
        <v>310950</v>
      </c>
      <c r="M52" s="15">
        <f t="shared" si="3"/>
        <v>7749.625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14414967</v>
      </c>
      <c r="E53" s="14">
        <f>SUM(D53:D53)</f>
        <v>14414967</v>
      </c>
      <c r="F53" s="16">
        <f t="shared" si="0"/>
        <v>7207483.5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432449.01000000007</v>
      </c>
      <c r="H53" s="17">
        <f t="shared" si="1"/>
        <v>14414967</v>
      </c>
      <c r="I53" s="17">
        <v>445800</v>
      </c>
      <c r="J53" s="17">
        <f t="shared" si="2"/>
        <v>14860767</v>
      </c>
      <c r="K53" s="18">
        <f t="shared" si="6"/>
        <v>7430000</v>
      </c>
      <c r="L53" s="17">
        <f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445800</v>
      </c>
      <c r="M53" s="15">
        <f t="shared" si="3"/>
        <v>13350.989999999932</v>
      </c>
      <c r="N53" s="19"/>
    </row>
    <row r="54" spans="1:14" x14ac:dyDescent="0.25">
      <c r="A54" s="12">
        <v>48</v>
      </c>
      <c r="B54" s="32"/>
      <c r="C54" s="32" t="s">
        <v>109</v>
      </c>
      <c r="D54" s="15">
        <v>60000</v>
      </c>
      <c r="E54" s="14">
        <f>SUM(D54:D54)</f>
        <v>60000</v>
      </c>
      <c r="F54" s="16">
        <f t="shared" si="0"/>
        <v>30000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1800</v>
      </c>
      <c r="H54" s="17">
        <f t="shared" si="1"/>
        <v>60000</v>
      </c>
      <c r="I54" s="17">
        <v>1800</v>
      </c>
      <c r="J54" s="17">
        <f t="shared" si="2"/>
        <v>61800</v>
      </c>
      <c r="K54" s="18">
        <f t="shared" si="6"/>
        <v>30000</v>
      </c>
      <c r="L54" s="17">
        <f>IF(K54&gt;500000000,(50000000*0.05)+(200000000*0.15)+(250000000*0.25)+((K54-500000000)*0.3),IF(K54&gt;250000000,(50000000*0.05)+(200000000*0.15)+((K54-250000000)*0.25),IF(K54&gt;200000000,(50000000*0.05)+(K54-50000000)*0.15,IF(K54&gt;50000000,(50000000*0.05)+((K54-50000000)*0.15),IF(K54&lt;=50000000,K54*0.05,0)))))*120%</f>
        <v>1800</v>
      </c>
      <c r="M54" s="15">
        <f t="shared" si="3"/>
        <v>0</v>
      </c>
      <c r="N54" s="19"/>
    </row>
    <row r="55" spans="1:14" x14ac:dyDescent="0.25">
      <c r="A55" s="12">
        <v>49</v>
      </c>
      <c r="B55" s="32"/>
      <c r="C55" s="32" t="s">
        <v>110</v>
      </c>
      <c r="D55" s="15">
        <v>3223400</v>
      </c>
      <c r="E55" s="14">
        <f>SUM(D55:D55)</f>
        <v>3223400</v>
      </c>
      <c r="F55" s="16">
        <f t="shared" si="0"/>
        <v>1611700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96702</v>
      </c>
      <c r="H55" s="17">
        <f t="shared" si="1"/>
        <v>3223400</v>
      </c>
      <c r="I55" s="17">
        <v>99660</v>
      </c>
      <c r="J55" s="17">
        <f t="shared" si="2"/>
        <v>3323060</v>
      </c>
      <c r="K55" s="18">
        <f t="shared" si="6"/>
        <v>1661000</v>
      </c>
      <c r="L55" s="17">
        <f>IF(K55&gt;500000000,(50000000*0.05)+(200000000*0.15)+(250000000*0.25)+((K55-500000000)*0.3),IF(K55&gt;250000000,(50000000*0.05)+(200000000*0.15)+((K55-250000000)*0.25),IF(K55&gt;200000000,(50000000*0.05)+(K55-50000000)*0.15,IF(K55&gt;50000000,(50000000*0.05)+((K55-50000000)*0.15),IF(K55&lt;=50000000,K55*0.05,0)))))*120%</f>
        <v>99660</v>
      </c>
      <c r="M55" s="15">
        <f t="shared" si="3"/>
        <v>2958</v>
      </c>
      <c r="N55" s="19"/>
    </row>
    <row r="56" spans="1:14" x14ac:dyDescent="0.25">
      <c r="A56" s="12">
        <v>50</v>
      </c>
      <c r="B56" s="32"/>
      <c r="C56" s="32" t="s">
        <v>111</v>
      </c>
      <c r="D56" s="15">
        <v>3272600</v>
      </c>
      <c r="E56" s="14">
        <f>SUM(D56:D56)</f>
        <v>3272600</v>
      </c>
      <c r="F56" s="16">
        <f t="shared" si="0"/>
        <v>1636300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98178</v>
      </c>
      <c r="H56" s="17">
        <f t="shared" si="1"/>
        <v>3272600</v>
      </c>
      <c r="I56" s="17">
        <v>101160</v>
      </c>
      <c r="J56" s="17">
        <f t="shared" si="2"/>
        <v>3373760</v>
      </c>
      <c r="K56" s="18">
        <f t="shared" si="6"/>
        <v>1686000</v>
      </c>
      <c r="L56" s="17">
        <f>IF(K56&gt;500000000,(50000000*0.05)+(200000000*0.15)+(250000000*0.25)+((K56-500000000)*0.3),IF(K56&gt;250000000,(50000000*0.05)+(200000000*0.15)+((K56-250000000)*0.25),IF(K56&gt;200000000,(50000000*0.05)+(K56-50000000)*0.15,IF(K56&gt;50000000,(50000000*0.05)+((K56-50000000)*0.15),IF(K56&lt;=50000000,K56*0.05,0)))))*120%</f>
        <v>101160</v>
      </c>
      <c r="M56" s="15">
        <f t="shared" si="3"/>
        <v>2982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33">
        <v>67511650</v>
      </c>
      <c r="E57" s="14">
        <f>SUM(D57:D57)</f>
        <v>67511650</v>
      </c>
      <c r="F57" s="16">
        <f t="shared" si="0"/>
        <v>33755825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1687791.25</v>
      </c>
      <c r="H57" s="17">
        <f t="shared" si="1"/>
        <v>67511650</v>
      </c>
      <c r="I57" s="17">
        <v>1731050</v>
      </c>
      <c r="J57" s="17">
        <f t="shared" si="2"/>
        <v>69242700</v>
      </c>
      <c r="K57" s="18">
        <f t="shared" si="6"/>
        <v>34621000</v>
      </c>
      <c r="L57" s="17">
        <f t="shared" si="4"/>
        <v>1731050</v>
      </c>
      <c r="M57" s="15">
        <f t="shared" si="3"/>
        <v>43258.75</v>
      </c>
      <c r="N57" s="19"/>
    </row>
    <row r="58" spans="1:14" ht="15.75" x14ac:dyDescent="0.25">
      <c r="A58" s="34" t="s">
        <v>114</v>
      </c>
      <c r="B58" s="34"/>
      <c r="C58" s="34"/>
      <c r="D58" s="35">
        <f t="shared" ref="D58" si="14">SUM(D7:D57)</f>
        <v>1318358831</v>
      </c>
      <c r="E58" s="35">
        <f>SUM(E7:E57)</f>
        <v>1318358831</v>
      </c>
      <c r="F58" s="36"/>
      <c r="G58" s="35">
        <f t="shared" ref="G58" si="15">SUM(G7:G57)</f>
        <v>34974692.910000004</v>
      </c>
      <c r="H58" s="35"/>
      <c r="I58" s="35"/>
      <c r="J58" s="35"/>
      <c r="K58" s="35"/>
      <c r="L58" s="35"/>
      <c r="M58" s="35">
        <f t="shared" ref="M58" si="16">SUM(M7:M57)</f>
        <v>1471137.0899999994</v>
      </c>
    </row>
  </sheetData>
  <mergeCells count="13">
    <mergeCell ref="J5:J6"/>
    <mergeCell ref="K5:K6"/>
    <mergeCell ref="L5:L6"/>
    <mergeCell ref="M5:M6"/>
    <mergeCell ref="H1:M2"/>
    <mergeCell ref="A5:A6"/>
    <mergeCell ref="B5:B6"/>
    <mergeCell ref="C5:C6"/>
    <mergeCell ref="E5:E6"/>
    <mergeCell ref="F5:F6"/>
    <mergeCell ref="G5:G6"/>
    <mergeCell ref="H5:H6"/>
    <mergeCell ref="I5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96F2-0369-44A5-BB25-9DFABE8511C5}">
  <dimension ref="A1:N58"/>
  <sheetViews>
    <sheetView zoomScale="85" zoomScaleNormal="85" workbookViewId="0">
      <pane xSplit="3" ySplit="6" topLeftCell="F7" activePane="bottomRight" state="frozen"/>
      <selection pane="topRight" activeCell="D1" sqref="D1"/>
      <selection pane="bottomLeft" activeCell="A7" sqref="A7"/>
      <selection pane="bottomRight" activeCell="I57" sqref="I57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1894454058</v>
      </c>
      <c r="F3" s="4"/>
      <c r="G3" s="5">
        <f>SUM(G7:G57)</f>
        <v>64223340.965000011</v>
      </c>
      <c r="H3" s="5"/>
      <c r="I3" s="5">
        <f>SUM(I7:I57)</f>
        <v>68512780</v>
      </c>
      <c r="J3" s="5">
        <f>SUM(J7:J57)</f>
        <v>1962966838</v>
      </c>
      <c r="K3" s="5"/>
      <c r="L3" s="5">
        <f>SUM(L7:L57)</f>
        <v>68512780</v>
      </c>
      <c r="M3" s="5">
        <f>SUM(M7:M57)</f>
        <v>5770294.5350000011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15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73782500</v>
      </c>
      <c r="E7" s="14">
        <f t="shared" ref="E7:E38" si="0">SUM(D7:D7)</f>
        <v>73782500</v>
      </c>
      <c r="F7" s="16">
        <f t="shared" ref="F7:F57" si="1">50%*E7</f>
        <v>36891250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1844562.5</v>
      </c>
      <c r="H7" s="17">
        <f>E7</f>
        <v>73782500</v>
      </c>
      <c r="I7" s="17">
        <v>1891850</v>
      </c>
      <c r="J7" s="17">
        <f>H7+I7</f>
        <v>75674350</v>
      </c>
      <c r="K7" s="18">
        <f>ROUNDDOWN(J7/2,-3)</f>
        <v>37837000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1891850</v>
      </c>
      <c r="M7" s="15">
        <f>L7-G7</f>
        <v>47287.5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104510867</v>
      </c>
      <c r="E8" s="14">
        <f t="shared" si="0"/>
        <v>104510867</v>
      </c>
      <c r="F8" s="16">
        <f t="shared" si="1"/>
        <v>52255433.5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2838315.0249999999</v>
      </c>
      <c r="H8" s="17">
        <f t="shared" ref="H8:H57" si="2">E8</f>
        <v>104510867</v>
      </c>
      <c r="I8" s="17">
        <v>3068350</v>
      </c>
      <c r="J8" s="17">
        <f t="shared" ref="J8:J53" si="3">H8+I8</f>
        <v>107579217</v>
      </c>
      <c r="K8" s="18">
        <f>ROUNDDOWN(J8/2,-3)</f>
        <v>53789000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3068350</v>
      </c>
      <c r="M8" s="15">
        <f t="shared" ref="M8:M53" si="4">L8-G8</f>
        <v>230034.97500000009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 t="shared" si="0"/>
        <v>0</v>
      </c>
      <c r="F9" s="16">
        <f t="shared" si="1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2"/>
        <v>0</v>
      </c>
      <c r="I9" s="17">
        <v>0</v>
      </c>
      <c r="J9" s="17">
        <f t="shared" si="3"/>
        <v>0</v>
      </c>
      <c r="K9" s="17"/>
      <c r="L9" s="17">
        <f t="shared" ref="L9:L53" si="5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4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 t="shared" si="0"/>
        <v>0</v>
      </c>
      <c r="F10" s="16">
        <f t="shared" si="1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2"/>
        <v>0</v>
      </c>
      <c r="I10" s="17">
        <v>0</v>
      </c>
      <c r="J10" s="17">
        <f t="shared" si="3"/>
        <v>0</v>
      </c>
      <c r="K10" s="17"/>
      <c r="L10" s="17">
        <f t="shared" si="5"/>
        <v>0</v>
      </c>
      <c r="M10" s="15">
        <f t="shared" si="4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 t="shared" si="0"/>
        <v>0</v>
      </c>
      <c r="F11" s="16">
        <f t="shared" si="1"/>
        <v>0</v>
      </c>
      <c r="G11" s="17">
        <f t="shared" ref="G11:G50" si="6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2"/>
        <v>0</v>
      </c>
      <c r="I11" s="17">
        <v>0</v>
      </c>
      <c r="J11" s="17">
        <f t="shared" si="3"/>
        <v>0</v>
      </c>
      <c r="K11" s="17"/>
      <c r="L11" s="17">
        <f t="shared" si="5"/>
        <v>0</v>
      </c>
      <c r="M11" s="15">
        <f t="shared" si="4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0</v>
      </c>
      <c r="E12" s="14">
        <f t="shared" si="0"/>
        <v>0</v>
      </c>
      <c r="F12" s="16">
        <f t="shared" si="1"/>
        <v>0</v>
      </c>
      <c r="G12" s="17">
        <f t="shared" si="6"/>
        <v>0</v>
      </c>
      <c r="H12" s="17">
        <f t="shared" si="2"/>
        <v>0</v>
      </c>
      <c r="I12" s="17">
        <v>0</v>
      </c>
      <c r="J12" s="17">
        <f t="shared" ref="J12" si="7">H12+I12</f>
        <v>0</v>
      </c>
      <c r="K12" s="17"/>
      <c r="L12" s="17">
        <f t="shared" ref="L12" si="8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9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29099331</v>
      </c>
      <c r="E13" s="14">
        <f t="shared" si="0"/>
        <v>29099331</v>
      </c>
      <c r="F13" s="16">
        <f t="shared" si="1"/>
        <v>14549665.5</v>
      </c>
      <c r="G13" s="17">
        <f t="shared" si="6"/>
        <v>727483.27500000002</v>
      </c>
      <c r="H13" s="17">
        <f t="shared" si="2"/>
        <v>29099331</v>
      </c>
      <c r="I13" s="17">
        <v>746100</v>
      </c>
      <c r="J13" s="17">
        <f t="shared" si="3"/>
        <v>29845431</v>
      </c>
      <c r="K13" s="18">
        <f t="shared" ref="K13:K53" si="10">ROUNDDOWN(J13/2,-3)</f>
        <v>14922000</v>
      </c>
      <c r="L13" s="17">
        <f t="shared" si="5"/>
        <v>746100</v>
      </c>
      <c r="M13" s="15">
        <f t="shared" si="4"/>
        <v>18616.724999999977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 t="shared" si="0"/>
        <v>0</v>
      </c>
      <c r="F14" s="16">
        <f t="shared" si="1"/>
        <v>0</v>
      </c>
      <c r="G14" s="17">
        <f t="shared" si="6"/>
        <v>0</v>
      </c>
      <c r="H14" s="17">
        <f t="shared" si="2"/>
        <v>0</v>
      </c>
      <c r="I14" s="17">
        <v>0</v>
      </c>
      <c r="J14" s="17">
        <f t="shared" si="3"/>
        <v>0</v>
      </c>
      <c r="K14" s="17"/>
      <c r="L14" s="17">
        <f t="shared" si="5"/>
        <v>0</v>
      </c>
      <c r="M14" s="15">
        <f t="shared" si="4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133641395</v>
      </c>
      <c r="E15" s="14">
        <f t="shared" si="0"/>
        <v>133641395</v>
      </c>
      <c r="F15" s="16">
        <f t="shared" si="1"/>
        <v>66820697.5</v>
      </c>
      <c r="G15" s="17">
        <f t="shared" si="6"/>
        <v>5023104.625</v>
      </c>
      <c r="H15" s="17">
        <f t="shared" si="2"/>
        <v>133641395</v>
      </c>
      <c r="I15" s="17">
        <v>5430250</v>
      </c>
      <c r="J15" s="17">
        <f t="shared" si="3"/>
        <v>139071645</v>
      </c>
      <c r="K15" s="18">
        <f t="shared" si="10"/>
        <v>69535000</v>
      </c>
      <c r="L15" s="17">
        <f t="shared" si="5"/>
        <v>5430250</v>
      </c>
      <c r="M15" s="15">
        <f t="shared" si="4"/>
        <v>407145.375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11863400</v>
      </c>
      <c r="E16" s="14">
        <f t="shared" si="0"/>
        <v>11863400</v>
      </c>
      <c r="F16" s="16">
        <f t="shared" si="1"/>
        <v>5931700</v>
      </c>
      <c r="G16" s="17">
        <f t="shared" si="6"/>
        <v>296585</v>
      </c>
      <c r="H16" s="17">
        <f t="shared" si="2"/>
        <v>11863400</v>
      </c>
      <c r="I16" s="17">
        <v>304150</v>
      </c>
      <c r="J16" s="17">
        <f t="shared" si="3"/>
        <v>12167550</v>
      </c>
      <c r="K16" s="18">
        <f t="shared" si="10"/>
        <v>6083000</v>
      </c>
      <c r="L16" s="17">
        <f t="shared" si="5"/>
        <v>304150</v>
      </c>
      <c r="M16" s="15">
        <f t="shared" si="4"/>
        <v>7565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145999281</v>
      </c>
      <c r="E17" s="14">
        <f t="shared" si="0"/>
        <v>145999281</v>
      </c>
      <c r="F17" s="16">
        <f t="shared" si="1"/>
        <v>72999640.5</v>
      </c>
      <c r="G17" s="17">
        <f t="shared" si="6"/>
        <v>5949946.0749999993</v>
      </c>
      <c r="H17" s="17">
        <f t="shared" si="2"/>
        <v>145999281</v>
      </c>
      <c r="I17" s="17">
        <v>6432250</v>
      </c>
      <c r="J17" s="17">
        <f t="shared" si="3"/>
        <v>152431531</v>
      </c>
      <c r="K17" s="18">
        <f t="shared" si="10"/>
        <v>76215000</v>
      </c>
      <c r="L17" s="17">
        <f t="shared" si="5"/>
        <v>6432250</v>
      </c>
      <c r="M17" s="15">
        <f t="shared" si="4"/>
        <v>482303.92500000075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76148709</v>
      </c>
      <c r="E18" s="14">
        <f t="shared" si="0"/>
        <v>76148709</v>
      </c>
      <c r="F18" s="16">
        <f t="shared" si="1"/>
        <v>38074354.5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1903717.7250000001</v>
      </c>
      <c r="H18" s="17">
        <f t="shared" si="2"/>
        <v>76148709</v>
      </c>
      <c r="I18" s="17">
        <v>1952500</v>
      </c>
      <c r="J18" s="17">
        <f t="shared" si="3"/>
        <v>78101209</v>
      </c>
      <c r="K18" s="18">
        <f t="shared" si="10"/>
        <v>39050000</v>
      </c>
      <c r="L18" s="17">
        <f t="shared" si="5"/>
        <v>1952500</v>
      </c>
      <c r="M18" s="15">
        <f t="shared" si="4"/>
        <v>48782.274999999907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104302238</v>
      </c>
      <c r="E19" s="14">
        <f t="shared" si="0"/>
        <v>104302238</v>
      </c>
      <c r="F19" s="16">
        <f t="shared" si="1"/>
        <v>52151119</v>
      </c>
      <c r="G19" s="17">
        <f t="shared" si="6"/>
        <v>2822667.85</v>
      </c>
      <c r="H19" s="17">
        <f t="shared" si="2"/>
        <v>104302238</v>
      </c>
      <c r="I19" s="17">
        <v>3051400</v>
      </c>
      <c r="J19" s="17">
        <f t="shared" si="3"/>
        <v>107353638</v>
      </c>
      <c r="K19" s="18">
        <f t="shared" si="10"/>
        <v>53676000</v>
      </c>
      <c r="L19" s="17">
        <f t="shared" si="5"/>
        <v>3051400</v>
      </c>
      <c r="M19" s="15">
        <f t="shared" si="4"/>
        <v>228732.14999999991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167007800</v>
      </c>
      <c r="E20" s="14">
        <f t="shared" si="0"/>
        <v>167007800</v>
      </c>
      <c r="F20" s="16">
        <f t="shared" si="1"/>
        <v>83503900</v>
      </c>
      <c r="G20" s="17">
        <f t="shared" si="6"/>
        <v>7525585</v>
      </c>
      <c r="H20" s="17">
        <f t="shared" si="2"/>
        <v>167007800</v>
      </c>
      <c r="I20" s="17">
        <v>8135650</v>
      </c>
      <c r="J20" s="17">
        <f t="shared" si="3"/>
        <v>175143450</v>
      </c>
      <c r="K20" s="18">
        <f t="shared" si="10"/>
        <v>87571000</v>
      </c>
      <c r="L20" s="17">
        <f t="shared" si="5"/>
        <v>8135650</v>
      </c>
      <c r="M20" s="15">
        <f t="shared" si="4"/>
        <v>610065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79829243</v>
      </c>
      <c r="E21" s="14">
        <f t="shared" si="0"/>
        <v>79829243</v>
      </c>
      <c r="F21" s="16">
        <f t="shared" si="1"/>
        <v>39914621.5</v>
      </c>
      <c r="G21" s="17">
        <f t="shared" si="6"/>
        <v>1995731.0750000002</v>
      </c>
      <c r="H21" s="17">
        <f t="shared" si="2"/>
        <v>79829243</v>
      </c>
      <c r="I21" s="17">
        <v>2046900</v>
      </c>
      <c r="J21" s="17">
        <f t="shared" si="3"/>
        <v>81876143</v>
      </c>
      <c r="K21" s="18">
        <f t="shared" si="10"/>
        <v>40938000</v>
      </c>
      <c r="L21" s="17">
        <f t="shared" si="5"/>
        <v>2046900</v>
      </c>
      <c r="M21" s="15">
        <f t="shared" si="4"/>
        <v>51168.924999999814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108041555</v>
      </c>
      <c r="E22" s="14">
        <f t="shared" si="0"/>
        <v>108041555</v>
      </c>
      <c r="F22" s="16">
        <f t="shared" si="1"/>
        <v>54020777.5</v>
      </c>
      <c r="G22" s="17">
        <f t="shared" si="6"/>
        <v>3103116.625</v>
      </c>
      <c r="H22" s="17">
        <f t="shared" si="2"/>
        <v>108041555</v>
      </c>
      <c r="I22" s="17">
        <v>3354700</v>
      </c>
      <c r="J22" s="17">
        <f t="shared" si="3"/>
        <v>111396255</v>
      </c>
      <c r="K22" s="18">
        <f t="shared" si="10"/>
        <v>55698000</v>
      </c>
      <c r="L22" s="17">
        <f t="shared" si="5"/>
        <v>3354700</v>
      </c>
      <c r="M22" s="15">
        <f t="shared" si="4"/>
        <v>251583.375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164537514</v>
      </c>
      <c r="E23" s="14">
        <f t="shared" si="0"/>
        <v>164537514</v>
      </c>
      <c r="F23" s="16">
        <f t="shared" si="1"/>
        <v>82268757</v>
      </c>
      <c r="G23" s="17">
        <f t="shared" si="6"/>
        <v>7340313.5499999998</v>
      </c>
      <c r="H23" s="17">
        <f t="shared" si="2"/>
        <v>164537514</v>
      </c>
      <c r="I23" s="17">
        <v>7935400</v>
      </c>
      <c r="J23" s="17">
        <f t="shared" si="3"/>
        <v>172472914</v>
      </c>
      <c r="K23" s="18">
        <f t="shared" si="10"/>
        <v>86236000</v>
      </c>
      <c r="L23" s="17">
        <f t="shared" si="5"/>
        <v>7935400</v>
      </c>
      <c r="M23" s="15">
        <f t="shared" si="4"/>
        <v>595086.45000000019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202150346</v>
      </c>
      <c r="E24" s="14">
        <f t="shared" si="0"/>
        <v>202150346</v>
      </c>
      <c r="F24" s="16">
        <f t="shared" si="1"/>
        <v>101075173</v>
      </c>
      <c r="G24" s="17">
        <f t="shared" si="6"/>
        <v>10161275.949999999</v>
      </c>
      <c r="H24" s="17">
        <f t="shared" si="2"/>
        <v>202150346</v>
      </c>
      <c r="I24" s="17">
        <v>10985050</v>
      </c>
      <c r="J24" s="17">
        <f t="shared" si="3"/>
        <v>213135396</v>
      </c>
      <c r="K24" s="18">
        <f t="shared" si="10"/>
        <v>106567000</v>
      </c>
      <c r="L24" s="17">
        <f t="shared" si="5"/>
        <v>10985050</v>
      </c>
      <c r="M24" s="15">
        <f t="shared" si="4"/>
        <v>823774.05000000075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8857094</v>
      </c>
      <c r="E25" s="14">
        <f t="shared" si="0"/>
        <v>8857094</v>
      </c>
      <c r="F25" s="16">
        <f t="shared" si="1"/>
        <v>4428547</v>
      </c>
      <c r="G25" s="17">
        <f t="shared" si="6"/>
        <v>221427.35</v>
      </c>
      <c r="H25" s="17">
        <f t="shared" si="2"/>
        <v>8857094</v>
      </c>
      <c r="I25" s="17">
        <v>227100</v>
      </c>
      <c r="J25" s="17">
        <f t="shared" si="3"/>
        <v>9084194</v>
      </c>
      <c r="K25" s="18">
        <f t="shared" si="10"/>
        <v>4542000</v>
      </c>
      <c r="L25" s="17">
        <f t="shared" si="5"/>
        <v>227100</v>
      </c>
      <c r="M25" s="15">
        <f t="shared" si="4"/>
        <v>5672.6499999999942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33334158</v>
      </c>
      <c r="E26" s="14">
        <f t="shared" si="0"/>
        <v>33334158</v>
      </c>
      <c r="F26" s="16">
        <f t="shared" si="1"/>
        <v>16667079</v>
      </c>
      <c r="G26" s="17">
        <f t="shared" si="6"/>
        <v>833353.95000000007</v>
      </c>
      <c r="H26" s="17">
        <f t="shared" si="2"/>
        <v>33334158</v>
      </c>
      <c r="I26" s="17">
        <v>854700</v>
      </c>
      <c r="J26" s="17">
        <f t="shared" si="3"/>
        <v>34188858</v>
      </c>
      <c r="K26" s="18">
        <f t="shared" si="10"/>
        <v>17094000</v>
      </c>
      <c r="L26" s="17">
        <f t="shared" si="5"/>
        <v>854700</v>
      </c>
      <c r="M26" s="15">
        <f t="shared" si="4"/>
        <v>21346.04999999993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160000</v>
      </c>
      <c r="E27" s="14">
        <f t="shared" si="0"/>
        <v>160000</v>
      </c>
      <c r="F27" s="16">
        <f t="shared" si="1"/>
        <v>80000</v>
      </c>
      <c r="G27" s="17">
        <f t="shared" si="6"/>
        <v>4000</v>
      </c>
      <c r="H27" s="17">
        <f t="shared" si="2"/>
        <v>160000</v>
      </c>
      <c r="I27" s="17">
        <v>4100</v>
      </c>
      <c r="J27" s="17">
        <f t="shared" si="3"/>
        <v>164100</v>
      </c>
      <c r="K27" s="18">
        <f t="shared" si="10"/>
        <v>82000</v>
      </c>
      <c r="L27" s="17">
        <f t="shared" si="5"/>
        <v>4100</v>
      </c>
      <c r="M27" s="15">
        <f t="shared" si="4"/>
        <v>100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12813500</v>
      </c>
      <c r="E28" s="14">
        <f t="shared" si="0"/>
        <v>12813500</v>
      </c>
      <c r="F28" s="16">
        <f t="shared" si="1"/>
        <v>6406750</v>
      </c>
      <c r="G28" s="17">
        <f t="shared" si="6"/>
        <v>320337.5</v>
      </c>
      <c r="H28" s="17">
        <f t="shared" si="2"/>
        <v>12813500</v>
      </c>
      <c r="I28" s="17">
        <v>328550</v>
      </c>
      <c r="J28" s="17">
        <f t="shared" si="3"/>
        <v>13142050</v>
      </c>
      <c r="K28" s="18">
        <f t="shared" si="10"/>
        <v>6571000</v>
      </c>
      <c r="L28" s="17">
        <f t="shared" si="5"/>
        <v>328550</v>
      </c>
      <c r="M28" s="15">
        <f t="shared" si="4"/>
        <v>8212.5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81512853</v>
      </c>
      <c r="E29" s="14">
        <f t="shared" si="0"/>
        <v>81512853</v>
      </c>
      <c r="F29" s="16">
        <f t="shared" si="1"/>
        <v>40756426.5</v>
      </c>
      <c r="G29" s="17">
        <f t="shared" si="6"/>
        <v>2037821.3250000002</v>
      </c>
      <c r="H29" s="17">
        <f t="shared" si="2"/>
        <v>81512853</v>
      </c>
      <c r="I29" s="17">
        <v>2090050</v>
      </c>
      <c r="J29" s="17">
        <f t="shared" si="3"/>
        <v>83602903</v>
      </c>
      <c r="K29" s="18">
        <f t="shared" si="10"/>
        <v>41801000</v>
      </c>
      <c r="L29" s="17">
        <f t="shared" si="5"/>
        <v>2090050</v>
      </c>
      <c r="M29" s="15">
        <f t="shared" si="4"/>
        <v>52228.674999999814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104958553</v>
      </c>
      <c r="E30" s="14">
        <f t="shared" si="0"/>
        <v>104958553</v>
      </c>
      <c r="F30" s="16">
        <f t="shared" si="1"/>
        <v>52479276.5</v>
      </c>
      <c r="G30" s="17">
        <f t="shared" si="6"/>
        <v>2871891.4750000001</v>
      </c>
      <c r="H30" s="17">
        <f t="shared" si="2"/>
        <v>104958553</v>
      </c>
      <c r="I30" s="17">
        <v>3104650</v>
      </c>
      <c r="J30" s="17">
        <f t="shared" si="3"/>
        <v>108063203</v>
      </c>
      <c r="K30" s="18">
        <f t="shared" si="10"/>
        <v>54031000</v>
      </c>
      <c r="L30" s="17">
        <f t="shared" si="5"/>
        <v>3104650</v>
      </c>
      <c r="M30" s="15">
        <f t="shared" si="4"/>
        <v>232758.52499999991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25050000</v>
      </c>
      <c r="E31" s="14">
        <f t="shared" si="0"/>
        <v>25050000</v>
      </c>
      <c r="F31" s="16">
        <f t="shared" si="1"/>
        <v>12525000</v>
      </c>
      <c r="G31" s="17">
        <f t="shared" si="6"/>
        <v>626250</v>
      </c>
      <c r="H31" s="17">
        <f t="shared" si="2"/>
        <v>25050000</v>
      </c>
      <c r="I31" s="17">
        <v>642300</v>
      </c>
      <c r="J31" s="17">
        <f t="shared" si="3"/>
        <v>25692300</v>
      </c>
      <c r="K31" s="18">
        <f t="shared" si="10"/>
        <v>12846000</v>
      </c>
      <c r="L31" s="17">
        <f t="shared" si="5"/>
        <v>642300</v>
      </c>
      <c r="M31" s="15">
        <f t="shared" si="4"/>
        <v>16050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40678912</v>
      </c>
      <c r="E32" s="14">
        <f t="shared" si="0"/>
        <v>40678912</v>
      </c>
      <c r="F32" s="16">
        <f t="shared" si="1"/>
        <v>20339456</v>
      </c>
      <c r="G32" s="17">
        <f t="shared" si="6"/>
        <v>1016972.8</v>
      </c>
      <c r="H32" s="17">
        <f t="shared" si="2"/>
        <v>40678912</v>
      </c>
      <c r="I32" s="17">
        <v>1043000</v>
      </c>
      <c r="J32" s="17">
        <f t="shared" si="3"/>
        <v>41721912</v>
      </c>
      <c r="K32" s="18">
        <f t="shared" si="10"/>
        <v>20860000</v>
      </c>
      <c r="L32" s="17">
        <f t="shared" si="5"/>
        <v>1043000</v>
      </c>
      <c r="M32" s="15">
        <f t="shared" si="4"/>
        <v>26027.199999999953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12438300</v>
      </c>
      <c r="E33" s="14">
        <f t="shared" si="0"/>
        <v>12438300</v>
      </c>
      <c r="F33" s="16">
        <f t="shared" si="1"/>
        <v>6219150</v>
      </c>
      <c r="G33" s="17">
        <f t="shared" si="6"/>
        <v>310957.5</v>
      </c>
      <c r="H33" s="17">
        <f t="shared" si="2"/>
        <v>12438300</v>
      </c>
      <c r="I33" s="17">
        <v>318900</v>
      </c>
      <c r="J33" s="17">
        <f t="shared" si="3"/>
        <v>12757200</v>
      </c>
      <c r="K33" s="18">
        <f t="shared" si="10"/>
        <v>6378000</v>
      </c>
      <c r="L33" s="17">
        <f t="shared" si="5"/>
        <v>318900</v>
      </c>
      <c r="M33" s="15">
        <f t="shared" si="4"/>
        <v>7942.5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5467300</v>
      </c>
      <c r="E34" s="14">
        <f t="shared" si="0"/>
        <v>5467300</v>
      </c>
      <c r="F34" s="16">
        <f t="shared" si="1"/>
        <v>2733650</v>
      </c>
      <c r="G34" s="17">
        <f t="shared" si="6"/>
        <v>136682.5</v>
      </c>
      <c r="H34" s="17">
        <f t="shared" si="2"/>
        <v>5467300</v>
      </c>
      <c r="I34" s="17">
        <v>140150</v>
      </c>
      <c r="J34" s="17">
        <f t="shared" si="3"/>
        <v>5607450</v>
      </c>
      <c r="K34" s="18">
        <f t="shared" si="10"/>
        <v>2803000</v>
      </c>
      <c r="L34" s="17">
        <f t="shared" si="5"/>
        <v>140150</v>
      </c>
      <c r="M34" s="15">
        <f t="shared" si="4"/>
        <v>3467.5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7965450</v>
      </c>
      <c r="E35" s="14">
        <f t="shared" si="0"/>
        <v>7965450</v>
      </c>
      <c r="F35" s="16">
        <f t="shared" si="1"/>
        <v>3982725</v>
      </c>
      <c r="G35" s="17">
        <f t="shared" si="6"/>
        <v>199136.25</v>
      </c>
      <c r="H35" s="17">
        <f t="shared" si="2"/>
        <v>7965450</v>
      </c>
      <c r="I35" s="17">
        <v>204200</v>
      </c>
      <c r="J35" s="17">
        <f t="shared" si="3"/>
        <v>8169650</v>
      </c>
      <c r="K35" s="18">
        <f t="shared" si="10"/>
        <v>4084000</v>
      </c>
      <c r="L35" s="17">
        <f t="shared" si="5"/>
        <v>204200</v>
      </c>
      <c r="M35" s="15">
        <f t="shared" si="4"/>
        <v>5063.75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9029600</v>
      </c>
      <c r="E36" s="14">
        <f t="shared" si="0"/>
        <v>9029600</v>
      </c>
      <c r="F36" s="16">
        <f t="shared" si="1"/>
        <v>4514800</v>
      </c>
      <c r="G36" s="17">
        <f t="shared" si="6"/>
        <v>225740</v>
      </c>
      <c r="H36" s="17">
        <f t="shared" si="2"/>
        <v>9029600</v>
      </c>
      <c r="I36" s="17">
        <v>231500</v>
      </c>
      <c r="J36" s="17">
        <f t="shared" si="3"/>
        <v>9261100</v>
      </c>
      <c r="K36" s="18">
        <f t="shared" si="10"/>
        <v>4630000</v>
      </c>
      <c r="L36" s="17">
        <f t="shared" si="5"/>
        <v>231500</v>
      </c>
      <c r="M36" s="15">
        <f t="shared" si="4"/>
        <v>5760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6108200</v>
      </c>
      <c r="E37" s="14">
        <f t="shared" si="0"/>
        <v>6108200</v>
      </c>
      <c r="F37" s="16">
        <f t="shared" si="1"/>
        <v>3054100</v>
      </c>
      <c r="G37" s="17">
        <f t="shared" si="6"/>
        <v>152705</v>
      </c>
      <c r="H37" s="17">
        <f t="shared" si="2"/>
        <v>6108200</v>
      </c>
      <c r="I37" s="17">
        <v>156600</v>
      </c>
      <c r="J37" s="17">
        <f t="shared" si="3"/>
        <v>6264800</v>
      </c>
      <c r="K37" s="18">
        <f t="shared" si="10"/>
        <v>3132000</v>
      </c>
      <c r="L37" s="17">
        <f t="shared" si="5"/>
        <v>156600</v>
      </c>
      <c r="M37" s="15">
        <f t="shared" si="4"/>
        <v>3895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 t="shared" si="0"/>
        <v>0</v>
      </c>
      <c r="F38" s="16">
        <f t="shared" si="1"/>
        <v>0</v>
      </c>
      <c r="G38" s="17">
        <f t="shared" si="6"/>
        <v>0</v>
      </c>
      <c r="H38" s="17">
        <f t="shared" si="2"/>
        <v>0</v>
      </c>
      <c r="I38" s="17"/>
      <c r="J38" s="17">
        <f t="shared" si="3"/>
        <v>0</v>
      </c>
      <c r="K38" s="17"/>
      <c r="L38" s="17"/>
      <c r="M38" s="15">
        <f t="shared" si="4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8806500</v>
      </c>
      <c r="E39" s="14">
        <f t="shared" ref="E39:E70" si="11">SUM(D39:D39)</f>
        <v>8806500</v>
      </c>
      <c r="F39" s="16">
        <f t="shared" si="1"/>
        <v>4403250</v>
      </c>
      <c r="G39" s="17">
        <f t="shared" si="6"/>
        <v>220162.5</v>
      </c>
      <c r="H39" s="17">
        <f t="shared" si="2"/>
        <v>8806500</v>
      </c>
      <c r="I39" s="17">
        <v>225800</v>
      </c>
      <c r="J39" s="17">
        <f t="shared" si="3"/>
        <v>9032300</v>
      </c>
      <c r="K39" s="18">
        <f t="shared" si="10"/>
        <v>4516000</v>
      </c>
      <c r="L39" s="17">
        <f t="shared" si="5"/>
        <v>225800</v>
      </c>
      <c r="M39" s="15">
        <f t="shared" si="4"/>
        <v>5637.5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8439600</v>
      </c>
      <c r="E40" s="14">
        <f t="shared" si="11"/>
        <v>8439600</v>
      </c>
      <c r="F40" s="16">
        <f t="shared" si="1"/>
        <v>4219800</v>
      </c>
      <c r="G40" s="17">
        <f t="shared" si="6"/>
        <v>210990</v>
      </c>
      <c r="H40" s="17">
        <f t="shared" si="2"/>
        <v>8439600</v>
      </c>
      <c r="I40" s="17">
        <v>216400</v>
      </c>
      <c r="J40" s="17">
        <f t="shared" si="3"/>
        <v>8656000</v>
      </c>
      <c r="K40" s="18">
        <f t="shared" si="10"/>
        <v>4328000</v>
      </c>
      <c r="L40" s="17">
        <f t="shared" si="5"/>
        <v>216400</v>
      </c>
      <c r="M40" s="15">
        <f t="shared" si="4"/>
        <v>5410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9437500</v>
      </c>
      <c r="E41" s="14">
        <f t="shared" si="11"/>
        <v>9437500</v>
      </c>
      <c r="F41" s="16">
        <f t="shared" si="1"/>
        <v>4718750</v>
      </c>
      <c r="G41" s="17">
        <f t="shared" si="6"/>
        <v>235937.5</v>
      </c>
      <c r="H41" s="17">
        <f t="shared" si="2"/>
        <v>9437500</v>
      </c>
      <c r="I41" s="17">
        <v>241950</v>
      </c>
      <c r="J41" s="17">
        <f t="shared" si="3"/>
        <v>9679450</v>
      </c>
      <c r="K41" s="18">
        <f t="shared" si="10"/>
        <v>4839000</v>
      </c>
      <c r="L41" s="17">
        <f t="shared" si="5"/>
        <v>241950</v>
      </c>
      <c r="M41" s="15">
        <f t="shared" si="4"/>
        <v>6012.5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11345300</v>
      </c>
      <c r="E42" s="14">
        <f t="shared" si="11"/>
        <v>11345300</v>
      </c>
      <c r="F42" s="16">
        <f t="shared" si="1"/>
        <v>5672650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340359</v>
      </c>
      <c r="H42" s="17">
        <f t="shared" si="2"/>
        <v>11345300</v>
      </c>
      <c r="I42" s="17">
        <v>350880</v>
      </c>
      <c r="J42" s="17">
        <f t="shared" si="3"/>
        <v>11696180</v>
      </c>
      <c r="K42" s="18">
        <f t="shared" si="10"/>
        <v>5848000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350880</v>
      </c>
      <c r="M42" s="15">
        <f t="shared" si="4"/>
        <v>10521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7022000</v>
      </c>
      <c r="E43" s="14">
        <f t="shared" si="11"/>
        <v>7022000</v>
      </c>
      <c r="F43" s="16">
        <f t="shared" si="1"/>
        <v>3511000</v>
      </c>
      <c r="G43" s="17">
        <f t="shared" si="6"/>
        <v>175550</v>
      </c>
      <c r="H43" s="17">
        <f t="shared" si="2"/>
        <v>7022000</v>
      </c>
      <c r="I43" s="17">
        <v>180050</v>
      </c>
      <c r="J43" s="17">
        <f t="shared" si="3"/>
        <v>7202050</v>
      </c>
      <c r="K43" s="18">
        <f t="shared" si="10"/>
        <v>3601000</v>
      </c>
      <c r="L43" s="17">
        <f t="shared" si="5"/>
        <v>180050</v>
      </c>
      <c r="M43" s="15">
        <f t="shared" si="4"/>
        <v>4500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346000</v>
      </c>
      <c r="E44" s="14">
        <f t="shared" si="11"/>
        <v>346000</v>
      </c>
      <c r="F44" s="16">
        <f t="shared" si="1"/>
        <v>173000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10380</v>
      </c>
      <c r="H44" s="17">
        <f t="shared" si="2"/>
        <v>346000</v>
      </c>
      <c r="I44" s="17">
        <v>10680</v>
      </c>
      <c r="J44" s="17">
        <f t="shared" si="3"/>
        <v>356680</v>
      </c>
      <c r="K44" s="18">
        <f t="shared" si="10"/>
        <v>178000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10680</v>
      </c>
      <c r="M44" s="15">
        <f t="shared" si="4"/>
        <v>300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 t="shared" si="11"/>
        <v>0</v>
      </c>
      <c r="F45" s="16">
        <f t="shared" si="1"/>
        <v>0</v>
      </c>
      <c r="G45" s="17">
        <f t="shared" si="6"/>
        <v>0</v>
      </c>
      <c r="H45" s="17">
        <f t="shared" si="2"/>
        <v>0</v>
      </c>
      <c r="I45" s="17"/>
      <c r="J45" s="17">
        <f t="shared" si="3"/>
        <v>0</v>
      </c>
      <c r="K45" s="17"/>
      <c r="L45" s="17"/>
      <c r="M45" s="15">
        <f t="shared" si="4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42654967</v>
      </c>
      <c r="E46" s="25">
        <f t="shared" si="11"/>
        <v>42654967</v>
      </c>
      <c r="F46" s="27">
        <f t="shared" si="1"/>
        <v>21327483.5</v>
      </c>
      <c r="G46" s="28">
        <f t="shared" si="6"/>
        <v>1066374.175</v>
      </c>
      <c r="H46" s="28">
        <f t="shared" si="2"/>
        <v>42654967</v>
      </c>
      <c r="I46" s="28">
        <v>1093700</v>
      </c>
      <c r="J46" s="28">
        <f t="shared" si="3"/>
        <v>43748667</v>
      </c>
      <c r="K46" s="29">
        <f t="shared" si="10"/>
        <v>21874000</v>
      </c>
      <c r="L46" s="28">
        <f t="shared" si="5"/>
        <v>1093700</v>
      </c>
      <c r="M46" s="26">
        <f t="shared" si="4"/>
        <v>27325.824999999953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 t="shared" si="11"/>
        <v>0</v>
      </c>
      <c r="F47" s="16">
        <f t="shared" si="1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2"/>
        <v>0</v>
      </c>
      <c r="I47" s="17"/>
      <c r="J47" s="17">
        <f t="shared" si="3"/>
        <v>0</v>
      </c>
      <c r="K47" s="17"/>
      <c r="L47" s="17"/>
      <c r="M47" s="15">
        <f t="shared" si="4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1930000</v>
      </c>
      <c r="E48" s="14">
        <f t="shared" si="11"/>
        <v>1930000</v>
      </c>
      <c r="F48" s="16">
        <f t="shared" si="1"/>
        <v>965000</v>
      </c>
      <c r="G48" s="17">
        <f t="shared" si="6"/>
        <v>48250</v>
      </c>
      <c r="H48" s="17">
        <f t="shared" si="2"/>
        <v>1930000</v>
      </c>
      <c r="I48" s="17">
        <v>49450</v>
      </c>
      <c r="J48" s="17">
        <f t="shared" si="3"/>
        <v>1979450</v>
      </c>
      <c r="K48" s="18">
        <f t="shared" si="10"/>
        <v>989000</v>
      </c>
      <c r="L48" s="17">
        <f t="shared" si="5"/>
        <v>49450</v>
      </c>
      <c r="M48" s="15">
        <f t="shared" si="4"/>
        <v>1200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7119050</v>
      </c>
      <c r="E49" s="14">
        <f t="shared" si="11"/>
        <v>7119050</v>
      </c>
      <c r="F49" s="16">
        <f t="shared" si="1"/>
        <v>3559525</v>
      </c>
      <c r="G49" s="17">
        <f t="shared" si="6"/>
        <v>177976.25</v>
      </c>
      <c r="H49" s="17">
        <f t="shared" si="2"/>
        <v>7119050</v>
      </c>
      <c r="I49" s="17">
        <v>182500</v>
      </c>
      <c r="J49" s="17">
        <f t="shared" si="3"/>
        <v>7301550</v>
      </c>
      <c r="K49" s="18">
        <f t="shared" si="10"/>
        <v>3650000</v>
      </c>
      <c r="L49" s="17">
        <f t="shared" si="5"/>
        <v>182500</v>
      </c>
      <c r="M49" s="15">
        <f t="shared" si="4"/>
        <v>4523.75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7624000</v>
      </c>
      <c r="E50" s="14">
        <f t="shared" si="11"/>
        <v>7624000</v>
      </c>
      <c r="F50" s="16">
        <f t="shared" si="1"/>
        <v>3812000</v>
      </c>
      <c r="G50" s="17">
        <f t="shared" si="6"/>
        <v>190600</v>
      </c>
      <c r="H50" s="17">
        <f t="shared" si="2"/>
        <v>7624000</v>
      </c>
      <c r="I50" s="17">
        <v>195450</v>
      </c>
      <c r="J50" s="17">
        <f t="shared" si="3"/>
        <v>7819450</v>
      </c>
      <c r="K50" s="18">
        <f t="shared" si="10"/>
        <v>3909000</v>
      </c>
      <c r="L50" s="17">
        <f t="shared" si="5"/>
        <v>195450</v>
      </c>
      <c r="M50" s="15">
        <f t="shared" si="4"/>
        <v>4850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6317850</v>
      </c>
      <c r="E51" s="14">
        <f t="shared" si="11"/>
        <v>6317850</v>
      </c>
      <c r="F51" s="16">
        <f t="shared" si="1"/>
        <v>3158925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189535.5</v>
      </c>
      <c r="H51" s="17">
        <f t="shared" si="2"/>
        <v>6317850</v>
      </c>
      <c r="I51" s="17">
        <v>195360</v>
      </c>
      <c r="J51" s="17">
        <f t="shared" si="3"/>
        <v>6513210</v>
      </c>
      <c r="K51" s="18">
        <f t="shared" si="10"/>
        <v>3256000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195360</v>
      </c>
      <c r="M51" s="15">
        <v>1486680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31229929</v>
      </c>
      <c r="E52" s="14">
        <f t="shared" si="11"/>
        <v>31229929</v>
      </c>
      <c r="F52" s="16">
        <f t="shared" si="1"/>
        <v>15614964.5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780748.22500000009</v>
      </c>
      <c r="H52" s="17">
        <f t="shared" si="2"/>
        <v>31229929</v>
      </c>
      <c r="I52" s="17">
        <v>800750</v>
      </c>
      <c r="J52" s="17">
        <f t="shared" si="3"/>
        <v>32030679</v>
      </c>
      <c r="K52" s="18">
        <f t="shared" si="10"/>
        <v>16015000</v>
      </c>
      <c r="L52" s="17">
        <f t="shared" si="5"/>
        <v>800750</v>
      </c>
      <c r="M52" s="15">
        <f t="shared" si="4"/>
        <v>20001.774999999907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2893263</v>
      </c>
      <c r="E53" s="14">
        <f t="shared" si="11"/>
        <v>2893263</v>
      </c>
      <c r="F53" s="16">
        <f t="shared" si="1"/>
        <v>1446631.5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86797.89</v>
      </c>
      <c r="H53" s="17">
        <f t="shared" si="2"/>
        <v>2893263</v>
      </c>
      <c r="I53" s="17">
        <v>89460</v>
      </c>
      <c r="J53" s="17">
        <f t="shared" si="3"/>
        <v>2982723</v>
      </c>
      <c r="K53" s="18">
        <f t="shared" si="10"/>
        <v>1491000</v>
      </c>
      <c r="L53" s="17">
        <f t="shared" ref="L53:L56" si="12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89460</v>
      </c>
      <c r="M53" s="15">
        <f t="shared" si="4"/>
        <v>2662.1100000000006</v>
      </c>
      <c r="N53" s="19"/>
    </row>
    <row r="54" spans="1:14" x14ac:dyDescent="0.25">
      <c r="A54" s="12">
        <v>48</v>
      </c>
      <c r="B54" s="32"/>
      <c r="C54" s="32" t="s">
        <v>109</v>
      </c>
      <c r="D54" s="33"/>
      <c r="E54" s="14">
        <f t="shared" si="11"/>
        <v>0</v>
      </c>
      <c r="F54" s="16">
        <f t="shared" si="1"/>
        <v>0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0</v>
      </c>
      <c r="H54" s="17">
        <f t="shared" si="2"/>
        <v>0</v>
      </c>
      <c r="I54" s="17"/>
      <c r="J54" s="17">
        <f t="shared" ref="J54:J57" si="13">H54+I54</f>
        <v>0</v>
      </c>
      <c r="K54" s="17"/>
      <c r="L54" s="17">
        <f t="shared" si="12"/>
        <v>0</v>
      </c>
      <c r="M54" s="15">
        <f t="shared" ref="M54:M57" si="14">L54-G54</f>
        <v>0</v>
      </c>
      <c r="N54" s="19"/>
    </row>
    <row r="55" spans="1:14" x14ac:dyDescent="0.25">
      <c r="A55" s="12">
        <v>49</v>
      </c>
      <c r="B55" s="32"/>
      <c r="C55" s="32" t="s">
        <v>110</v>
      </c>
      <c r="D55" s="33"/>
      <c r="E55" s="14">
        <f t="shared" si="11"/>
        <v>0</v>
      </c>
      <c r="F55" s="16">
        <f t="shared" si="1"/>
        <v>0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0</v>
      </c>
      <c r="H55" s="17">
        <f t="shared" si="2"/>
        <v>0</v>
      </c>
      <c r="I55" s="17"/>
      <c r="J55" s="17">
        <f t="shared" si="13"/>
        <v>0</v>
      </c>
      <c r="K55" s="17"/>
      <c r="L55" s="17">
        <f t="shared" si="12"/>
        <v>0</v>
      </c>
      <c r="M55" s="15">
        <f t="shared" si="14"/>
        <v>0</v>
      </c>
      <c r="N55" s="19"/>
    </row>
    <row r="56" spans="1:14" x14ac:dyDescent="0.25">
      <c r="A56" s="12">
        <v>50</v>
      </c>
      <c r="B56" s="32"/>
      <c r="C56" s="32" t="s">
        <v>111</v>
      </c>
      <c r="D56" s="33"/>
      <c r="E56" s="14">
        <f t="shared" si="11"/>
        <v>0</v>
      </c>
      <c r="F56" s="16">
        <f t="shared" si="1"/>
        <v>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0</v>
      </c>
      <c r="H56" s="17">
        <f t="shared" si="2"/>
        <v>0</v>
      </c>
      <c r="I56" s="17"/>
      <c r="J56" s="17">
        <f t="shared" si="13"/>
        <v>0</v>
      </c>
      <c r="K56" s="17"/>
      <c r="L56" s="17">
        <f t="shared" si="12"/>
        <v>0</v>
      </c>
      <c r="M56" s="15">
        <f t="shared" si="14"/>
        <v>0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33"/>
      <c r="E57" s="14">
        <f t="shared" si="11"/>
        <v>0</v>
      </c>
      <c r="F57" s="16">
        <f t="shared" si="1"/>
        <v>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0</v>
      </c>
      <c r="H57" s="17">
        <f t="shared" si="2"/>
        <v>0</v>
      </c>
      <c r="I57" s="17"/>
      <c r="J57" s="17">
        <f t="shared" si="13"/>
        <v>0</v>
      </c>
      <c r="K57" s="17"/>
      <c r="L57" s="17"/>
      <c r="M57" s="15">
        <f t="shared" si="14"/>
        <v>0</v>
      </c>
      <c r="N57" s="19"/>
    </row>
    <row r="58" spans="1:14" ht="15.75" x14ac:dyDescent="0.25">
      <c r="A58" s="34" t="s">
        <v>114</v>
      </c>
      <c r="B58" s="34"/>
      <c r="C58" s="34"/>
      <c r="D58" s="35">
        <f t="shared" ref="D58" si="15">SUM(D7:D56)</f>
        <v>1894454058</v>
      </c>
      <c r="E58" s="35">
        <f>SUM(E7:E57)</f>
        <v>1894454058</v>
      </c>
      <c r="F58" s="36"/>
      <c r="G58" s="35">
        <f t="shared" ref="G58" si="16">SUM(G7:G57)</f>
        <v>64223340.965000011</v>
      </c>
      <c r="H58" s="35"/>
      <c r="I58" s="35"/>
      <c r="J58" s="35"/>
      <c r="K58" s="35"/>
      <c r="L58" s="35"/>
      <c r="M58" s="35">
        <f t="shared" ref="M58" si="17">SUM(M7:M57)</f>
        <v>5770294.5350000011</v>
      </c>
    </row>
  </sheetData>
  <mergeCells count="13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M5:M6"/>
    <mergeCell ref="H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0B81-8650-40C2-8793-B4BEC0F2B623}">
  <dimension ref="A1:N58"/>
  <sheetViews>
    <sheetView zoomScale="85" zoomScaleNormal="85" workbookViewId="0">
      <pane xSplit="3" ySplit="6" topLeftCell="F7" activePane="bottomRight" state="frozen"/>
      <selection pane="topRight" activeCell="D1" sqref="D1"/>
      <selection pane="bottomLeft" activeCell="A7" sqref="A7"/>
      <selection pane="bottomRight" activeCell="H1" sqref="H1:M2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1358702651</v>
      </c>
      <c r="F3" s="4"/>
      <c r="G3" s="5">
        <f>SUM(G7:G57)</f>
        <v>40043191.309999987</v>
      </c>
      <c r="H3" s="5"/>
      <c r="I3" s="5">
        <f>SUM(I7:I57)</f>
        <v>41983270</v>
      </c>
      <c r="J3" s="5">
        <f>SUM(J7:J57)</f>
        <v>1400685921</v>
      </c>
      <c r="K3" s="5"/>
      <c r="L3" s="5">
        <f>SUM(L7:L57)</f>
        <v>41983270</v>
      </c>
      <c r="M3" s="5">
        <f>SUM(M7:M57)</f>
        <v>3422057.6899999995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16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53209600</v>
      </c>
      <c r="E7" s="14">
        <f t="shared" ref="E7:E38" si="0">SUM(D7:D7)</f>
        <v>53209600</v>
      </c>
      <c r="F7" s="16">
        <f t="shared" ref="F7:F57" si="1">50%*E7</f>
        <v>26604800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1330240</v>
      </c>
      <c r="H7" s="17">
        <f>E7</f>
        <v>53209600</v>
      </c>
      <c r="I7" s="17">
        <v>1364300</v>
      </c>
      <c r="J7" s="17">
        <f>H7+I7</f>
        <v>54573900</v>
      </c>
      <c r="K7" s="18">
        <f>ROUNDDOWN(J7/2,-3)</f>
        <v>27286000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1364300</v>
      </c>
      <c r="M7" s="15">
        <f>L7-G7</f>
        <v>34060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59624509</v>
      </c>
      <c r="E8" s="14">
        <f t="shared" si="0"/>
        <v>59624509</v>
      </c>
      <c r="F8" s="16">
        <f t="shared" si="1"/>
        <v>29812254.5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1490612.7250000001</v>
      </c>
      <c r="H8" s="17">
        <f t="shared" ref="H8:H57" si="2">E8</f>
        <v>59624509</v>
      </c>
      <c r="I8" s="17">
        <v>1528800</v>
      </c>
      <c r="J8" s="17">
        <f t="shared" ref="J8:J57" si="3">H8+I8</f>
        <v>61153309</v>
      </c>
      <c r="K8" s="18">
        <f>ROUNDDOWN(J8/2,-3)</f>
        <v>30576000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1528800</v>
      </c>
      <c r="M8" s="15">
        <f t="shared" ref="M8:M57" si="4">L8-G8</f>
        <v>38187.274999999907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 t="shared" si="0"/>
        <v>0</v>
      </c>
      <c r="F9" s="16">
        <f t="shared" si="1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2"/>
        <v>0</v>
      </c>
      <c r="I9" s="17">
        <v>0</v>
      </c>
      <c r="J9" s="17">
        <f t="shared" si="3"/>
        <v>0</v>
      </c>
      <c r="K9" s="17"/>
      <c r="L9" s="17">
        <f t="shared" ref="L9:L56" si="5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4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 t="shared" si="0"/>
        <v>0</v>
      </c>
      <c r="F10" s="16">
        <f t="shared" si="1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2"/>
        <v>0</v>
      </c>
      <c r="I10" s="17">
        <v>0</v>
      </c>
      <c r="J10" s="17">
        <f t="shared" si="3"/>
        <v>0</v>
      </c>
      <c r="K10" s="17"/>
      <c r="L10" s="17">
        <f t="shared" si="5"/>
        <v>0</v>
      </c>
      <c r="M10" s="15">
        <f t="shared" si="4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 t="shared" si="0"/>
        <v>0</v>
      </c>
      <c r="F11" s="16">
        <f t="shared" si="1"/>
        <v>0</v>
      </c>
      <c r="G11" s="17">
        <f t="shared" ref="G11:G50" si="6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2"/>
        <v>0</v>
      </c>
      <c r="I11" s="17">
        <v>0</v>
      </c>
      <c r="J11" s="17">
        <f t="shared" si="3"/>
        <v>0</v>
      </c>
      <c r="K11" s="17"/>
      <c r="L11" s="17">
        <f t="shared" si="5"/>
        <v>0</v>
      </c>
      <c r="M11" s="15">
        <f t="shared" si="4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0</v>
      </c>
      <c r="E12" s="14">
        <f t="shared" si="0"/>
        <v>0</v>
      </c>
      <c r="F12" s="16">
        <f t="shared" si="1"/>
        <v>0</v>
      </c>
      <c r="G12" s="17">
        <f t="shared" si="6"/>
        <v>0</v>
      </c>
      <c r="H12" s="17">
        <f t="shared" si="2"/>
        <v>0</v>
      </c>
      <c r="I12" s="17">
        <v>0</v>
      </c>
      <c r="J12" s="17">
        <f t="shared" ref="J12" si="7">H12+I12</f>
        <v>0</v>
      </c>
      <c r="K12" s="17"/>
      <c r="L12" s="17">
        <f t="shared" ref="L12" si="8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9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23389948</v>
      </c>
      <c r="E13" s="14">
        <f t="shared" si="0"/>
        <v>23389948</v>
      </c>
      <c r="F13" s="16">
        <f t="shared" si="1"/>
        <v>11694974</v>
      </c>
      <c r="G13" s="17">
        <f t="shared" si="6"/>
        <v>584748.70000000007</v>
      </c>
      <c r="H13" s="17">
        <f t="shared" si="2"/>
        <v>23389948</v>
      </c>
      <c r="I13" s="17">
        <v>599700</v>
      </c>
      <c r="J13" s="17">
        <f t="shared" si="3"/>
        <v>23989648</v>
      </c>
      <c r="K13" s="18">
        <f t="shared" ref="K13:K56" si="10">ROUNDDOWN(J13/2,-3)</f>
        <v>11994000</v>
      </c>
      <c r="L13" s="17">
        <f t="shared" si="5"/>
        <v>599700</v>
      </c>
      <c r="M13" s="15">
        <f t="shared" si="4"/>
        <v>14951.29999999993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 t="shared" si="0"/>
        <v>0</v>
      </c>
      <c r="F14" s="16">
        <f t="shared" si="1"/>
        <v>0</v>
      </c>
      <c r="G14" s="17">
        <f t="shared" si="6"/>
        <v>0</v>
      </c>
      <c r="H14" s="17">
        <f t="shared" si="2"/>
        <v>0</v>
      </c>
      <c r="I14" s="17">
        <v>0</v>
      </c>
      <c r="J14" s="17">
        <f t="shared" si="3"/>
        <v>0</v>
      </c>
      <c r="K14" s="17"/>
      <c r="L14" s="17">
        <f t="shared" si="5"/>
        <v>0</v>
      </c>
      <c r="M14" s="15">
        <f t="shared" si="4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84597624</v>
      </c>
      <c r="E15" s="14">
        <f t="shared" si="0"/>
        <v>84597624</v>
      </c>
      <c r="F15" s="16">
        <f t="shared" si="1"/>
        <v>42298812</v>
      </c>
      <c r="G15" s="17">
        <f t="shared" si="6"/>
        <v>2114940.6</v>
      </c>
      <c r="H15" s="17">
        <f t="shared" si="2"/>
        <v>84597624</v>
      </c>
      <c r="I15" s="17">
        <v>2169150</v>
      </c>
      <c r="J15" s="17">
        <f t="shared" si="3"/>
        <v>86766774</v>
      </c>
      <c r="K15" s="18">
        <f t="shared" si="10"/>
        <v>43383000</v>
      </c>
      <c r="L15" s="17">
        <f t="shared" si="5"/>
        <v>2169150</v>
      </c>
      <c r="M15" s="15">
        <f t="shared" si="4"/>
        <v>54209.399999999907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2322000</v>
      </c>
      <c r="E16" s="14">
        <f t="shared" si="0"/>
        <v>2322000</v>
      </c>
      <c r="F16" s="16">
        <f t="shared" si="1"/>
        <v>1161000</v>
      </c>
      <c r="G16" s="17">
        <f t="shared" si="6"/>
        <v>58050</v>
      </c>
      <c r="H16" s="17">
        <f t="shared" si="2"/>
        <v>2322000</v>
      </c>
      <c r="I16" s="17">
        <v>59500</v>
      </c>
      <c r="J16" s="17">
        <f t="shared" si="3"/>
        <v>2381500</v>
      </c>
      <c r="K16" s="18">
        <f t="shared" si="10"/>
        <v>1190000</v>
      </c>
      <c r="L16" s="17">
        <f t="shared" si="5"/>
        <v>59500</v>
      </c>
      <c r="M16" s="15">
        <f t="shared" si="4"/>
        <v>1450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113048206</v>
      </c>
      <c r="E17" s="14">
        <f t="shared" si="0"/>
        <v>113048206</v>
      </c>
      <c r="F17" s="16">
        <f t="shared" si="1"/>
        <v>56524103</v>
      </c>
      <c r="G17" s="17">
        <f t="shared" si="6"/>
        <v>3478615.45</v>
      </c>
      <c r="H17" s="17">
        <f t="shared" si="2"/>
        <v>113048206</v>
      </c>
      <c r="I17" s="17">
        <v>3760600</v>
      </c>
      <c r="J17" s="17">
        <f t="shared" si="3"/>
        <v>116808806</v>
      </c>
      <c r="K17" s="18">
        <f t="shared" si="10"/>
        <v>58404000</v>
      </c>
      <c r="L17" s="17">
        <f t="shared" si="5"/>
        <v>3760600</v>
      </c>
      <c r="M17" s="15">
        <f t="shared" si="4"/>
        <v>281984.54999999981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50717633</v>
      </c>
      <c r="E18" s="14">
        <f t="shared" si="0"/>
        <v>50717633</v>
      </c>
      <c r="F18" s="16">
        <f t="shared" si="1"/>
        <v>25358816.5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1267940.8250000002</v>
      </c>
      <c r="H18" s="17">
        <f t="shared" si="2"/>
        <v>50717633</v>
      </c>
      <c r="I18" s="17">
        <v>1300450</v>
      </c>
      <c r="J18" s="17">
        <f t="shared" si="3"/>
        <v>52018083</v>
      </c>
      <c r="K18" s="18">
        <f t="shared" si="10"/>
        <v>26009000</v>
      </c>
      <c r="L18" s="17">
        <f t="shared" si="5"/>
        <v>1300450</v>
      </c>
      <c r="M18" s="15">
        <f t="shared" si="4"/>
        <v>32509.174999999814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56630402</v>
      </c>
      <c r="E19" s="14">
        <f t="shared" si="0"/>
        <v>56630402</v>
      </c>
      <c r="F19" s="16">
        <f t="shared" si="1"/>
        <v>28315201</v>
      </c>
      <c r="G19" s="17">
        <f t="shared" si="6"/>
        <v>1415760.05</v>
      </c>
      <c r="H19" s="17">
        <f t="shared" si="2"/>
        <v>56630402</v>
      </c>
      <c r="I19" s="17">
        <v>1452050</v>
      </c>
      <c r="J19" s="17">
        <f t="shared" si="3"/>
        <v>58082452</v>
      </c>
      <c r="K19" s="18">
        <f t="shared" si="10"/>
        <v>29041000</v>
      </c>
      <c r="L19" s="17">
        <f t="shared" si="5"/>
        <v>1452050</v>
      </c>
      <c r="M19" s="15">
        <f t="shared" si="4"/>
        <v>36289.949999999953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125336250</v>
      </c>
      <c r="E20" s="14">
        <f t="shared" si="0"/>
        <v>125336250</v>
      </c>
      <c r="F20" s="16">
        <f t="shared" si="1"/>
        <v>62668125</v>
      </c>
      <c r="G20" s="17">
        <f t="shared" si="6"/>
        <v>4400218.75</v>
      </c>
      <c r="H20" s="17">
        <f t="shared" si="2"/>
        <v>125336250</v>
      </c>
      <c r="I20" s="17">
        <v>4756900</v>
      </c>
      <c r="J20" s="17">
        <f t="shared" si="3"/>
        <v>130093150</v>
      </c>
      <c r="K20" s="18">
        <f t="shared" si="10"/>
        <v>65046000</v>
      </c>
      <c r="L20" s="17">
        <f t="shared" si="5"/>
        <v>4756900</v>
      </c>
      <c r="M20" s="15">
        <f t="shared" si="4"/>
        <v>356681.25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54600864</v>
      </c>
      <c r="E21" s="14">
        <f t="shared" si="0"/>
        <v>54600864</v>
      </c>
      <c r="F21" s="16">
        <f t="shared" si="1"/>
        <v>27300432</v>
      </c>
      <c r="G21" s="17">
        <f t="shared" si="6"/>
        <v>1365021.6</v>
      </c>
      <c r="H21" s="17">
        <f t="shared" si="2"/>
        <v>54600864</v>
      </c>
      <c r="I21" s="17">
        <v>1400000</v>
      </c>
      <c r="J21" s="17">
        <f t="shared" si="3"/>
        <v>56000864</v>
      </c>
      <c r="K21" s="18">
        <f t="shared" si="10"/>
        <v>28000000</v>
      </c>
      <c r="L21" s="17">
        <f t="shared" si="5"/>
        <v>1400000</v>
      </c>
      <c r="M21" s="15">
        <f t="shared" si="4"/>
        <v>34978.399999999907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87051767</v>
      </c>
      <c r="E22" s="14">
        <f t="shared" si="0"/>
        <v>87051767</v>
      </c>
      <c r="F22" s="16">
        <f t="shared" si="1"/>
        <v>43525883.5</v>
      </c>
      <c r="G22" s="17">
        <f t="shared" si="6"/>
        <v>2176294.1750000003</v>
      </c>
      <c r="H22" s="17">
        <f t="shared" si="2"/>
        <v>87051767</v>
      </c>
      <c r="I22" s="17">
        <v>2232050</v>
      </c>
      <c r="J22" s="17">
        <f t="shared" si="3"/>
        <v>89283817</v>
      </c>
      <c r="K22" s="18">
        <f t="shared" si="10"/>
        <v>44641000</v>
      </c>
      <c r="L22" s="17">
        <f t="shared" si="5"/>
        <v>2232050</v>
      </c>
      <c r="M22" s="15">
        <f t="shared" si="4"/>
        <v>55755.824999999721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87836361</v>
      </c>
      <c r="E23" s="14">
        <f t="shared" si="0"/>
        <v>87836361</v>
      </c>
      <c r="F23" s="16">
        <f t="shared" si="1"/>
        <v>43918180.5</v>
      </c>
      <c r="G23" s="17">
        <f t="shared" si="6"/>
        <v>2195909.0249999999</v>
      </c>
      <c r="H23" s="17">
        <f t="shared" si="2"/>
        <v>87836361</v>
      </c>
      <c r="I23" s="17">
        <v>2252200</v>
      </c>
      <c r="J23" s="17">
        <f t="shared" si="3"/>
        <v>90088561</v>
      </c>
      <c r="K23" s="18">
        <f t="shared" si="10"/>
        <v>45044000</v>
      </c>
      <c r="L23" s="17">
        <f t="shared" si="5"/>
        <v>2252200</v>
      </c>
      <c r="M23" s="15">
        <f t="shared" si="4"/>
        <v>56290.975000000093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180546788</v>
      </c>
      <c r="E24" s="14">
        <f t="shared" si="0"/>
        <v>180546788</v>
      </c>
      <c r="F24" s="16">
        <f t="shared" si="1"/>
        <v>90273394</v>
      </c>
      <c r="G24" s="17">
        <f t="shared" si="6"/>
        <v>8541009.0999999996</v>
      </c>
      <c r="H24" s="17">
        <f t="shared" si="2"/>
        <v>180546788</v>
      </c>
      <c r="I24" s="17">
        <v>9233500</v>
      </c>
      <c r="J24" s="17">
        <f t="shared" si="3"/>
        <v>189780288</v>
      </c>
      <c r="K24" s="18">
        <f t="shared" si="10"/>
        <v>94890000</v>
      </c>
      <c r="L24" s="17">
        <f t="shared" si="5"/>
        <v>9233500</v>
      </c>
      <c r="M24" s="15">
        <f t="shared" si="4"/>
        <v>692490.90000000037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2796985</v>
      </c>
      <c r="E25" s="14">
        <f t="shared" si="0"/>
        <v>2796985</v>
      </c>
      <c r="F25" s="16">
        <f t="shared" si="1"/>
        <v>1398492.5</v>
      </c>
      <c r="G25" s="17">
        <f t="shared" si="6"/>
        <v>69924.625</v>
      </c>
      <c r="H25" s="17">
        <f t="shared" si="2"/>
        <v>2796985</v>
      </c>
      <c r="I25" s="17">
        <v>71700</v>
      </c>
      <c r="J25" s="17">
        <f t="shared" si="3"/>
        <v>2868685</v>
      </c>
      <c r="K25" s="18">
        <f t="shared" si="10"/>
        <v>1434000</v>
      </c>
      <c r="L25" s="17">
        <f t="shared" si="5"/>
        <v>71700</v>
      </c>
      <c r="M25" s="15">
        <f t="shared" si="4"/>
        <v>1775.375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15000000</v>
      </c>
      <c r="E26" s="14">
        <f t="shared" si="0"/>
        <v>15000000</v>
      </c>
      <c r="F26" s="16">
        <f t="shared" si="1"/>
        <v>7500000</v>
      </c>
      <c r="G26" s="17">
        <f t="shared" si="6"/>
        <v>375000</v>
      </c>
      <c r="H26" s="17">
        <f t="shared" si="2"/>
        <v>15000000</v>
      </c>
      <c r="I26" s="17">
        <v>384600</v>
      </c>
      <c r="J26" s="17">
        <f t="shared" si="3"/>
        <v>15384600</v>
      </c>
      <c r="K26" s="18">
        <f t="shared" si="10"/>
        <v>7692000</v>
      </c>
      <c r="L26" s="17">
        <f t="shared" si="5"/>
        <v>384600</v>
      </c>
      <c r="M26" s="15">
        <f t="shared" si="4"/>
        <v>9600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0</v>
      </c>
      <c r="E27" s="14">
        <f t="shared" si="0"/>
        <v>0</v>
      </c>
      <c r="F27" s="16">
        <f t="shared" si="1"/>
        <v>0</v>
      </c>
      <c r="G27" s="17">
        <f t="shared" si="6"/>
        <v>0</v>
      </c>
      <c r="H27" s="17">
        <f t="shared" si="2"/>
        <v>0</v>
      </c>
      <c r="I27" s="17">
        <v>0</v>
      </c>
      <c r="J27" s="17">
        <f t="shared" ref="J27" si="11">H27+I27</f>
        <v>0</v>
      </c>
      <c r="K27" s="17"/>
      <c r="L27" s="17">
        <f t="shared" ref="L27" si="12">IF(K27&gt;500000000,(50000000*0.05)+(200000000*0.15)+(250000000*0.25)+((K27-500000000)*0.3),IF(K27&gt;250000000,(50000000*0.05)+(200000000*0.15)+((K27-250000000)*0.25),IF(K27&gt;200000000,(50000000*0.05)+(K27-50000000)*0.15,IF(K27&gt;50000000,(50000000*0.05)+((K27-50000000)*0.15),IF(K27&lt;=50000000,K27*0.05,0)))))</f>
        <v>0</v>
      </c>
      <c r="M27" s="15">
        <f t="shared" ref="M27" si="13">L27-G27</f>
        <v>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8661000</v>
      </c>
      <c r="E28" s="14">
        <f t="shared" si="0"/>
        <v>8661000</v>
      </c>
      <c r="F28" s="16">
        <f t="shared" si="1"/>
        <v>4330500</v>
      </c>
      <c r="G28" s="17">
        <f t="shared" si="6"/>
        <v>216525</v>
      </c>
      <c r="H28" s="17">
        <f t="shared" si="2"/>
        <v>8661000</v>
      </c>
      <c r="I28" s="17">
        <v>222050</v>
      </c>
      <c r="J28" s="17">
        <f t="shared" si="3"/>
        <v>8883050</v>
      </c>
      <c r="K28" s="18">
        <f t="shared" si="10"/>
        <v>4441000</v>
      </c>
      <c r="L28" s="17">
        <f t="shared" si="5"/>
        <v>222050</v>
      </c>
      <c r="M28" s="15">
        <f t="shared" si="4"/>
        <v>5525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52455386</v>
      </c>
      <c r="E29" s="14">
        <f t="shared" si="0"/>
        <v>52455386</v>
      </c>
      <c r="F29" s="16">
        <f t="shared" si="1"/>
        <v>26227693</v>
      </c>
      <c r="G29" s="17">
        <f t="shared" si="6"/>
        <v>1311384.6500000001</v>
      </c>
      <c r="H29" s="17">
        <f t="shared" si="2"/>
        <v>52455386</v>
      </c>
      <c r="I29" s="17">
        <v>1345000</v>
      </c>
      <c r="J29" s="17">
        <f t="shared" si="3"/>
        <v>53800386</v>
      </c>
      <c r="K29" s="18">
        <f t="shared" si="10"/>
        <v>26900000</v>
      </c>
      <c r="L29" s="17">
        <f t="shared" si="5"/>
        <v>1345000</v>
      </c>
      <c r="M29" s="15">
        <f t="shared" si="4"/>
        <v>33615.34999999986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87054442</v>
      </c>
      <c r="E30" s="14">
        <f t="shared" si="0"/>
        <v>87054442</v>
      </c>
      <c r="F30" s="16">
        <f t="shared" si="1"/>
        <v>43527221</v>
      </c>
      <c r="G30" s="17">
        <f t="shared" si="6"/>
        <v>2176361.0500000003</v>
      </c>
      <c r="H30" s="17">
        <f t="shared" si="2"/>
        <v>87054442</v>
      </c>
      <c r="I30" s="17">
        <v>2232150</v>
      </c>
      <c r="J30" s="17">
        <f t="shared" si="3"/>
        <v>89286592</v>
      </c>
      <c r="K30" s="18">
        <f t="shared" si="10"/>
        <v>44643000</v>
      </c>
      <c r="L30" s="17">
        <f t="shared" si="5"/>
        <v>2232150</v>
      </c>
      <c r="M30" s="15">
        <f t="shared" si="4"/>
        <v>55788.949999999721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16499000</v>
      </c>
      <c r="E31" s="14">
        <f t="shared" si="0"/>
        <v>16499000</v>
      </c>
      <c r="F31" s="16">
        <f t="shared" si="1"/>
        <v>8249500</v>
      </c>
      <c r="G31" s="17">
        <f t="shared" si="6"/>
        <v>412475</v>
      </c>
      <c r="H31" s="17">
        <f t="shared" si="2"/>
        <v>16499000</v>
      </c>
      <c r="I31" s="17">
        <v>423050</v>
      </c>
      <c r="J31" s="17">
        <f t="shared" si="3"/>
        <v>16922050</v>
      </c>
      <c r="K31" s="18">
        <f t="shared" si="10"/>
        <v>8461000</v>
      </c>
      <c r="L31" s="17">
        <f t="shared" si="5"/>
        <v>423050</v>
      </c>
      <c r="M31" s="15">
        <f t="shared" si="4"/>
        <v>10575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39594147</v>
      </c>
      <c r="E32" s="14">
        <f t="shared" si="0"/>
        <v>39594147</v>
      </c>
      <c r="F32" s="16">
        <f t="shared" si="1"/>
        <v>19797073.5</v>
      </c>
      <c r="G32" s="17">
        <f t="shared" si="6"/>
        <v>989853.67500000005</v>
      </c>
      <c r="H32" s="17">
        <f t="shared" si="2"/>
        <v>39594147</v>
      </c>
      <c r="I32" s="17">
        <v>1015200</v>
      </c>
      <c r="J32" s="17">
        <f t="shared" si="3"/>
        <v>40609347</v>
      </c>
      <c r="K32" s="18">
        <f t="shared" si="10"/>
        <v>20304000</v>
      </c>
      <c r="L32" s="17">
        <f t="shared" si="5"/>
        <v>1015200</v>
      </c>
      <c r="M32" s="15">
        <f t="shared" si="4"/>
        <v>25346.324999999953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9997900</v>
      </c>
      <c r="E33" s="14">
        <f t="shared" si="0"/>
        <v>9997900</v>
      </c>
      <c r="F33" s="16">
        <f t="shared" si="1"/>
        <v>4998950</v>
      </c>
      <c r="G33" s="17">
        <f t="shared" si="6"/>
        <v>249947.5</v>
      </c>
      <c r="H33" s="17">
        <f t="shared" si="2"/>
        <v>9997900</v>
      </c>
      <c r="I33" s="17">
        <v>256350</v>
      </c>
      <c r="J33" s="17">
        <f t="shared" si="3"/>
        <v>10254250</v>
      </c>
      <c r="K33" s="18">
        <f t="shared" si="10"/>
        <v>5127000</v>
      </c>
      <c r="L33" s="17">
        <f t="shared" si="5"/>
        <v>256350</v>
      </c>
      <c r="M33" s="15">
        <f t="shared" si="4"/>
        <v>6402.5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2147300</v>
      </c>
      <c r="E34" s="14">
        <f t="shared" si="0"/>
        <v>2147300</v>
      </c>
      <c r="F34" s="16">
        <f t="shared" si="1"/>
        <v>1073650</v>
      </c>
      <c r="G34" s="17">
        <f t="shared" si="6"/>
        <v>53682.5</v>
      </c>
      <c r="H34" s="17">
        <f t="shared" si="2"/>
        <v>2147300</v>
      </c>
      <c r="I34" s="17">
        <v>55050</v>
      </c>
      <c r="J34" s="17">
        <f t="shared" si="3"/>
        <v>2202350</v>
      </c>
      <c r="K34" s="18">
        <f t="shared" si="10"/>
        <v>1101000</v>
      </c>
      <c r="L34" s="17">
        <f t="shared" si="5"/>
        <v>55050</v>
      </c>
      <c r="M34" s="15">
        <f t="shared" si="4"/>
        <v>1367.5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5976900</v>
      </c>
      <c r="E35" s="14">
        <f t="shared" si="0"/>
        <v>5976900</v>
      </c>
      <c r="F35" s="16">
        <f t="shared" si="1"/>
        <v>2988450</v>
      </c>
      <c r="G35" s="17">
        <f t="shared" si="6"/>
        <v>149422.5</v>
      </c>
      <c r="H35" s="17">
        <f t="shared" si="2"/>
        <v>5976900</v>
      </c>
      <c r="I35" s="17">
        <v>153250</v>
      </c>
      <c r="J35" s="17">
        <f t="shared" si="3"/>
        <v>6130150</v>
      </c>
      <c r="K35" s="18">
        <f t="shared" si="10"/>
        <v>3065000</v>
      </c>
      <c r="L35" s="17">
        <f t="shared" si="5"/>
        <v>153250</v>
      </c>
      <c r="M35" s="15">
        <f t="shared" si="4"/>
        <v>3827.5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6450950</v>
      </c>
      <c r="E36" s="14">
        <f t="shared" si="0"/>
        <v>6450950</v>
      </c>
      <c r="F36" s="16">
        <f t="shared" si="1"/>
        <v>3225475</v>
      </c>
      <c r="G36" s="17">
        <f t="shared" si="6"/>
        <v>161273.75</v>
      </c>
      <c r="H36" s="17">
        <f t="shared" si="2"/>
        <v>6450950</v>
      </c>
      <c r="I36" s="17">
        <v>165400</v>
      </c>
      <c r="J36" s="17">
        <f t="shared" si="3"/>
        <v>6616350</v>
      </c>
      <c r="K36" s="18">
        <f t="shared" si="10"/>
        <v>3308000</v>
      </c>
      <c r="L36" s="17">
        <f t="shared" si="5"/>
        <v>165400</v>
      </c>
      <c r="M36" s="15">
        <f t="shared" si="4"/>
        <v>4126.25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4710600</v>
      </c>
      <c r="E37" s="14">
        <f t="shared" si="0"/>
        <v>4710600</v>
      </c>
      <c r="F37" s="16">
        <f t="shared" si="1"/>
        <v>2355300</v>
      </c>
      <c r="G37" s="17">
        <f t="shared" si="6"/>
        <v>117765</v>
      </c>
      <c r="H37" s="17">
        <f t="shared" si="2"/>
        <v>4710600</v>
      </c>
      <c r="I37" s="17">
        <v>120750</v>
      </c>
      <c r="J37" s="17">
        <f t="shared" si="3"/>
        <v>4831350</v>
      </c>
      <c r="K37" s="18">
        <f t="shared" si="10"/>
        <v>2415000</v>
      </c>
      <c r="L37" s="17">
        <f t="shared" si="5"/>
        <v>120750</v>
      </c>
      <c r="M37" s="15">
        <f t="shared" si="4"/>
        <v>2985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 t="shared" si="0"/>
        <v>0</v>
      </c>
      <c r="F38" s="16">
        <f t="shared" si="1"/>
        <v>0</v>
      </c>
      <c r="G38" s="17">
        <f t="shared" si="6"/>
        <v>0</v>
      </c>
      <c r="H38" s="17">
        <f t="shared" si="2"/>
        <v>0</v>
      </c>
      <c r="I38" s="17"/>
      <c r="J38" s="17">
        <f t="shared" si="3"/>
        <v>0</v>
      </c>
      <c r="K38" s="17"/>
      <c r="L38" s="17"/>
      <c r="M38" s="15">
        <f t="shared" si="4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6584500</v>
      </c>
      <c r="E39" s="14">
        <f t="shared" ref="E39:E70" si="14">SUM(D39:D39)</f>
        <v>6584500</v>
      </c>
      <c r="F39" s="16">
        <f t="shared" si="1"/>
        <v>3292250</v>
      </c>
      <c r="G39" s="17">
        <f t="shared" si="6"/>
        <v>164612.5</v>
      </c>
      <c r="H39" s="17">
        <f t="shared" si="2"/>
        <v>6584500</v>
      </c>
      <c r="I39" s="17">
        <v>168800</v>
      </c>
      <c r="J39" s="17">
        <f t="shared" si="3"/>
        <v>6753300</v>
      </c>
      <c r="K39" s="18">
        <f t="shared" si="10"/>
        <v>3376000</v>
      </c>
      <c r="L39" s="17">
        <f t="shared" si="5"/>
        <v>168800</v>
      </c>
      <c r="M39" s="15">
        <f t="shared" si="4"/>
        <v>4187.5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7020000</v>
      </c>
      <c r="E40" s="14">
        <f t="shared" si="14"/>
        <v>7020000</v>
      </c>
      <c r="F40" s="16">
        <f t="shared" si="1"/>
        <v>3510000</v>
      </c>
      <c r="G40" s="17">
        <f t="shared" si="6"/>
        <v>175500</v>
      </c>
      <c r="H40" s="17">
        <f t="shared" si="2"/>
        <v>7020000</v>
      </c>
      <c r="I40" s="17">
        <v>179950</v>
      </c>
      <c r="J40" s="17">
        <f t="shared" si="3"/>
        <v>7199950</v>
      </c>
      <c r="K40" s="18">
        <f t="shared" si="10"/>
        <v>3599000</v>
      </c>
      <c r="L40" s="17">
        <f t="shared" si="5"/>
        <v>179950</v>
      </c>
      <c r="M40" s="15">
        <f t="shared" si="4"/>
        <v>4450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8818700</v>
      </c>
      <c r="E41" s="14">
        <f t="shared" si="14"/>
        <v>8818700</v>
      </c>
      <c r="F41" s="16">
        <f t="shared" si="1"/>
        <v>4409350</v>
      </c>
      <c r="G41" s="17">
        <f t="shared" si="6"/>
        <v>220467.5</v>
      </c>
      <c r="H41" s="17">
        <f t="shared" si="2"/>
        <v>8818700</v>
      </c>
      <c r="I41" s="17">
        <v>226100</v>
      </c>
      <c r="J41" s="17">
        <f t="shared" si="3"/>
        <v>9044800</v>
      </c>
      <c r="K41" s="18">
        <f t="shared" si="10"/>
        <v>4522000</v>
      </c>
      <c r="L41" s="17">
        <f t="shared" si="5"/>
        <v>226100</v>
      </c>
      <c r="M41" s="15">
        <f t="shared" si="4"/>
        <v>5632.5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9139600</v>
      </c>
      <c r="E42" s="14">
        <f t="shared" si="14"/>
        <v>9139600</v>
      </c>
      <c r="F42" s="16">
        <f t="shared" si="1"/>
        <v>4569800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274188</v>
      </c>
      <c r="H42" s="17">
        <f t="shared" si="2"/>
        <v>9139600</v>
      </c>
      <c r="I42" s="17">
        <v>282660</v>
      </c>
      <c r="J42" s="17">
        <f t="shared" si="3"/>
        <v>9422260</v>
      </c>
      <c r="K42" s="18">
        <f t="shared" si="10"/>
        <v>4711000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282660</v>
      </c>
      <c r="M42" s="15">
        <f t="shared" si="4"/>
        <v>8472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4068600</v>
      </c>
      <c r="E43" s="14">
        <f t="shared" si="14"/>
        <v>4068600</v>
      </c>
      <c r="F43" s="16">
        <f t="shared" si="1"/>
        <v>2034300</v>
      </c>
      <c r="G43" s="17">
        <f t="shared" si="6"/>
        <v>101715</v>
      </c>
      <c r="H43" s="17">
        <f t="shared" si="2"/>
        <v>4068600</v>
      </c>
      <c r="I43" s="17">
        <v>104300</v>
      </c>
      <c r="J43" s="17">
        <f t="shared" si="3"/>
        <v>4172900</v>
      </c>
      <c r="K43" s="18">
        <f t="shared" si="10"/>
        <v>2086000</v>
      </c>
      <c r="L43" s="17">
        <f t="shared" si="5"/>
        <v>104300</v>
      </c>
      <c r="M43" s="15">
        <f t="shared" si="4"/>
        <v>2585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944700</v>
      </c>
      <c r="E44" s="14">
        <f t="shared" si="14"/>
        <v>944700</v>
      </c>
      <c r="F44" s="16">
        <f t="shared" si="1"/>
        <v>472350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28341</v>
      </c>
      <c r="H44" s="17">
        <f t="shared" si="2"/>
        <v>944700</v>
      </c>
      <c r="I44" s="17">
        <v>29160</v>
      </c>
      <c r="J44" s="17">
        <f t="shared" si="3"/>
        <v>973860</v>
      </c>
      <c r="K44" s="18">
        <f t="shared" si="10"/>
        <v>486000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29160</v>
      </c>
      <c r="M44" s="15">
        <f t="shared" si="4"/>
        <v>819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 t="shared" si="14"/>
        <v>0</v>
      </c>
      <c r="F45" s="16">
        <f t="shared" si="1"/>
        <v>0</v>
      </c>
      <c r="G45" s="17">
        <f t="shared" si="6"/>
        <v>0</v>
      </c>
      <c r="H45" s="17">
        <f t="shared" si="2"/>
        <v>0</v>
      </c>
      <c r="I45" s="17"/>
      <c r="J45" s="17">
        <f t="shared" si="3"/>
        <v>0</v>
      </c>
      <c r="K45" s="17"/>
      <c r="L45" s="17"/>
      <c r="M45" s="15">
        <f t="shared" si="4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40260210</v>
      </c>
      <c r="E46" s="25">
        <f t="shared" si="14"/>
        <v>40260210</v>
      </c>
      <c r="F46" s="27">
        <f t="shared" si="1"/>
        <v>20130105</v>
      </c>
      <c r="G46" s="28">
        <f t="shared" si="6"/>
        <v>1006505.25</v>
      </c>
      <c r="H46" s="28">
        <f t="shared" si="2"/>
        <v>40260210</v>
      </c>
      <c r="I46" s="28">
        <v>1032300</v>
      </c>
      <c r="J46" s="28">
        <f t="shared" si="3"/>
        <v>41292510</v>
      </c>
      <c r="K46" s="29">
        <f t="shared" si="10"/>
        <v>20646000</v>
      </c>
      <c r="L46" s="28">
        <f t="shared" si="5"/>
        <v>1032300</v>
      </c>
      <c r="M46" s="26">
        <f t="shared" si="4"/>
        <v>25794.75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 t="shared" si="14"/>
        <v>0</v>
      </c>
      <c r="F47" s="16">
        <f t="shared" si="1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2"/>
        <v>0</v>
      </c>
      <c r="I47" s="17"/>
      <c r="J47" s="17">
        <f t="shared" si="3"/>
        <v>0</v>
      </c>
      <c r="K47" s="17"/>
      <c r="L47" s="17"/>
      <c r="M47" s="15">
        <f t="shared" si="4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 t="shared" si="14"/>
        <v>0</v>
      </c>
      <c r="F48" s="16">
        <f t="shared" si="1"/>
        <v>0</v>
      </c>
      <c r="G48" s="17">
        <f t="shared" si="6"/>
        <v>0</v>
      </c>
      <c r="H48" s="17">
        <f t="shared" si="2"/>
        <v>0</v>
      </c>
      <c r="I48" s="17"/>
      <c r="J48" s="17">
        <f t="shared" ref="J48" si="15">H48+I48</f>
        <v>0</v>
      </c>
      <c r="K48" s="17"/>
      <c r="L48" s="17"/>
      <c r="M48" s="15">
        <f t="shared" ref="M48" si="16">L48-G48</f>
        <v>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5627600</v>
      </c>
      <c r="E49" s="14">
        <f t="shared" si="14"/>
        <v>5627600</v>
      </c>
      <c r="F49" s="16">
        <f t="shared" si="1"/>
        <v>2813800</v>
      </c>
      <c r="G49" s="17">
        <f t="shared" si="6"/>
        <v>140690</v>
      </c>
      <c r="H49" s="17">
        <f t="shared" si="2"/>
        <v>5627600</v>
      </c>
      <c r="I49" s="17">
        <v>144250</v>
      </c>
      <c r="J49" s="17">
        <f t="shared" si="3"/>
        <v>5771850</v>
      </c>
      <c r="K49" s="18">
        <f t="shared" si="10"/>
        <v>2885000</v>
      </c>
      <c r="L49" s="17">
        <f t="shared" si="5"/>
        <v>144250</v>
      </c>
      <c r="M49" s="15">
        <f t="shared" si="4"/>
        <v>3560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5555650</v>
      </c>
      <c r="E50" s="14">
        <f t="shared" si="14"/>
        <v>5555650</v>
      </c>
      <c r="F50" s="16">
        <f t="shared" si="1"/>
        <v>2777825</v>
      </c>
      <c r="G50" s="17">
        <f t="shared" si="6"/>
        <v>138891.25</v>
      </c>
      <c r="H50" s="17">
        <f t="shared" si="2"/>
        <v>5555650</v>
      </c>
      <c r="I50" s="17">
        <v>142450</v>
      </c>
      <c r="J50" s="17">
        <f t="shared" si="3"/>
        <v>5698100</v>
      </c>
      <c r="K50" s="18">
        <f t="shared" si="10"/>
        <v>2849000</v>
      </c>
      <c r="L50" s="17">
        <f t="shared" si="5"/>
        <v>142450</v>
      </c>
      <c r="M50" s="15">
        <f t="shared" si="4"/>
        <v>3558.75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5087300</v>
      </c>
      <c r="E51" s="14">
        <f t="shared" si="14"/>
        <v>5087300</v>
      </c>
      <c r="F51" s="16">
        <f t="shared" si="1"/>
        <v>2543650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152619</v>
      </c>
      <c r="H51" s="17">
        <f t="shared" si="2"/>
        <v>5087300</v>
      </c>
      <c r="I51" s="17">
        <v>157320</v>
      </c>
      <c r="J51" s="17">
        <f t="shared" si="3"/>
        <v>5244620</v>
      </c>
      <c r="K51" s="18">
        <f t="shared" si="10"/>
        <v>2622000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157320</v>
      </c>
      <c r="M51" s="15">
        <v>1486680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24698262</v>
      </c>
      <c r="E52" s="14">
        <f t="shared" si="14"/>
        <v>24698262</v>
      </c>
      <c r="F52" s="16">
        <f t="shared" si="1"/>
        <v>12349131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617456.55000000005</v>
      </c>
      <c r="H52" s="17">
        <f t="shared" si="2"/>
        <v>24698262</v>
      </c>
      <c r="I52" s="17">
        <v>633250</v>
      </c>
      <c r="J52" s="17">
        <f t="shared" si="3"/>
        <v>25331512</v>
      </c>
      <c r="K52" s="18">
        <f t="shared" si="10"/>
        <v>12665000</v>
      </c>
      <c r="L52" s="17">
        <f t="shared" si="5"/>
        <v>633250</v>
      </c>
      <c r="M52" s="15">
        <f t="shared" si="4"/>
        <v>15793.449999999953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4634967</v>
      </c>
      <c r="E53" s="14">
        <f t="shared" si="14"/>
        <v>4634967</v>
      </c>
      <c r="F53" s="16">
        <f t="shared" si="1"/>
        <v>2317483.5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139049.01</v>
      </c>
      <c r="H53" s="17">
        <f t="shared" si="2"/>
        <v>4634967</v>
      </c>
      <c r="I53" s="17">
        <v>143340</v>
      </c>
      <c r="J53" s="17">
        <f t="shared" si="3"/>
        <v>4778307</v>
      </c>
      <c r="K53" s="18">
        <f t="shared" si="10"/>
        <v>2389000</v>
      </c>
      <c r="L53" s="17">
        <f t="shared" ref="L53:L56" si="17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143340</v>
      </c>
      <c r="M53" s="15">
        <f t="shared" si="4"/>
        <v>4290.9899999999907</v>
      </c>
      <c r="N53" s="19"/>
    </row>
    <row r="54" spans="1:14" x14ac:dyDescent="0.25">
      <c r="A54" s="12">
        <v>48</v>
      </c>
      <c r="B54" s="32"/>
      <c r="C54" s="32" t="s">
        <v>109</v>
      </c>
      <c r="D54" s="33">
        <v>3427500</v>
      </c>
      <c r="E54" s="14">
        <f t="shared" si="14"/>
        <v>3427500</v>
      </c>
      <c r="F54" s="16">
        <f t="shared" si="1"/>
        <v>1713750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102825</v>
      </c>
      <c r="H54" s="17">
        <f t="shared" si="2"/>
        <v>3427500</v>
      </c>
      <c r="I54" s="17">
        <v>105960</v>
      </c>
      <c r="J54" s="17">
        <f t="shared" si="3"/>
        <v>3533460</v>
      </c>
      <c r="K54" s="18">
        <f t="shared" si="10"/>
        <v>1766000</v>
      </c>
      <c r="L54" s="17">
        <f t="shared" si="17"/>
        <v>105960</v>
      </c>
      <c r="M54" s="15">
        <f t="shared" si="4"/>
        <v>3135</v>
      </c>
      <c r="N54" s="19"/>
    </row>
    <row r="55" spans="1:14" x14ac:dyDescent="0.25">
      <c r="A55" s="12">
        <v>49</v>
      </c>
      <c r="B55" s="32"/>
      <c r="C55" s="32" t="s">
        <v>110</v>
      </c>
      <c r="D55" s="33">
        <v>702000</v>
      </c>
      <c r="E55" s="14">
        <f t="shared" si="14"/>
        <v>702000</v>
      </c>
      <c r="F55" s="16">
        <f t="shared" si="1"/>
        <v>351000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21060</v>
      </c>
      <c r="H55" s="17">
        <f t="shared" si="2"/>
        <v>702000</v>
      </c>
      <c r="I55" s="17">
        <v>21660</v>
      </c>
      <c r="J55" s="17">
        <f t="shared" si="3"/>
        <v>723660</v>
      </c>
      <c r="K55" s="18">
        <f t="shared" si="10"/>
        <v>361000</v>
      </c>
      <c r="L55" s="17">
        <f t="shared" si="17"/>
        <v>21660</v>
      </c>
      <c r="M55" s="15">
        <f t="shared" si="4"/>
        <v>600</v>
      </c>
      <c r="N55" s="19"/>
    </row>
    <row r="56" spans="1:14" x14ac:dyDescent="0.25">
      <c r="A56" s="12">
        <v>50</v>
      </c>
      <c r="B56" s="32"/>
      <c r="C56" s="32" t="s">
        <v>111</v>
      </c>
      <c r="D56" s="33">
        <v>1876500</v>
      </c>
      <c r="E56" s="14">
        <f t="shared" si="14"/>
        <v>1876500</v>
      </c>
      <c r="F56" s="16">
        <f t="shared" si="1"/>
        <v>938250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56295</v>
      </c>
      <c r="H56" s="17">
        <f t="shared" si="2"/>
        <v>1876500</v>
      </c>
      <c r="I56" s="17">
        <v>58020</v>
      </c>
      <c r="J56" s="17">
        <f t="shared" si="3"/>
        <v>1934520</v>
      </c>
      <c r="K56" s="18">
        <f t="shared" si="10"/>
        <v>967000</v>
      </c>
      <c r="L56" s="17">
        <f t="shared" si="17"/>
        <v>58020</v>
      </c>
      <c r="M56" s="15">
        <f t="shared" si="4"/>
        <v>1725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33"/>
      <c r="E57" s="14">
        <f t="shared" si="14"/>
        <v>0</v>
      </c>
      <c r="F57" s="16">
        <f t="shared" si="1"/>
        <v>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0</v>
      </c>
      <c r="H57" s="17">
        <f t="shared" si="2"/>
        <v>0</v>
      </c>
      <c r="I57" s="17"/>
      <c r="J57" s="17">
        <f t="shared" si="3"/>
        <v>0</v>
      </c>
      <c r="K57" s="17"/>
      <c r="L57" s="17"/>
      <c r="M57" s="15">
        <f t="shared" si="4"/>
        <v>0</v>
      </c>
      <c r="N57" s="19"/>
    </row>
    <row r="58" spans="1:14" ht="15.75" x14ac:dyDescent="0.25">
      <c r="A58" s="34" t="s">
        <v>114</v>
      </c>
      <c r="B58" s="34"/>
      <c r="C58" s="34"/>
      <c r="D58" s="35">
        <f t="shared" ref="D58" si="18">SUM(D7:D56)</f>
        <v>1358702651</v>
      </c>
      <c r="E58" s="35">
        <f>SUM(E7:E57)</f>
        <v>1358702651</v>
      </c>
      <c r="F58" s="36"/>
      <c r="G58" s="35">
        <f t="shared" ref="G58" si="19">SUM(G7:G57)</f>
        <v>40043191.309999987</v>
      </c>
      <c r="H58" s="35"/>
      <c r="I58" s="35"/>
      <c r="J58" s="35"/>
      <c r="K58" s="35"/>
      <c r="L58" s="35"/>
      <c r="M58" s="35">
        <f t="shared" ref="M58" si="20">SUM(M7:M57)</f>
        <v>3422057.6899999995</v>
      </c>
    </row>
  </sheetData>
  <mergeCells count="13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M5:M6"/>
    <mergeCell ref="H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35F0-B090-42AF-826F-4C9653D44A28}">
  <dimension ref="A1:N58"/>
  <sheetViews>
    <sheetView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L56" sqref="L56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1371360317</v>
      </c>
      <c r="F3" s="4"/>
      <c r="G3" s="5">
        <f>SUM(G7:G57)</f>
        <v>40243453.355000012</v>
      </c>
      <c r="H3" s="5"/>
      <c r="I3" s="5">
        <f>SUM(I7:I57)</f>
        <v>42315390</v>
      </c>
      <c r="J3" s="5">
        <f>SUM(J7:J57)</f>
        <v>1413675707</v>
      </c>
      <c r="K3" s="5"/>
      <c r="L3" s="5">
        <f>SUM(L7:L57)</f>
        <v>42315390</v>
      </c>
      <c r="M3" s="5">
        <f>SUM(M7:M57)</f>
        <v>3553525.6449999996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17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31421500</v>
      </c>
      <c r="E7" s="14">
        <f t="shared" ref="E7:E38" si="0">SUM(D7:D7)</f>
        <v>31421500</v>
      </c>
      <c r="F7" s="16">
        <f t="shared" ref="F7:F57" si="1">50%*E7</f>
        <v>15710750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785537.5</v>
      </c>
      <c r="H7" s="17">
        <f>E7</f>
        <v>31421500</v>
      </c>
      <c r="I7" s="17">
        <v>805650</v>
      </c>
      <c r="J7" s="17">
        <f>H7+I7</f>
        <v>32227150</v>
      </c>
      <c r="K7" s="18">
        <f>ROUNDDOWN(J7/2,-3)</f>
        <v>16113000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805650</v>
      </c>
      <c r="M7" s="15">
        <f>L7-G7</f>
        <v>20112.5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70267005</v>
      </c>
      <c r="E8" s="14">
        <f t="shared" si="0"/>
        <v>70267005</v>
      </c>
      <c r="F8" s="16">
        <f t="shared" si="1"/>
        <v>35133502.5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1756675.125</v>
      </c>
      <c r="H8" s="17">
        <f t="shared" ref="H8:H57" si="2">E8</f>
        <v>70267005</v>
      </c>
      <c r="I8" s="17">
        <v>1801700</v>
      </c>
      <c r="J8" s="17">
        <f t="shared" ref="J8:J57" si="3">H8+I8</f>
        <v>72068705</v>
      </c>
      <c r="K8" s="18">
        <f>ROUNDDOWN(J8/2,-3)</f>
        <v>36034000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1801700</v>
      </c>
      <c r="M8" s="15">
        <f t="shared" ref="M8:M57" si="4">L8-G8</f>
        <v>45024.875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 t="shared" si="0"/>
        <v>0</v>
      </c>
      <c r="F9" s="16">
        <f t="shared" si="1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2"/>
        <v>0</v>
      </c>
      <c r="I9" s="17">
        <v>0</v>
      </c>
      <c r="J9" s="17">
        <f t="shared" si="3"/>
        <v>0</v>
      </c>
      <c r="K9" s="17"/>
      <c r="L9" s="17">
        <f t="shared" ref="L9:L52" si="5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4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 t="shared" si="0"/>
        <v>0</v>
      </c>
      <c r="F10" s="16">
        <f t="shared" si="1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2"/>
        <v>0</v>
      </c>
      <c r="I10" s="17">
        <v>0</v>
      </c>
      <c r="J10" s="17">
        <f t="shared" si="3"/>
        <v>0</v>
      </c>
      <c r="K10" s="17"/>
      <c r="L10" s="17">
        <f t="shared" si="5"/>
        <v>0</v>
      </c>
      <c r="M10" s="15">
        <f t="shared" si="4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 t="shared" si="0"/>
        <v>0</v>
      </c>
      <c r="F11" s="16">
        <f t="shared" si="1"/>
        <v>0</v>
      </c>
      <c r="G11" s="17">
        <f t="shared" ref="G11:G50" si="6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2"/>
        <v>0</v>
      </c>
      <c r="I11" s="17">
        <v>0</v>
      </c>
      <c r="J11" s="17">
        <f t="shared" si="3"/>
        <v>0</v>
      </c>
      <c r="K11" s="17"/>
      <c r="L11" s="17">
        <f t="shared" si="5"/>
        <v>0</v>
      </c>
      <c r="M11" s="15">
        <f t="shared" si="4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0</v>
      </c>
      <c r="E12" s="14">
        <f t="shared" si="0"/>
        <v>0</v>
      </c>
      <c r="F12" s="16">
        <f t="shared" si="1"/>
        <v>0</v>
      </c>
      <c r="G12" s="17">
        <f t="shared" si="6"/>
        <v>0</v>
      </c>
      <c r="H12" s="17">
        <f t="shared" si="2"/>
        <v>0</v>
      </c>
      <c r="I12" s="17">
        <v>0</v>
      </c>
      <c r="J12" s="17">
        <f t="shared" ref="J12" si="7">H12+I12</f>
        <v>0</v>
      </c>
      <c r="K12" s="17"/>
      <c r="L12" s="17">
        <f t="shared" ref="L12" si="8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9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22723281</v>
      </c>
      <c r="E13" s="14">
        <f t="shared" si="0"/>
        <v>22723281</v>
      </c>
      <c r="F13" s="16">
        <f t="shared" si="1"/>
        <v>11361640.5</v>
      </c>
      <c r="G13" s="17">
        <f t="shared" si="6"/>
        <v>568082.02500000002</v>
      </c>
      <c r="H13" s="17">
        <f t="shared" si="2"/>
        <v>22723281</v>
      </c>
      <c r="I13" s="17">
        <v>582600</v>
      </c>
      <c r="J13" s="17">
        <f t="shared" si="3"/>
        <v>23305881</v>
      </c>
      <c r="K13" s="18">
        <f t="shared" ref="K13:K56" si="10">ROUNDDOWN(J13/2,-3)</f>
        <v>11652000</v>
      </c>
      <c r="L13" s="17">
        <f t="shared" si="5"/>
        <v>582600</v>
      </c>
      <c r="M13" s="15">
        <f t="shared" si="4"/>
        <v>14517.974999999977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 t="shared" si="0"/>
        <v>0</v>
      </c>
      <c r="F14" s="16">
        <f t="shared" si="1"/>
        <v>0</v>
      </c>
      <c r="G14" s="17">
        <f t="shared" si="6"/>
        <v>0</v>
      </c>
      <c r="H14" s="17">
        <f t="shared" si="2"/>
        <v>0</v>
      </c>
      <c r="I14" s="17">
        <v>0</v>
      </c>
      <c r="J14" s="17">
        <f t="shared" si="3"/>
        <v>0</v>
      </c>
      <c r="K14" s="17"/>
      <c r="L14" s="17">
        <f t="shared" si="5"/>
        <v>0</v>
      </c>
      <c r="M14" s="15">
        <f t="shared" si="4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80687104</v>
      </c>
      <c r="E15" s="14">
        <f t="shared" si="0"/>
        <v>80687104</v>
      </c>
      <c r="F15" s="16">
        <f t="shared" si="1"/>
        <v>40343552</v>
      </c>
      <c r="G15" s="17">
        <f t="shared" si="6"/>
        <v>2017177.6000000001</v>
      </c>
      <c r="H15" s="17">
        <f t="shared" si="2"/>
        <v>80687104</v>
      </c>
      <c r="I15" s="17">
        <v>2068850</v>
      </c>
      <c r="J15" s="17">
        <f t="shared" si="3"/>
        <v>82755954</v>
      </c>
      <c r="K15" s="18">
        <f t="shared" si="10"/>
        <v>41377000</v>
      </c>
      <c r="L15" s="17">
        <f t="shared" si="5"/>
        <v>2068850</v>
      </c>
      <c r="M15" s="15">
        <f t="shared" si="4"/>
        <v>51672.399999999907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7441000</v>
      </c>
      <c r="E16" s="14">
        <f t="shared" si="0"/>
        <v>7441000</v>
      </c>
      <c r="F16" s="16">
        <f t="shared" si="1"/>
        <v>3720500</v>
      </c>
      <c r="G16" s="17">
        <f t="shared" si="6"/>
        <v>186025</v>
      </c>
      <c r="H16" s="17">
        <f t="shared" si="2"/>
        <v>7441000</v>
      </c>
      <c r="I16" s="17">
        <v>190750</v>
      </c>
      <c r="J16" s="17">
        <f t="shared" si="3"/>
        <v>7631750</v>
      </c>
      <c r="K16" s="18">
        <f t="shared" si="10"/>
        <v>3815000</v>
      </c>
      <c r="L16" s="17">
        <f t="shared" si="5"/>
        <v>190750</v>
      </c>
      <c r="M16" s="15">
        <f t="shared" si="4"/>
        <v>4725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104466392</v>
      </c>
      <c r="E17" s="14">
        <f t="shared" si="0"/>
        <v>104466392</v>
      </c>
      <c r="F17" s="16">
        <f t="shared" si="1"/>
        <v>52233196</v>
      </c>
      <c r="G17" s="17">
        <f t="shared" si="6"/>
        <v>2834979.4</v>
      </c>
      <c r="H17" s="17">
        <f t="shared" si="2"/>
        <v>104466392</v>
      </c>
      <c r="I17" s="17">
        <v>3064750</v>
      </c>
      <c r="J17" s="17">
        <f t="shared" si="3"/>
        <v>107531142</v>
      </c>
      <c r="K17" s="18">
        <f t="shared" si="10"/>
        <v>53765000</v>
      </c>
      <c r="L17" s="17">
        <f t="shared" si="5"/>
        <v>3064750</v>
      </c>
      <c r="M17" s="15">
        <f t="shared" si="4"/>
        <v>229770.60000000009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57223529</v>
      </c>
      <c r="E18" s="14">
        <f t="shared" si="0"/>
        <v>57223529</v>
      </c>
      <c r="F18" s="16">
        <f t="shared" si="1"/>
        <v>28611764.5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1430588.2250000001</v>
      </c>
      <c r="H18" s="17">
        <f t="shared" si="2"/>
        <v>57223529</v>
      </c>
      <c r="I18" s="17">
        <v>1467250</v>
      </c>
      <c r="J18" s="17">
        <f t="shared" si="3"/>
        <v>58690779</v>
      </c>
      <c r="K18" s="18">
        <f t="shared" si="10"/>
        <v>29345000</v>
      </c>
      <c r="L18" s="17">
        <f t="shared" si="5"/>
        <v>1467250</v>
      </c>
      <c r="M18" s="15">
        <f t="shared" si="4"/>
        <v>36661.774999999907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89228636</v>
      </c>
      <c r="E19" s="14">
        <f t="shared" si="0"/>
        <v>89228636</v>
      </c>
      <c r="F19" s="16">
        <f t="shared" si="1"/>
        <v>44614318</v>
      </c>
      <c r="G19" s="17">
        <f t="shared" si="6"/>
        <v>2230715.9</v>
      </c>
      <c r="H19" s="17">
        <f t="shared" si="2"/>
        <v>89228636</v>
      </c>
      <c r="I19" s="17">
        <v>2287900</v>
      </c>
      <c r="J19" s="17">
        <f t="shared" si="3"/>
        <v>91516536</v>
      </c>
      <c r="K19" s="18">
        <f t="shared" si="10"/>
        <v>45758000</v>
      </c>
      <c r="L19" s="17">
        <f t="shared" si="5"/>
        <v>2287900</v>
      </c>
      <c r="M19" s="15">
        <f t="shared" si="4"/>
        <v>57184.100000000093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107577800</v>
      </c>
      <c r="E20" s="14">
        <f t="shared" si="0"/>
        <v>107577800</v>
      </c>
      <c r="F20" s="16">
        <f t="shared" si="1"/>
        <v>53788900</v>
      </c>
      <c r="G20" s="17">
        <f t="shared" si="6"/>
        <v>3068335</v>
      </c>
      <c r="H20" s="17">
        <f t="shared" si="2"/>
        <v>107577800</v>
      </c>
      <c r="I20" s="17">
        <v>3317050</v>
      </c>
      <c r="J20" s="17">
        <f t="shared" si="3"/>
        <v>110894850</v>
      </c>
      <c r="K20" s="18">
        <f t="shared" si="10"/>
        <v>55447000</v>
      </c>
      <c r="L20" s="17">
        <f t="shared" si="5"/>
        <v>3317050</v>
      </c>
      <c r="M20" s="15">
        <f t="shared" si="4"/>
        <v>248715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49754830</v>
      </c>
      <c r="E21" s="14">
        <f t="shared" si="0"/>
        <v>49754830</v>
      </c>
      <c r="F21" s="16">
        <f t="shared" si="1"/>
        <v>24877415</v>
      </c>
      <c r="G21" s="17">
        <f t="shared" si="6"/>
        <v>1243870.75</v>
      </c>
      <c r="H21" s="17">
        <f t="shared" si="2"/>
        <v>49754830</v>
      </c>
      <c r="I21" s="17">
        <v>1275750</v>
      </c>
      <c r="J21" s="17">
        <f t="shared" si="3"/>
        <v>51030580</v>
      </c>
      <c r="K21" s="18">
        <f t="shared" si="10"/>
        <v>25515000</v>
      </c>
      <c r="L21" s="17">
        <f t="shared" si="5"/>
        <v>1275750</v>
      </c>
      <c r="M21" s="15">
        <f t="shared" si="4"/>
        <v>31879.25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78496800</v>
      </c>
      <c r="E22" s="14">
        <f t="shared" si="0"/>
        <v>78496800</v>
      </c>
      <c r="F22" s="16">
        <f t="shared" si="1"/>
        <v>39248400</v>
      </c>
      <c r="G22" s="17">
        <f t="shared" si="6"/>
        <v>1962420</v>
      </c>
      <c r="H22" s="17">
        <f t="shared" si="2"/>
        <v>78496800</v>
      </c>
      <c r="I22" s="17">
        <v>2012700</v>
      </c>
      <c r="J22" s="17">
        <f t="shared" si="3"/>
        <v>80509500</v>
      </c>
      <c r="K22" s="18">
        <f t="shared" si="10"/>
        <v>40254000</v>
      </c>
      <c r="L22" s="17">
        <f t="shared" si="5"/>
        <v>2012700</v>
      </c>
      <c r="M22" s="15">
        <f t="shared" si="4"/>
        <v>50280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100777475</v>
      </c>
      <c r="E23" s="14">
        <f t="shared" si="0"/>
        <v>100777475</v>
      </c>
      <c r="F23" s="16">
        <f t="shared" si="1"/>
        <v>50388737.5</v>
      </c>
      <c r="G23" s="17">
        <f t="shared" si="6"/>
        <v>2558310.625</v>
      </c>
      <c r="H23" s="17">
        <f t="shared" si="2"/>
        <v>100777475</v>
      </c>
      <c r="I23" s="17">
        <v>2765650</v>
      </c>
      <c r="J23" s="17">
        <f t="shared" si="3"/>
        <v>103543125</v>
      </c>
      <c r="K23" s="18">
        <f t="shared" si="10"/>
        <v>51771000</v>
      </c>
      <c r="L23" s="17">
        <f t="shared" si="5"/>
        <v>2765650</v>
      </c>
      <c r="M23" s="15">
        <f t="shared" si="4"/>
        <v>207339.375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203010440</v>
      </c>
      <c r="E24" s="14">
        <f t="shared" si="0"/>
        <v>203010440</v>
      </c>
      <c r="F24" s="16">
        <f t="shared" si="1"/>
        <v>101505220</v>
      </c>
      <c r="G24" s="17">
        <f t="shared" si="6"/>
        <v>10225783</v>
      </c>
      <c r="H24" s="17">
        <f t="shared" si="2"/>
        <v>203010440</v>
      </c>
      <c r="I24" s="17">
        <v>11054800</v>
      </c>
      <c r="J24" s="17">
        <f t="shared" si="3"/>
        <v>214065240</v>
      </c>
      <c r="K24" s="18">
        <f t="shared" si="10"/>
        <v>107032000</v>
      </c>
      <c r="L24" s="17">
        <f t="shared" si="5"/>
        <v>11054800</v>
      </c>
      <c r="M24" s="15">
        <f t="shared" si="4"/>
        <v>829017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8504791</v>
      </c>
      <c r="E25" s="14">
        <f t="shared" si="0"/>
        <v>8504791</v>
      </c>
      <c r="F25" s="16">
        <f t="shared" si="1"/>
        <v>4252395.5</v>
      </c>
      <c r="G25" s="17">
        <f t="shared" si="6"/>
        <v>212619.77500000002</v>
      </c>
      <c r="H25" s="17">
        <f t="shared" si="2"/>
        <v>8504791</v>
      </c>
      <c r="I25" s="17">
        <v>218050</v>
      </c>
      <c r="J25" s="17">
        <f t="shared" si="3"/>
        <v>8722841</v>
      </c>
      <c r="K25" s="18">
        <f t="shared" si="10"/>
        <v>4361000</v>
      </c>
      <c r="L25" s="17">
        <f t="shared" si="5"/>
        <v>218050</v>
      </c>
      <c r="M25" s="15">
        <f t="shared" si="4"/>
        <v>5430.2249999999767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15000000</v>
      </c>
      <c r="E26" s="14">
        <f t="shared" si="0"/>
        <v>15000000</v>
      </c>
      <c r="F26" s="16">
        <f t="shared" si="1"/>
        <v>7500000</v>
      </c>
      <c r="G26" s="17">
        <f t="shared" si="6"/>
        <v>375000</v>
      </c>
      <c r="H26" s="17">
        <f t="shared" si="2"/>
        <v>15000000</v>
      </c>
      <c r="I26" s="17">
        <v>384600</v>
      </c>
      <c r="J26" s="17">
        <f t="shared" si="3"/>
        <v>15384600</v>
      </c>
      <c r="K26" s="18">
        <f t="shared" si="10"/>
        <v>7692000</v>
      </c>
      <c r="L26" s="17">
        <f t="shared" si="5"/>
        <v>384600</v>
      </c>
      <c r="M26" s="15">
        <f t="shared" si="4"/>
        <v>9600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0</v>
      </c>
      <c r="E27" s="14">
        <f t="shared" si="0"/>
        <v>0</v>
      </c>
      <c r="F27" s="16">
        <f t="shared" si="1"/>
        <v>0</v>
      </c>
      <c r="G27" s="17">
        <f t="shared" si="6"/>
        <v>0</v>
      </c>
      <c r="H27" s="17">
        <f t="shared" si="2"/>
        <v>0</v>
      </c>
      <c r="I27" s="17">
        <v>0</v>
      </c>
      <c r="J27" s="17">
        <f t="shared" ref="J27" si="11">H27+I27</f>
        <v>0</v>
      </c>
      <c r="K27" s="17"/>
      <c r="L27" s="17">
        <f t="shared" ref="L27" si="12">IF(K27&gt;500000000,(50000000*0.05)+(200000000*0.15)+(250000000*0.25)+((K27-500000000)*0.3),IF(K27&gt;250000000,(50000000*0.05)+(200000000*0.15)+((K27-250000000)*0.25),IF(K27&gt;200000000,(50000000*0.05)+(K27-50000000)*0.15,IF(K27&gt;50000000,(50000000*0.05)+((K27-50000000)*0.15),IF(K27&lt;=50000000,K27*0.05,0)))))</f>
        <v>0</v>
      </c>
      <c r="M27" s="15">
        <f t="shared" ref="M27" si="13">L27-G27</f>
        <v>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8557000</v>
      </c>
      <c r="E28" s="14">
        <f t="shared" si="0"/>
        <v>8557000</v>
      </c>
      <c r="F28" s="16">
        <f t="shared" si="1"/>
        <v>4278500</v>
      </c>
      <c r="G28" s="17">
        <f t="shared" si="6"/>
        <v>213925</v>
      </c>
      <c r="H28" s="17">
        <f t="shared" si="2"/>
        <v>8557000</v>
      </c>
      <c r="I28" s="17">
        <v>219400</v>
      </c>
      <c r="J28" s="17">
        <f t="shared" si="3"/>
        <v>8776400</v>
      </c>
      <c r="K28" s="18">
        <f t="shared" si="10"/>
        <v>4388000</v>
      </c>
      <c r="L28" s="17">
        <f t="shared" si="5"/>
        <v>219400</v>
      </c>
      <c r="M28" s="15">
        <f t="shared" si="4"/>
        <v>5475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42625511</v>
      </c>
      <c r="E29" s="14">
        <f t="shared" si="0"/>
        <v>42625511</v>
      </c>
      <c r="F29" s="16">
        <f t="shared" si="1"/>
        <v>21312755.5</v>
      </c>
      <c r="G29" s="17">
        <f t="shared" si="6"/>
        <v>1065637.7750000001</v>
      </c>
      <c r="H29" s="17">
        <f t="shared" si="2"/>
        <v>42625511</v>
      </c>
      <c r="I29" s="17">
        <v>1092950</v>
      </c>
      <c r="J29" s="17">
        <f t="shared" si="3"/>
        <v>43718461</v>
      </c>
      <c r="K29" s="18">
        <f t="shared" si="10"/>
        <v>21859000</v>
      </c>
      <c r="L29" s="17">
        <f t="shared" si="5"/>
        <v>1092950</v>
      </c>
      <c r="M29" s="15">
        <f t="shared" si="4"/>
        <v>27312.22499999986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84918913</v>
      </c>
      <c r="E30" s="14">
        <f t="shared" si="0"/>
        <v>84918913</v>
      </c>
      <c r="F30" s="16">
        <f t="shared" si="1"/>
        <v>42459456.5</v>
      </c>
      <c r="G30" s="17">
        <f t="shared" si="6"/>
        <v>2122972.8250000002</v>
      </c>
      <c r="H30" s="17">
        <f t="shared" si="2"/>
        <v>84918913</v>
      </c>
      <c r="I30" s="17">
        <v>2177400</v>
      </c>
      <c r="J30" s="17">
        <f t="shared" si="3"/>
        <v>87096313</v>
      </c>
      <c r="K30" s="18">
        <f t="shared" si="10"/>
        <v>43548000</v>
      </c>
      <c r="L30" s="17">
        <f t="shared" si="5"/>
        <v>2177400</v>
      </c>
      <c r="M30" s="15">
        <f t="shared" si="4"/>
        <v>54427.174999999814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20560000</v>
      </c>
      <c r="E31" s="14">
        <f t="shared" si="0"/>
        <v>20560000</v>
      </c>
      <c r="F31" s="16">
        <f t="shared" si="1"/>
        <v>10280000</v>
      </c>
      <c r="G31" s="17">
        <f t="shared" si="6"/>
        <v>514000</v>
      </c>
      <c r="H31" s="17">
        <f t="shared" si="2"/>
        <v>20560000</v>
      </c>
      <c r="I31" s="17">
        <v>527150</v>
      </c>
      <c r="J31" s="17">
        <f t="shared" si="3"/>
        <v>21087150</v>
      </c>
      <c r="K31" s="18">
        <f t="shared" si="10"/>
        <v>10543000</v>
      </c>
      <c r="L31" s="17">
        <f t="shared" si="5"/>
        <v>527150</v>
      </c>
      <c r="M31" s="15">
        <f t="shared" si="4"/>
        <v>13150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33103315</v>
      </c>
      <c r="E32" s="14">
        <f t="shared" si="0"/>
        <v>33103315</v>
      </c>
      <c r="F32" s="16">
        <f t="shared" si="1"/>
        <v>16551657.5</v>
      </c>
      <c r="G32" s="17">
        <f t="shared" si="6"/>
        <v>827582.875</v>
      </c>
      <c r="H32" s="17">
        <f t="shared" si="2"/>
        <v>33103315</v>
      </c>
      <c r="I32" s="17">
        <v>848800</v>
      </c>
      <c r="J32" s="17">
        <f t="shared" si="3"/>
        <v>33952115</v>
      </c>
      <c r="K32" s="18">
        <f t="shared" si="10"/>
        <v>16976000</v>
      </c>
      <c r="L32" s="17">
        <f t="shared" si="5"/>
        <v>848800</v>
      </c>
      <c r="M32" s="15">
        <f t="shared" si="4"/>
        <v>21217.125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9347250</v>
      </c>
      <c r="E33" s="14">
        <f t="shared" si="0"/>
        <v>9347250</v>
      </c>
      <c r="F33" s="16">
        <f t="shared" si="1"/>
        <v>4673625</v>
      </c>
      <c r="G33" s="17">
        <f t="shared" si="6"/>
        <v>233681.25</v>
      </c>
      <c r="H33" s="17">
        <f t="shared" si="2"/>
        <v>9347250</v>
      </c>
      <c r="I33" s="17">
        <v>239650</v>
      </c>
      <c r="J33" s="17">
        <f t="shared" si="3"/>
        <v>9586900</v>
      </c>
      <c r="K33" s="18">
        <f t="shared" si="10"/>
        <v>4793000</v>
      </c>
      <c r="L33" s="17">
        <f t="shared" si="5"/>
        <v>239650</v>
      </c>
      <c r="M33" s="15">
        <f t="shared" si="4"/>
        <v>5968.75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510600</v>
      </c>
      <c r="E34" s="14">
        <f t="shared" si="0"/>
        <v>510600</v>
      </c>
      <c r="F34" s="16">
        <f t="shared" si="1"/>
        <v>255300</v>
      </c>
      <c r="G34" s="17">
        <f t="shared" si="6"/>
        <v>12765</v>
      </c>
      <c r="H34" s="17">
        <f t="shared" si="2"/>
        <v>510600</v>
      </c>
      <c r="I34" s="17">
        <v>13050</v>
      </c>
      <c r="J34" s="17">
        <f t="shared" si="3"/>
        <v>523650</v>
      </c>
      <c r="K34" s="18">
        <f t="shared" si="10"/>
        <v>261000</v>
      </c>
      <c r="L34" s="17">
        <f t="shared" si="5"/>
        <v>13050</v>
      </c>
      <c r="M34" s="15">
        <f t="shared" si="4"/>
        <v>285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5165600</v>
      </c>
      <c r="E35" s="14">
        <f t="shared" si="0"/>
        <v>5165600</v>
      </c>
      <c r="F35" s="16">
        <f t="shared" si="1"/>
        <v>2582800</v>
      </c>
      <c r="G35" s="17">
        <f t="shared" si="6"/>
        <v>129140</v>
      </c>
      <c r="H35" s="17">
        <f t="shared" si="2"/>
        <v>5165600</v>
      </c>
      <c r="I35" s="17">
        <v>132450</v>
      </c>
      <c r="J35" s="17">
        <f t="shared" si="3"/>
        <v>5298050</v>
      </c>
      <c r="K35" s="18">
        <f t="shared" si="10"/>
        <v>2649000</v>
      </c>
      <c r="L35" s="17">
        <f t="shared" si="5"/>
        <v>132450</v>
      </c>
      <c r="M35" s="15">
        <f t="shared" si="4"/>
        <v>3310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4543450</v>
      </c>
      <c r="E36" s="14">
        <f t="shared" si="0"/>
        <v>4543450</v>
      </c>
      <c r="F36" s="16">
        <f t="shared" si="1"/>
        <v>2271725</v>
      </c>
      <c r="G36" s="17">
        <f t="shared" si="6"/>
        <v>113586.25</v>
      </c>
      <c r="H36" s="17">
        <f t="shared" si="2"/>
        <v>4543450</v>
      </c>
      <c r="I36" s="17">
        <v>116450</v>
      </c>
      <c r="J36" s="17">
        <f t="shared" si="3"/>
        <v>4659900</v>
      </c>
      <c r="K36" s="18">
        <f t="shared" si="10"/>
        <v>2329000</v>
      </c>
      <c r="L36" s="17">
        <f t="shared" si="5"/>
        <v>116450</v>
      </c>
      <c r="M36" s="15">
        <f t="shared" si="4"/>
        <v>2863.75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4835050</v>
      </c>
      <c r="E37" s="14">
        <f t="shared" si="0"/>
        <v>4835050</v>
      </c>
      <c r="F37" s="16">
        <f t="shared" si="1"/>
        <v>2417525</v>
      </c>
      <c r="G37" s="17">
        <f t="shared" si="6"/>
        <v>120876.25</v>
      </c>
      <c r="H37" s="17">
        <f t="shared" si="2"/>
        <v>4835050</v>
      </c>
      <c r="I37" s="17">
        <v>123950</v>
      </c>
      <c r="J37" s="17">
        <f t="shared" si="3"/>
        <v>4959000</v>
      </c>
      <c r="K37" s="18">
        <f t="shared" si="10"/>
        <v>2479000</v>
      </c>
      <c r="L37" s="17">
        <f t="shared" si="5"/>
        <v>123950</v>
      </c>
      <c r="M37" s="15">
        <f t="shared" si="4"/>
        <v>3073.75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 t="shared" si="0"/>
        <v>0</v>
      </c>
      <c r="F38" s="16">
        <f t="shared" si="1"/>
        <v>0</v>
      </c>
      <c r="G38" s="17">
        <f t="shared" si="6"/>
        <v>0</v>
      </c>
      <c r="H38" s="17">
        <f t="shared" si="2"/>
        <v>0</v>
      </c>
      <c r="I38" s="17"/>
      <c r="J38" s="17">
        <f t="shared" si="3"/>
        <v>0</v>
      </c>
      <c r="K38" s="17"/>
      <c r="L38" s="17"/>
      <c r="M38" s="15">
        <f t="shared" si="4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2812500</v>
      </c>
      <c r="E39" s="14">
        <f t="shared" ref="E39:E70" si="14">SUM(D39:D39)</f>
        <v>2812500</v>
      </c>
      <c r="F39" s="16">
        <f t="shared" si="1"/>
        <v>1406250</v>
      </c>
      <c r="G39" s="17">
        <f t="shared" si="6"/>
        <v>70312.5</v>
      </c>
      <c r="H39" s="17">
        <f t="shared" si="2"/>
        <v>2812500</v>
      </c>
      <c r="I39" s="17">
        <v>72100</v>
      </c>
      <c r="J39" s="17">
        <f t="shared" si="3"/>
        <v>2884600</v>
      </c>
      <c r="K39" s="18">
        <f t="shared" si="10"/>
        <v>1442000</v>
      </c>
      <c r="L39" s="17">
        <f t="shared" si="5"/>
        <v>72100</v>
      </c>
      <c r="M39" s="15">
        <f t="shared" si="4"/>
        <v>1787.5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8112400</v>
      </c>
      <c r="E40" s="14">
        <f t="shared" si="14"/>
        <v>8112400</v>
      </c>
      <c r="F40" s="16">
        <f t="shared" si="1"/>
        <v>4056200</v>
      </c>
      <c r="G40" s="17">
        <f t="shared" si="6"/>
        <v>202810</v>
      </c>
      <c r="H40" s="17">
        <f t="shared" si="2"/>
        <v>8112400</v>
      </c>
      <c r="I40" s="17">
        <v>208000</v>
      </c>
      <c r="J40" s="17">
        <f t="shared" si="3"/>
        <v>8320400</v>
      </c>
      <c r="K40" s="18">
        <f t="shared" si="10"/>
        <v>4160000</v>
      </c>
      <c r="L40" s="17">
        <f t="shared" si="5"/>
        <v>208000</v>
      </c>
      <c r="M40" s="15">
        <f t="shared" si="4"/>
        <v>5190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9056033</v>
      </c>
      <c r="E41" s="14">
        <f t="shared" si="14"/>
        <v>9056033</v>
      </c>
      <c r="F41" s="16">
        <f t="shared" si="1"/>
        <v>4528016.5</v>
      </c>
      <c r="G41" s="17">
        <f t="shared" si="6"/>
        <v>226400.82500000001</v>
      </c>
      <c r="H41" s="17">
        <f t="shared" si="2"/>
        <v>9056033</v>
      </c>
      <c r="I41" s="17">
        <v>232200</v>
      </c>
      <c r="J41" s="17">
        <f t="shared" si="3"/>
        <v>9288233</v>
      </c>
      <c r="K41" s="18">
        <f t="shared" si="10"/>
        <v>4644000</v>
      </c>
      <c r="L41" s="17">
        <f t="shared" si="5"/>
        <v>232200</v>
      </c>
      <c r="M41" s="15">
        <f t="shared" si="4"/>
        <v>5799.1749999999884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9286533</v>
      </c>
      <c r="E42" s="14">
        <f t="shared" si="14"/>
        <v>9286533</v>
      </c>
      <c r="F42" s="16">
        <f t="shared" si="1"/>
        <v>4643266.5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278595.99</v>
      </c>
      <c r="H42" s="17">
        <f t="shared" si="2"/>
        <v>9286533</v>
      </c>
      <c r="I42" s="17">
        <v>287160</v>
      </c>
      <c r="J42" s="17">
        <f t="shared" si="3"/>
        <v>9573693</v>
      </c>
      <c r="K42" s="18">
        <f t="shared" si="10"/>
        <v>4786000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287160</v>
      </c>
      <c r="M42" s="15">
        <f t="shared" si="4"/>
        <v>8564.0100000000093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7934500</v>
      </c>
      <c r="E43" s="14">
        <f t="shared" si="14"/>
        <v>7934500</v>
      </c>
      <c r="F43" s="16">
        <f t="shared" si="1"/>
        <v>3967250</v>
      </c>
      <c r="G43" s="17">
        <f t="shared" si="6"/>
        <v>198362.5</v>
      </c>
      <c r="H43" s="17">
        <f t="shared" si="2"/>
        <v>7934500</v>
      </c>
      <c r="I43" s="17">
        <v>203400</v>
      </c>
      <c r="J43" s="17">
        <f t="shared" si="3"/>
        <v>8137900</v>
      </c>
      <c r="K43" s="18">
        <f t="shared" si="10"/>
        <v>4068000</v>
      </c>
      <c r="L43" s="17">
        <f t="shared" si="5"/>
        <v>203400</v>
      </c>
      <c r="M43" s="15">
        <f t="shared" si="4"/>
        <v>5037.5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140000</v>
      </c>
      <c r="E44" s="14">
        <f t="shared" si="14"/>
        <v>140000</v>
      </c>
      <c r="F44" s="16">
        <f t="shared" si="1"/>
        <v>70000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4200</v>
      </c>
      <c r="H44" s="17">
        <f t="shared" si="2"/>
        <v>140000</v>
      </c>
      <c r="I44" s="17">
        <v>4320</v>
      </c>
      <c r="J44" s="17">
        <f t="shared" si="3"/>
        <v>144320</v>
      </c>
      <c r="K44" s="18">
        <f t="shared" si="10"/>
        <v>72000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4320</v>
      </c>
      <c r="M44" s="15">
        <f t="shared" si="4"/>
        <v>120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 t="shared" si="14"/>
        <v>0</v>
      </c>
      <c r="F45" s="16">
        <f t="shared" si="1"/>
        <v>0</v>
      </c>
      <c r="G45" s="17">
        <f t="shared" si="6"/>
        <v>0</v>
      </c>
      <c r="H45" s="17">
        <f t="shared" si="2"/>
        <v>0</v>
      </c>
      <c r="I45" s="17"/>
      <c r="J45" s="17">
        <f t="shared" si="3"/>
        <v>0</v>
      </c>
      <c r="K45" s="17"/>
      <c r="L45" s="17"/>
      <c r="M45" s="15">
        <f t="shared" si="4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34887428</v>
      </c>
      <c r="E46" s="25">
        <f t="shared" si="14"/>
        <v>34887428</v>
      </c>
      <c r="F46" s="27">
        <f t="shared" si="1"/>
        <v>17443714</v>
      </c>
      <c r="G46" s="28">
        <f t="shared" si="6"/>
        <v>872185.70000000007</v>
      </c>
      <c r="H46" s="28">
        <f t="shared" si="2"/>
        <v>34887428</v>
      </c>
      <c r="I46" s="28">
        <v>894500</v>
      </c>
      <c r="J46" s="28">
        <f t="shared" si="3"/>
        <v>35781928</v>
      </c>
      <c r="K46" s="29">
        <f t="shared" si="10"/>
        <v>17890000</v>
      </c>
      <c r="L46" s="28">
        <f t="shared" si="5"/>
        <v>894500</v>
      </c>
      <c r="M46" s="26">
        <f t="shared" si="4"/>
        <v>22314.29999999993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 t="shared" si="14"/>
        <v>0</v>
      </c>
      <c r="F47" s="16">
        <f t="shared" si="1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2"/>
        <v>0</v>
      </c>
      <c r="I47" s="17"/>
      <c r="J47" s="17">
        <f t="shared" si="3"/>
        <v>0</v>
      </c>
      <c r="K47" s="17"/>
      <c r="L47" s="17"/>
      <c r="M47" s="15">
        <f t="shared" si="4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 t="shared" si="14"/>
        <v>0</v>
      </c>
      <c r="F48" s="16">
        <f t="shared" si="1"/>
        <v>0</v>
      </c>
      <c r="G48" s="17">
        <f t="shared" si="6"/>
        <v>0</v>
      </c>
      <c r="H48" s="17">
        <f t="shared" si="2"/>
        <v>0</v>
      </c>
      <c r="I48" s="17"/>
      <c r="J48" s="17">
        <f t="shared" ref="J48" si="15">H48+I48</f>
        <v>0</v>
      </c>
      <c r="K48" s="17"/>
      <c r="L48" s="17"/>
      <c r="M48" s="15">
        <f t="shared" ref="M48" si="16">L48-G48</f>
        <v>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5488500</v>
      </c>
      <c r="E49" s="14">
        <f t="shared" si="14"/>
        <v>5488500</v>
      </c>
      <c r="F49" s="16">
        <f t="shared" si="1"/>
        <v>2744250</v>
      </c>
      <c r="G49" s="17">
        <f t="shared" si="6"/>
        <v>137212.5</v>
      </c>
      <c r="H49" s="17">
        <f t="shared" si="2"/>
        <v>5488500</v>
      </c>
      <c r="I49" s="17">
        <v>140700</v>
      </c>
      <c r="J49" s="17">
        <f t="shared" si="3"/>
        <v>5629200</v>
      </c>
      <c r="K49" s="18">
        <f t="shared" si="10"/>
        <v>2814000</v>
      </c>
      <c r="L49" s="17">
        <f t="shared" si="5"/>
        <v>140700</v>
      </c>
      <c r="M49" s="15">
        <f t="shared" si="4"/>
        <v>3487.5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2592050</v>
      </c>
      <c r="E50" s="14">
        <f t="shared" si="14"/>
        <v>2592050</v>
      </c>
      <c r="F50" s="16">
        <f t="shared" si="1"/>
        <v>1296025</v>
      </c>
      <c r="G50" s="17">
        <f t="shared" si="6"/>
        <v>64801.25</v>
      </c>
      <c r="H50" s="17">
        <f t="shared" si="2"/>
        <v>2592050</v>
      </c>
      <c r="I50" s="17">
        <v>66450</v>
      </c>
      <c r="J50" s="17">
        <f t="shared" si="3"/>
        <v>2658500</v>
      </c>
      <c r="K50" s="18">
        <f t="shared" si="10"/>
        <v>1329000</v>
      </c>
      <c r="L50" s="17">
        <f t="shared" si="5"/>
        <v>66450</v>
      </c>
      <c r="M50" s="15">
        <f t="shared" si="4"/>
        <v>1648.75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5508300</v>
      </c>
      <c r="E51" s="14">
        <f t="shared" si="14"/>
        <v>5508300</v>
      </c>
      <c r="F51" s="16">
        <f t="shared" si="1"/>
        <v>2754150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165249</v>
      </c>
      <c r="H51" s="17">
        <f t="shared" si="2"/>
        <v>5508300</v>
      </c>
      <c r="I51" s="17">
        <v>170340</v>
      </c>
      <c r="J51" s="17">
        <f t="shared" si="3"/>
        <v>5678640</v>
      </c>
      <c r="K51" s="18">
        <f t="shared" si="10"/>
        <v>2839000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170340</v>
      </c>
      <c r="M51" s="15">
        <v>1486680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26161618</v>
      </c>
      <c r="E52" s="14">
        <f t="shared" si="14"/>
        <v>26161618</v>
      </c>
      <c r="F52" s="16">
        <f t="shared" si="1"/>
        <v>13080809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654040.45000000007</v>
      </c>
      <c r="H52" s="17">
        <f t="shared" si="2"/>
        <v>26161618</v>
      </c>
      <c r="I52" s="17">
        <v>670800</v>
      </c>
      <c r="J52" s="17">
        <f t="shared" si="3"/>
        <v>26832418</v>
      </c>
      <c r="K52" s="18">
        <f t="shared" si="10"/>
        <v>13416000</v>
      </c>
      <c r="L52" s="17">
        <f t="shared" si="5"/>
        <v>670800</v>
      </c>
      <c r="M52" s="15">
        <f t="shared" si="4"/>
        <v>16759.54999999993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8477083</v>
      </c>
      <c r="E53" s="14">
        <f t="shared" si="14"/>
        <v>8477083</v>
      </c>
      <c r="F53" s="16">
        <f t="shared" si="1"/>
        <v>4238541.5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254312.49</v>
      </c>
      <c r="H53" s="17">
        <f t="shared" si="2"/>
        <v>8477083</v>
      </c>
      <c r="I53" s="17">
        <v>262140</v>
      </c>
      <c r="J53" s="17">
        <f t="shared" si="3"/>
        <v>8739223</v>
      </c>
      <c r="K53" s="18">
        <f t="shared" si="10"/>
        <v>4369000</v>
      </c>
      <c r="L53" s="17">
        <f t="shared" ref="L53:L56" si="17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262140</v>
      </c>
      <c r="M53" s="15">
        <f t="shared" si="4"/>
        <v>7827.5100000000093</v>
      </c>
      <c r="N53" s="19"/>
    </row>
    <row r="54" spans="1:14" x14ac:dyDescent="0.25">
      <c r="A54" s="12">
        <v>48</v>
      </c>
      <c r="B54" s="32"/>
      <c r="C54" s="32" t="s">
        <v>109</v>
      </c>
      <c r="D54" s="15">
        <v>340000</v>
      </c>
      <c r="E54" s="14">
        <f t="shared" si="14"/>
        <v>340000</v>
      </c>
      <c r="F54" s="16">
        <f t="shared" si="1"/>
        <v>170000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10200</v>
      </c>
      <c r="H54" s="17">
        <f t="shared" si="2"/>
        <v>340000</v>
      </c>
      <c r="I54" s="17">
        <v>10500</v>
      </c>
      <c r="J54" s="17">
        <f t="shared" si="3"/>
        <v>350500</v>
      </c>
      <c r="K54" s="18">
        <f t="shared" si="10"/>
        <v>175000</v>
      </c>
      <c r="L54" s="17">
        <f t="shared" si="17"/>
        <v>10500</v>
      </c>
      <c r="M54" s="15">
        <f t="shared" si="4"/>
        <v>300</v>
      </c>
      <c r="N54" s="19"/>
    </row>
    <row r="55" spans="1:14" x14ac:dyDescent="0.25">
      <c r="A55" s="12">
        <v>49</v>
      </c>
      <c r="B55" s="32"/>
      <c r="C55" s="32" t="s">
        <v>110</v>
      </c>
      <c r="D55" s="15">
        <v>5230000</v>
      </c>
      <c r="E55" s="14">
        <f t="shared" si="14"/>
        <v>5230000</v>
      </c>
      <c r="F55" s="16">
        <f t="shared" si="1"/>
        <v>2615000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156900</v>
      </c>
      <c r="H55" s="17">
        <f t="shared" si="2"/>
        <v>5230000</v>
      </c>
      <c r="I55" s="17">
        <v>161700</v>
      </c>
      <c r="J55" s="17">
        <f t="shared" si="3"/>
        <v>5391700</v>
      </c>
      <c r="K55" s="18">
        <f t="shared" si="10"/>
        <v>2695000</v>
      </c>
      <c r="L55" s="17">
        <f t="shared" si="17"/>
        <v>161700</v>
      </c>
      <c r="M55" s="15">
        <f t="shared" si="4"/>
        <v>4800</v>
      </c>
      <c r="N55" s="19"/>
    </row>
    <row r="56" spans="1:14" x14ac:dyDescent="0.25">
      <c r="A56" s="12">
        <v>50</v>
      </c>
      <c r="B56" s="32"/>
      <c r="C56" s="32" t="s">
        <v>111</v>
      </c>
      <c r="D56" s="15">
        <v>4586100</v>
      </c>
      <c r="E56" s="14">
        <f t="shared" si="14"/>
        <v>4586100</v>
      </c>
      <c r="F56" s="16">
        <f t="shared" si="1"/>
        <v>2293050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137583</v>
      </c>
      <c r="H56" s="17">
        <f t="shared" si="2"/>
        <v>4586100</v>
      </c>
      <c r="I56" s="17">
        <v>141780</v>
      </c>
      <c r="J56" s="17">
        <f t="shared" si="3"/>
        <v>4727880</v>
      </c>
      <c r="K56" s="18">
        <f t="shared" si="10"/>
        <v>2363000</v>
      </c>
      <c r="L56" s="17">
        <f t="shared" si="17"/>
        <v>141780</v>
      </c>
      <c r="M56" s="15">
        <f t="shared" si="4"/>
        <v>4197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15"/>
      <c r="E57" s="14">
        <f t="shared" si="14"/>
        <v>0</v>
      </c>
      <c r="F57" s="16">
        <f t="shared" si="1"/>
        <v>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0</v>
      </c>
      <c r="H57" s="17">
        <f t="shared" si="2"/>
        <v>0</v>
      </c>
      <c r="I57" s="17"/>
      <c r="J57" s="17">
        <f t="shared" si="3"/>
        <v>0</v>
      </c>
      <c r="K57" s="17"/>
      <c r="L57" s="17"/>
      <c r="M57" s="15">
        <f t="shared" si="4"/>
        <v>0</v>
      </c>
      <c r="N57" s="19"/>
    </row>
    <row r="58" spans="1:14" ht="15.75" x14ac:dyDescent="0.25">
      <c r="A58" s="34" t="s">
        <v>114</v>
      </c>
      <c r="B58" s="34"/>
      <c r="C58" s="34"/>
      <c r="D58" s="35">
        <f>SUM(D7:D56)</f>
        <v>1371360317</v>
      </c>
      <c r="E58" s="35">
        <f>SUM(E7:E57)</f>
        <v>1371360317</v>
      </c>
      <c r="F58" s="36"/>
      <c r="G58" s="35">
        <f t="shared" ref="G58" si="18">SUM(G7:G57)</f>
        <v>40243453.355000012</v>
      </c>
      <c r="H58" s="35"/>
      <c r="I58" s="35"/>
      <c r="J58" s="35"/>
      <c r="K58" s="35"/>
      <c r="L58" s="35"/>
      <c r="M58" s="35">
        <f t="shared" ref="M58" si="19">SUM(M7:M57)</f>
        <v>3553525.6449999996</v>
      </c>
    </row>
  </sheetData>
  <mergeCells count="13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M5:M6"/>
    <mergeCell ref="H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E6245-F076-42A2-84BA-D57BE05A8523}">
  <dimension ref="A1:N58"/>
  <sheetViews>
    <sheetView zoomScale="85" zoomScaleNormal="85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H1" sqref="H1:M2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1520610056</v>
      </c>
      <c r="F3" s="4"/>
      <c r="G3" s="5">
        <f>SUM(G7:G57)</f>
        <v>44092549.464999996</v>
      </c>
      <c r="H3" s="5"/>
      <c r="I3" s="5">
        <f>SUM(I7:I57)</f>
        <v>46411450</v>
      </c>
      <c r="J3" s="5">
        <f>SUM(J7:J57)</f>
        <v>1567021506</v>
      </c>
      <c r="K3" s="5"/>
      <c r="L3" s="5">
        <f>SUM(L7:L57)</f>
        <v>46420450</v>
      </c>
      <c r="M3" s="5">
        <f>SUM(M7:M57)</f>
        <v>3809408.5349999992</v>
      </c>
      <c r="N3" s="6">
        <f>L3-I3</f>
        <v>9000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18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46920800</v>
      </c>
      <c r="E7" s="14">
        <f t="shared" ref="E7:E38" si="0">SUM(D7:D7)</f>
        <v>46920800</v>
      </c>
      <c r="F7" s="16">
        <f t="shared" ref="F7:F57" si="1">50%*E7</f>
        <v>23460400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1173020</v>
      </c>
      <c r="H7" s="17">
        <f>E7</f>
        <v>46920800</v>
      </c>
      <c r="I7" s="17">
        <v>1203050</v>
      </c>
      <c r="J7" s="17">
        <f>H7+I7</f>
        <v>48123850</v>
      </c>
      <c r="K7" s="18">
        <f>ROUNDDOWN(J7/2,-3)</f>
        <v>24061000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1203050</v>
      </c>
      <c r="M7" s="15">
        <f>L7-G7</f>
        <v>30030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60548325</v>
      </c>
      <c r="E8" s="14">
        <f t="shared" si="0"/>
        <v>60548325</v>
      </c>
      <c r="F8" s="16">
        <f t="shared" si="1"/>
        <v>30274162.5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1513708.125</v>
      </c>
      <c r="H8" s="17">
        <f t="shared" ref="H8:H57" si="2">E8</f>
        <v>60548325</v>
      </c>
      <c r="I8" s="17">
        <v>1552500</v>
      </c>
      <c r="J8" s="17">
        <f t="shared" ref="J8:J56" si="3">H8+I8</f>
        <v>62100825</v>
      </c>
      <c r="K8" s="18">
        <f>ROUNDDOWN(J8/2,-3)</f>
        <v>31050000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1552500</v>
      </c>
      <c r="M8" s="15">
        <f t="shared" ref="M8:M56" si="4">L8-G8</f>
        <v>38791.875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 t="shared" si="0"/>
        <v>0</v>
      </c>
      <c r="F9" s="16">
        <f t="shared" si="1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2"/>
        <v>0</v>
      </c>
      <c r="I9" s="17">
        <v>0</v>
      </c>
      <c r="J9" s="17">
        <f t="shared" si="3"/>
        <v>0</v>
      </c>
      <c r="K9" s="17"/>
      <c r="L9" s="17">
        <f t="shared" ref="L9:L56" si="5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4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 t="shared" si="0"/>
        <v>0</v>
      </c>
      <c r="F10" s="16">
        <f t="shared" si="1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2"/>
        <v>0</v>
      </c>
      <c r="I10" s="17">
        <v>0</v>
      </c>
      <c r="J10" s="17">
        <f t="shared" si="3"/>
        <v>0</v>
      </c>
      <c r="K10" s="17"/>
      <c r="L10" s="17">
        <f t="shared" si="5"/>
        <v>0</v>
      </c>
      <c r="M10" s="15">
        <f t="shared" si="4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 t="shared" si="0"/>
        <v>0</v>
      </c>
      <c r="F11" s="16">
        <f t="shared" si="1"/>
        <v>0</v>
      </c>
      <c r="G11" s="17">
        <f t="shared" ref="G11:G50" si="6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2"/>
        <v>0</v>
      </c>
      <c r="I11" s="17">
        <v>0</v>
      </c>
      <c r="J11" s="17">
        <f t="shared" si="3"/>
        <v>0</v>
      </c>
      <c r="K11" s="17"/>
      <c r="L11" s="17">
        <f t="shared" si="5"/>
        <v>0</v>
      </c>
      <c r="M11" s="15">
        <f t="shared" si="4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0</v>
      </c>
      <c r="E12" s="14">
        <f t="shared" si="0"/>
        <v>0</v>
      </c>
      <c r="F12" s="16">
        <f t="shared" si="1"/>
        <v>0</v>
      </c>
      <c r="G12" s="17">
        <f t="shared" si="6"/>
        <v>0</v>
      </c>
      <c r="H12" s="17">
        <f t="shared" si="2"/>
        <v>0</v>
      </c>
      <c r="I12" s="17">
        <v>0</v>
      </c>
      <c r="J12" s="17">
        <f t="shared" ref="J12" si="7">H12+I12</f>
        <v>0</v>
      </c>
      <c r="K12" s="17"/>
      <c r="L12" s="17">
        <f t="shared" ref="L12" si="8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9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21479973</v>
      </c>
      <c r="E13" s="14">
        <f t="shared" si="0"/>
        <v>21479973</v>
      </c>
      <c r="F13" s="16">
        <f t="shared" si="1"/>
        <v>10739986.5</v>
      </c>
      <c r="G13" s="17">
        <f t="shared" si="6"/>
        <v>536999.32500000007</v>
      </c>
      <c r="H13" s="17">
        <f t="shared" si="2"/>
        <v>21479973</v>
      </c>
      <c r="I13" s="17">
        <v>550750</v>
      </c>
      <c r="J13" s="17">
        <f t="shared" si="3"/>
        <v>22030723</v>
      </c>
      <c r="K13" s="18">
        <f t="shared" ref="K13:K56" si="10">ROUNDDOWN(J13/2,-3)</f>
        <v>11015000</v>
      </c>
      <c r="L13" s="17">
        <f t="shared" si="5"/>
        <v>550750</v>
      </c>
      <c r="M13" s="15">
        <f t="shared" si="4"/>
        <v>13750.67499999993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 t="shared" si="0"/>
        <v>0</v>
      </c>
      <c r="F14" s="16">
        <f t="shared" si="1"/>
        <v>0</v>
      </c>
      <c r="G14" s="17">
        <f t="shared" si="6"/>
        <v>0</v>
      </c>
      <c r="H14" s="17">
        <f t="shared" si="2"/>
        <v>0</v>
      </c>
      <c r="I14" s="17">
        <v>0</v>
      </c>
      <c r="J14" s="17">
        <f t="shared" si="3"/>
        <v>0</v>
      </c>
      <c r="K14" s="17"/>
      <c r="L14" s="17">
        <f t="shared" si="5"/>
        <v>0</v>
      </c>
      <c r="M14" s="15">
        <f t="shared" si="4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107291405</v>
      </c>
      <c r="E15" s="14">
        <f t="shared" si="0"/>
        <v>107291405</v>
      </c>
      <c r="F15" s="16">
        <f t="shared" si="1"/>
        <v>53645702.5</v>
      </c>
      <c r="G15" s="17">
        <f t="shared" si="6"/>
        <v>3046855.375</v>
      </c>
      <c r="H15" s="17">
        <f t="shared" si="2"/>
        <v>107291405</v>
      </c>
      <c r="I15" s="17">
        <v>3293800</v>
      </c>
      <c r="J15" s="17">
        <f t="shared" si="3"/>
        <v>110585205</v>
      </c>
      <c r="K15" s="18">
        <f t="shared" si="10"/>
        <v>55292000</v>
      </c>
      <c r="L15" s="17">
        <f t="shared" si="5"/>
        <v>3293800</v>
      </c>
      <c r="M15" s="15">
        <f t="shared" si="4"/>
        <v>246944.625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11759300</v>
      </c>
      <c r="E16" s="14">
        <f t="shared" si="0"/>
        <v>11759300</v>
      </c>
      <c r="F16" s="16">
        <f t="shared" si="1"/>
        <v>5879650</v>
      </c>
      <c r="G16" s="17">
        <f t="shared" si="6"/>
        <v>293982.5</v>
      </c>
      <c r="H16" s="17">
        <f t="shared" si="2"/>
        <v>11759300</v>
      </c>
      <c r="I16" s="17">
        <v>301500</v>
      </c>
      <c r="J16" s="17">
        <f t="shared" si="3"/>
        <v>12060800</v>
      </c>
      <c r="K16" s="18">
        <f t="shared" si="10"/>
        <v>6030000</v>
      </c>
      <c r="L16" s="17">
        <f t="shared" si="5"/>
        <v>301500</v>
      </c>
      <c r="M16" s="15">
        <f t="shared" si="4"/>
        <v>7517.5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84847590</v>
      </c>
      <c r="E17" s="14">
        <f t="shared" si="0"/>
        <v>84847590</v>
      </c>
      <c r="F17" s="16">
        <f t="shared" si="1"/>
        <v>42423795</v>
      </c>
      <c r="G17" s="17">
        <f t="shared" si="6"/>
        <v>2121189.75</v>
      </c>
      <c r="H17" s="17">
        <f t="shared" si="2"/>
        <v>84847590</v>
      </c>
      <c r="I17" s="17">
        <v>2175550</v>
      </c>
      <c r="J17" s="17">
        <f t="shared" si="3"/>
        <v>87023140</v>
      </c>
      <c r="K17" s="18">
        <f t="shared" si="10"/>
        <v>43511000</v>
      </c>
      <c r="L17" s="17">
        <f t="shared" si="5"/>
        <v>2175550</v>
      </c>
      <c r="M17" s="15">
        <f t="shared" si="4"/>
        <v>54360.25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75574669</v>
      </c>
      <c r="E18" s="14">
        <f t="shared" si="0"/>
        <v>75574669</v>
      </c>
      <c r="F18" s="16">
        <f t="shared" si="1"/>
        <v>37787334.5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1889366.7250000001</v>
      </c>
      <c r="H18" s="17">
        <f t="shared" si="2"/>
        <v>75574669</v>
      </c>
      <c r="I18" s="17">
        <v>1937800</v>
      </c>
      <c r="J18" s="17">
        <f t="shared" si="3"/>
        <v>77512469</v>
      </c>
      <c r="K18" s="18">
        <f t="shared" si="10"/>
        <v>38756000</v>
      </c>
      <c r="L18" s="17">
        <f t="shared" si="5"/>
        <v>1937800</v>
      </c>
      <c r="M18" s="15">
        <f t="shared" si="4"/>
        <v>48433.274999999907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100842618</v>
      </c>
      <c r="E19" s="14">
        <f t="shared" si="0"/>
        <v>100842618</v>
      </c>
      <c r="F19" s="16">
        <f t="shared" si="1"/>
        <v>50421309</v>
      </c>
      <c r="G19" s="17">
        <f t="shared" si="6"/>
        <v>2563196.35</v>
      </c>
      <c r="H19" s="17">
        <f t="shared" si="2"/>
        <v>100842618</v>
      </c>
      <c r="I19" s="17">
        <v>2770900</v>
      </c>
      <c r="J19" s="17">
        <f t="shared" si="3"/>
        <v>103613518</v>
      </c>
      <c r="K19" s="18">
        <f t="shared" si="10"/>
        <v>51806000</v>
      </c>
      <c r="L19" s="17">
        <f t="shared" si="5"/>
        <v>2770900</v>
      </c>
      <c r="M19" s="15">
        <f t="shared" si="4"/>
        <v>207703.64999999991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87345450</v>
      </c>
      <c r="E20" s="14">
        <f t="shared" si="0"/>
        <v>87345450</v>
      </c>
      <c r="F20" s="16">
        <f t="shared" si="1"/>
        <v>43672725</v>
      </c>
      <c r="G20" s="17">
        <f t="shared" si="6"/>
        <v>2183636.25</v>
      </c>
      <c r="H20" s="17">
        <f t="shared" si="2"/>
        <v>87345450</v>
      </c>
      <c r="I20" s="17">
        <v>2239600</v>
      </c>
      <c r="J20" s="17">
        <f t="shared" si="3"/>
        <v>89585050</v>
      </c>
      <c r="K20" s="18">
        <f t="shared" si="10"/>
        <v>44792000</v>
      </c>
      <c r="L20" s="17">
        <f t="shared" si="5"/>
        <v>2239600</v>
      </c>
      <c r="M20" s="15">
        <f t="shared" si="4"/>
        <v>55963.75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56278855</v>
      </c>
      <c r="E21" s="14">
        <f t="shared" si="0"/>
        <v>56278855</v>
      </c>
      <c r="F21" s="16">
        <f t="shared" si="1"/>
        <v>28139427.5</v>
      </c>
      <c r="G21" s="17">
        <f t="shared" si="6"/>
        <v>1406971.375</v>
      </c>
      <c r="H21" s="17">
        <f t="shared" si="2"/>
        <v>56278855</v>
      </c>
      <c r="I21" s="17">
        <v>1443000</v>
      </c>
      <c r="J21" s="17">
        <f t="shared" si="3"/>
        <v>57721855</v>
      </c>
      <c r="K21" s="18">
        <f t="shared" si="10"/>
        <v>28860000</v>
      </c>
      <c r="L21" s="17">
        <f t="shared" si="5"/>
        <v>1443000</v>
      </c>
      <c r="M21" s="15">
        <f t="shared" si="4"/>
        <v>36028.625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119927109</v>
      </c>
      <c r="E22" s="14">
        <f t="shared" si="0"/>
        <v>119927109</v>
      </c>
      <c r="F22" s="16">
        <f t="shared" si="1"/>
        <v>59963554.5</v>
      </c>
      <c r="G22" s="17">
        <f t="shared" si="6"/>
        <v>3994533.1749999998</v>
      </c>
      <c r="H22" s="17">
        <f t="shared" si="2"/>
        <v>119927109</v>
      </c>
      <c r="I22" s="17">
        <v>4318300</v>
      </c>
      <c r="J22" s="17">
        <f t="shared" si="3"/>
        <v>124245409</v>
      </c>
      <c r="K22" s="18">
        <f t="shared" si="10"/>
        <v>62122000</v>
      </c>
      <c r="L22" s="17">
        <f t="shared" si="5"/>
        <v>4318300</v>
      </c>
      <c r="M22" s="15">
        <f t="shared" si="4"/>
        <v>323766.82500000019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122216304</v>
      </c>
      <c r="E23" s="14">
        <f t="shared" si="0"/>
        <v>122216304</v>
      </c>
      <c r="F23" s="16">
        <f t="shared" si="1"/>
        <v>61108152</v>
      </c>
      <c r="G23" s="17">
        <f t="shared" si="6"/>
        <v>4166222.8</v>
      </c>
      <c r="H23" s="17">
        <f t="shared" si="2"/>
        <v>122216304</v>
      </c>
      <c r="I23" s="17">
        <v>4504000</v>
      </c>
      <c r="J23" s="17">
        <f t="shared" si="3"/>
        <v>126720304</v>
      </c>
      <c r="K23" s="18">
        <f t="shared" si="10"/>
        <v>63360000</v>
      </c>
      <c r="L23" s="17">
        <f t="shared" si="5"/>
        <v>4504000</v>
      </c>
      <c r="M23" s="15">
        <f t="shared" si="4"/>
        <v>337777.20000000019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167895461</v>
      </c>
      <c r="E24" s="14">
        <f t="shared" si="0"/>
        <v>167895461</v>
      </c>
      <c r="F24" s="16">
        <f t="shared" si="1"/>
        <v>83947730.5</v>
      </c>
      <c r="G24" s="17">
        <f t="shared" si="6"/>
        <v>7592159.5750000002</v>
      </c>
      <c r="H24" s="17">
        <f t="shared" si="2"/>
        <v>167895461</v>
      </c>
      <c r="I24" s="17">
        <v>8207650</v>
      </c>
      <c r="J24" s="17">
        <f t="shared" si="3"/>
        <v>176103111</v>
      </c>
      <c r="K24" s="18">
        <f t="shared" si="10"/>
        <v>88051000</v>
      </c>
      <c r="L24" s="17">
        <f t="shared" si="5"/>
        <v>8207650</v>
      </c>
      <c r="M24" s="15">
        <f t="shared" si="4"/>
        <v>615490.42499999981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9123639</v>
      </c>
      <c r="E25" s="14">
        <f t="shared" si="0"/>
        <v>9123639</v>
      </c>
      <c r="F25" s="16">
        <f t="shared" si="1"/>
        <v>4561819.5</v>
      </c>
      <c r="G25" s="17">
        <f t="shared" si="6"/>
        <v>228090.97500000001</v>
      </c>
      <c r="H25" s="17">
        <f t="shared" si="2"/>
        <v>9123639</v>
      </c>
      <c r="I25" s="17">
        <v>233900</v>
      </c>
      <c r="J25" s="17">
        <f t="shared" si="3"/>
        <v>9357539</v>
      </c>
      <c r="K25" s="18">
        <f t="shared" si="10"/>
        <v>4678000</v>
      </c>
      <c r="L25" s="17">
        <f t="shared" si="5"/>
        <v>233900</v>
      </c>
      <c r="M25" s="15">
        <f t="shared" si="4"/>
        <v>5809.0249999999942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26647647</v>
      </c>
      <c r="E26" s="14">
        <f t="shared" si="0"/>
        <v>26647647</v>
      </c>
      <c r="F26" s="16">
        <f t="shared" si="1"/>
        <v>13323823.5</v>
      </c>
      <c r="G26" s="17">
        <f t="shared" si="6"/>
        <v>666191.17500000005</v>
      </c>
      <c r="H26" s="17">
        <f t="shared" si="2"/>
        <v>26647647</v>
      </c>
      <c r="I26" s="17">
        <v>683250</v>
      </c>
      <c r="J26" s="17">
        <f t="shared" si="3"/>
        <v>27330897</v>
      </c>
      <c r="K26" s="18">
        <f t="shared" si="10"/>
        <v>13665000</v>
      </c>
      <c r="L26" s="17">
        <f t="shared" si="5"/>
        <v>683250</v>
      </c>
      <c r="M26" s="15">
        <f t="shared" si="4"/>
        <v>17058.824999999953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0</v>
      </c>
      <c r="E27" s="14">
        <f t="shared" si="0"/>
        <v>0</v>
      </c>
      <c r="F27" s="16">
        <f t="shared" si="1"/>
        <v>0</v>
      </c>
      <c r="G27" s="17">
        <f t="shared" si="6"/>
        <v>0</v>
      </c>
      <c r="H27" s="17">
        <f t="shared" si="2"/>
        <v>0</v>
      </c>
      <c r="I27" s="17">
        <v>0</v>
      </c>
      <c r="J27" s="17">
        <f t="shared" ref="J27" si="11">H27+I27</f>
        <v>0</v>
      </c>
      <c r="K27" s="17"/>
      <c r="L27" s="17">
        <f t="shared" ref="L27" si="12">IF(K27&gt;500000000,(50000000*0.05)+(200000000*0.15)+(250000000*0.25)+((K27-500000000)*0.3),IF(K27&gt;250000000,(50000000*0.05)+(200000000*0.15)+((K27-250000000)*0.25),IF(K27&gt;200000000,(50000000*0.05)+(K27-50000000)*0.15,IF(K27&gt;50000000,(50000000*0.05)+((K27-50000000)*0.15),IF(K27&lt;=50000000,K27*0.05,0)))))</f>
        <v>0</v>
      </c>
      <c r="M27" s="15">
        <f t="shared" ref="M27" si="13">L27-G27</f>
        <v>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8147000</v>
      </c>
      <c r="E28" s="14">
        <f t="shared" si="0"/>
        <v>8147000</v>
      </c>
      <c r="F28" s="16">
        <f t="shared" si="1"/>
        <v>4073500</v>
      </c>
      <c r="G28" s="17">
        <f t="shared" si="6"/>
        <v>203675</v>
      </c>
      <c r="H28" s="17">
        <f t="shared" si="2"/>
        <v>8147000</v>
      </c>
      <c r="I28" s="17">
        <v>208850</v>
      </c>
      <c r="J28" s="17">
        <f t="shared" si="3"/>
        <v>8355850</v>
      </c>
      <c r="K28" s="18">
        <f t="shared" si="10"/>
        <v>4177000</v>
      </c>
      <c r="L28" s="17">
        <f t="shared" si="5"/>
        <v>208850</v>
      </c>
      <c r="M28" s="15">
        <f t="shared" si="4"/>
        <v>5175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65556246</v>
      </c>
      <c r="E29" s="14">
        <f t="shared" si="0"/>
        <v>65556246</v>
      </c>
      <c r="F29" s="16">
        <f t="shared" si="1"/>
        <v>32778123</v>
      </c>
      <c r="G29" s="17">
        <f t="shared" si="6"/>
        <v>1638906.1500000001</v>
      </c>
      <c r="H29" s="17">
        <f t="shared" si="2"/>
        <v>65556246</v>
      </c>
      <c r="I29" s="17">
        <v>1680900</v>
      </c>
      <c r="J29" s="17">
        <f t="shared" si="3"/>
        <v>67237146</v>
      </c>
      <c r="K29" s="18">
        <f t="shared" si="10"/>
        <v>33618000</v>
      </c>
      <c r="L29" s="17">
        <f t="shared" si="5"/>
        <v>1680900</v>
      </c>
      <c r="M29" s="15">
        <f t="shared" si="4"/>
        <v>41993.84999999986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97676712</v>
      </c>
      <c r="E30" s="14">
        <f t="shared" si="0"/>
        <v>97676712</v>
      </c>
      <c r="F30" s="16">
        <f t="shared" si="1"/>
        <v>48838356</v>
      </c>
      <c r="G30" s="17">
        <f t="shared" si="6"/>
        <v>2441917.8000000003</v>
      </c>
      <c r="H30" s="17">
        <f t="shared" si="2"/>
        <v>97676712</v>
      </c>
      <c r="I30" s="17">
        <v>2504500</v>
      </c>
      <c r="J30" s="17">
        <f t="shared" si="3"/>
        <v>100181212</v>
      </c>
      <c r="K30" s="18">
        <f t="shared" si="10"/>
        <v>50090000</v>
      </c>
      <c r="L30" s="17">
        <f t="shared" si="5"/>
        <v>2513500</v>
      </c>
      <c r="M30" s="15">
        <f t="shared" si="4"/>
        <v>71582.199999999721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16610000</v>
      </c>
      <c r="E31" s="14">
        <f t="shared" si="0"/>
        <v>16610000</v>
      </c>
      <c r="F31" s="16">
        <f t="shared" si="1"/>
        <v>8305000</v>
      </c>
      <c r="G31" s="17">
        <f t="shared" si="6"/>
        <v>415250</v>
      </c>
      <c r="H31" s="17">
        <f t="shared" si="2"/>
        <v>16610000</v>
      </c>
      <c r="I31" s="17">
        <v>425850</v>
      </c>
      <c r="J31" s="17">
        <f t="shared" si="3"/>
        <v>17035850</v>
      </c>
      <c r="K31" s="18">
        <f t="shared" si="10"/>
        <v>8517000</v>
      </c>
      <c r="L31" s="17">
        <f t="shared" si="5"/>
        <v>425850</v>
      </c>
      <c r="M31" s="15">
        <f t="shared" si="4"/>
        <v>10600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51784554</v>
      </c>
      <c r="E32" s="14">
        <f t="shared" si="0"/>
        <v>51784554</v>
      </c>
      <c r="F32" s="16">
        <f t="shared" si="1"/>
        <v>25892277</v>
      </c>
      <c r="G32" s="17">
        <f t="shared" si="6"/>
        <v>1294613.8500000001</v>
      </c>
      <c r="H32" s="17">
        <f t="shared" si="2"/>
        <v>51784554</v>
      </c>
      <c r="I32" s="17">
        <v>1327800</v>
      </c>
      <c r="J32" s="17">
        <f t="shared" si="3"/>
        <v>53112354</v>
      </c>
      <c r="K32" s="18">
        <f t="shared" si="10"/>
        <v>26556000</v>
      </c>
      <c r="L32" s="17">
        <f t="shared" si="5"/>
        <v>1327800</v>
      </c>
      <c r="M32" s="15">
        <f t="shared" si="4"/>
        <v>33186.149999999907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7428750</v>
      </c>
      <c r="E33" s="14">
        <f t="shared" si="0"/>
        <v>7428750</v>
      </c>
      <c r="F33" s="16">
        <f t="shared" si="1"/>
        <v>3714375</v>
      </c>
      <c r="G33" s="17">
        <f t="shared" si="6"/>
        <v>185718.75</v>
      </c>
      <c r="H33" s="17">
        <f t="shared" si="2"/>
        <v>7428750</v>
      </c>
      <c r="I33" s="17">
        <v>190450</v>
      </c>
      <c r="J33" s="17">
        <f t="shared" si="3"/>
        <v>7619200</v>
      </c>
      <c r="K33" s="18">
        <f t="shared" si="10"/>
        <v>3809000</v>
      </c>
      <c r="L33" s="17">
        <f t="shared" si="5"/>
        <v>190450</v>
      </c>
      <c r="M33" s="15">
        <f t="shared" si="4"/>
        <v>4731.25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466000</v>
      </c>
      <c r="E34" s="14">
        <f t="shared" si="0"/>
        <v>466000</v>
      </c>
      <c r="F34" s="16">
        <f t="shared" si="1"/>
        <v>233000</v>
      </c>
      <c r="G34" s="17">
        <f t="shared" si="6"/>
        <v>11650</v>
      </c>
      <c r="H34" s="17">
        <f t="shared" si="2"/>
        <v>466000</v>
      </c>
      <c r="I34" s="17">
        <v>11900</v>
      </c>
      <c r="J34" s="17">
        <f t="shared" si="3"/>
        <v>477900</v>
      </c>
      <c r="K34" s="18">
        <f t="shared" si="10"/>
        <v>238000</v>
      </c>
      <c r="L34" s="17">
        <f t="shared" si="5"/>
        <v>11900</v>
      </c>
      <c r="M34" s="15">
        <f t="shared" si="4"/>
        <v>250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5747100</v>
      </c>
      <c r="E35" s="14">
        <f t="shared" si="0"/>
        <v>5747100</v>
      </c>
      <c r="F35" s="16">
        <f t="shared" si="1"/>
        <v>2873550</v>
      </c>
      <c r="G35" s="17">
        <f t="shared" si="6"/>
        <v>143677.5</v>
      </c>
      <c r="H35" s="17">
        <f t="shared" si="2"/>
        <v>5747100</v>
      </c>
      <c r="I35" s="17">
        <v>147350</v>
      </c>
      <c r="J35" s="17">
        <f t="shared" si="3"/>
        <v>5894450</v>
      </c>
      <c r="K35" s="18">
        <f t="shared" si="10"/>
        <v>2947000</v>
      </c>
      <c r="L35" s="17">
        <f t="shared" si="5"/>
        <v>147350</v>
      </c>
      <c r="M35" s="15">
        <f t="shared" si="4"/>
        <v>3672.5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4751950</v>
      </c>
      <c r="E36" s="14">
        <f t="shared" si="0"/>
        <v>4751950</v>
      </c>
      <c r="F36" s="16">
        <f t="shared" si="1"/>
        <v>2375975</v>
      </c>
      <c r="G36" s="17">
        <f t="shared" si="6"/>
        <v>118798.75</v>
      </c>
      <c r="H36" s="17">
        <f t="shared" si="2"/>
        <v>4751950</v>
      </c>
      <c r="I36" s="17">
        <v>121800</v>
      </c>
      <c r="J36" s="17">
        <f t="shared" si="3"/>
        <v>4873750</v>
      </c>
      <c r="K36" s="18">
        <f t="shared" si="10"/>
        <v>2436000</v>
      </c>
      <c r="L36" s="17">
        <f t="shared" si="5"/>
        <v>121800</v>
      </c>
      <c r="M36" s="15">
        <f t="shared" si="4"/>
        <v>3001.25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5080500</v>
      </c>
      <c r="E37" s="14">
        <f t="shared" si="0"/>
        <v>5080500</v>
      </c>
      <c r="F37" s="16">
        <f t="shared" si="1"/>
        <v>2540250</v>
      </c>
      <c r="G37" s="17">
        <f t="shared" si="6"/>
        <v>127012.5</v>
      </c>
      <c r="H37" s="17">
        <f t="shared" si="2"/>
        <v>5080500</v>
      </c>
      <c r="I37" s="17">
        <v>130250</v>
      </c>
      <c r="J37" s="17">
        <f t="shared" si="3"/>
        <v>5210750</v>
      </c>
      <c r="K37" s="18">
        <f t="shared" si="10"/>
        <v>2605000</v>
      </c>
      <c r="L37" s="17">
        <f t="shared" si="5"/>
        <v>130250</v>
      </c>
      <c r="M37" s="15">
        <f t="shared" si="4"/>
        <v>3237.5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 t="shared" si="0"/>
        <v>0</v>
      </c>
      <c r="F38" s="16">
        <f t="shared" si="1"/>
        <v>0</v>
      </c>
      <c r="G38" s="17">
        <f t="shared" si="6"/>
        <v>0</v>
      </c>
      <c r="H38" s="17">
        <f t="shared" si="2"/>
        <v>0</v>
      </c>
      <c r="I38" s="17"/>
      <c r="J38" s="17">
        <f t="shared" si="3"/>
        <v>0</v>
      </c>
      <c r="K38" s="17"/>
      <c r="L38" s="17"/>
      <c r="M38" s="15">
        <f t="shared" si="4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2827500</v>
      </c>
      <c r="E39" s="14">
        <f t="shared" ref="E39:E70" si="14">SUM(D39:D39)</f>
        <v>2827500</v>
      </c>
      <c r="F39" s="16">
        <f t="shared" si="1"/>
        <v>1413750</v>
      </c>
      <c r="G39" s="17">
        <f t="shared" si="6"/>
        <v>70687.5</v>
      </c>
      <c r="H39" s="17">
        <f t="shared" si="2"/>
        <v>2827500</v>
      </c>
      <c r="I39" s="17">
        <v>72500</v>
      </c>
      <c r="J39" s="17">
        <f t="shared" si="3"/>
        <v>2900000</v>
      </c>
      <c r="K39" s="18">
        <f t="shared" si="10"/>
        <v>1450000</v>
      </c>
      <c r="L39" s="17">
        <f t="shared" si="5"/>
        <v>72500</v>
      </c>
      <c r="M39" s="15">
        <f t="shared" si="4"/>
        <v>1812.5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7116250</v>
      </c>
      <c r="E40" s="14">
        <f t="shared" si="14"/>
        <v>7116250</v>
      </c>
      <c r="F40" s="16">
        <f t="shared" si="1"/>
        <v>3558125</v>
      </c>
      <c r="G40" s="17">
        <f t="shared" si="6"/>
        <v>177906.25</v>
      </c>
      <c r="H40" s="17">
        <f t="shared" si="2"/>
        <v>7116250</v>
      </c>
      <c r="I40" s="17">
        <v>182450</v>
      </c>
      <c r="J40" s="17">
        <f t="shared" si="3"/>
        <v>7298700</v>
      </c>
      <c r="K40" s="18">
        <f t="shared" si="10"/>
        <v>3649000</v>
      </c>
      <c r="L40" s="17">
        <f t="shared" si="5"/>
        <v>182450</v>
      </c>
      <c r="M40" s="15">
        <f t="shared" si="4"/>
        <v>4543.75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10445400</v>
      </c>
      <c r="E41" s="14">
        <f t="shared" si="14"/>
        <v>10445400</v>
      </c>
      <c r="F41" s="16">
        <f t="shared" si="1"/>
        <v>5222700</v>
      </c>
      <c r="G41" s="17">
        <f t="shared" si="6"/>
        <v>261135</v>
      </c>
      <c r="H41" s="17">
        <f t="shared" si="2"/>
        <v>10445400</v>
      </c>
      <c r="I41" s="17">
        <v>267800</v>
      </c>
      <c r="J41" s="17">
        <f t="shared" si="3"/>
        <v>10713200</v>
      </c>
      <c r="K41" s="18">
        <f t="shared" si="10"/>
        <v>5356000</v>
      </c>
      <c r="L41" s="17">
        <f t="shared" si="5"/>
        <v>267800</v>
      </c>
      <c r="M41" s="15">
        <f t="shared" si="4"/>
        <v>6665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6730110</v>
      </c>
      <c r="E42" s="14">
        <f t="shared" si="14"/>
        <v>6730110</v>
      </c>
      <c r="F42" s="16">
        <f t="shared" si="1"/>
        <v>3365055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201903.3</v>
      </c>
      <c r="H42" s="17">
        <f t="shared" si="2"/>
        <v>6730110</v>
      </c>
      <c r="I42" s="17">
        <v>208140</v>
      </c>
      <c r="J42" s="17">
        <f t="shared" si="3"/>
        <v>6938250</v>
      </c>
      <c r="K42" s="18">
        <f t="shared" si="10"/>
        <v>3469000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208140</v>
      </c>
      <c r="M42" s="15">
        <f t="shared" si="4"/>
        <v>6236.7000000000116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8693800</v>
      </c>
      <c r="E43" s="14">
        <f t="shared" si="14"/>
        <v>8693800</v>
      </c>
      <c r="F43" s="16">
        <f t="shared" si="1"/>
        <v>4346900</v>
      </c>
      <c r="G43" s="17">
        <f t="shared" si="6"/>
        <v>217345</v>
      </c>
      <c r="H43" s="17">
        <f t="shared" si="2"/>
        <v>8693800</v>
      </c>
      <c r="I43" s="17">
        <v>222900</v>
      </c>
      <c r="J43" s="17">
        <f t="shared" si="3"/>
        <v>8916700</v>
      </c>
      <c r="K43" s="18">
        <f t="shared" si="10"/>
        <v>4458000</v>
      </c>
      <c r="L43" s="17">
        <f t="shared" si="5"/>
        <v>222900</v>
      </c>
      <c r="M43" s="15">
        <f t="shared" si="4"/>
        <v>5555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0</v>
      </c>
      <c r="E44" s="14">
        <f t="shared" si="14"/>
        <v>0</v>
      </c>
      <c r="F44" s="16">
        <f t="shared" si="1"/>
        <v>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0</v>
      </c>
      <c r="H44" s="17">
        <f t="shared" si="2"/>
        <v>0</v>
      </c>
      <c r="I44" s="17"/>
      <c r="J44" s="17">
        <f t="shared" ref="J44" si="15">H44+I44</f>
        <v>0</v>
      </c>
      <c r="K44" s="17"/>
      <c r="L44" s="17"/>
      <c r="M44" s="15">
        <f t="shared" ref="M44" si="16">L44-G44</f>
        <v>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 t="shared" si="14"/>
        <v>0</v>
      </c>
      <c r="F45" s="16">
        <f t="shared" si="1"/>
        <v>0</v>
      </c>
      <c r="G45" s="17">
        <f t="shared" si="6"/>
        <v>0</v>
      </c>
      <c r="H45" s="17">
        <f t="shared" si="2"/>
        <v>0</v>
      </c>
      <c r="I45" s="17"/>
      <c r="J45" s="17">
        <f t="shared" si="3"/>
        <v>0</v>
      </c>
      <c r="K45" s="17"/>
      <c r="L45" s="17"/>
      <c r="M45" s="15">
        <f t="shared" si="4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53716285</v>
      </c>
      <c r="E46" s="25">
        <f t="shared" si="14"/>
        <v>53716285</v>
      </c>
      <c r="F46" s="27">
        <f t="shared" si="1"/>
        <v>26858142.5</v>
      </c>
      <c r="G46" s="28">
        <f t="shared" si="6"/>
        <v>1342907.125</v>
      </c>
      <c r="H46" s="28">
        <f t="shared" si="2"/>
        <v>53716285</v>
      </c>
      <c r="I46" s="28">
        <v>1377300</v>
      </c>
      <c r="J46" s="28">
        <f t="shared" si="3"/>
        <v>55093585</v>
      </c>
      <c r="K46" s="29">
        <f t="shared" si="10"/>
        <v>27546000</v>
      </c>
      <c r="L46" s="28">
        <f t="shared" si="5"/>
        <v>1377300</v>
      </c>
      <c r="M46" s="26">
        <f t="shared" si="4"/>
        <v>34392.875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 t="shared" si="14"/>
        <v>0</v>
      </c>
      <c r="F47" s="16">
        <f t="shared" si="1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2"/>
        <v>0</v>
      </c>
      <c r="I47" s="17"/>
      <c r="J47" s="17">
        <f t="shared" si="3"/>
        <v>0</v>
      </c>
      <c r="K47" s="17"/>
      <c r="L47" s="17">
        <f>IF(K47&gt;500000000,(50000000*0.05)+(200000000*0.15)+(250000000*0.25)+((K47-500000000)*0.3),IF(K47&gt;250000000,(50000000*0.05)+(200000000*0.15)+((K47-250000000)*0.25),IF(K47&gt;200000000,(50000000*0.05)+(K47-50000000)*0.15,IF(K47&gt;50000000,(50000000*0.05)+((K47-50000000)*0.15),IF(K47&lt;=50000000,K47*0.05,0)))))*120%</f>
        <v>0</v>
      </c>
      <c r="M47" s="15">
        <f t="shared" si="4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 t="shared" si="14"/>
        <v>0</v>
      </c>
      <c r="F48" s="16">
        <f t="shared" si="1"/>
        <v>0</v>
      </c>
      <c r="G48" s="17">
        <f t="shared" si="6"/>
        <v>0</v>
      </c>
      <c r="H48" s="17">
        <f t="shared" si="2"/>
        <v>0</v>
      </c>
      <c r="I48" s="17"/>
      <c r="J48" s="17">
        <f t="shared" ref="J48" si="17">H48+I48</f>
        <v>0</v>
      </c>
      <c r="K48" s="17"/>
      <c r="L48" s="17"/>
      <c r="M48" s="15">
        <f t="shared" ref="M48" si="18">L48-G48</f>
        <v>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7349000</v>
      </c>
      <c r="E49" s="14">
        <f t="shared" si="14"/>
        <v>7349000</v>
      </c>
      <c r="F49" s="16">
        <f t="shared" si="1"/>
        <v>3674500</v>
      </c>
      <c r="G49" s="17">
        <f t="shared" si="6"/>
        <v>183725</v>
      </c>
      <c r="H49" s="17">
        <f t="shared" si="2"/>
        <v>7349000</v>
      </c>
      <c r="I49" s="17">
        <v>188400</v>
      </c>
      <c r="J49" s="17">
        <f t="shared" si="3"/>
        <v>7537400</v>
      </c>
      <c r="K49" s="18">
        <f t="shared" si="10"/>
        <v>3768000</v>
      </c>
      <c r="L49" s="17">
        <f t="shared" si="5"/>
        <v>188400</v>
      </c>
      <c r="M49" s="15">
        <f t="shared" si="4"/>
        <v>4675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2113300</v>
      </c>
      <c r="E50" s="14">
        <f t="shared" si="14"/>
        <v>2113300</v>
      </c>
      <c r="F50" s="16">
        <f t="shared" si="1"/>
        <v>1056650</v>
      </c>
      <c r="G50" s="17">
        <f t="shared" si="6"/>
        <v>52832.5</v>
      </c>
      <c r="H50" s="17">
        <f t="shared" si="2"/>
        <v>2113300</v>
      </c>
      <c r="I50" s="17">
        <v>54150</v>
      </c>
      <c r="J50" s="17">
        <f t="shared" si="3"/>
        <v>2167450</v>
      </c>
      <c r="K50" s="18">
        <f t="shared" si="10"/>
        <v>1083000</v>
      </c>
      <c r="L50" s="17">
        <f t="shared" si="5"/>
        <v>54150</v>
      </c>
      <c r="M50" s="15">
        <f t="shared" si="4"/>
        <v>1317.5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5577600</v>
      </c>
      <c r="E51" s="14">
        <f t="shared" si="14"/>
        <v>5577600</v>
      </c>
      <c r="F51" s="16">
        <f t="shared" si="1"/>
        <v>2788800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167328</v>
      </c>
      <c r="H51" s="17">
        <f t="shared" si="2"/>
        <v>5577600</v>
      </c>
      <c r="I51" s="17">
        <v>172500</v>
      </c>
      <c r="J51" s="17">
        <f t="shared" si="3"/>
        <v>5750100</v>
      </c>
      <c r="K51" s="18">
        <f t="shared" si="10"/>
        <v>2875000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172500</v>
      </c>
      <c r="M51" s="15">
        <v>1486680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32669921</v>
      </c>
      <c r="E52" s="14">
        <f t="shared" si="14"/>
        <v>32669921</v>
      </c>
      <c r="F52" s="16">
        <f t="shared" si="1"/>
        <v>16334960.5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816748.02500000002</v>
      </c>
      <c r="H52" s="17">
        <f t="shared" si="2"/>
        <v>32669921</v>
      </c>
      <c r="I52" s="17">
        <v>837650</v>
      </c>
      <c r="J52" s="17">
        <f t="shared" si="3"/>
        <v>33507571</v>
      </c>
      <c r="K52" s="18">
        <f t="shared" si="10"/>
        <v>16753000</v>
      </c>
      <c r="L52" s="17">
        <f t="shared" si="5"/>
        <v>837650</v>
      </c>
      <c r="M52" s="15">
        <f t="shared" si="4"/>
        <v>20901.974999999977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10592333</v>
      </c>
      <c r="E53" s="14">
        <f t="shared" si="14"/>
        <v>10592333</v>
      </c>
      <c r="F53" s="16">
        <f t="shared" si="1"/>
        <v>5296166.5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317769.99</v>
      </c>
      <c r="H53" s="17">
        <f t="shared" si="2"/>
        <v>10592333</v>
      </c>
      <c r="I53" s="17">
        <v>327540</v>
      </c>
      <c r="J53" s="17">
        <f t="shared" si="3"/>
        <v>10919873</v>
      </c>
      <c r="K53" s="18">
        <f t="shared" si="10"/>
        <v>5459000</v>
      </c>
      <c r="L53" s="17">
        <f t="shared" ref="L53:L56" si="19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327540</v>
      </c>
      <c r="M53" s="15">
        <f t="shared" si="4"/>
        <v>9770.0100000000093</v>
      </c>
      <c r="N53" s="19"/>
    </row>
    <row r="54" spans="1:14" x14ac:dyDescent="0.25">
      <c r="A54" s="12">
        <v>48</v>
      </c>
      <c r="B54" s="32"/>
      <c r="C54" s="32" t="s">
        <v>109</v>
      </c>
      <c r="D54" s="15">
        <v>0</v>
      </c>
      <c r="E54" s="14">
        <f t="shared" si="14"/>
        <v>0</v>
      </c>
      <c r="F54" s="16">
        <f t="shared" si="1"/>
        <v>0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0</v>
      </c>
      <c r="H54" s="17">
        <f t="shared" si="2"/>
        <v>0</v>
      </c>
      <c r="I54" s="17"/>
      <c r="J54" s="17">
        <f t="shared" si="3"/>
        <v>0</v>
      </c>
      <c r="K54" s="17"/>
      <c r="L54" s="17">
        <f t="shared" si="19"/>
        <v>0</v>
      </c>
      <c r="M54" s="15">
        <f t="shared" si="4"/>
        <v>0</v>
      </c>
      <c r="N54" s="19"/>
    </row>
    <row r="55" spans="1:14" x14ac:dyDescent="0.25">
      <c r="A55" s="12">
        <v>49</v>
      </c>
      <c r="B55" s="32"/>
      <c r="C55" s="32" t="s">
        <v>110</v>
      </c>
      <c r="D55" s="15">
        <v>6026700</v>
      </c>
      <c r="E55" s="14">
        <f t="shared" si="14"/>
        <v>6026700</v>
      </c>
      <c r="F55" s="16">
        <f t="shared" si="1"/>
        <v>3013350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180801</v>
      </c>
      <c r="H55" s="17">
        <f t="shared" si="2"/>
        <v>6026700</v>
      </c>
      <c r="I55" s="17">
        <v>186360</v>
      </c>
      <c r="J55" s="17">
        <f t="shared" si="3"/>
        <v>6213060</v>
      </c>
      <c r="K55" s="18">
        <f t="shared" si="10"/>
        <v>3106000</v>
      </c>
      <c r="L55" s="17">
        <f t="shared" si="19"/>
        <v>186360</v>
      </c>
      <c r="M55" s="15">
        <f t="shared" si="4"/>
        <v>5559</v>
      </c>
      <c r="N55" s="19"/>
    </row>
    <row r="56" spans="1:14" x14ac:dyDescent="0.25">
      <c r="A56" s="12">
        <v>50</v>
      </c>
      <c r="B56" s="32"/>
      <c r="C56" s="32" t="s">
        <v>111</v>
      </c>
      <c r="D56" s="15">
        <v>4803900</v>
      </c>
      <c r="E56" s="14">
        <f t="shared" si="14"/>
        <v>4803900</v>
      </c>
      <c r="F56" s="16">
        <f t="shared" si="1"/>
        <v>2401950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144117</v>
      </c>
      <c r="H56" s="17">
        <f t="shared" si="2"/>
        <v>4803900</v>
      </c>
      <c r="I56" s="17">
        <v>148560</v>
      </c>
      <c r="J56" s="17">
        <f t="shared" si="3"/>
        <v>4952460</v>
      </c>
      <c r="K56" s="18">
        <f t="shared" si="10"/>
        <v>2476000</v>
      </c>
      <c r="L56" s="17">
        <f t="shared" si="19"/>
        <v>148560</v>
      </c>
      <c r="M56" s="15">
        <f t="shared" si="4"/>
        <v>4443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E57" s="14">
        <f t="shared" si="14"/>
        <v>0</v>
      </c>
      <c r="F57" s="16">
        <f t="shared" si="1"/>
        <v>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0</v>
      </c>
      <c r="H57" s="17">
        <f t="shared" si="2"/>
        <v>0</v>
      </c>
      <c r="I57" s="17"/>
      <c r="J57" s="17">
        <f t="shared" ref="J57" si="20">H57+I57</f>
        <v>0</v>
      </c>
      <c r="K57" s="17"/>
      <c r="L57" s="17"/>
      <c r="M57" s="15">
        <f t="shared" ref="M57" si="21">L57-G57</f>
        <v>0</v>
      </c>
      <c r="N57" s="19"/>
    </row>
    <row r="58" spans="1:14" ht="15.75" x14ac:dyDescent="0.25">
      <c r="A58" s="34" t="s">
        <v>114</v>
      </c>
      <c r="B58" s="34"/>
      <c r="C58" s="34"/>
      <c r="D58" s="35">
        <f>SUM(D7:D56)</f>
        <v>1520610056</v>
      </c>
      <c r="E58" s="35">
        <f>SUM(E7:E57)</f>
        <v>1520610056</v>
      </c>
      <c r="F58" s="36"/>
      <c r="G58" s="35">
        <f t="shared" ref="G58" si="22">SUM(G7:G57)</f>
        <v>44092549.464999996</v>
      </c>
      <c r="H58" s="35"/>
      <c r="I58" s="35"/>
      <c r="J58" s="35"/>
      <c r="K58" s="35"/>
      <c r="L58" s="35"/>
      <c r="M58" s="35">
        <f t="shared" ref="M58" si="23">SUM(M7:M57)</f>
        <v>3809408.5349999992</v>
      </c>
    </row>
  </sheetData>
  <mergeCells count="13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M5:M6"/>
    <mergeCell ref="H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0BBF-EB11-433D-998C-B8555C9E614F}">
  <dimension ref="A1:N58"/>
  <sheetViews>
    <sheetView zoomScale="82" zoomScaleNormal="82" workbookViewId="0">
      <pane xSplit="3" ySplit="6" topLeftCell="F7" activePane="bottomRight" state="frozen"/>
      <selection pane="topRight" activeCell="D1" sqref="D1"/>
      <selection pane="bottomLeft" activeCell="A7" sqref="A7"/>
      <selection pane="bottomRight" activeCell="H1" sqref="H1:M2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1294994385</v>
      </c>
      <c r="F3" s="4"/>
      <c r="G3" s="5">
        <f>SUM(G7:G57)</f>
        <v>36681739.575000003</v>
      </c>
      <c r="H3" s="5"/>
      <c r="I3" s="5">
        <f>SUM(I7:I57)</f>
        <v>38379910</v>
      </c>
      <c r="J3" s="5">
        <f>SUM(J7:J57)</f>
        <v>1333374295</v>
      </c>
      <c r="K3" s="5"/>
      <c r="L3" s="5">
        <f>SUM(L7:L57)</f>
        <v>38379910</v>
      </c>
      <c r="M3" s="5">
        <f>SUM(M7:M57)</f>
        <v>3180971.4249999993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19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42976200</v>
      </c>
      <c r="E7" s="14">
        <f t="shared" ref="E7:E38" si="0">SUM(D7:D7)</f>
        <v>42976200</v>
      </c>
      <c r="F7" s="16">
        <f t="shared" ref="F7:F57" si="1">50%*E7</f>
        <v>21488100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1074405</v>
      </c>
      <c r="H7" s="17">
        <f>E7</f>
        <v>42976200</v>
      </c>
      <c r="I7" s="17">
        <v>1101950</v>
      </c>
      <c r="J7" s="17">
        <f>H7+I7</f>
        <v>44078150</v>
      </c>
      <c r="K7" s="18">
        <f>ROUNDDOWN(J7/2,-3)</f>
        <v>22039000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1101950</v>
      </c>
      <c r="M7" s="15">
        <f>L7-G7</f>
        <v>27545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59967136</v>
      </c>
      <c r="E8" s="14">
        <f t="shared" si="0"/>
        <v>59967136</v>
      </c>
      <c r="F8" s="16">
        <f t="shared" si="1"/>
        <v>29983568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1499178.4000000001</v>
      </c>
      <c r="H8" s="17">
        <f t="shared" ref="H8:H57" si="2">E8</f>
        <v>59967136</v>
      </c>
      <c r="I8" s="17">
        <v>1537600</v>
      </c>
      <c r="J8" s="17">
        <f t="shared" ref="J8:J57" si="3">H8+I8</f>
        <v>61504736</v>
      </c>
      <c r="K8" s="18">
        <f>ROUNDDOWN(J8/2,-3)</f>
        <v>30752000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1537600</v>
      </c>
      <c r="M8" s="15">
        <f t="shared" ref="M8:M57" si="4">L8-G8</f>
        <v>38421.59999999986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 t="shared" si="0"/>
        <v>0</v>
      </c>
      <c r="F9" s="16">
        <f t="shared" si="1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2"/>
        <v>0</v>
      </c>
      <c r="I9" s="17">
        <v>0</v>
      </c>
      <c r="J9" s="17">
        <f t="shared" si="3"/>
        <v>0</v>
      </c>
      <c r="K9" s="17"/>
      <c r="L9" s="17">
        <f t="shared" ref="L9:L57" si="5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4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 t="shared" si="0"/>
        <v>0</v>
      </c>
      <c r="F10" s="16">
        <f t="shared" si="1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2"/>
        <v>0</v>
      </c>
      <c r="I10" s="17">
        <v>0</v>
      </c>
      <c r="J10" s="17">
        <f t="shared" si="3"/>
        <v>0</v>
      </c>
      <c r="K10" s="17"/>
      <c r="L10" s="17">
        <f t="shared" si="5"/>
        <v>0</v>
      </c>
      <c r="M10" s="15">
        <f t="shared" si="4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 t="shared" si="0"/>
        <v>0</v>
      </c>
      <c r="F11" s="16">
        <f t="shared" si="1"/>
        <v>0</v>
      </c>
      <c r="G11" s="17">
        <f t="shared" ref="G11:G50" si="6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2"/>
        <v>0</v>
      </c>
      <c r="I11" s="17">
        <v>0</v>
      </c>
      <c r="J11" s="17">
        <f t="shared" si="3"/>
        <v>0</v>
      </c>
      <c r="K11" s="17"/>
      <c r="L11" s="17">
        <f t="shared" si="5"/>
        <v>0</v>
      </c>
      <c r="M11" s="15">
        <f t="shared" si="4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0</v>
      </c>
      <c r="E12" s="14">
        <f t="shared" si="0"/>
        <v>0</v>
      </c>
      <c r="F12" s="16">
        <f t="shared" si="1"/>
        <v>0</v>
      </c>
      <c r="G12" s="17">
        <f t="shared" si="6"/>
        <v>0</v>
      </c>
      <c r="H12" s="17">
        <f t="shared" si="2"/>
        <v>0</v>
      </c>
      <c r="I12" s="17">
        <v>0</v>
      </c>
      <c r="J12" s="17">
        <f t="shared" ref="J12" si="7">H12+I12</f>
        <v>0</v>
      </c>
      <c r="K12" s="17"/>
      <c r="L12" s="17">
        <f t="shared" ref="L12" si="8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9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26364999</v>
      </c>
      <c r="E13" s="14">
        <f t="shared" si="0"/>
        <v>26364999</v>
      </c>
      <c r="F13" s="16">
        <f t="shared" si="1"/>
        <v>13182499.5</v>
      </c>
      <c r="G13" s="17">
        <f t="shared" si="6"/>
        <v>659124.97500000009</v>
      </c>
      <c r="H13" s="17">
        <f t="shared" si="2"/>
        <v>26364999</v>
      </c>
      <c r="I13" s="17">
        <v>676000</v>
      </c>
      <c r="J13" s="17">
        <f t="shared" si="3"/>
        <v>27040999</v>
      </c>
      <c r="K13" s="18">
        <f t="shared" ref="K13:K57" si="10">ROUNDDOWN(J13/2,-3)</f>
        <v>13520000</v>
      </c>
      <c r="L13" s="17">
        <f t="shared" si="5"/>
        <v>676000</v>
      </c>
      <c r="M13" s="15">
        <f t="shared" si="4"/>
        <v>16875.024999999907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 t="shared" si="0"/>
        <v>0</v>
      </c>
      <c r="F14" s="16">
        <f t="shared" si="1"/>
        <v>0</v>
      </c>
      <c r="G14" s="17">
        <f t="shared" si="6"/>
        <v>0</v>
      </c>
      <c r="H14" s="17">
        <f t="shared" si="2"/>
        <v>0</v>
      </c>
      <c r="I14" s="17">
        <v>0</v>
      </c>
      <c r="J14" s="17">
        <f t="shared" si="3"/>
        <v>0</v>
      </c>
      <c r="K14" s="17"/>
      <c r="L14" s="17">
        <f t="shared" si="5"/>
        <v>0</v>
      </c>
      <c r="M14" s="15">
        <f t="shared" si="4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69315539</v>
      </c>
      <c r="E15" s="14">
        <f t="shared" si="0"/>
        <v>69315539</v>
      </c>
      <c r="F15" s="16">
        <f t="shared" si="1"/>
        <v>34657769.5</v>
      </c>
      <c r="G15" s="17">
        <f t="shared" si="6"/>
        <v>1732888.4750000001</v>
      </c>
      <c r="H15" s="17">
        <f t="shared" si="2"/>
        <v>69315539</v>
      </c>
      <c r="I15" s="17">
        <v>1777300</v>
      </c>
      <c r="J15" s="17">
        <f t="shared" si="3"/>
        <v>71092839</v>
      </c>
      <c r="K15" s="18">
        <f t="shared" si="10"/>
        <v>35546000</v>
      </c>
      <c r="L15" s="17">
        <f t="shared" si="5"/>
        <v>1777300</v>
      </c>
      <c r="M15" s="15">
        <f t="shared" si="4"/>
        <v>44411.524999999907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12088900</v>
      </c>
      <c r="E16" s="14">
        <f t="shared" si="0"/>
        <v>12088900</v>
      </c>
      <c r="F16" s="16">
        <f t="shared" si="1"/>
        <v>6044450</v>
      </c>
      <c r="G16" s="17">
        <f t="shared" si="6"/>
        <v>302222.5</v>
      </c>
      <c r="H16" s="17">
        <f t="shared" si="2"/>
        <v>12088900</v>
      </c>
      <c r="I16" s="17">
        <v>309950</v>
      </c>
      <c r="J16" s="17">
        <f t="shared" si="3"/>
        <v>12398850</v>
      </c>
      <c r="K16" s="18">
        <f t="shared" si="10"/>
        <v>6199000</v>
      </c>
      <c r="L16" s="17">
        <f t="shared" si="5"/>
        <v>309950</v>
      </c>
      <c r="M16" s="15">
        <f t="shared" si="4"/>
        <v>7727.5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102566609</v>
      </c>
      <c r="E17" s="14">
        <f t="shared" si="0"/>
        <v>102566609</v>
      </c>
      <c r="F17" s="16">
        <f t="shared" si="1"/>
        <v>51283304.5</v>
      </c>
      <c r="G17" s="17">
        <f t="shared" si="6"/>
        <v>2692495.6749999998</v>
      </c>
      <c r="H17" s="17">
        <f t="shared" si="2"/>
        <v>102566609</v>
      </c>
      <c r="I17" s="17">
        <v>2910700</v>
      </c>
      <c r="J17" s="17">
        <f t="shared" si="3"/>
        <v>105477309</v>
      </c>
      <c r="K17" s="18">
        <f t="shared" si="10"/>
        <v>52738000</v>
      </c>
      <c r="L17" s="17">
        <f t="shared" si="5"/>
        <v>2910700</v>
      </c>
      <c r="M17" s="15">
        <f t="shared" si="4"/>
        <v>218204.32500000019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60232086</v>
      </c>
      <c r="E18" s="14">
        <f t="shared" si="0"/>
        <v>60232086</v>
      </c>
      <c r="F18" s="16">
        <f t="shared" si="1"/>
        <v>30116043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1505802.1500000001</v>
      </c>
      <c r="H18" s="17">
        <f t="shared" si="2"/>
        <v>60232086</v>
      </c>
      <c r="I18" s="17">
        <v>1544400</v>
      </c>
      <c r="J18" s="17">
        <f t="shared" si="3"/>
        <v>61776486</v>
      </c>
      <c r="K18" s="18">
        <f t="shared" si="10"/>
        <v>30888000</v>
      </c>
      <c r="L18" s="17">
        <f t="shared" si="5"/>
        <v>1544400</v>
      </c>
      <c r="M18" s="15">
        <f t="shared" si="4"/>
        <v>38597.84999999986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68198352</v>
      </c>
      <c r="E19" s="14">
        <f t="shared" si="0"/>
        <v>68198352</v>
      </c>
      <c r="F19" s="16">
        <f t="shared" si="1"/>
        <v>34099176</v>
      </c>
      <c r="G19" s="17">
        <f t="shared" si="6"/>
        <v>1704958.8</v>
      </c>
      <c r="H19" s="17">
        <f t="shared" si="2"/>
        <v>68198352</v>
      </c>
      <c r="I19" s="17">
        <v>1748650</v>
      </c>
      <c r="J19" s="17">
        <f t="shared" si="3"/>
        <v>69947002</v>
      </c>
      <c r="K19" s="18">
        <f t="shared" si="10"/>
        <v>34973000</v>
      </c>
      <c r="L19" s="17">
        <f t="shared" si="5"/>
        <v>1748650</v>
      </c>
      <c r="M19" s="15">
        <f t="shared" si="4"/>
        <v>43691.199999999953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83184250</v>
      </c>
      <c r="E20" s="14">
        <f t="shared" si="0"/>
        <v>83184250</v>
      </c>
      <c r="F20" s="16">
        <f t="shared" si="1"/>
        <v>41592125</v>
      </c>
      <c r="G20" s="17">
        <f t="shared" si="6"/>
        <v>2079606.25</v>
      </c>
      <c r="H20" s="17">
        <f t="shared" si="2"/>
        <v>83184250</v>
      </c>
      <c r="I20" s="17">
        <v>2132900</v>
      </c>
      <c r="J20" s="17">
        <f t="shared" si="3"/>
        <v>85317150</v>
      </c>
      <c r="K20" s="18">
        <f t="shared" si="10"/>
        <v>42658000</v>
      </c>
      <c r="L20" s="17">
        <f t="shared" si="5"/>
        <v>2132900</v>
      </c>
      <c r="M20" s="15">
        <f t="shared" si="4"/>
        <v>53293.75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44152204</v>
      </c>
      <c r="E21" s="14">
        <f t="shared" si="0"/>
        <v>44152204</v>
      </c>
      <c r="F21" s="16">
        <f t="shared" si="1"/>
        <v>22076102</v>
      </c>
      <c r="G21" s="17">
        <f t="shared" si="6"/>
        <v>1103805.1000000001</v>
      </c>
      <c r="H21" s="17">
        <f t="shared" si="2"/>
        <v>44152204</v>
      </c>
      <c r="I21" s="17">
        <v>1132100</v>
      </c>
      <c r="J21" s="17">
        <f t="shared" si="3"/>
        <v>45284304</v>
      </c>
      <c r="K21" s="18">
        <f t="shared" si="10"/>
        <v>22642000</v>
      </c>
      <c r="L21" s="17">
        <f t="shared" si="5"/>
        <v>1132100</v>
      </c>
      <c r="M21" s="15">
        <f t="shared" si="4"/>
        <v>28294.899999999907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99864047</v>
      </c>
      <c r="E22" s="14">
        <f t="shared" si="0"/>
        <v>99864047</v>
      </c>
      <c r="F22" s="16">
        <f t="shared" si="1"/>
        <v>49932023.5</v>
      </c>
      <c r="G22" s="17">
        <f t="shared" si="6"/>
        <v>2496601.1750000003</v>
      </c>
      <c r="H22" s="17">
        <f t="shared" si="2"/>
        <v>99864047</v>
      </c>
      <c r="I22" s="17">
        <v>2691550</v>
      </c>
      <c r="J22" s="17">
        <f t="shared" si="3"/>
        <v>102555597</v>
      </c>
      <c r="K22" s="18">
        <f t="shared" si="10"/>
        <v>51277000</v>
      </c>
      <c r="L22" s="17">
        <f t="shared" si="5"/>
        <v>2691550</v>
      </c>
      <c r="M22" s="15">
        <f t="shared" si="4"/>
        <v>194948.82499999972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96815949</v>
      </c>
      <c r="E23" s="14">
        <f t="shared" si="0"/>
        <v>96815949</v>
      </c>
      <c r="F23" s="16">
        <f t="shared" si="1"/>
        <v>48407974.5</v>
      </c>
      <c r="G23" s="17">
        <f t="shared" si="6"/>
        <v>2420398.7250000001</v>
      </c>
      <c r="H23" s="17">
        <f t="shared" si="2"/>
        <v>96815949</v>
      </c>
      <c r="I23" s="17">
        <v>2482450</v>
      </c>
      <c r="J23" s="17">
        <f t="shared" si="3"/>
        <v>99298399</v>
      </c>
      <c r="K23" s="18">
        <f t="shared" si="10"/>
        <v>49649000</v>
      </c>
      <c r="L23" s="17">
        <f t="shared" si="5"/>
        <v>2482450</v>
      </c>
      <c r="M23" s="15">
        <f t="shared" si="4"/>
        <v>62051.274999999907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180661325</v>
      </c>
      <c r="E24" s="14">
        <f t="shared" si="0"/>
        <v>180661325</v>
      </c>
      <c r="F24" s="16">
        <f t="shared" si="1"/>
        <v>90330662.5</v>
      </c>
      <c r="G24" s="17">
        <f t="shared" si="6"/>
        <v>8549599.375</v>
      </c>
      <c r="H24" s="17">
        <f t="shared" si="2"/>
        <v>180661325</v>
      </c>
      <c r="I24" s="17">
        <v>9242650</v>
      </c>
      <c r="J24" s="17">
        <f t="shared" si="3"/>
        <v>189903975</v>
      </c>
      <c r="K24" s="18">
        <f t="shared" si="10"/>
        <v>94951000</v>
      </c>
      <c r="L24" s="17">
        <f t="shared" si="5"/>
        <v>9242650</v>
      </c>
      <c r="M24" s="15">
        <f t="shared" si="4"/>
        <v>693050.625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8709373</v>
      </c>
      <c r="E25" s="14">
        <f t="shared" si="0"/>
        <v>8709373</v>
      </c>
      <c r="F25" s="16">
        <f t="shared" si="1"/>
        <v>4354686.5</v>
      </c>
      <c r="G25" s="17">
        <f t="shared" si="6"/>
        <v>217734.32500000001</v>
      </c>
      <c r="H25" s="17">
        <f t="shared" si="2"/>
        <v>8709373</v>
      </c>
      <c r="I25" s="17">
        <v>223300</v>
      </c>
      <c r="J25" s="17">
        <f t="shared" si="3"/>
        <v>8932673</v>
      </c>
      <c r="K25" s="18">
        <f t="shared" si="10"/>
        <v>4466000</v>
      </c>
      <c r="L25" s="17">
        <f t="shared" si="5"/>
        <v>223300</v>
      </c>
      <c r="M25" s="15">
        <f t="shared" si="4"/>
        <v>5565.6749999999884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15000000</v>
      </c>
      <c r="E26" s="14">
        <f t="shared" si="0"/>
        <v>15000000</v>
      </c>
      <c r="F26" s="16">
        <f t="shared" si="1"/>
        <v>7500000</v>
      </c>
      <c r="G26" s="17">
        <f t="shared" si="6"/>
        <v>375000</v>
      </c>
      <c r="H26" s="17">
        <f t="shared" si="2"/>
        <v>15000000</v>
      </c>
      <c r="I26" s="17">
        <v>384600</v>
      </c>
      <c r="J26" s="17">
        <f t="shared" si="3"/>
        <v>15384600</v>
      </c>
      <c r="K26" s="18">
        <f t="shared" si="10"/>
        <v>7692000</v>
      </c>
      <c r="L26" s="17">
        <f t="shared" si="5"/>
        <v>384600</v>
      </c>
      <c r="M26" s="15">
        <f t="shared" si="4"/>
        <v>9600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0</v>
      </c>
      <c r="E27" s="14">
        <f t="shared" si="0"/>
        <v>0</v>
      </c>
      <c r="F27" s="16">
        <f t="shared" si="1"/>
        <v>0</v>
      </c>
      <c r="G27" s="17">
        <f t="shared" si="6"/>
        <v>0</v>
      </c>
      <c r="H27" s="17">
        <f t="shared" si="2"/>
        <v>0</v>
      </c>
      <c r="I27" s="17">
        <v>0</v>
      </c>
      <c r="J27" s="17">
        <f t="shared" ref="J27" si="11">H27+I27</f>
        <v>0</v>
      </c>
      <c r="K27" s="17"/>
      <c r="L27" s="17">
        <f t="shared" ref="L27" si="12">IF(K27&gt;500000000,(50000000*0.05)+(200000000*0.15)+(250000000*0.25)+((K27-500000000)*0.3),IF(K27&gt;250000000,(50000000*0.05)+(200000000*0.15)+((K27-250000000)*0.25),IF(K27&gt;200000000,(50000000*0.05)+(K27-50000000)*0.15,IF(K27&gt;50000000,(50000000*0.05)+((K27-50000000)*0.15),IF(K27&lt;=50000000,K27*0.05,0)))))</f>
        <v>0</v>
      </c>
      <c r="M27" s="15">
        <f t="shared" ref="M27" si="13">L27-G27</f>
        <v>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4930050</v>
      </c>
      <c r="E28" s="14">
        <f t="shared" si="0"/>
        <v>4930050</v>
      </c>
      <c r="F28" s="16">
        <f t="shared" si="1"/>
        <v>2465025</v>
      </c>
      <c r="G28" s="17">
        <f t="shared" si="6"/>
        <v>123251.25</v>
      </c>
      <c r="H28" s="17">
        <f t="shared" si="2"/>
        <v>4930050</v>
      </c>
      <c r="I28" s="17">
        <v>126400</v>
      </c>
      <c r="J28" s="17">
        <f t="shared" si="3"/>
        <v>5056450</v>
      </c>
      <c r="K28" s="18">
        <f t="shared" si="10"/>
        <v>2528000</v>
      </c>
      <c r="L28" s="17">
        <f t="shared" si="5"/>
        <v>126400</v>
      </c>
      <c r="M28" s="15">
        <f t="shared" si="4"/>
        <v>3148.75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44026122</v>
      </c>
      <c r="E29" s="14">
        <f t="shared" si="0"/>
        <v>44026122</v>
      </c>
      <c r="F29" s="16">
        <f t="shared" si="1"/>
        <v>22013061</v>
      </c>
      <c r="G29" s="17">
        <f t="shared" si="6"/>
        <v>1100653.05</v>
      </c>
      <c r="H29" s="17">
        <f t="shared" si="2"/>
        <v>44026122</v>
      </c>
      <c r="I29" s="17">
        <v>1128850</v>
      </c>
      <c r="J29" s="17">
        <f t="shared" si="3"/>
        <v>45154972</v>
      </c>
      <c r="K29" s="18">
        <f t="shared" si="10"/>
        <v>22577000</v>
      </c>
      <c r="L29" s="17">
        <f t="shared" si="5"/>
        <v>1128850</v>
      </c>
      <c r="M29" s="15">
        <f t="shared" si="4"/>
        <v>28196.949999999953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83346630</v>
      </c>
      <c r="E30" s="14">
        <f t="shared" si="0"/>
        <v>83346630</v>
      </c>
      <c r="F30" s="16">
        <f t="shared" si="1"/>
        <v>41673315</v>
      </c>
      <c r="G30" s="17">
        <f t="shared" si="6"/>
        <v>2083665.75</v>
      </c>
      <c r="H30" s="17">
        <f t="shared" si="2"/>
        <v>83346630</v>
      </c>
      <c r="I30" s="17">
        <v>2137050</v>
      </c>
      <c r="J30" s="17">
        <f t="shared" si="3"/>
        <v>85483680</v>
      </c>
      <c r="K30" s="18">
        <f t="shared" si="10"/>
        <v>42741000</v>
      </c>
      <c r="L30" s="17">
        <f t="shared" si="5"/>
        <v>2137050</v>
      </c>
      <c r="M30" s="15">
        <f t="shared" si="4"/>
        <v>53384.25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18000000</v>
      </c>
      <c r="E31" s="14">
        <f t="shared" si="0"/>
        <v>18000000</v>
      </c>
      <c r="F31" s="16">
        <f t="shared" si="1"/>
        <v>9000000</v>
      </c>
      <c r="G31" s="17">
        <f t="shared" si="6"/>
        <v>450000</v>
      </c>
      <c r="H31" s="17">
        <f t="shared" si="2"/>
        <v>18000000</v>
      </c>
      <c r="I31" s="17">
        <v>461500</v>
      </c>
      <c r="J31" s="17">
        <f t="shared" si="3"/>
        <v>18461500</v>
      </c>
      <c r="K31" s="18">
        <f t="shared" si="10"/>
        <v>9230000</v>
      </c>
      <c r="L31" s="17">
        <f t="shared" si="5"/>
        <v>461500</v>
      </c>
      <c r="M31" s="15">
        <f t="shared" si="4"/>
        <v>11500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33851848</v>
      </c>
      <c r="E32" s="14">
        <f t="shared" si="0"/>
        <v>33851848</v>
      </c>
      <c r="F32" s="16">
        <f t="shared" si="1"/>
        <v>16925924</v>
      </c>
      <c r="G32" s="17">
        <f t="shared" si="6"/>
        <v>846296.20000000007</v>
      </c>
      <c r="H32" s="17">
        <f t="shared" si="2"/>
        <v>33851848</v>
      </c>
      <c r="I32" s="17">
        <v>867950</v>
      </c>
      <c r="J32" s="17">
        <f t="shared" si="3"/>
        <v>34719798</v>
      </c>
      <c r="K32" s="18">
        <f t="shared" si="10"/>
        <v>17359000</v>
      </c>
      <c r="L32" s="17">
        <f t="shared" si="5"/>
        <v>867950</v>
      </c>
      <c r="M32" s="15">
        <f t="shared" si="4"/>
        <v>21653.79999999993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7859050</v>
      </c>
      <c r="E33" s="14">
        <f t="shared" si="0"/>
        <v>7859050</v>
      </c>
      <c r="F33" s="16">
        <f t="shared" si="1"/>
        <v>3929525</v>
      </c>
      <c r="G33" s="17">
        <f t="shared" si="6"/>
        <v>196476.25</v>
      </c>
      <c r="H33" s="17">
        <f t="shared" si="2"/>
        <v>7859050</v>
      </c>
      <c r="I33" s="17">
        <v>201500</v>
      </c>
      <c r="J33" s="17">
        <f t="shared" si="3"/>
        <v>8060550</v>
      </c>
      <c r="K33" s="18">
        <f t="shared" si="10"/>
        <v>4030000</v>
      </c>
      <c r="L33" s="17">
        <f t="shared" si="5"/>
        <v>201500</v>
      </c>
      <c r="M33" s="15">
        <f t="shared" si="4"/>
        <v>5023.75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3837000</v>
      </c>
      <c r="E34" s="14">
        <f t="shared" si="0"/>
        <v>3837000</v>
      </c>
      <c r="F34" s="16">
        <f t="shared" si="1"/>
        <v>1918500</v>
      </c>
      <c r="G34" s="17">
        <f t="shared" si="6"/>
        <v>95925</v>
      </c>
      <c r="H34" s="17">
        <f t="shared" si="2"/>
        <v>3837000</v>
      </c>
      <c r="I34" s="17">
        <v>98350</v>
      </c>
      <c r="J34" s="17">
        <f t="shared" si="3"/>
        <v>3935350</v>
      </c>
      <c r="K34" s="18">
        <f t="shared" si="10"/>
        <v>1967000</v>
      </c>
      <c r="L34" s="17">
        <f t="shared" si="5"/>
        <v>98350</v>
      </c>
      <c r="M34" s="15">
        <f t="shared" si="4"/>
        <v>2425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4170550</v>
      </c>
      <c r="E35" s="14">
        <f t="shared" si="0"/>
        <v>4170550</v>
      </c>
      <c r="F35" s="16">
        <f t="shared" si="1"/>
        <v>2085275</v>
      </c>
      <c r="G35" s="17">
        <f t="shared" si="6"/>
        <v>104263.75</v>
      </c>
      <c r="H35" s="17">
        <f t="shared" si="2"/>
        <v>4170550</v>
      </c>
      <c r="I35" s="17">
        <v>106900</v>
      </c>
      <c r="J35" s="17">
        <f t="shared" si="3"/>
        <v>4277450</v>
      </c>
      <c r="K35" s="18">
        <f t="shared" si="10"/>
        <v>2138000</v>
      </c>
      <c r="L35" s="17">
        <f t="shared" si="5"/>
        <v>106900</v>
      </c>
      <c r="M35" s="15">
        <f t="shared" si="4"/>
        <v>2636.25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5372833</v>
      </c>
      <c r="E36" s="14">
        <f t="shared" si="0"/>
        <v>5372833</v>
      </c>
      <c r="F36" s="16">
        <f t="shared" si="1"/>
        <v>2686416.5</v>
      </c>
      <c r="G36" s="17">
        <f t="shared" si="6"/>
        <v>134320.82500000001</v>
      </c>
      <c r="H36" s="17">
        <f t="shared" si="2"/>
        <v>5372833</v>
      </c>
      <c r="I36" s="17">
        <v>137750</v>
      </c>
      <c r="J36" s="17">
        <f t="shared" si="3"/>
        <v>5510583</v>
      </c>
      <c r="K36" s="18">
        <f t="shared" si="10"/>
        <v>2755000</v>
      </c>
      <c r="L36" s="17">
        <f t="shared" si="5"/>
        <v>137750</v>
      </c>
      <c r="M36" s="15">
        <f t="shared" si="4"/>
        <v>3429.1749999999884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4309300</v>
      </c>
      <c r="E37" s="14">
        <f t="shared" si="0"/>
        <v>4309300</v>
      </c>
      <c r="F37" s="16">
        <f t="shared" si="1"/>
        <v>2154650</v>
      </c>
      <c r="G37" s="17">
        <f t="shared" si="6"/>
        <v>107732.5</v>
      </c>
      <c r="H37" s="17">
        <f t="shared" si="2"/>
        <v>4309300</v>
      </c>
      <c r="I37" s="17">
        <v>110450</v>
      </c>
      <c r="J37" s="17">
        <f t="shared" si="3"/>
        <v>4419750</v>
      </c>
      <c r="K37" s="18">
        <f t="shared" si="10"/>
        <v>2209000</v>
      </c>
      <c r="L37" s="17">
        <f t="shared" si="5"/>
        <v>110450</v>
      </c>
      <c r="M37" s="15">
        <f t="shared" si="4"/>
        <v>2717.5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 t="shared" si="0"/>
        <v>0</v>
      </c>
      <c r="F38" s="16">
        <f t="shared" si="1"/>
        <v>0</v>
      </c>
      <c r="G38" s="17">
        <f t="shared" si="6"/>
        <v>0</v>
      </c>
      <c r="H38" s="17">
        <f t="shared" si="2"/>
        <v>0</v>
      </c>
      <c r="I38" s="17"/>
      <c r="J38" s="17">
        <f t="shared" si="3"/>
        <v>0</v>
      </c>
      <c r="K38" s="17"/>
      <c r="L38" s="17"/>
      <c r="M38" s="15">
        <f t="shared" si="4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4779000</v>
      </c>
      <c r="E39" s="14">
        <f t="shared" ref="E39:E70" si="14">SUM(D39:D39)</f>
        <v>4779000</v>
      </c>
      <c r="F39" s="16">
        <f t="shared" si="1"/>
        <v>2389500</v>
      </c>
      <c r="G39" s="17">
        <f t="shared" si="6"/>
        <v>119475</v>
      </c>
      <c r="H39" s="17">
        <f t="shared" si="2"/>
        <v>4779000</v>
      </c>
      <c r="I39" s="17">
        <v>122500</v>
      </c>
      <c r="J39" s="17">
        <f t="shared" si="3"/>
        <v>4901500</v>
      </c>
      <c r="K39" s="18">
        <f t="shared" si="10"/>
        <v>2450000</v>
      </c>
      <c r="L39" s="17">
        <f t="shared" si="5"/>
        <v>122500</v>
      </c>
      <c r="M39" s="15">
        <f t="shared" si="4"/>
        <v>3025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5223400</v>
      </c>
      <c r="E40" s="14">
        <f t="shared" si="14"/>
        <v>5223400</v>
      </c>
      <c r="F40" s="16">
        <f t="shared" si="1"/>
        <v>2611700</v>
      </c>
      <c r="G40" s="17">
        <f t="shared" si="6"/>
        <v>130585</v>
      </c>
      <c r="H40" s="17">
        <f t="shared" si="2"/>
        <v>5223400</v>
      </c>
      <c r="I40" s="17">
        <v>133900</v>
      </c>
      <c r="J40" s="17">
        <f t="shared" si="3"/>
        <v>5357300</v>
      </c>
      <c r="K40" s="18">
        <f t="shared" si="10"/>
        <v>2678000</v>
      </c>
      <c r="L40" s="17">
        <f t="shared" si="5"/>
        <v>133900</v>
      </c>
      <c r="M40" s="15">
        <f t="shared" si="4"/>
        <v>3315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6730000</v>
      </c>
      <c r="E41" s="14">
        <f t="shared" si="14"/>
        <v>6730000</v>
      </c>
      <c r="F41" s="16">
        <f t="shared" si="1"/>
        <v>3365000</v>
      </c>
      <c r="G41" s="17">
        <f t="shared" si="6"/>
        <v>168250</v>
      </c>
      <c r="H41" s="17">
        <f t="shared" si="2"/>
        <v>6730000</v>
      </c>
      <c r="I41" s="17">
        <v>172550</v>
      </c>
      <c r="J41" s="17">
        <f t="shared" si="3"/>
        <v>6902550</v>
      </c>
      <c r="K41" s="18">
        <f t="shared" si="10"/>
        <v>3451000</v>
      </c>
      <c r="L41" s="17">
        <f t="shared" si="5"/>
        <v>172550</v>
      </c>
      <c r="M41" s="15">
        <f t="shared" si="4"/>
        <v>4300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5156600</v>
      </c>
      <c r="E42" s="14">
        <f t="shared" si="14"/>
        <v>5156600</v>
      </c>
      <c r="F42" s="16">
        <f t="shared" si="1"/>
        <v>2578300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154698</v>
      </c>
      <c r="H42" s="17">
        <f t="shared" si="2"/>
        <v>5156600</v>
      </c>
      <c r="I42" s="17">
        <v>159480</v>
      </c>
      <c r="J42" s="17">
        <f t="shared" si="3"/>
        <v>5316080</v>
      </c>
      <c r="K42" s="18">
        <f t="shared" si="10"/>
        <v>2658000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159480</v>
      </c>
      <c r="M42" s="15">
        <f t="shared" si="4"/>
        <v>4782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5985200</v>
      </c>
      <c r="E43" s="14">
        <f t="shared" si="14"/>
        <v>5985200</v>
      </c>
      <c r="F43" s="16">
        <f t="shared" si="1"/>
        <v>2992600</v>
      </c>
      <c r="G43" s="17">
        <f t="shared" si="6"/>
        <v>149630</v>
      </c>
      <c r="H43" s="17">
        <f t="shared" si="2"/>
        <v>5985200</v>
      </c>
      <c r="I43" s="17">
        <v>153450</v>
      </c>
      <c r="J43" s="17">
        <f t="shared" si="3"/>
        <v>6138650</v>
      </c>
      <c r="K43" s="18">
        <f t="shared" si="10"/>
        <v>3069000</v>
      </c>
      <c r="L43" s="17">
        <f t="shared" si="5"/>
        <v>153450</v>
      </c>
      <c r="M43" s="15">
        <f t="shared" si="4"/>
        <v>3820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0</v>
      </c>
      <c r="E44" s="14">
        <f t="shared" si="14"/>
        <v>0</v>
      </c>
      <c r="F44" s="16">
        <f t="shared" si="1"/>
        <v>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0</v>
      </c>
      <c r="H44" s="17">
        <f t="shared" si="2"/>
        <v>0</v>
      </c>
      <c r="I44" s="17"/>
      <c r="J44" s="17">
        <f t="shared" ref="J44" si="15">H44+I44</f>
        <v>0</v>
      </c>
      <c r="K44" s="17"/>
      <c r="L44" s="17"/>
      <c r="M44" s="15">
        <f t="shared" ref="M44" si="16">L44-G44</f>
        <v>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 t="shared" si="14"/>
        <v>0</v>
      </c>
      <c r="F45" s="16">
        <f t="shared" si="1"/>
        <v>0</v>
      </c>
      <c r="G45" s="17">
        <f t="shared" si="6"/>
        <v>0</v>
      </c>
      <c r="H45" s="17">
        <f t="shared" si="2"/>
        <v>0</v>
      </c>
      <c r="I45" s="17"/>
      <c r="J45" s="17">
        <f t="shared" si="3"/>
        <v>0</v>
      </c>
      <c r="K45" s="17"/>
      <c r="L45" s="17"/>
      <c r="M45" s="15">
        <f t="shared" si="4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24218038</v>
      </c>
      <c r="E46" s="25">
        <f t="shared" si="14"/>
        <v>24218038</v>
      </c>
      <c r="F46" s="27">
        <f t="shared" si="1"/>
        <v>12109019</v>
      </c>
      <c r="G46" s="28">
        <f t="shared" si="6"/>
        <v>605450.95000000007</v>
      </c>
      <c r="H46" s="28">
        <f t="shared" si="2"/>
        <v>24218038</v>
      </c>
      <c r="I46" s="28">
        <v>620950</v>
      </c>
      <c r="J46" s="28">
        <f t="shared" si="3"/>
        <v>24838988</v>
      </c>
      <c r="K46" s="29">
        <f t="shared" si="10"/>
        <v>12419000</v>
      </c>
      <c r="L46" s="28">
        <f t="shared" si="5"/>
        <v>620950</v>
      </c>
      <c r="M46" s="26">
        <f t="shared" si="4"/>
        <v>15499.04999999993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 t="shared" si="14"/>
        <v>0</v>
      </c>
      <c r="F47" s="16">
        <f t="shared" si="1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2"/>
        <v>0</v>
      </c>
      <c r="I47" s="17"/>
      <c r="J47" s="17">
        <f t="shared" si="3"/>
        <v>0</v>
      </c>
      <c r="K47" s="17"/>
      <c r="L47" s="17"/>
      <c r="M47" s="15">
        <f t="shared" si="4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 t="shared" si="14"/>
        <v>0</v>
      </c>
      <c r="F48" s="16">
        <f t="shared" si="1"/>
        <v>0</v>
      </c>
      <c r="G48" s="17">
        <f t="shared" si="6"/>
        <v>0</v>
      </c>
      <c r="H48" s="17">
        <f t="shared" si="2"/>
        <v>0</v>
      </c>
      <c r="I48" s="17"/>
      <c r="J48" s="17">
        <f t="shared" ref="J48" si="17">H48+I48</f>
        <v>0</v>
      </c>
      <c r="K48" s="17"/>
      <c r="L48" s="17"/>
      <c r="M48" s="15">
        <f t="shared" ref="M48" si="18">L48-G48</f>
        <v>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4720850</v>
      </c>
      <c r="E49" s="14">
        <f t="shared" si="14"/>
        <v>4720850</v>
      </c>
      <c r="F49" s="16">
        <f t="shared" si="1"/>
        <v>2360425</v>
      </c>
      <c r="G49" s="17">
        <f t="shared" si="6"/>
        <v>118021.25</v>
      </c>
      <c r="H49" s="17">
        <f t="shared" si="2"/>
        <v>4720850</v>
      </c>
      <c r="I49" s="17">
        <v>121000</v>
      </c>
      <c r="J49" s="17">
        <f t="shared" si="3"/>
        <v>4841850</v>
      </c>
      <c r="K49" s="18">
        <f t="shared" si="10"/>
        <v>2420000</v>
      </c>
      <c r="L49" s="17">
        <f t="shared" si="5"/>
        <v>121000</v>
      </c>
      <c r="M49" s="15">
        <f t="shared" si="4"/>
        <v>2978.75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4417900</v>
      </c>
      <c r="E50" s="14">
        <f t="shared" si="14"/>
        <v>4417900</v>
      </c>
      <c r="F50" s="16">
        <f t="shared" si="1"/>
        <v>2208950</v>
      </c>
      <c r="G50" s="17">
        <f t="shared" si="6"/>
        <v>110447.5</v>
      </c>
      <c r="H50" s="17">
        <f t="shared" si="2"/>
        <v>4417900</v>
      </c>
      <c r="I50" s="17">
        <v>113250</v>
      </c>
      <c r="J50" s="17">
        <f t="shared" si="3"/>
        <v>4531150</v>
      </c>
      <c r="K50" s="18">
        <f t="shared" si="10"/>
        <v>2265000</v>
      </c>
      <c r="L50" s="17">
        <f t="shared" si="5"/>
        <v>113250</v>
      </c>
      <c r="M50" s="15">
        <f t="shared" si="4"/>
        <v>2802.5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4236700</v>
      </c>
      <c r="E51" s="14">
        <f t="shared" si="14"/>
        <v>4236700</v>
      </c>
      <c r="F51" s="16">
        <f t="shared" si="1"/>
        <v>2118350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127101</v>
      </c>
      <c r="H51" s="17">
        <f t="shared" si="2"/>
        <v>4236700</v>
      </c>
      <c r="I51" s="17">
        <v>130980</v>
      </c>
      <c r="J51" s="17">
        <f t="shared" si="3"/>
        <v>4367680</v>
      </c>
      <c r="K51" s="18">
        <f t="shared" si="10"/>
        <v>2183000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130980</v>
      </c>
      <c r="M51" s="15">
        <v>1486680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26809995</v>
      </c>
      <c r="E52" s="14">
        <f t="shared" si="14"/>
        <v>26809995</v>
      </c>
      <c r="F52" s="16">
        <f t="shared" si="1"/>
        <v>13404997.5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670249.875</v>
      </c>
      <c r="H52" s="17">
        <f t="shared" si="2"/>
        <v>26809995</v>
      </c>
      <c r="I52" s="17">
        <v>687400</v>
      </c>
      <c r="J52" s="17">
        <f t="shared" si="3"/>
        <v>27497395</v>
      </c>
      <c r="K52" s="18">
        <f t="shared" si="10"/>
        <v>13748000</v>
      </c>
      <c r="L52" s="17">
        <f t="shared" si="5"/>
        <v>687400</v>
      </c>
      <c r="M52" s="15">
        <f t="shared" si="4"/>
        <v>17150.125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9708500</v>
      </c>
      <c r="E53" s="14">
        <f t="shared" si="14"/>
        <v>9708500</v>
      </c>
      <c r="F53" s="16">
        <f t="shared" si="1"/>
        <v>4854250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291255</v>
      </c>
      <c r="H53" s="17">
        <f t="shared" si="2"/>
        <v>9708500</v>
      </c>
      <c r="I53" s="17">
        <v>300240</v>
      </c>
      <c r="J53" s="17">
        <f t="shared" si="3"/>
        <v>10008740</v>
      </c>
      <c r="K53" s="18">
        <f t="shared" si="10"/>
        <v>5004000</v>
      </c>
      <c r="L53" s="17">
        <f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300240</v>
      </c>
      <c r="M53" s="15">
        <f t="shared" si="4"/>
        <v>8985</v>
      </c>
      <c r="N53" s="19"/>
    </row>
    <row r="54" spans="1:14" x14ac:dyDescent="0.25">
      <c r="A54" s="12">
        <v>48</v>
      </c>
      <c r="B54" s="32"/>
      <c r="C54" s="32" t="s">
        <v>109</v>
      </c>
      <c r="D54" s="15">
        <v>0</v>
      </c>
      <c r="E54" s="14">
        <f t="shared" si="14"/>
        <v>0</v>
      </c>
      <c r="F54" s="16">
        <f t="shared" si="1"/>
        <v>0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0</v>
      </c>
      <c r="H54" s="17">
        <f t="shared" si="2"/>
        <v>0</v>
      </c>
      <c r="I54" s="17"/>
      <c r="J54" s="17">
        <f t="shared" si="3"/>
        <v>0</v>
      </c>
      <c r="K54" s="17"/>
      <c r="L54" s="17">
        <f t="shared" ref="L54:L56" si="19">IF(K54&gt;500000000,(50000000*0.05)+(200000000*0.15)+(250000000*0.25)+((K54-500000000)*0.3),IF(K54&gt;250000000,(50000000*0.05)+(200000000*0.15)+((K54-250000000)*0.25),IF(K54&gt;200000000,(50000000*0.05)+(K54-50000000)*0.15,IF(K54&gt;50000000,(50000000*0.05)+((K54-50000000)*0.15),IF(K54&lt;=50000000,K54*0.05,0)))))*120%</f>
        <v>0</v>
      </c>
      <c r="M54" s="15">
        <f t="shared" si="4"/>
        <v>0</v>
      </c>
      <c r="N54" s="19"/>
    </row>
    <row r="55" spans="1:14" x14ac:dyDescent="0.25">
      <c r="A55" s="12">
        <v>49</v>
      </c>
      <c r="B55" s="32"/>
      <c r="C55" s="32" t="s">
        <v>110</v>
      </c>
      <c r="D55" s="15">
        <v>4001550</v>
      </c>
      <c r="E55" s="14">
        <f t="shared" si="14"/>
        <v>4001550</v>
      </c>
      <c r="F55" s="16">
        <f t="shared" si="1"/>
        <v>2000775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120046.5</v>
      </c>
      <c r="H55" s="17">
        <f t="shared" si="2"/>
        <v>4001550</v>
      </c>
      <c r="I55" s="17">
        <v>123720</v>
      </c>
      <c r="J55" s="17">
        <f t="shared" si="3"/>
        <v>4125270</v>
      </c>
      <c r="K55" s="18">
        <f t="shared" si="10"/>
        <v>2062000</v>
      </c>
      <c r="L55" s="17">
        <f t="shared" si="19"/>
        <v>123720</v>
      </c>
      <c r="M55" s="15">
        <f t="shared" si="4"/>
        <v>3673.5</v>
      </c>
      <c r="N55" s="19"/>
    </row>
    <row r="56" spans="1:14" x14ac:dyDescent="0.25">
      <c r="A56" s="12">
        <v>50</v>
      </c>
      <c r="B56" s="32"/>
      <c r="C56" s="32" t="s">
        <v>111</v>
      </c>
      <c r="D56" s="15">
        <v>5993300</v>
      </c>
      <c r="E56" s="14">
        <f t="shared" si="14"/>
        <v>5993300</v>
      </c>
      <c r="F56" s="16">
        <f t="shared" si="1"/>
        <v>2996650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179799</v>
      </c>
      <c r="H56" s="17">
        <f t="shared" si="2"/>
        <v>5993300</v>
      </c>
      <c r="I56" s="17">
        <v>185340</v>
      </c>
      <c r="J56" s="17">
        <f t="shared" si="3"/>
        <v>6178640</v>
      </c>
      <c r="K56" s="18">
        <f t="shared" si="10"/>
        <v>3089000</v>
      </c>
      <c r="L56" s="17">
        <f t="shared" si="19"/>
        <v>185340</v>
      </c>
      <c r="M56" s="15">
        <f t="shared" si="4"/>
        <v>5541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15">
        <v>3213000</v>
      </c>
      <c r="E57" s="14">
        <f t="shared" si="14"/>
        <v>3213000</v>
      </c>
      <c r="F57" s="16">
        <f t="shared" si="1"/>
        <v>1606500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80325</v>
      </c>
      <c r="H57" s="17">
        <f t="shared" si="2"/>
        <v>3213000</v>
      </c>
      <c r="I57" s="17">
        <v>82350</v>
      </c>
      <c r="J57" s="17">
        <f t="shared" si="3"/>
        <v>3295350</v>
      </c>
      <c r="K57" s="18">
        <f t="shared" si="10"/>
        <v>1647000</v>
      </c>
      <c r="L57" s="17">
        <f t="shared" si="5"/>
        <v>82350</v>
      </c>
      <c r="M57" s="15">
        <f t="shared" si="4"/>
        <v>2025</v>
      </c>
      <c r="N57" s="19"/>
    </row>
    <row r="58" spans="1:14" ht="15.75" x14ac:dyDescent="0.25">
      <c r="A58" s="34" t="s">
        <v>114</v>
      </c>
      <c r="B58" s="34"/>
      <c r="C58" s="34"/>
      <c r="D58" s="35">
        <f>SUM(D7:D57)</f>
        <v>1294994385</v>
      </c>
      <c r="E58" s="35">
        <f>SUM(E7:E57)</f>
        <v>1294994385</v>
      </c>
      <c r="F58" s="36"/>
      <c r="G58" s="35">
        <f t="shared" ref="G58" si="20">SUM(G7:G57)</f>
        <v>36681739.575000003</v>
      </c>
      <c r="H58" s="35"/>
      <c r="I58" s="35"/>
      <c r="J58" s="35"/>
      <c r="K58" s="35"/>
      <c r="L58" s="35"/>
      <c r="M58" s="35">
        <f t="shared" ref="M58" si="21">SUM(M7:M57)</f>
        <v>3180971.4249999993</v>
      </c>
    </row>
  </sheetData>
  <mergeCells count="13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M5:M6"/>
    <mergeCell ref="H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A40E-BDB9-4C83-98B2-AFE3490288AD}">
  <dimension ref="A1:N58"/>
  <sheetViews>
    <sheetView zoomScale="85" zoomScaleNormal="85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H1" sqref="H1:M2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1111958632</v>
      </c>
      <c r="F3" s="4"/>
      <c r="G3" s="5">
        <f>SUM(G7:G57)</f>
        <v>28748621.595000003</v>
      </c>
      <c r="H3" s="5"/>
      <c r="I3" s="5">
        <f>SUM(I7:I57)</f>
        <v>29693730</v>
      </c>
      <c r="J3" s="5">
        <f>SUM(J7:J57)</f>
        <v>1141652362</v>
      </c>
      <c r="K3" s="5"/>
      <c r="L3" s="5">
        <f>SUM(L7:L57)</f>
        <v>29693730</v>
      </c>
      <c r="M3" s="5">
        <f>SUM(M7:M57)</f>
        <v>945108.4049999991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20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40734000</v>
      </c>
      <c r="E7" s="14">
        <f t="shared" ref="E7:E38" si="0">SUM(D7:D7)</f>
        <v>40734000</v>
      </c>
      <c r="F7" s="16">
        <f t="shared" ref="F7:F57" si="1">50%*E7</f>
        <v>20367000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1018350</v>
      </c>
      <c r="H7" s="17">
        <f>E7</f>
        <v>40734000</v>
      </c>
      <c r="I7" s="17">
        <v>1044450</v>
      </c>
      <c r="J7" s="17">
        <f>H7+I7</f>
        <v>41778450</v>
      </c>
      <c r="K7" s="18">
        <f>ROUNDDOWN(J7/2,-3)</f>
        <v>20889000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1044450</v>
      </c>
      <c r="M7" s="15">
        <f>L7-G7</f>
        <v>26100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53280856</v>
      </c>
      <c r="E8" s="14">
        <f t="shared" si="0"/>
        <v>53280856</v>
      </c>
      <c r="F8" s="16">
        <f t="shared" si="1"/>
        <v>26640428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1332021.4000000001</v>
      </c>
      <c r="H8" s="17">
        <f t="shared" ref="H8:H57" si="2">E8</f>
        <v>53280856</v>
      </c>
      <c r="I8" s="17">
        <v>1366150</v>
      </c>
      <c r="J8" s="17">
        <f t="shared" ref="J8:J57" si="3">H8+I8</f>
        <v>54647006</v>
      </c>
      <c r="K8" s="18">
        <f>ROUNDDOWN(J8/2,-3)</f>
        <v>27323000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1366150</v>
      </c>
      <c r="M8" s="15">
        <f t="shared" ref="M8:M57" si="4">L8-G8</f>
        <v>34128.59999999986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 t="shared" si="0"/>
        <v>0</v>
      </c>
      <c r="F9" s="16">
        <f t="shared" si="1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2"/>
        <v>0</v>
      </c>
      <c r="I9" s="17">
        <v>0</v>
      </c>
      <c r="J9" s="17">
        <f t="shared" si="3"/>
        <v>0</v>
      </c>
      <c r="K9" s="17"/>
      <c r="L9" s="17">
        <f t="shared" ref="L9:L57" si="5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4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 t="shared" si="0"/>
        <v>0</v>
      </c>
      <c r="F10" s="16">
        <f t="shared" si="1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2"/>
        <v>0</v>
      </c>
      <c r="I10" s="17">
        <v>0</v>
      </c>
      <c r="J10" s="17">
        <f t="shared" si="3"/>
        <v>0</v>
      </c>
      <c r="K10" s="17"/>
      <c r="L10" s="17">
        <f t="shared" si="5"/>
        <v>0</v>
      </c>
      <c r="M10" s="15">
        <f t="shared" si="4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 t="shared" si="0"/>
        <v>0</v>
      </c>
      <c r="F11" s="16">
        <f t="shared" si="1"/>
        <v>0</v>
      </c>
      <c r="G11" s="17">
        <f t="shared" ref="G11:G50" si="6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2"/>
        <v>0</v>
      </c>
      <c r="I11" s="17">
        <v>0</v>
      </c>
      <c r="J11" s="17">
        <f t="shared" si="3"/>
        <v>0</v>
      </c>
      <c r="K11" s="17"/>
      <c r="L11" s="17">
        <f t="shared" si="5"/>
        <v>0</v>
      </c>
      <c r="M11" s="15">
        <f t="shared" si="4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0</v>
      </c>
      <c r="E12" s="14">
        <f t="shared" si="0"/>
        <v>0</v>
      </c>
      <c r="F12" s="16">
        <f t="shared" si="1"/>
        <v>0</v>
      </c>
      <c r="G12" s="17">
        <f t="shared" si="6"/>
        <v>0</v>
      </c>
      <c r="H12" s="17">
        <f t="shared" si="2"/>
        <v>0</v>
      </c>
      <c r="I12" s="17">
        <v>0</v>
      </c>
      <c r="J12" s="17">
        <f t="shared" ref="J12" si="7">H12+I12</f>
        <v>0</v>
      </c>
      <c r="K12" s="17"/>
      <c r="L12" s="17">
        <f t="shared" ref="L12" si="8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9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30661618</v>
      </c>
      <c r="E13" s="14">
        <f t="shared" si="0"/>
        <v>30661618</v>
      </c>
      <c r="F13" s="16">
        <f t="shared" si="1"/>
        <v>15330809</v>
      </c>
      <c r="G13" s="17">
        <f t="shared" si="6"/>
        <v>766540.45000000007</v>
      </c>
      <c r="H13" s="17">
        <f t="shared" si="2"/>
        <v>30661618</v>
      </c>
      <c r="I13" s="17">
        <v>786150</v>
      </c>
      <c r="J13" s="17">
        <f t="shared" si="3"/>
        <v>31447768</v>
      </c>
      <c r="K13" s="18">
        <f t="shared" ref="K13:K57" si="10">ROUNDDOWN(J13/2,-3)</f>
        <v>15723000</v>
      </c>
      <c r="L13" s="17">
        <f t="shared" si="5"/>
        <v>786150</v>
      </c>
      <c r="M13" s="15">
        <f t="shared" si="4"/>
        <v>19609.54999999993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 t="shared" si="0"/>
        <v>0</v>
      </c>
      <c r="F14" s="16">
        <f t="shared" si="1"/>
        <v>0</v>
      </c>
      <c r="G14" s="17">
        <f t="shared" si="6"/>
        <v>0</v>
      </c>
      <c r="H14" s="17">
        <f t="shared" si="2"/>
        <v>0</v>
      </c>
      <c r="I14" s="17">
        <v>0</v>
      </c>
      <c r="J14" s="17">
        <f t="shared" si="3"/>
        <v>0</v>
      </c>
      <c r="K14" s="17"/>
      <c r="L14" s="17">
        <f t="shared" si="5"/>
        <v>0</v>
      </c>
      <c r="M14" s="15">
        <f t="shared" si="4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49704596</v>
      </c>
      <c r="E15" s="14">
        <f t="shared" si="0"/>
        <v>49704596</v>
      </c>
      <c r="F15" s="16">
        <f t="shared" si="1"/>
        <v>24852298</v>
      </c>
      <c r="G15" s="17">
        <f t="shared" si="6"/>
        <v>1242614.9000000001</v>
      </c>
      <c r="H15" s="17">
        <f t="shared" si="2"/>
        <v>49704596</v>
      </c>
      <c r="I15" s="17">
        <v>1274450</v>
      </c>
      <c r="J15" s="17">
        <f t="shared" si="3"/>
        <v>50979046</v>
      </c>
      <c r="K15" s="18">
        <f t="shared" si="10"/>
        <v>25489000</v>
      </c>
      <c r="L15" s="17">
        <f t="shared" si="5"/>
        <v>1274450</v>
      </c>
      <c r="M15" s="15">
        <f t="shared" si="4"/>
        <v>31835.09999999986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924000</v>
      </c>
      <c r="E16" s="14">
        <f t="shared" si="0"/>
        <v>924000</v>
      </c>
      <c r="F16" s="16">
        <f t="shared" si="1"/>
        <v>462000</v>
      </c>
      <c r="G16" s="17">
        <f t="shared" si="6"/>
        <v>23100</v>
      </c>
      <c r="H16" s="17">
        <f t="shared" si="2"/>
        <v>924000</v>
      </c>
      <c r="I16" s="17">
        <v>23650</v>
      </c>
      <c r="J16" s="17">
        <f t="shared" si="3"/>
        <v>947650</v>
      </c>
      <c r="K16" s="18">
        <f t="shared" si="10"/>
        <v>473000</v>
      </c>
      <c r="L16" s="17">
        <f t="shared" si="5"/>
        <v>23650</v>
      </c>
      <c r="M16" s="15">
        <f t="shared" si="4"/>
        <v>550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67931205</v>
      </c>
      <c r="E17" s="14">
        <f t="shared" si="0"/>
        <v>67931205</v>
      </c>
      <c r="F17" s="16">
        <f t="shared" si="1"/>
        <v>33965602.5</v>
      </c>
      <c r="G17" s="17">
        <f t="shared" si="6"/>
        <v>1698280.125</v>
      </c>
      <c r="H17" s="17">
        <f t="shared" si="2"/>
        <v>67931205</v>
      </c>
      <c r="I17" s="17">
        <v>1741800</v>
      </c>
      <c r="J17" s="17">
        <f t="shared" si="3"/>
        <v>69673005</v>
      </c>
      <c r="K17" s="18">
        <f t="shared" si="10"/>
        <v>34836000</v>
      </c>
      <c r="L17" s="17">
        <f t="shared" si="5"/>
        <v>1741800</v>
      </c>
      <c r="M17" s="15">
        <f t="shared" si="4"/>
        <v>43519.875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49049492</v>
      </c>
      <c r="E18" s="14">
        <f t="shared" si="0"/>
        <v>49049492</v>
      </c>
      <c r="F18" s="16">
        <f t="shared" si="1"/>
        <v>24524746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1226237.3</v>
      </c>
      <c r="H18" s="17">
        <f t="shared" si="2"/>
        <v>49049492</v>
      </c>
      <c r="I18" s="17">
        <v>1257650</v>
      </c>
      <c r="J18" s="17">
        <f t="shared" si="3"/>
        <v>50307142</v>
      </c>
      <c r="K18" s="18">
        <f t="shared" si="10"/>
        <v>25153000</v>
      </c>
      <c r="L18" s="17">
        <f t="shared" si="5"/>
        <v>1257650</v>
      </c>
      <c r="M18" s="15">
        <f t="shared" si="4"/>
        <v>31412.699999999953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58060599</v>
      </c>
      <c r="E19" s="14">
        <f t="shared" si="0"/>
        <v>58060599</v>
      </c>
      <c r="F19" s="16">
        <f t="shared" si="1"/>
        <v>29030299.5</v>
      </c>
      <c r="G19" s="17">
        <f t="shared" si="6"/>
        <v>1451514.9750000001</v>
      </c>
      <c r="H19" s="17">
        <f t="shared" si="2"/>
        <v>58060599</v>
      </c>
      <c r="I19" s="17">
        <v>1488700</v>
      </c>
      <c r="J19" s="17">
        <f t="shared" si="3"/>
        <v>59549299</v>
      </c>
      <c r="K19" s="18">
        <f t="shared" si="10"/>
        <v>29774000</v>
      </c>
      <c r="L19" s="17">
        <f t="shared" si="5"/>
        <v>1488700</v>
      </c>
      <c r="M19" s="15">
        <f t="shared" si="4"/>
        <v>37185.024999999907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58674600</v>
      </c>
      <c r="E20" s="14">
        <f t="shared" si="0"/>
        <v>58674600</v>
      </c>
      <c r="F20" s="16">
        <f t="shared" si="1"/>
        <v>29337300</v>
      </c>
      <c r="G20" s="17">
        <f t="shared" si="6"/>
        <v>1466865</v>
      </c>
      <c r="H20" s="17">
        <f t="shared" si="2"/>
        <v>58674600</v>
      </c>
      <c r="I20" s="17">
        <v>1504450</v>
      </c>
      <c r="J20" s="17">
        <f t="shared" si="3"/>
        <v>60179050</v>
      </c>
      <c r="K20" s="18">
        <f t="shared" si="10"/>
        <v>30089000</v>
      </c>
      <c r="L20" s="17">
        <f t="shared" si="5"/>
        <v>1504450</v>
      </c>
      <c r="M20" s="15">
        <f t="shared" si="4"/>
        <v>37585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33707893</v>
      </c>
      <c r="E21" s="14">
        <f t="shared" si="0"/>
        <v>33707893</v>
      </c>
      <c r="F21" s="16">
        <f t="shared" si="1"/>
        <v>16853946.5</v>
      </c>
      <c r="G21" s="17">
        <f t="shared" si="6"/>
        <v>842697.32500000007</v>
      </c>
      <c r="H21" s="17">
        <f t="shared" si="2"/>
        <v>33707893</v>
      </c>
      <c r="I21" s="17">
        <v>864300</v>
      </c>
      <c r="J21" s="17">
        <f t="shared" si="3"/>
        <v>34572193</v>
      </c>
      <c r="K21" s="18">
        <f t="shared" si="10"/>
        <v>17286000</v>
      </c>
      <c r="L21" s="17">
        <f t="shared" si="5"/>
        <v>864300</v>
      </c>
      <c r="M21" s="15">
        <f t="shared" si="4"/>
        <v>21602.67499999993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61172922</v>
      </c>
      <c r="E22" s="14">
        <f t="shared" si="0"/>
        <v>61172922</v>
      </c>
      <c r="F22" s="16">
        <f t="shared" si="1"/>
        <v>30586461</v>
      </c>
      <c r="G22" s="17">
        <f t="shared" si="6"/>
        <v>1529323.05</v>
      </c>
      <c r="H22" s="17">
        <f t="shared" si="2"/>
        <v>61172922</v>
      </c>
      <c r="I22" s="17">
        <v>1568500</v>
      </c>
      <c r="J22" s="17">
        <f t="shared" si="3"/>
        <v>62741422</v>
      </c>
      <c r="K22" s="18">
        <f t="shared" si="10"/>
        <v>31370000</v>
      </c>
      <c r="L22" s="17">
        <f t="shared" si="5"/>
        <v>1568500</v>
      </c>
      <c r="M22" s="15">
        <f t="shared" si="4"/>
        <v>39176.949999999953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81905119</v>
      </c>
      <c r="E23" s="14">
        <f t="shared" si="0"/>
        <v>81905119</v>
      </c>
      <c r="F23" s="16">
        <f t="shared" si="1"/>
        <v>40952559.5</v>
      </c>
      <c r="G23" s="17">
        <f t="shared" si="6"/>
        <v>2047627.9750000001</v>
      </c>
      <c r="H23" s="17">
        <f t="shared" si="2"/>
        <v>81905119</v>
      </c>
      <c r="I23" s="17">
        <v>2100100</v>
      </c>
      <c r="J23" s="17">
        <f t="shared" si="3"/>
        <v>84005219</v>
      </c>
      <c r="K23" s="18">
        <f t="shared" si="10"/>
        <v>42002000</v>
      </c>
      <c r="L23" s="17">
        <f t="shared" si="5"/>
        <v>2100100</v>
      </c>
      <c r="M23" s="15">
        <f t="shared" si="4"/>
        <v>52472.024999999907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63292658</v>
      </c>
      <c r="E24" s="14">
        <f t="shared" si="0"/>
        <v>63292658</v>
      </c>
      <c r="F24" s="16">
        <f t="shared" si="1"/>
        <v>31646329</v>
      </c>
      <c r="G24" s="17">
        <f t="shared" si="6"/>
        <v>1582316.4500000002</v>
      </c>
      <c r="H24" s="17">
        <f t="shared" si="2"/>
        <v>63292658</v>
      </c>
      <c r="I24" s="17">
        <v>1622850</v>
      </c>
      <c r="J24" s="17">
        <f t="shared" si="3"/>
        <v>64915508</v>
      </c>
      <c r="K24" s="18">
        <f t="shared" si="10"/>
        <v>32457000</v>
      </c>
      <c r="L24" s="17">
        <f t="shared" si="5"/>
        <v>1622850</v>
      </c>
      <c r="M24" s="15">
        <f t="shared" si="4"/>
        <v>40533.549999999814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9340000</v>
      </c>
      <c r="E25" s="14">
        <f t="shared" si="0"/>
        <v>9340000</v>
      </c>
      <c r="F25" s="16">
        <f t="shared" si="1"/>
        <v>4670000</v>
      </c>
      <c r="G25" s="17">
        <f t="shared" si="6"/>
        <v>233500</v>
      </c>
      <c r="H25" s="17">
        <f t="shared" si="2"/>
        <v>9340000</v>
      </c>
      <c r="I25" s="17">
        <v>239450</v>
      </c>
      <c r="J25" s="17">
        <f t="shared" si="3"/>
        <v>9579450</v>
      </c>
      <c r="K25" s="18">
        <f t="shared" si="10"/>
        <v>4789000</v>
      </c>
      <c r="L25" s="17">
        <f t="shared" si="5"/>
        <v>239450</v>
      </c>
      <c r="M25" s="15">
        <f t="shared" si="4"/>
        <v>5950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15000000</v>
      </c>
      <c r="E26" s="14">
        <f t="shared" si="0"/>
        <v>15000000</v>
      </c>
      <c r="F26" s="16">
        <f t="shared" si="1"/>
        <v>7500000</v>
      </c>
      <c r="G26" s="17">
        <f t="shared" si="6"/>
        <v>375000</v>
      </c>
      <c r="H26" s="17">
        <f t="shared" si="2"/>
        <v>15000000</v>
      </c>
      <c r="I26" s="17">
        <v>384600</v>
      </c>
      <c r="J26" s="17">
        <f t="shared" si="3"/>
        <v>15384600</v>
      </c>
      <c r="K26" s="18">
        <f t="shared" si="10"/>
        <v>7692000</v>
      </c>
      <c r="L26" s="17">
        <f t="shared" si="5"/>
        <v>384600</v>
      </c>
      <c r="M26" s="15">
        <f t="shared" si="4"/>
        <v>9600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0</v>
      </c>
      <c r="E27" s="14">
        <f t="shared" si="0"/>
        <v>0</v>
      </c>
      <c r="F27" s="16">
        <f t="shared" si="1"/>
        <v>0</v>
      </c>
      <c r="G27" s="17">
        <f t="shared" si="6"/>
        <v>0</v>
      </c>
      <c r="H27" s="17">
        <f t="shared" si="2"/>
        <v>0</v>
      </c>
      <c r="I27" s="17">
        <v>0</v>
      </c>
      <c r="J27" s="17">
        <f t="shared" ref="J27" si="11">H27+I27</f>
        <v>0</v>
      </c>
      <c r="K27" s="17"/>
      <c r="L27" s="17">
        <f t="shared" ref="L27" si="12">IF(K27&gt;500000000,(50000000*0.05)+(200000000*0.15)+(250000000*0.25)+((K27-500000000)*0.3),IF(K27&gt;250000000,(50000000*0.05)+(200000000*0.15)+((K27-250000000)*0.25),IF(K27&gt;200000000,(50000000*0.05)+(K27-50000000)*0.15,IF(K27&gt;50000000,(50000000*0.05)+((K27-50000000)*0.15),IF(K27&lt;=50000000,K27*0.05,0)))))</f>
        <v>0</v>
      </c>
      <c r="M27" s="15">
        <f t="shared" ref="M27" si="13">L27-G27</f>
        <v>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7300000</v>
      </c>
      <c r="E28" s="14">
        <f t="shared" si="0"/>
        <v>7300000</v>
      </c>
      <c r="F28" s="16">
        <f t="shared" si="1"/>
        <v>3650000</v>
      </c>
      <c r="G28" s="17">
        <f t="shared" si="6"/>
        <v>182500</v>
      </c>
      <c r="H28" s="17">
        <f t="shared" si="2"/>
        <v>7300000</v>
      </c>
      <c r="I28" s="17">
        <v>187150</v>
      </c>
      <c r="J28" s="17">
        <f t="shared" si="3"/>
        <v>7487150</v>
      </c>
      <c r="K28" s="18">
        <f t="shared" si="10"/>
        <v>3743000</v>
      </c>
      <c r="L28" s="17">
        <f t="shared" si="5"/>
        <v>187150</v>
      </c>
      <c r="M28" s="15">
        <f t="shared" si="4"/>
        <v>4650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70045823</v>
      </c>
      <c r="E29" s="14">
        <f t="shared" si="0"/>
        <v>70045823</v>
      </c>
      <c r="F29" s="16">
        <f t="shared" si="1"/>
        <v>35022911.5</v>
      </c>
      <c r="G29" s="17">
        <f t="shared" si="6"/>
        <v>1751145.5750000002</v>
      </c>
      <c r="H29" s="17">
        <f t="shared" si="2"/>
        <v>70045823</v>
      </c>
      <c r="I29" s="17">
        <v>1796000</v>
      </c>
      <c r="J29" s="17">
        <f t="shared" si="3"/>
        <v>71841823</v>
      </c>
      <c r="K29" s="18">
        <f t="shared" si="10"/>
        <v>35920000</v>
      </c>
      <c r="L29" s="17">
        <f t="shared" si="5"/>
        <v>1796000</v>
      </c>
      <c r="M29" s="15">
        <f t="shared" si="4"/>
        <v>44854.424999999814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115720353</v>
      </c>
      <c r="E30" s="14">
        <f t="shared" si="0"/>
        <v>115720353</v>
      </c>
      <c r="F30" s="16">
        <f t="shared" si="1"/>
        <v>57860176.5</v>
      </c>
      <c r="G30" s="17">
        <f t="shared" si="6"/>
        <v>3679026.4749999996</v>
      </c>
      <c r="H30" s="17">
        <f t="shared" si="2"/>
        <v>115720353</v>
      </c>
      <c r="I30" s="17">
        <v>3977200</v>
      </c>
      <c r="J30" s="17">
        <f t="shared" si="3"/>
        <v>119697553</v>
      </c>
      <c r="K30" s="18">
        <f t="shared" si="10"/>
        <v>59848000</v>
      </c>
      <c r="L30" s="17">
        <f t="shared" si="5"/>
        <v>3977200</v>
      </c>
      <c r="M30" s="15">
        <f t="shared" si="4"/>
        <v>298173.52500000037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23700000</v>
      </c>
      <c r="E31" s="14">
        <f t="shared" si="0"/>
        <v>23700000</v>
      </c>
      <c r="F31" s="16">
        <f t="shared" si="1"/>
        <v>11850000</v>
      </c>
      <c r="G31" s="17">
        <f t="shared" si="6"/>
        <v>592500</v>
      </c>
      <c r="H31" s="17">
        <f t="shared" si="2"/>
        <v>23700000</v>
      </c>
      <c r="I31" s="17">
        <v>607650</v>
      </c>
      <c r="J31" s="17">
        <f t="shared" si="3"/>
        <v>24307650</v>
      </c>
      <c r="K31" s="18">
        <f t="shared" si="10"/>
        <v>12153000</v>
      </c>
      <c r="L31" s="17">
        <f t="shared" si="5"/>
        <v>607650</v>
      </c>
      <c r="M31" s="15">
        <f t="shared" si="4"/>
        <v>15150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33297614</v>
      </c>
      <c r="E32" s="14">
        <f t="shared" si="0"/>
        <v>33297614</v>
      </c>
      <c r="F32" s="16">
        <f t="shared" si="1"/>
        <v>16648807</v>
      </c>
      <c r="G32" s="17">
        <f t="shared" si="6"/>
        <v>832440.35000000009</v>
      </c>
      <c r="H32" s="17">
        <f t="shared" si="2"/>
        <v>33297614</v>
      </c>
      <c r="I32" s="17">
        <v>853750</v>
      </c>
      <c r="J32" s="17">
        <f t="shared" si="3"/>
        <v>34151364</v>
      </c>
      <c r="K32" s="18">
        <f t="shared" si="10"/>
        <v>17075000</v>
      </c>
      <c r="L32" s="17">
        <f t="shared" si="5"/>
        <v>853750</v>
      </c>
      <c r="M32" s="15">
        <f t="shared" si="4"/>
        <v>21309.649999999907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10352400</v>
      </c>
      <c r="E33" s="14">
        <f t="shared" si="0"/>
        <v>10352400</v>
      </c>
      <c r="F33" s="16">
        <f t="shared" si="1"/>
        <v>5176200</v>
      </c>
      <c r="G33" s="17">
        <f t="shared" si="6"/>
        <v>258810</v>
      </c>
      <c r="H33" s="17">
        <f t="shared" si="2"/>
        <v>10352400</v>
      </c>
      <c r="I33" s="17">
        <v>265400</v>
      </c>
      <c r="J33" s="17">
        <f t="shared" si="3"/>
        <v>10617800</v>
      </c>
      <c r="K33" s="18">
        <f t="shared" si="10"/>
        <v>5308000</v>
      </c>
      <c r="L33" s="17">
        <f t="shared" si="5"/>
        <v>265400</v>
      </c>
      <c r="M33" s="15">
        <f t="shared" si="4"/>
        <v>6590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60000</v>
      </c>
      <c r="E34" s="14">
        <f t="shared" si="0"/>
        <v>60000</v>
      </c>
      <c r="F34" s="16">
        <f t="shared" si="1"/>
        <v>30000</v>
      </c>
      <c r="G34" s="17">
        <f t="shared" si="6"/>
        <v>1500</v>
      </c>
      <c r="H34" s="17">
        <f t="shared" si="2"/>
        <v>60000</v>
      </c>
      <c r="I34" s="17">
        <v>1500</v>
      </c>
      <c r="J34" s="17">
        <f t="shared" si="3"/>
        <v>61500</v>
      </c>
      <c r="K34" s="18">
        <f t="shared" si="10"/>
        <v>30000</v>
      </c>
      <c r="L34" s="17">
        <f t="shared" si="5"/>
        <v>1500</v>
      </c>
      <c r="M34" s="15">
        <f t="shared" si="4"/>
        <v>0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2848000</v>
      </c>
      <c r="E35" s="14">
        <f t="shared" si="0"/>
        <v>2848000</v>
      </c>
      <c r="F35" s="16">
        <f t="shared" si="1"/>
        <v>1424000</v>
      </c>
      <c r="G35" s="17">
        <f t="shared" si="6"/>
        <v>71200</v>
      </c>
      <c r="H35" s="17">
        <f t="shared" si="2"/>
        <v>2848000</v>
      </c>
      <c r="I35" s="17">
        <v>73000</v>
      </c>
      <c r="J35" s="17">
        <f t="shared" si="3"/>
        <v>2921000</v>
      </c>
      <c r="K35" s="18">
        <f t="shared" si="10"/>
        <v>1460000</v>
      </c>
      <c r="L35" s="17">
        <f t="shared" si="5"/>
        <v>73000</v>
      </c>
      <c r="M35" s="15">
        <f t="shared" si="4"/>
        <v>1800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4111300</v>
      </c>
      <c r="E36" s="14">
        <f t="shared" si="0"/>
        <v>4111300</v>
      </c>
      <c r="F36" s="16">
        <f t="shared" si="1"/>
        <v>2055650</v>
      </c>
      <c r="G36" s="17">
        <f t="shared" si="6"/>
        <v>102782.5</v>
      </c>
      <c r="H36" s="17">
        <f t="shared" si="2"/>
        <v>4111300</v>
      </c>
      <c r="I36" s="17">
        <v>105400</v>
      </c>
      <c r="J36" s="17">
        <f t="shared" si="3"/>
        <v>4216700</v>
      </c>
      <c r="K36" s="18">
        <f t="shared" si="10"/>
        <v>2108000</v>
      </c>
      <c r="L36" s="17">
        <f t="shared" si="5"/>
        <v>105400</v>
      </c>
      <c r="M36" s="15">
        <f t="shared" si="4"/>
        <v>2617.5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4400050</v>
      </c>
      <c r="E37" s="14">
        <f t="shared" si="0"/>
        <v>4400050</v>
      </c>
      <c r="F37" s="16">
        <f t="shared" si="1"/>
        <v>2200025</v>
      </c>
      <c r="G37" s="17">
        <f t="shared" si="6"/>
        <v>110001.25</v>
      </c>
      <c r="H37" s="17">
        <f t="shared" si="2"/>
        <v>4400050</v>
      </c>
      <c r="I37" s="17">
        <v>112800</v>
      </c>
      <c r="J37" s="17">
        <f t="shared" si="3"/>
        <v>4512850</v>
      </c>
      <c r="K37" s="18">
        <f t="shared" si="10"/>
        <v>2256000</v>
      </c>
      <c r="L37" s="17">
        <f t="shared" si="5"/>
        <v>112800</v>
      </c>
      <c r="M37" s="15">
        <f t="shared" si="4"/>
        <v>2798.75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 t="shared" si="0"/>
        <v>0</v>
      </c>
      <c r="F38" s="16">
        <f t="shared" si="1"/>
        <v>0</v>
      </c>
      <c r="G38" s="17">
        <f t="shared" si="6"/>
        <v>0</v>
      </c>
      <c r="H38" s="17">
        <f t="shared" si="2"/>
        <v>0</v>
      </c>
      <c r="I38" s="17"/>
      <c r="J38" s="17">
        <f t="shared" si="3"/>
        <v>0</v>
      </c>
      <c r="K38" s="17"/>
      <c r="L38" s="17"/>
      <c r="M38" s="15">
        <f t="shared" si="4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7525500</v>
      </c>
      <c r="E39" s="14">
        <f t="shared" ref="E39:E70" si="14">SUM(D39:D39)</f>
        <v>7525500</v>
      </c>
      <c r="F39" s="16">
        <f t="shared" si="1"/>
        <v>3762750</v>
      </c>
      <c r="G39" s="17">
        <f t="shared" si="6"/>
        <v>188137.5</v>
      </c>
      <c r="H39" s="17">
        <f t="shared" si="2"/>
        <v>7525500</v>
      </c>
      <c r="I39" s="17">
        <v>192950</v>
      </c>
      <c r="J39" s="17">
        <f t="shared" si="3"/>
        <v>7718450</v>
      </c>
      <c r="K39" s="18">
        <f t="shared" si="10"/>
        <v>3859000</v>
      </c>
      <c r="L39" s="17">
        <f t="shared" si="5"/>
        <v>192950</v>
      </c>
      <c r="M39" s="15">
        <f t="shared" si="4"/>
        <v>4812.5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7786100</v>
      </c>
      <c r="E40" s="14">
        <f t="shared" si="14"/>
        <v>7786100</v>
      </c>
      <c r="F40" s="16">
        <f t="shared" si="1"/>
        <v>3893050</v>
      </c>
      <c r="G40" s="17">
        <f t="shared" si="6"/>
        <v>194652.5</v>
      </c>
      <c r="H40" s="17">
        <f t="shared" si="2"/>
        <v>7786100</v>
      </c>
      <c r="I40" s="17">
        <v>199600</v>
      </c>
      <c r="J40" s="17">
        <f t="shared" si="3"/>
        <v>7985700</v>
      </c>
      <c r="K40" s="18">
        <f t="shared" si="10"/>
        <v>3992000</v>
      </c>
      <c r="L40" s="17">
        <f t="shared" si="5"/>
        <v>199600</v>
      </c>
      <c r="M40" s="15">
        <f t="shared" si="4"/>
        <v>4947.5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9785650</v>
      </c>
      <c r="E41" s="14">
        <f t="shared" si="14"/>
        <v>9785650</v>
      </c>
      <c r="F41" s="16">
        <f t="shared" si="1"/>
        <v>4892825</v>
      </c>
      <c r="G41" s="17">
        <f t="shared" si="6"/>
        <v>244641.25</v>
      </c>
      <c r="H41" s="17">
        <f t="shared" si="2"/>
        <v>9785650</v>
      </c>
      <c r="I41" s="17">
        <v>250900</v>
      </c>
      <c r="J41" s="17">
        <f t="shared" si="3"/>
        <v>10036550</v>
      </c>
      <c r="K41" s="18">
        <f t="shared" si="10"/>
        <v>5018000</v>
      </c>
      <c r="L41" s="17">
        <f t="shared" si="5"/>
        <v>250900</v>
      </c>
      <c r="M41" s="15">
        <f t="shared" si="4"/>
        <v>6258.75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7009400</v>
      </c>
      <c r="E42" s="14">
        <f t="shared" si="14"/>
        <v>7009400</v>
      </c>
      <c r="F42" s="16">
        <f t="shared" si="1"/>
        <v>3504700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210282</v>
      </c>
      <c r="H42" s="17">
        <f t="shared" si="2"/>
        <v>7009400</v>
      </c>
      <c r="I42" s="17">
        <v>216780</v>
      </c>
      <c r="J42" s="17">
        <f t="shared" si="3"/>
        <v>7226180</v>
      </c>
      <c r="K42" s="18">
        <f t="shared" si="10"/>
        <v>3613000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216780</v>
      </c>
      <c r="M42" s="15">
        <f t="shared" si="4"/>
        <v>6498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11195800</v>
      </c>
      <c r="E43" s="14">
        <f t="shared" si="14"/>
        <v>11195800</v>
      </c>
      <c r="F43" s="16">
        <f t="shared" si="1"/>
        <v>5597900</v>
      </c>
      <c r="G43" s="17">
        <f t="shared" si="6"/>
        <v>279895</v>
      </c>
      <c r="H43" s="17">
        <f t="shared" si="2"/>
        <v>11195800</v>
      </c>
      <c r="I43" s="17">
        <v>287050</v>
      </c>
      <c r="J43" s="17">
        <f t="shared" si="3"/>
        <v>11482850</v>
      </c>
      <c r="K43" s="18">
        <f t="shared" si="10"/>
        <v>5741000</v>
      </c>
      <c r="L43" s="17">
        <f t="shared" si="5"/>
        <v>287050</v>
      </c>
      <c r="M43" s="15">
        <f t="shared" si="4"/>
        <v>7155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0</v>
      </c>
      <c r="E44" s="14">
        <f t="shared" si="14"/>
        <v>0</v>
      </c>
      <c r="F44" s="16">
        <f t="shared" si="1"/>
        <v>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0</v>
      </c>
      <c r="H44" s="17">
        <f t="shared" si="2"/>
        <v>0</v>
      </c>
      <c r="I44" s="17"/>
      <c r="J44" s="17">
        <f t="shared" ref="J44" si="15">H44+I44</f>
        <v>0</v>
      </c>
      <c r="K44" s="17"/>
      <c r="L44" s="17"/>
      <c r="M44" s="15">
        <f t="shared" ref="M44" si="16">L44-G44</f>
        <v>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 t="shared" si="14"/>
        <v>0</v>
      </c>
      <c r="F45" s="16">
        <f t="shared" si="1"/>
        <v>0</v>
      </c>
      <c r="G45" s="17">
        <f t="shared" si="6"/>
        <v>0</v>
      </c>
      <c r="H45" s="17">
        <f t="shared" si="2"/>
        <v>0</v>
      </c>
      <c r="I45" s="17"/>
      <c r="J45" s="17">
        <f t="shared" si="3"/>
        <v>0</v>
      </c>
      <c r="K45" s="17"/>
      <c r="L45" s="17"/>
      <c r="M45" s="15">
        <f t="shared" si="4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28873303</v>
      </c>
      <c r="E46" s="25">
        <f t="shared" si="14"/>
        <v>28873303</v>
      </c>
      <c r="F46" s="27">
        <f t="shared" si="1"/>
        <v>14436651.5</v>
      </c>
      <c r="G46" s="28">
        <f t="shared" si="6"/>
        <v>721832.57500000007</v>
      </c>
      <c r="H46" s="28">
        <f t="shared" si="2"/>
        <v>28873303</v>
      </c>
      <c r="I46" s="28">
        <v>740300</v>
      </c>
      <c r="J46" s="28">
        <f t="shared" si="3"/>
        <v>29613603</v>
      </c>
      <c r="K46" s="29">
        <f t="shared" si="10"/>
        <v>14806000</v>
      </c>
      <c r="L46" s="28">
        <f t="shared" si="5"/>
        <v>740300</v>
      </c>
      <c r="M46" s="26">
        <f t="shared" si="4"/>
        <v>18467.42499999993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 t="shared" si="14"/>
        <v>0</v>
      </c>
      <c r="F47" s="16">
        <f t="shared" si="1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2"/>
        <v>0</v>
      </c>
      <c r="I47" s="17"/>
      <c r="J47" s="17">
        <f t="shared" si="3"/>
        <v>0</v>
      </c>
      <c r="K47" s="17"/>
      <c r="L47" s="17"/>
      <c r="M47" s="15">
        <f t="shared" si="4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 t="shared" si="14"/>
        <v>0</v>
      </c>
      <c r="F48" s="16">
        <f t="shared" si="1"/>
        <v>0</v>
      </c>
      <c r="G48" s="17">
        <f t="shared" si="6"/>
        <v>0</v>
      </c>
      <c r="H48" s="17">
        <f t="shared" si="2"/>
        <v>0</v>
      </c>
      <c r="I48" s="17"/>
      <c r="J48" s="17">
        <f t="shared" ref="J48" si="17">H48+I48</f>
        <v>0</v>
      </c>
      <c r="K48" s="17"/>
      <c r="L48" s="17"/>
      <c r="M48" s="15">
        <f t="shared" ref="M48" si="18">L48-G48</f>
        <v>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3758050</v>
      </c>
      <c r="E49" s="14">
        <f t="shared" si="14"/>
        <v>3758050</v>
      </c>
      <c r="F49" s="16">
        <f t="shared" si="1"/>
        <v>1879025</v>
      </c>
      <c r="G49" s="17">
        <f t="shared" si="6"/>
        <v>93951.25</v>
      </c>
      <c r="H49" s="17">
        <f t="shared" si="2"/>
        <v>3758050</v>
      </c>
      <c r="I49" s="17">
        <v>96350</v>
      </c>
      <c r="J49" s="17">
        <f t="shared" si="3"/>
        <v>3854400</v>
      </c>
      <c r="K49" s="18">
        <f t="shared" si="10"/>
        <v>1927000</v>
      </c>
      <c r="L49" s="17">
        <f t="shared" si="5"/>
        <v>96350</v>
      </c>
      <c r="M49" s="15">
        <f t="shared" si="4"/>
        <v>2398.75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2704400</v>
      </c>
      <c r="E50" s="14">
        <f t="shared" si="14"/>
        <v>2704400</v>
      </c>
      <c r="F50" s="16">
        <f t="shared" si="1"/>
        <v>1352200</v>
      </c>
      <c r="G50" s="17">
        <f t="shared" si="6"/>
        <v>67610</v>
      </c>
      <c r="H50" s="17">
        <f t="shared" si="2"/>
        <v>2704400</v>
      </c>
      <c r="I50" s="17">
        <v>69300</v>
      </c>
      <c r="J50" s="17">
        <f t="shared" si="3"/>
        <v>2773700</v>
      </c>
      <c r="K50" s="18">
        <f t="shared" si="10"/>
        <v>1386000</v>
      </c>
      <c r="L50" s="17">
        <f t="shared" si="5"/>
        <v>69300</v>
      </c>
      <c r="M50" s="15">
        <f t="shared" si="4"/>
        <v>1690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2444600</v>
      </c>
      <c r="E51" s="14">
        <f t="shared" si="14"/>
        <v>2444600</v>
      </c>
      <c r="F51" s="16">
        <f t="shared" si="1"/>
        <v>1222300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73338</v>
      </c>
      <c r="H51" s="17">
        <f t="shared" si="2"/>
        <v>2444600</v>
      </c>
      <c r="I51" s="17">
        <v>75600</v>
      </c>
      <c r="J51" s="17">
        <f t="shared" si="3"/>
        <v>2520200</v>
      </c>
      <c r="K51" s="18">
        <f t="shared" si="10"/>
        <v>1260000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75600</v>
      </c>
      <c r="M51" s="15">
        <f t="shared" si="4"/>
        <v>2262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23790102</v>
      </c>
      <c r="E52" s="14">
        <f t="shared" si="14"/>
        <v>23790102</v>
      </c>
      <c r="F52" s="16">
        <f t="shared" si="1"/>
        <v>11895051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594752.55000000005</v>
      </c>
      <c r="H52" s="17">
        <f t="shared" si="2"/>
        <v>23790102</v>
      </c>
      <c r="I52" s="17">
        <v>610000</v>
      </c>
      <c r="J52" s="17">
        <f t="shared" si="3"/>
        <v>24400102</v>
      </c>
      <c r="K52" s="18">
        <f t="shared" si="10"/>
        <v>12200000</v>
      </c>
      <c r="L52" s="17">
        <f t="shared" si="5"/>
        <v>610000</v>
      </c>
      <c r="M52" s="15">
        <f t="shared" si="4"/>
        <v>15247.449999999953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4729025</v>
      </c>
      <c r="E53" s="14">
        <f t="shared" si="14"/>
        <v>4729025</v>
      </c>
      <c r="F53" s="16">
        <f t="shared" si="1"/>
        <v>2364512.5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141870.75</v>
      </c>
      <c r="H53" s="17">
        <f t="shared" si="2"/>
        <v>4729025</v>
      </c>
      <c r="I53" s="17">
        <v>146220</v>
      </c>
      <c r="J53" s="17">
        <f t="shared" si="3"/>
        <v>4875245</v>
      </c>
      <c r="K53" s="18">
        <f t="shared" si="10"/>
        <v>2437000</v>
      </c>
      <c r="L53" s="17">
        <f t="shared" ref="L53:L56" si="19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146220</v>
      </c>
      <c r="M53" s="15">
        <f t="shared" si="4"/>
        <v>4349.25</v>
      </c>
      <c r="N53" s="19"/>
    </row>
    <row r="54" spans="1:14" x14ac:dyDescent="0.25">
      <c r="A54" s="12">
        <v>48</v>
      </c>
      <c r="B54" s="32"/>
      <c r="C54" s="32" t="s">
        <v>109</v>
      </c>
      <c r="D54" s="15">
        <v>11921554</v>
      </c>
      <c r="E54" s="14">
        <f t="shared" si="14"/>
        <v>11921554</v>
      </c>
      <c r="F54" s="16">
        <f t="shared" si="1"/>
        <v>5960777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357646.62000000005</v>
      </c>
      <c r="H54" s="17">
        <f t="shared" si="2"/>
        <v>11921554</v>
      </c>
      <c r="I54" s="17">
        <v>368700</v>
      </c>
      <c r="J54" s="17">
        <f t="shared" si="3"/>
        <v>12290254</v>
      </c>
      <c r="K54" s="18">
        <f t="shared" si="10"/>
        <v>6145000</v>
      </c>
      <c r="L54" s="17">
        <f t="shared" si="19"/>
        <v>368700</v>
      </c>
      <c r="M54" s="15">
        <f t="shared" si="4"/>
        <v>11053.379999999946</v>
      </c>
      <c r="N54" s="19"/>
    </row>
    <row r="55" spans="1:14" x14ac:dyDescent="0.25">
      <c r="A55" s="12">
        <v>49</v>
      </c>
      <c r="B55" s="32"/>
      <c r="C55" s="32" t="s">
        <v>110</v>
      </c>
      <c r="D55" s="15">
        <v>3109250</v>
      </c>
      <c r="E55" s="14">
        <f t="shared" si="14"/>
        <v>3109250</v>
      </c>
      <c r="F55" s="16">
        <f t="shared" si="1"/>
        <v>1554625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93277.5</v>
      </c>
      <c r="H55" s="17">
        <f t="shared" si="2"/>
        <v>3109250</v>
      </c>
      <c r="I55" s="17">
        <v>96120</v>
      </c>
      <c r="J55" s="17">
        <f t="shared" si="3"/>
        <v>3205370</v>
      </c>
      <c r="K55" s="18">
        <f t="shared" si="10"/>
        <v>1602000</v>
      </c>
      <c r="L55" s="17">
        <f t="shared" si="19"/>
        <v>96120</v>
      </c>
      <c r="M55" s="15">
        <f t="shared" si="4"/>
        <v>2842.5</v>
      </c>
      <c r="N55" s="19"/>
    </row>
    <row r="56" spans="1:14" x14ac:dyDescent="0.25">
      <c r="A56" s="12">
        <v>50</v>
      </c>
      <c r="B56" s="32"/>
      <c r="C56" s="32" t="s">
        <v>111</v>
      </c>
      <c r="D56" s="15">
        <v>3513800</v>
      </c>
      <c r="E56" s="14">
        <f t="shared" si="14"/>
        <v>3513800</v>
      </c>
      <c r="F56" s="16">
        <f t="shared" si="1"/>
        <v>1756900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105414</v>
      </c>
      <c r="H56" s="17">
        <f t="shared" si="2"/>
        <v>3513800</v>
      </c>
      <c r="I56" s="17">
        <v>108660</v>
      </c>
      <c r="J56" s="17">
        <f t="shared" si="3"/>
        <v>3622460</v>
      </c>
      <c r="K56" s="18">
        <f t="shared" si="10"/>
        <v>1811000</v>
      </c>
      <c r="L56" s="17">
        <f t="shared" si="19"/>
        <v>108660</v>
      </c>
      <c r="M56" s="15">
        <f t="shared" si="4"/>
        <v>3246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33">
        <v>38537000</v>
      </c>
      <c r="E57" s="14">
        <f t="shared" si="14"/>
        <v>38537000</v>
      </c>
      <c r="F57" s="16">
        <f t="shared" si="1"/>
        <v>19268500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963425</v>
      </c>
      <c r="H57" s="17">
        <f t="shared" si="2"/>
        <v>38537000</v>
      </c>
      <c r="I57" s="17">
        <v>988100</v>
      </c>
      <c r="J57" s="17">
        <f t="shared" si="3"/>
        <v>39525100</v>
      </c>
      <c r="K57" s="18">
        <f t="shared" si="10"/>
        <v>19762000</v>
      </c>
      <c r="L57" s="17">
        <f t="shared" si="5"/>
        <v>988100</v>
      </c>
      <c r="M57" s="15">
        <f t="shared" si="4"/>
        <v>24675</v>
      </c>
      <c r="N57" s="19"/>
    </row>
    <row r="58" spans="1:14" ht="15.75" x14ac:dyDescent="0.25">
      <c r="A58" s="34" t="s">
        <v>114</v>
      </c>
      <c r="B58" s="34"/>
      <c r="C58" s="34"/>
      <c r="D58" s="35">
        <f t="shared" ref="D58" si="20">SUM(D7:D57)</f>
        <v>1111958632</v>
      </c>
      <c r="E58" s="35">
        <f>SUM(E7:E57)</f>
        <v>1111958632</v>
      </c>
      <c r="F58" s="36"/>
      <c r="G58" s="35">
        <f t="shared" ref="G58" si="21">SUM(G7:G57)</f>
        <v>28748621.595000003</v>
      </c>
      <c r="H58" s="35"/>
      <c r="I58" s="35"/>
      <c r="J58" s="35"/>
      <c r="K58" s="35"/>
      <c r="L58" s="35"/>
      <c r="M58" s="35">
        <f t="shared" ref="M58" si="22">SUM(M7:M57)</f>
        <v>945108.4049999991</v>
      </c>
    </row>
  </sheetData>
  <mergeCells count="13">
    <mergeCell ref="G5:G6"/>
    <mergeCell ref="H5:H6"/>
    <mergeCell ref="I5:I6"/>
    <mergeCell ref="A5:A6"/>
    <mergeCell ref="B5:B6"/>
    <mergeCell ref="C5:C6"/>
    <mergeCell ref="E5:E6"/>
    <mergeCell ref="F5:F6"/>
    <mergeCell ref="J5:J6"/>
    <mergeCell ref="K5:K6"/>
    <mergeCell ref="L5:L6"/>
    <mergeCell ref="M5:M6"/>
    <mergeCell ref="H1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893A-1094-4132-A5AF-416EABE8B4EC}">
  <dimension ref="A1:N58"/>
  <sheetViews>
    <sheetView zoomScale="85" zoomScaleNormal="85" workbookViewId="0">
      <pane xSplit="3" ySplit="6" topLeftCell="E7" activePane="bottomRight" state="frozen"/>
      <selection pane="topRight" activeCell="D1" sqref="D1"/>
      <selection pane="bottomLeft" activeCell="A7" sqref="A7"/>
      <selection pane="bottomRight" activeCell="H1" sqref="H1:M2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1512747241</v>
      </c>
      <c r="F3" s="4"/>
      <c r="G3" s="5">
        <f>SUM(G7:G57)</f>
        <v>44452770.324999996</v>
      </c>
      <c r="H3" s="5"/>
      <c r="I3" s="5">
        <f>SUM(I7:I57)</f>
        <v>46547330</v>
      </c>
      <c r="J3" s="5">
        <f>SUM(J7:J57)</f>
        <v>1559294571</v>
      </c>
      <c r="K3" s="5"/>
      <c r="L3" s="5">
        <f>SUM(L7:L57)</f>
        <v>46547330</v>
      </c>
      <c r="M3" s="5">
        <f>SUM(M7:M57)</f>
        <v>3577378.6749999998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115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50515500</v>
      </c>
      <c r="E7" s="14">
        <f>SUM(D7:D7)</f>
        <v>50515500</v>
      </c>
      <c r="F7" s="16">
        <f t="shared" ref="F7:F57" si="0">50%*E7</f>
        <v>25257750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1262887.5</v>
      </c>
      <c r="H7" s="17">
        <f>E7</f>
        <v>50515500</v>
      </c>
      <c r="I7" s="17">
        <v>1295250</v>
      </c>
      <c r="J7" s="17">
        <f>H7+I7</f>
        <v>51810750</v>
      </c>
      <c r="K7" s="18">
        <f>ROUNDDOWN(J7/2,-3)</f>
        <v>25905000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1295250</v>
      </c>
      <c r="M7" s="15">
        <f>L7-G7</f>
        <v>32362.5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71599913</v>
      </c>
      <c r="E8" s="14">
        <f>SUM(D8:D8)</f>
        <v>71599913</v>
      </c>
      <c r="F8" s="16">
        <f t="shared" si="0"/>
        <v>35799956.5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1789997.8250000002</v>
      </c>
      <c r="H8" s="17">
        <f t="shared" ref="H8:H57" si="1">E8</f>
        <v>71599913</v>
      </c>
      <c r="I8" s="17">
        <v>1835850</v>
      </c>
      <c r="J8" s="17">
        <f t="shared" ref="J8:J57" si="2">H8+I8</f>
        <v>73435763</v>
      </c>
      <c r="K8" s="18">
        <f>ROUNDDOWN(J8/2,-3)</f>
        <v>36717000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1835850</v>
      </c>
      <c r="M8" s="15">
        <f t="shared" ref="M8:M57" si="3">L8-G8</f>
        <v>45852.174999999814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>SUM(D9:D9)</f>
        <v>0</v>
      </c>
      <c r="F9" s="16">
        <f t="shared" si="0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1"/>
        <v>0</v>
      </c>
      <c r="I9" s="17">
        <v>0</v>
      </c>
      <c r="J9" s="17">
        <f t="shared" si="2"/>
        <v>0</v>
      </c>
      <c r="K9" s="17"/>
      <c r="L9" s="17">
        <f t="shared" ref="L9:L57" si="4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3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>SUM(D10:D10)</f>
        <v>0</v>
      </c>
      <c r="F10" s="16">
        <f t="shared" si="0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1"/>
        <v>0</v>
      </c>
      <c r="I10" s="17">
        <v>0</v>
      </c>
      <c r="J10" s="17">
        <f t="shared" si="2"/>
        <v>0</v>
      </c>
      <c r="K10" s="17"/>
      <c r="L10" s="17">
        <f t="shared" si="4"/>
        <v>0</v>
      </c>
      <c r="M10" s="15">
        <f t="shared" si="3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>SUM(D11:D11)</f>
        <v>0</v>
      </c>
      <c r="F11" s="16">
        <f t="shared" si="0"/>
        <v>0</v>
      </c>
      <c r="G11" s="17">
        <f t="shared" ref="G11:G50" si="5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1"/>
        <v>0</v>
      </c>
      <c r="I11" s="17">
        <v>0</v>
      </c>
      <c r="J11" s="17">
        <f t="shared" si="2"/>
        <v>0</v>
      </c>
      <c r="K11" s="17"/>
      <c r="L11" s="17">
        <f t="shared" si="4"/>
        <v>0</v>
      </c>
      <c r="M11" s="15">
        <f t="shared" si="3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0</v>
      </c>
      <c r="E12" s="14">
        <f>SUM(D12:D12)</f>
        <v>0</v>
      </c>
      <c r="F12" s="16">
        <f t="shared" si="0"/>
        <v>0</v>
      </c>
      <c r="G12" s="17">
        <f t="shared" si="5"/>
        <v>0</v>
      </c>
      <c r="H12" s="17">
        <f t="shared" si="1"/>
        <v>0</v>
      </c>
      <c r="I12" s="17">
        <v>0</v>
      </c>
      <c r="J12" s="17">
        <f t="shared" ref="J12" si="6">H12+I12</f>
        <v>0</v>
      </c>
      <c r="K12" s="17"/>
      <c r="L12" s="17">
        <f t="shared" ref="L12" si="7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8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31903240</v>
      </c>
      <c r="E13" s="14">
        <f>SUM(D13:D13)</f>
        <v>31903240</v>
      </c>
      <c r="F13" s="16">
        <f t="shared" si="0"/>
        <v>15951620</v>
      </c>
      <c r="G13" s="17">
        <f t="shared" si="5"/>
        <v>797581</v>
      </c>
      <c r="H13" s="17">
        <f t="shared" si="1"/>
        <v>31903240</v>
      </c>
      <c r="I13" s="17">
        <v>818000</v>
      </c>
      <c r="J13" s="17">
        <f t="shared" si="2"/>
        <v>32721240</v>
      </c>
      <c r="K13" s="18">
        <f t="shared" ref="K12:K57" si="9">ROUNDDOWN(J13/2,-3)</f>
        <v>16360000</v>
      </c>
      <c r="L13" s="17">
        <f t="shared" si="4"/>
        <v>818000</v>
      </c>
      <c r="M13" s="15">
        <f t="shared" si="3"/>
        <v>20419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>SUM(D14:D14)</f>
        <v>0</v>
      </c>
      <c r="F14" s="16">
        <f t="shared" si="0"/>
        <v>0</v>
      </c>
      <c r="G14" s="17">
        <f t="shared" si="5"/>
        <v>0</v>
      </c>
      <c r="H14" s="17">
        <f t="shared" si="1"/>
        <v>0</v>
      </c>
      <c r="I14" s="17">
        <v>0</v>
      </c>
      <c r="J14" s="17">
        <f t="shared" si="2"/>
        <v>0</v>
      </c>
      <c r="K14" s="17"/>
      <c r="L14" s="17">
        <f t="shared" si="4"/>
        <v>0</v>
      </c>
      <c r="M14" s="15">
        <f t="shared" si="3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85705349</v>
      </c>
      <c r="E15" s="14">
        <f>SUM(D15:D15)</f>
        <v>85705349</v>
      </c>
      <c r="F15" s="16">
        <f t="shared" si="0"/>
        <v>42852674.5</v>
      </c>
      <c r="G15" s="17">
        <f t="shared" si="5"/>
        <v>2142633.7250000001</v>
      </c>
      <c r="H15" s="17">
        <f t="shared" si="1"/>
        <v>85705349</v>
      </c>
      <c r="I15" s="17">
        <v>2197550</v>
      </c>
      <c r="J15" s="17">
        <f t="shared" si="2"/>
        <v>87902899</v>
      </c>
      <c r="K15" s="18">
        <f t="shared" si="9"/>
        <v>43951000</v>
      </c>
      <c r="L15" s="17">
        <f t="shared" si="4"/>
        <v>2197550</v>
      </c>
      <c r="M15" s="15">
        <f t="shared" si="3"/>
        <v>54916.274999999907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460000</v>
      </c>
      <c r="E16" s="14">
        <f>SUM(D16:D16)</f>
        <v>460000</v>
      </c>
      <c r="F16" s="16">
        <f t="shared" si="0"/>
        <v>230000</v>
      </c>
      <c r="G16" s="17">
        <f t="shared" si="5"/>
        <v>11500</v>
      </c>
      <c r="H16" s="17">
        <f t="shared" si="1"/>
        <v>460000</v>
      </c>
      <c r="I16" s="17">
        <v>11750</v>
      </c>
      <c r="J16" s="17">
        <f t="shared" si="2"/>
        <v>471750</v>
      </c>
      <c r="K16" s="18">
        <f t="shared" si="9"/>
        <v>235000</v>
      </c>
      <c r="L16" s="17">
        <f t="shared" si="4"/>
        <v>11750</v>
      </c>
      <c r="M16" s="15">
        <f t="shared" si="3"/>
        <v>250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89602935</v>
      </c>
      <c r="E17" s="14">
        <f>SUM(D17:D17)</f>
        <v>89602935</v>
      </c>
      <c r="F17" s="16">
        <f t="shared" si="0"/>
        <v>44801467.5</v>
      </c>
      <c r="G17" s="17">
        <f t="shared" si="5"/>
        <v>2240073.375</v>
      </c>
      <c r="H17" s="17">
        <f t="shared" si="1"/>
        <v>89602935</v>
      </c>
      <c r="I17" s="17">
        <v>2297500</v>
      </c>
      <c r="J17" s="17">
        <f t="shared" si="2"/>
        <v>91900435</v>
      </c>
      <c r="K17" s="18">
        <f t="shared" si="9"/>
        <v>45950000</v>
      </c>
      <c r="L17" s="17">
        <f t="shared" si="4"/>
        <v>2297500</v>
      </c>
      <c r="M17" s="15">
        <f t="shared" si="3"/>
        <v>57426.625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43980563</v>
      </c>
      <c r="E18" s="14">
        <f>SUM(D18:D18)</f>
        <v>43980563</v>
      </c>
      <c r="F18" s="16">
        <f t="shared" si="0"/>
        <v>21990281.5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1099514.075</v>
      </c>
      <c r="H18" s="17">
        <f t="shared" si="1"/>
        <v>43980563</v>
      </c>
      <c r="I18" s="17">
        <v>1127700</v>
      </c>
      <c r="J18" s="17">
        <f t="shared" si="2"/>
        <v>45108263</v>
      </c>
      <c r="K18" s="18">
        <f t="shared" si="9"/>
        <v>22554000</v>
      </c>
      <c r="L18" s="17">
        <f t="shared" si="4"/>
        <v>1127700</v>
      </c>
      <c r="M18" s="15">
        <f t="shared" si="3"/>
        <v>28185.925000000047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95829425</v>
      </c>
      <c r="E19" s="14">
        <f>SUM(D19:D19)</f>
        <v>95829425</v>
      </c>
      <c r="F19" s="16">
        <f t="shared" si="0"/>
        <v>47914712.5</v>
      </c>
      <c r="G19" s="17">
        <f t="shared" si="5"/>
        <v>2395735.625</v>
      </c>
      <c r="H19" s="17">
        <f t="shared" si="1"/>
        <v>95829425</v>
      </c>
      <c r="I19" s="17">
        <v>2457150</v>
      </c>
      <c r="J19" s="17">
        <f t="shared" si="2"/>
        <v>98286575</v>
      </c>
      <c r="K19" s="18">
        <f t="shared" si="9"/>
        <v>49143000</v>
      </c>
      <c r="L19" s="17">
        <f t="shared" si="4"/>
        <v>2457150</v>
      </c>
      <c r="M19" s="15">
        <f t="shared" si="3"/>
        <v>61414.375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59516400</v>
      </c>
      <c r="E20" s="14">
        <f>SUM(D20:D20)</f>
        <v>59516400</v>
      </c>
      <c r="F20" s="16">
        <f t="shared" si="0"/>
        <v>29758200</v>
      </c>
      <c r="G20" s="17">
        <f t="shared" si="5"/>
        <v>1487910</v>
      </c>
      <c r="H20" s="17">
        <f t="shared" si="1"/>
        <v>59516400</v>
      </c>
      <c r="I20" s="17">
        <v>1526050</v>
      </c>
      <c r="J20" s="17">
        <f t="shared" si="2"/>
        <v>61042450</v>
      </c>
      <c r="K20" s="18">
        <f t="shared" si="9"/>
        <v>30521000</v>
      </c>
      <c r="L20" s="17">
        <f t="shared" si="4"/>
        <v>1526050</v>
      </c>
      <c r="M20" s="15">
        <f t="shared" si="3"/>
        <v>38140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61788735</v>
      </c>
      <c r="E21" s="14">
        <f>SUM(D21:D21)</f>
        <v>61788735</v>
      </c>
      <c r="F21" s="16">
        <f t="shared" si="0"/>
        <v>30894367.5</v>
      </c>
      <c r="G21" s="17">
        <f t="shared" si="5"/>
        <v>1544718.375</v>
      </c>
      <c r="H21" s="17">
        <f t="shared" si="1"/>
        <v>61788735</v>
      </c>
      <c r="I21" s="17">
        <v>1584300</v>
      </c>
      <c r="J21" s="17">
        <f t="shared" si="2"/>
        <v>63373035</v>
      </c>
      <c r="K21" s="18">
        <f t="shared" si="9"/>
        <v>31686000</v>
      </c>
      <c r="L21" s="17">
        <f t="shared" si="4"/>
        <v>1584300</v>
      </c>
      <c r="M21" s="15">
        <f t="shared" si="3"/>
        <v>39581.625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90740545</v>
      </c>
      <c r="E22" s="14">
        <f>SUM(D22:D22)</f>
        <v>90740545</v>
      </c>
      <c r="F22" s="16">
        <f t="shared" si="0"/>
        <v>45370272.5</v>
      </c>
      <c r="G22" s="17">
        <f t="shared" si="5"/>
        <v>2268513.625</v>
      </c>
      <c r="H22" s="17">
        <f t="shared" si="1"/>
        <v>90740545</v>
      </c>
      <c r="I22" s="17">
        <v>2326650</v>
      </c>
      <c r="J22" s="17">
        <f t="shared" si="2"/>
        <v>93067195</v>
      </c>
      <c r="K22" s="18">
        <f t="shared" si="9"/>
        <v>46533000</v>
      </c>
      <c r="L22" s="17">
        <f t="shared" si="4"/>
        <v>2326650</v>
      </c>
      <c r="M22" s="15">
        <f t="shared" si="3"/>
        <v>58136.375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117099730</v>
      </c>
      <c r="E23" s="14">
        <f>SUM(D23:D23)</f>
        <v>117099730</v>
      </c>
      <c r="F23" s="16">
        <f t="shared" si="0"/>
        <v>58549865</v>
      </c>
      <c r="G23" s="17">
        <f t="shared" si="5"/>
        <v>3782479.75</v>
      </c>
      <c r="H23" s="17">
        <f t="shared" si="1"/>
        <v>117099730</v>
      </c>
      <c r="I23" s="17">
        <v>4089100</v>
      </c>
      <c r="J23" s="17">
        <f t="shared" si="2"/>
        <v>121188830</v>
      </c>
      <c r="K23" s="18">
        <f t="shared" si="9"/>
        <v>60594000</v>
      </c>
      <c r="L23" s="17">
        <f t="shared" si="4"/>
        <v>4089100</v>
      </c>
      <c r="M23" s="15">
        <f t="shared" si="3"/>
        <v>306620.25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192109895</v>
      </c>
      <c r="E24" s="14">
        <f>SUM(D24:D24)</f>
        <v>192109895</v>
      </c>
      <c r="F24" s="16">
        <f t="shared" si="0"/>
        <v>96054947.5</v>
      </c>
      <c r="G24" s="17">
        <f t="shared" si="5"/>
        <v>9408242.125</v>
      </c>
      <c r="H24" s="17">
        <f t="shared" si="1"/>
        <v>192109895</v>
      </c>
      <c r="I24" s="17">
        <v>10171000</v>
      </c>
      <c r="J24" s="17">
        <f t="shared" si="2"/>
        <v>202280895</v>
      </c>
      <c r="K24" s="18">
        <f t="shared" si="9"/>
        <v>101140000</v>
      </c>
      <c r="L24" s="17">
        <f t="shared" si="4"/>
        <v>10171000</v>
      </c>
      <c r="M24" s="15">
        <f t="shared" si="3"/>
        <v>762757.875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12964399</v>
      </c>
      <c r="E25" s="14">
        <f>SUM(D25:D25)</f>
        <v>12964399</v>
      </c>
      <c r="F25" s="16">
        <f t="shared" si="0"/>
        <v>6482199.5</v>
      </c>
      <c r="G25" s="17">
        <f t="shared" si="5"/>
        <v>324109.97500000003</v>
      </c>
      <c r="H25" s="17">
        <f t="shared" si="1"/>
        <v>12964399</v>
      </c>
      <c r="I25" s="17">
        <v>332400</v>
      </c>
      <c r="J25" s="17">
        <f t="shared" si="2"/>
        <v>13296799</v>
      </c>
      <c r="K25" s="18">
        <f t="shared" si="9"/>
        <v>6648000</v>
      </c>
      <c r="L25" s="17">
        <f t="shared" si="4"/>
        <v>332400</v>
      </c>
      <c r="M25" s="15">
        <f t="shared" si="3"/>
        <v>8290.0249999999651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15000000</v>
      </c>
      <c r="E26" s="14">
        <f>SUM(D26:D26)</f>
        <v>15000000</v>
      </c>
      <c r="F26" s="16">
        <f t="shared" si="0"/>
        <v>7500000</v>
      </c>
      <c r="G26" s="17">
        <f t="shared" si="5"/>
        <v>375000</v>
      </c>
      <c r="H26" s="17">
        <f t="shared" si="1"/>
        <v>15000000</v>
      </c>
      <c r="I26" s="17">
        <v>384600</v>
      </c>
      <c r="J26" s="17">
        <f t="shared" si="2"/>
        <v>15384600</v>
      </c>
      <c r="K26" s="18">
        <f t="shared" si="9"/>
        <v>7692000</v>
      </c>
      <c r="L26" s="17">
        <f t="shared" si="4"/>
        <v>384600</v>
      </c>
      <c r="M26" s="15">
        <f t="shared" si="3"/>
        <v>9600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160000</v>
      </c>
      <c r="E27" s="14">
        <f>SUM(D27:D27)</f>
        <v>160000</v>
      </c>
      <c r="F27" s="16">
        <f t="shared" si="0"/>
        <v>80000</v>
      </c>
      <c r="G27" s="17">
        <f t="shared" si="5"/>
        <v>4000</v>
      </c>
      <c r="H27" s="17">
        <f t="shared" si="1"/>
        <v>160000</v>
      </c>
      <c r="I27" s="17">
        <v>4100</v>
      </c>
      <c r="J27" s="17">
        <f t="shared" si="2"/>
        <v>164100</v>
      </c>
      <c r="K27" s="18">
        <f t="shared" si="9"/>
        <v>82000</v>
      </c>
      <c r="L27" s="17">
        <f t="shared" si="4"/>
        <v>4100</v>
      </c>
      <c r="M27" s="15">
        <f t="shared" si="3"/>
        <v>100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6537000</v>
      </c>
      <c r="E28" s="14">
        <f>SUM(D28:D28)</f>
        <v>6537000</v>
      </c>
      <c r="F28" s="16">
        <f t="shared" si="0"/>
        <v>3268500</v>
      </c>
      <c r="G28" s="17">
        <f t="shared" si="5"/>
        <v>163425</v>
      </c>
      <c r="H28" s="17">
        <f t="shared" si="1"/>
        <v>6537000</v>
      </c>
      <c r="I28" s="17">
        <v>167600</v>
      </c>
      <c r="J28" s="17">
        <f t="shared" si="2"/>
        <v>6704600</v>
      </c>
      <c r="K28" s="18">
        <f t="shared" si="9"/>
        <v>3352000</v>
      </c>
      <c r="L28" s="17">
        <f t="shared" si="4"/>
        <v>167600</v>
      </c>
      <c r="M28" s="15">
        <f t="shared" si="3"/>
        <v>4175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64519699</v>
      </c>
      <c r="E29" s="14">
        <f>SUM(D29:D29)</f>
        <v>64519699</v>
      </c>
      <c r="F29" s="16">
        <f t="shared" si="0"/>
        <v>32259849.5</v>
      </c>
      <c r="G29" s="17">
        <f t="shared" si="5"/>
        <v>1612992.4750000001</v>
      </c>
      <c r="H29" s="17">
        <f t="shared" si="1"/>
        <v>64519699</v>
      </c>
      <c r="I29" s="17">
        <v>1654300</v>
      </c>
      <c r="J29" s="17">
        <f t="shared" si="2"/>
        <v>66173999</v>
      </c>
      <c r="K29" s="18">
        <f t="shared" si="9"/>
        <v>33086000</v>
      </c>
      <c r="L29" s="17">
        <f t="shared" si="4"/>
        <v>1654300</v>
      </c>
      <c r="M29" s="15">
        <f t="shared" si="3"/>
        <v>41307.524999999907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118984754</v>
      </c>
      <c r="E30" s="14">
        <f>SUM(D30:D30)</f>
        <v>118984754</v>
      </c>
      <c r="F30" s="16">
        <f t="shared" si="0"/>
        <v>59492377</v>
      </c>
      <c r="G30" s="17">
        <f t="shared" si="5"/>
        <v>3923856.55</v>
      </c>
      <c r="H30" s="17">
        <f t="shared" si="1"/>
        <v>118984754</v>
      </c>
      <c r="I30" s="17">
        <v>4241950</v>
      </c>
      <c r="J30" s="17">
        <f t="shared" si="2"/>
        <v>123226704</v>
      </c>
      <c r="K30" s="18">
        <f t="shared" si="9"/>
        <v>61613000</v>
      </c>
      <c r="L30" s="17">
        <f t="shared" si="4"/>
        <v>4241950</v>
      </c>
      <c r="M30" s="15">
        <f t="shared" si="3"/>
        <v>318093.45000000019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24830000</v>
      </c>
      <c r="E31" s="14">
        <f>SUM(D31:D31)</f>
        <v>24830000</v>
      </c>
      <c r="F31" s="16">
        <f t="shared" si="0"/>
        <v>12415000</v>
      </c>
      <c r="G31" s="17">
        <f t="shared" si="5"/>
        <v>620750</v>
      </c>
      <c r="H31" s="17">
        <f t="shared" si="1"/>
        <v>24830000</v>
      </c>
      <c r="I31" s="17">
        <v>636650</v>
      </c>
      <c r="J31" s="17">
        <f t="shared" si="2"/>
        <v>25466650</v>
      </c>
      <c r="K31" s="18">
        <f t="shared" si="9"/>
        <v>12733000</v>
      </c>
      <c r="L31" s="17">
        <f t="shared" si="4"/>
        <v>636650</v>
      </c>
      <c r="M31" s="15">
        <f t="shared" si="3"/>
        <v>15900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39754277</v>
      </c>
      <c r="E32" s="14">
        <f>SUM(D32:D32)</f>
        <v>39754277</v>
      </c>
      <c r="F32" s="16">
        <f t="shared" si="0"/>
        <v>19877138.5</v>
      </c>
      <c r="G32" s="17">
        <f t="shared" si="5"/>
        <v>993856.92500000005</v>
      </c>
      <c r="H32" s="17">
        <f t="shared" si="1"/>
        <v>39754277</v>
      </c>
      <c r="I32" s="17">
        <v>1019300</v>
      </c>
      <c r="J32" s="17">
        <f t="shared" si="2"/>
        <v>40773577</v>
      </c>
      <c r="K32" s="18">
        <f t="shared" si="9"/>
        <v>20386000</v>
      </c>
      <c r="L32" s="17">
        <f t="shared" si="4"/>
        <v>1019300</v>
      </c>
      <c r="M32" s="15">
        <f t="shared" si="3"/>
        <v>25443.074999999953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10763700</v>
      </c>
      <c r="E33" s="14">
        <f>SUM(D33:D33)</f>
        <v>10763700</v>
      </c>
      <c r="F33" s="16">
        <f t="shared" si="0"/>
        <v>5381850</v>
      </c>
      <c r="G33" s="17">
        <f t="shared" si="5"/>
        <v>269092.5</v>
      </c>
      <c r="H33" s="17">
        <f t="shared" si="1"/>
        <v>10763700</v>
      </c>
      <c r="I33" s="17">
        <v>275950</v>
      </c>
      <c r="J33" s="17">
        <f t="shared" si="2"/>
        <v>11039650</v>
      </c>
      <c r="K33" s="18">
        <f t="shared" si="9"/>
        <v>5519000</v>
      </c>
      <c r="L33" s="17">
        <f t="shared" si="4"/>
        <v>275950</v>
      </c>
      <c r="M33" s="15">
        <f t="shared" si="3"/>
        <v>6857.5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0</v>
      </c>
      <c r="E34" s="14">
        <f>SUM(D34:D34)</f>
        <v>0</v>
      </c>
      <c r="F34" s="16">
        <f t="shared" si="0"/>
        <v>0</v>
      </c>
      <c r="G34" s="17">
        <f t="shared" si="5"/>
        <v>0</v>
      </c>
      <c r="H34" s="17">
        <f t="shared" si="1"/>
        <v>0</v>
      </c>
      <c r="I34" s="17"/>
      <c r="J34" s="17">
        <f t="shared" ref="J34" si="10">H34+I34</f>
        <v>0</v>
      </c>
      <c r="K34" s="17"/>
      <c r="L34" s="17"/>
      <c r="M34" s="15">
        <f t="shared" ref="M34" si="11">L34-G34</f>
        <v>0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4185800</v>
      </c>
      <c r="E35" s="14">
        <f>SUM(D35:D35)</f>
        <v>4185800</v>
      </c>
      <c r="F35" s="16">
        <f t="shared" si="0"/>
        <v>2092900</v>
      </c>
      <c r="G35" s="17">
        <f t="shared" si="5"/>
        <v>104645</v>
      </c>
      <c r="H35" s="17">
        <f t="shared" si="1"/>
        <v>4185800</v>
      </c>
      <c r="I35" s="17">
        <v>107300</v>
      </c>
      <c r="J35" s="17">
        <f t="shared" si="2"/>
        <v>4293100</v>
      </c>
      <c r="K35" s="18">
        <f t="shared" si="9"/>
        <v>2146000</v>
      </c>
      <c r="L35" s="17">
        <f t="shared" si="4"/>
        <v>107300</v>
      </c>
      <c r="M35" s="15">
        <f t="shared" si="3"/>
        <v>2655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5139950</v>
      </c>
      <c r="E36" s="14">
        <f>SUM(D36:D36)</f>
        <v>5139950</v>
      </c>
      <c r="F36" s="16">
        <f t="shared" si="0"/>
        <v>2569975</v>
      </c>
      <c r="G36" s="17">
        <f t="shared" si="5"/>
        <v>128498.75</v>
      </c>
      <c r="H36" s="17">
        <f t="shared" si="1"/>
        <v>5139950</v>
      </c>
      <c r="I36" s="17">
        <v>131750</v>
      </c>
      <c r="J36" s="17">
        <f t="shared" si="2"/>
        <v>5271700</v>
      </c>
      <c r="K36" s="18">
        <f t="shared" si="9"/>
        <v>2635000</v>
      </c>
      <c r="L36" s="17">
        <f t="shared" si="4"/>
        <v>131750</v>
      </c>
      <c r="M36" s="15">
        <f t="shared" si="3"/>
        <v>3251.25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2860500</v>
      </c>
      <c r="E37" s="14">
        <f>SUM(D37:D37)</f>
        <v>2860500</v>
      </c>
      <c r="F37" s="16">
        <f t="shared" si="0"/>
        <v>1430250</v>
      </c>
      <c r="G37" s="17">
        <f t="shared" si="5"/>
        <v>71512.5</v>
      </c>
      <c r="H37" s="17">
        <f t="shared" si="1"/>
        <v>2860500</v>
      </c>
      <c r="I37" s="17">
        <v>73300</v>
      </c>
      <c r="J37" s="17">
        <f t="shared" si="2"/>
        <v>2933800</v>
      </c>
      <c r="K37" s="18">
        <f t="shared" si="9"/>
        <v>1466000</v>
      </c>
      <c r="L37" s="17">
        <f t="shared" si="4"/>
        <v>73300</v>
      </c>
      <c r="M37" s="15">
        <f t="shared" si="3"/>
        <v>1787.5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>SUM(D38:D38)</f>
        <v>0</v>
      </c>
      <c r="F38" s="16">
        <f t="shared" si="0"/>
        <v>0</v>
      </c>
      <c r="G38" s="17">
        <f t="shared" si="5"/>
        <v>0</v>
      </c>
      <c r="H38" s="17">
        <f t="shared" si="1"/>
        <v>0</v>
      </c>
      <c r="I38" s="17"/>
      <c r="J38" s="17">
        <f t="shared" si="2"/>
        <v>0</v>
      </c>
      <c r="K38" s="17"/>
      <c r="L38" s="17"/>
      <c r="M38" s="15">
        <f t="shared" si="3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5527450</v>
      </c>
      <c r="E39" s="14">
        <f>SUM(D39:D39)</f>
        <v>5527450</v>
      </c>
      <c r="F39" s="16">
        <f t="shared" si="0"/>
        <v>2763725</v>
      </c>
      <c r="G39" s="17">
        <f t="shared" si="5"/>
        <v>138186.25</v>
      </c>
      <c r="H39" s="17">
        <f t="shared" si="1"/>
        <v>5527450</v>
      </c>
      <c r="I39" s="17">
        <v>141700</v>
      </c>
      <c r="J39" s="17">
        <f t="shared" si="2"/>
        <v>5669150</v>
      </c>
      <c r="K39" s="18">
        <f t="shared" si="9"/>
        <v>2834000</v>
      </c>
      <c r="L39" s="17">
        <f t="shared" si="4"/>
        <v>141700</v>
      </c>
      <c r="M39" s="15">
        <f t="shared" si="3"/>
        <v>3513.75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9531000</v>
      </c>
      <c r="E40" s="14">
        <f>SUM(D40:D40)</f>
        <v>9531000</v>
      </c>
      <c r="F40" s="16">
        <f t="shared" si="0"/>
        <v>4765500</v>
      </c>
      <c r="G40" s="17">
        <f t="shared" si="5"/>
        <v>238275</v>
      </c>
      <c r="H40" s="17">
        <f t="shared" si="1"/>
        <v>9531000</v>
      </c>
      <c r="I40" s="17">
        <v>244350</v>
      </c>
      <c r="J40" s="17">
        <f t="shared" si="2"/>
        <v>9775350</v>
      </c>
      <c r="K40" s="18">
        <f t="shared" si="9"/>
        <v>4887000</v>
      </c>
      <c r="L40" s="17">
        <f t="shared" si="4"/>
        <v>244350</v>
      </c>
      <c r="M40" s="15">
        <f t="shared" si="3"/>
        <v>6075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7461050</v>
      </c>
      <c r="E41" s="14">
        <f>SUM(D41:D41)</f>
        <v>7461050</v>
      </c>
      <c r="F41" s="16">
        <f t="shared" si="0"/>
        <v>3730525</v>
      </c>
      <c r="G41" s="17">
        <f t="shared" si="5"/>
        <v>186526.25</v>
      </c>
      <c r="H41" s="17">
        <f t="shared" si="1"/>
        <v>7461050</v>
      </c>
      <c r="I41" s="17">
        <v>191300</v>
      </c>
      <c r="J41" s="17">
        <f t="shared" si="2"/>
        <v>7652350</v>
      </c>
      <c r="K41" s="18">
        <f t="shared" si="9"/>
        <v>3826000</v>
      </c>
      <c r="L41" s="17">
        <f t="shared" si="4"/>
        <v>191300</v>
      </c>
      <c r="M41" s="15">
        <f t="shared" si="3"/>
        <v>4773.75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9414900</v>
      </c>
      <c r="E42" s="14">
        <f>SUM(D42:D42)</f>
        <v>9414900</v>
      </c>
      <c r="F42" s="16">
        <f t="shared" si="0"/>
        <v>4707450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282447</v>
      </c>
      <c r="H42" s="17">
        <f t="shared" si="1"/>
        <v>9414900</v>
      </c>
      <c r="I42" s="17">
        <v>291180</v>
      </c>
      <c r="J42" s="17">
        <f t="shared" si="2"/>
        <v>9706080</v>
      </c>
      <c r="K42" s="18">
        <f t="shared" si="9"/>
        <v>4853000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291180</v>
      </c>
      <c r="M42" s="15">
        <f t="shared" si="3"/>
        <v>8733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9341650</v>
      </c>
      <c r="E43" s="14">
        <f>SUM(D43:D43)</f>
        <v>9341650</v>
      </c>
      <c r="F43" s="16">
        <f t="shared" si="0"/>
        <v>4670825</v>
      </c>
      <c r="G43" s="17">
        <f t="shared" si="5"/>
        <v>233541.25</v>
      </c>
      <c r="H43" s="17">
        <f t="shared" si="1"/>
        <v>9341650</v>
      </c>
      <c r="I43" s="17">
        <v>239500</v>
      </c>
      <c r="J43" s="17">
        <f t="shared" si="2"/>
        <v>9581150</v>
      </c>
      <c r="K43" s="18">
        <f t="shared" si="9"/>
        <v>4790000</v>
      </c>
      <c r="L43" s="17">
        <f t="shared" si="4"/>
        <v>239500</v>
      </c>
      <c r="M43" s="15">
        <f t="shared" si="3"/>
        <v>5958.75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558000</v>
      </c>
      <c r="E44" s="14">
        <f>SUM(D44:D44)</f>
        <v>558000</v>
      </c>
      <c r="F44" s="16">
        <f t="shared" si="0"/>
        <v>279000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16740</v>
      </c>
      <c r="H44" s="17">
        <f t="shared" si="1"/>
        <v>558000</v>
      </c>
      <c r="I44" s="17">
        <v>17220</v>
      </c>
      <c r="J44" s="17">
        <f t="shared" si="2"/>
        <v>575220</v>
      </c>
      <c r="K44" s="18">
        <f t="shared" si="9"/>
        <v>287000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17220</v>
      </c>
      <c r="M44" s="15">
        <f t="shared" si="3"/>
        <v>480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>SUM(D45:D45)</f>
        <v>0</v>
      </c>
      <c r="F45" s="16">
        <f t="shared" si="0"/>
        <v>0</v>
      </c>
      <c r="G45" s="17">
        <f t="shared" si="5"/>
        <v>0</v>
      </c>
      <c r="H45" s="17">
        <f t="shared" si="1"/>
        <v>0</v>
      </c>
      <c r="I45" s="17"/>
      <c r="J45" s="17">
        <f t="shared" si="2"/>
        <v>0</v>
      </c>
      <c r="K45" s="17"/>
      <c r="L45" s="17"/>
      <c r="M45" s="15">
        <f t="shared" si="3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37198902</v>
      </c>
      <c r="E46" s="25">
        <f>SUM(D46:D46)</f>
        <v>37198902</v>
      </c>
      <c r="F46" s="27">
        <f t="shared" si="0"/>
        <v>18599451</v>
      </c>
      <c r="G46" s="28">
        <f t="shared" si="5"/>
        <v>929972.55</v>
      </c>
      <c r="H46" s="28">
        <f t="shared" si="1"/>
        <v>37198902</v>
      </c>
      <c r="I46" s="28">
        <v>953800</v>
      </c>
      <c r="J46" s="28">
        <f t="shared" si="2"/>
        <v>38152702</v>
      </c>
      <c r="K46" s="29">
        <f t="shared" si="9"/>
        <v>19076000</v>
      </c>
      <c r="L46" s="28">
        <f t="shared" si="4"/>
        <v>953800</v>
      </c>
      <c r="M46" s="26">
        <f t="shared" si="3"/>
        <v>23827.449999999953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>SUM(D47:D47)</f>
        <v>0</v>
      </c>
      <c r="F47" s="16">
        <f t="shared" si="0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1"/>
        <v>0</v>
      </c>
      <c r="I47" s="17"/>
      <c r="J47" s="17">
        <f t="shared" si="2"/>
        <v>0</v>
      </c>
      <c r="K47" s="17"/>
      <c r="L47" s="17"/>
      <c r="M47" s="15">
        <f t="shared" si="3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>SUM(D48:D48)</f>
        <v>0</v>
      </c>
      <c r="F48" s="16">
        <f t="shared" si="0"/>
        <v>0</v>
      </c>
      <c r="G48" s="17">
        <f t="shared" si="5"/>
        <v>0</v>
      </c>
      <c r="H48" s="17">
        <f t="shared" si="1"/>
        <v>0</v>
      </c>
      <c r="I48" s="17"/>
      <c r="J48" s="17">
        <f t="shared" ref="J48" si="12">H48+I48</f>
        <v>0</v>
      </c>
      <c r="K48" s="17"/>
      <c r="L48" s="17"/>
      <c r="M48" s="15">
        <f t="shared" ref="M48" si="13">L48-G48</f>
        <v>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3393600</v>
      </c>
      <c r="E49" s="14">
        <f>SUM(D49:D49)</f>
        <v>3393600</v>
      </c>
      <c r="F49" s="16">
        <f t="shared" si="0"/>
        <v>1696800</v>
      </c>
      <c r="G49" s="17">
        <f t="shared" si="5"/>
        <v>84840</v>
      </c>
      <c r="H49" s="17">
        <f t="shared" si="1"/>
        <v>3393600</v>
      </c>
      <c r="I49" s="17">
        <v>87000</v>
      </c>
      <c r="J49" s="17">
        <f t="shared" si="2"/>
        <v>3480600</v>
      </c>
      <c r="K49" s="18">
        <f t="shared" si="9"/>
        <v>1740000</v>
      </c>
      <c r="L49" s="17">
        <f t="shared" si="4"/>
        <v>87000</v>
      </c>
      <c r="M49" s="15">
        <f t="shared" si="3"/>
        <v>2160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3696050</v>
      </c>
      <c r="E50" s="14">
        <f>SUM(D50:D50)</f>
        <v>3696050</v>
      </c>
      <c r="F50" s="16">
        <f t="shared" si="0"/>
        <v>1848025</v>
      </c>
      <c r="G50" s="17">
        <f t="shared" si="5"/>
        <v>92401.25</v>
      </c>
      <c r="H50" s="17">
        <f t="shared" si="1"/>
        <v>3696050</v>
      </c>
      <c r="I50" s="17">
        <v>94750</v>
      </c>
      <c r="J50" s="17">
        <f t="shared" si="2"/>
        <v>3790800</v>
      </c>
      <c r="K50" s="18">
        <f t="shared" si="9"/>
        <v>1895000</v>
      </c>
      <c r="L50" s="17">
        <f t="shared" si="4"/>
        <v>94750</v>
      </c>
      <c r="M50" s="15">
        <f t="shared" si="3"/>
        <v>2348.75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4187300</v>
      </c>
      <c r="E51" s="14">
        <f>SUM(D51:D51)</f>
        <v>4187300</v>
      </c>
      <c r="F51" s="16">
        <f t="shared" si="0"/>
        <v>2093650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125619</v>
      </c>
      <c r="H51" s="17">
        <f t="shared" si="1"/>
        <v>4187300</v>
      </c>
      <c r="I51" s="17">
        <v>129480</v>
      </c>
      <c r="J51" s="17">
        <f t="shared" si="2"/>
        <v>4316780</v>
      </c>
      <c r="K51" s="18">
        <f t="shared" si="9"/>
        <v>2158000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129480</v>
      </c>
      <c r="M51" s="15">
        <v>1486680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32693260</v>
      </c>
      <c r="E52" s="14">
        <f>SUM(D52:D52)</f>
        <v>32693260</v>
      </c>
      <c r="F52" s="16">
        <f t="shared" si="0"/>
        <v>16346630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817331.5</v>
      </c>
      <c r="H52" s="17">
        <f t="shared" si="1"/>
        <v>32693260</v>
      </c>
      <c r="I52" s="17">
        <v>838250</v>
      </c>
      <c r="J52" s="17">
        <f t="shared" si="2"/>
        <v>33531510</v>
      </c>
      <c r="K52" s="18">
        <f t="shared" si="9"/>
        <v>16765000</v>
      </c>
      <c r="L52" s="17">
        <f t="shared" si="4"/>
        <v>838250</v>
      </c>
      <c r="M52" s="15">
        <f t="shared" si="3"/>
        <v>20918.5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16418453</v>
      </c>
      <c r="E53" s="14">
        <f>SUM(D53:D53)</f>
        <v>16418453</v>
      </c>
      <c r="F53" s="16">
        <f t="shared" si="0"/>
        <v>8209226.5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492553.58999999997</v>
      </c>
      <c r="H53" s="17">
        <f t="shared" si="1"/>
        <v>16418453</v>
      </c>
      <c r="I53" s="17">
        <v>507780</v>
      </c>
      <c r="J53" s="17">
        <f t="shared" si="2"/>
        <v>16926233</v>
      </c>
      <c r="K53" s="18">
        <f t="shared" si="9"/>
        <v>8463000</v>
      </c>
      <c r="L53" s="17">
        <f t="shared" ref="L53:L56" si="14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507780</v>
      </c>
      <c r="M53" s="15">
        <f t="shared" si="3"/>
        <v>15226.410000000033</v>
      </c>
      <c r="N53" s="19"/>
    </row>
    <row r="54" spans="1:14" x14ac:dyDescent="0.25">
      <c r="A54" s="12">
        <v>48</v>
      </c>
      <c r="B54" s="32"/>
      <c r="C54" s="32" t="s">
        <v>109</v>
      </c>
      <c r="D54" s="15">
        <v>6300817</v>
      </c>
      <c r="E54" s="14">
        <f>SUM(D54:D54)</f>
        <v>6300817</v>
      </c>
      <c r="F54" s="16">
        <f t="shared" si="0"/>
        <v>3150408.5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189024.51</v>
      </c>
      <c r="H54" s="17">
        <f t="shared" si="1"/>
        <v>6300817</v>
      </c>
      <c r="I54" s="17">
        <v>194820</v>
      </c>
      <c r="J54" s="17">
        <f t="shared" si="2"/>
        <v>6495637</v>
      </c>
      <c r="K54" s="18">
        <f t="shared" si="9"/>
        <v>3247000</v>
      </c>
      <c r="L54" s="17">
        <f t="shared" si="14"/>
        <v>194820</v>
      </c>
      <c r="M54" s="15">
        <f t="shared" si="3"/>
        <v>5795.4899999999907</v>
      </c>
      <c r="N54" s="19"/>
    </row>
    <row r="55" spans="1:14" x14ac:dyDescent="0.25">
      <c r="A55" s="12">
        <v>49</v>
      </c>
      <c r="B55" s="32"/>
      <c r="C55" s="32" t="s">
        <v>110</v>
      </c>
      <c r="D55" s="15">
        <v>3802600</v>
      </c>
      <c r="E55" s="14">
        <f>SUM(D55:D55)</f>
        <v>3802600</v>
      </c>
      <c r="F55" s="16">
        <f t="shared" si="0"/>
        <v>1901300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114078</v>
      </c>
      <c r="H55" s="17">
        <f t="shared" si="1"/>
        <v>3802600</v>
      </c>
      <c r="I55" s="17">
        <v>117600</v>
      </c>
      <c r="J55" s="17">
        <f t="shared" si="2"/>
        <v>3920200</v>
      </c>
      <c r="K55" s="18">
        <f t="shared" si="9"/>
        <v>1960000</v>
      </c>
      <c r="L55" s="17">
        <f t="shared" si="14"/>
        <v>117600</v>
      </c>
      <c r="M55" s="15">
        <f t="shared" si="3"/>
        <v>3522</v>
      </c>
      <c r="N55" s="19"/>
    </row>
    <row r="56" spans="1:14" x14ac:dyDescent="0.25">
      <c r="A56" s="12">
        <v>50</v>
      </c>
      <c r="B56" s="32"/>
      <c r="C56" s="32" t="s">
        <v>111</v>
      </c>
      <c r="D56" s="15">
        <v>4192000</v>
      </c>
      <c r="E56" s="14">
        <f>SUM(D56:D56)</f>
        <v>4192000</v>
      </c>
      <c r="F56" s="16">
        <f t="shared" si="0"/>
        <v>2096000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125760</v>
      </c>
      <c r="H56" s="17">
        <f t="shared" si="1"/>
        <v>4192000</v>
      </c>
      <c r="I56" s="17">
        <v>129600</v>
      </c>
      <c r="J56" s="17">
        <f t="shared" si="2"/>
        <v>4321600</v>
      </c>
      <c r="K56" s="18">
        <f t="shared" si="9"/>
        <v>2160000</v>
      </c>
      <c r="L56" s="17">
        <f t="shared" si="14"/>
        <v>129600</v>
      </c>
      <c r="M56" s="15">
        <f t="shared" si="3"/>
        <v>3840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33">
        <v>62477900</v>
      </c>
      <c r="E57" s="14">
        <f>SUM(D57:D57)</f>
        <v>62477900</v>
      </c>
      <c r="F57" s="16">
        <f t="shared" si="0"/>
        <v>31238950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1561947.5</v>
      </c>
      <c r="H57" s="17">
        <f t="shared" si="1"/>
        <v>62477900</v>
      </c>
      <c r="I57" s="17">
        <v>1601950</v>
      </c>
      <c r="J57" s="17">
        <f t="shared" si="2"/>
        <v>64079850</v>
      </c>
      <c r="K57" s="18">
        <f t="shared" si="9"/>
        <v>32039000</v>
      </c>
      <c r="L57" s="17">
        <f t="shared" si="4"/>
        <v>1601950</v>
      </c>
      <c r="M57" s="15">
        <f t="shared" si="3"/>
        <v>40002.5</v>
      </c>
      <c r="N57" s="19"/>
    </row>
    <row r="58" spans="1:14" ht="15.75" x14ac:dyDescent="0.25">
      <c r="A58" s="34" t="s">
        <v>114</v>
      </c>
      <c r="B58" s="34"/>
      <c r="C58" s="34"/>
      <c r="D58" s="35">
        <f t="shared" ref="D58" si="15">SUM(D7:D57)</f>
        <v>1512747241</v>
      </c>
      <c r="E58" s="35">
        <f>SUM(E7:E57)</f>
        <v>1512747241</v>
      </c>
      <c r="F58" s="36"/>
      <c r="G58" s="35">
        <f t="shared" ref="G58" si="16">SUM(G7:G57)</f>
        <v>44452770.324999996</v>
      </c>
      <c r="H58" s="35"/>
      <c r="I58" s="35"/>
      <c r="J58" s="35"/>
      <c r="K58" s="35"/>
      <c r="L58" s="35"/>
      <c r="M58" s="35">
        <f t="shared" ref="M58" si="17">SUM(M7:M57)</f>
        <v>3577378.6749999998</v>
      </c>
    </row>
  </sheetData>
  <mergeCells count="13">
    <mergeCell ref="J5:J6"/>
    <mergeCell ref="K5:K6"/>
    <mergeCell ref="L5:L6"/>
    <mergeCell ref="M5:M6"/>
    <mergeCell ref="H1:M2"/>
    <mergeCell ref="A5:A6"/>
    <mergeCell ref="B5:B6"/>
    <mergeCell ref="C5:C6"/>
    <mergeCell ref="E5:E6"/>
    <mergeCell ref="F5:F6"/>
    <mergeCell ref="G5:G6"/>
    <mergeCell ref="H5:H6"/>
    <mergeCell ref="I5:I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608BE-348A-4933-A055-511C25A74266}">
  <dimension ref="A1:N58"/>
  <sheetViews>
    <sheetView zoomScale="85" zoomScaleNormal="85" workbookViewId="0">
      <pane xSplit="3" ySplit="6" topLeftCell="G7" activePane="bottomRight" state="frozen"/>
      <selection pane="topRight" activeCell="D1" sqref="D1"/>
      <selection pane="bottomLeft" activeCell="A7" sqref="A7"/>
      <selection pane="bottomRight" activeCell="H1" sqref="H1:M2"/>
    </sheetView>
  </sheetViews>
  <sheetFormatPr defaultRowHeight="15" x14ac:dyDescent="0.25"/>
  <cols>
    <col min="1" max="1" width="5.5703125" customWidth="1"/>
    <col min="2" max="2" width="19.5703125" customWidth="1"/>
    <col min="3" max="3" width="33" customWidth="1"/>
    <col min="4" max="4" width="15" style="22" customWidth="1"/>
    <col min="5" max="5" width="15.42578125" style="37" customWidth="1"/>
    <col min="6" max="6" width="17.42578125" style="37" customWidth="1"/>
    <col min="7" max="13" width="17.42578125" customWidth="1"/>
    <col min="14" max="14" width="19.85546875" customWidth="1"/>
    <col min="246" max="246" width="5.5703125" customWidth="1"/>
    <col min="249" max="249" width="8" customWidth="1"/>
    <col min="255" max="255" width="13.28515625" customWidth="1"/>
    <col min="258" max="258" width="19.5703125" customWidth="1"/>
    <col min="261" max="261" width="2.28515625" customWidth="1"/>
    <col min="263" max="263" width="19" customWidth="1"/>
    <col min="264" max="264" width="8.7109375" customWidth="1"/>
    <col min="266" max="266" width="3.140625" customWidth="1"/>
    <col min="267" max="267" width="8" customWidth="1"/>
    <col min="268" max="268" width="12.5703125" bestFit="1" customWidth="1"/>
    <col min="502" max="502" width="5.5703125" customWidth="1"/>
    <col min="505" max="505" width="8" customWidth="1"/>
    <col min="511" max="511" width="13.28515625" customWidth="1"/>
    <col min="514" max="514" width="19.5703125" customWidth="1"/>
    <col min="517" max="517" width="2.28515625" customWidth="1"/>
    <col min="519" max="519" width="19" customWidth="1"/>
    <col min="520" max="520" width="8.7109375" customWidth="1"/>
    <col min="522" max="522" width="3.140625" customWidth="1"/>
    <col min="523" max="523" width="8" customWidth="1"/>
    <col min="524" max="524" width="12.5703125" bestFit="1" customWidth="1"/>
    <col min="758" max="758" width="5.5703125" customWidth="1"/>
    <col min="761" max="761" width="8" customWidth="1"/>
    <col min="767" max="767" width="13.28515625" customWidth="1"/>
    <col min="770" max="770" width="19.5703125" customWidth="1"/>
    <col min="773" max="773" width="2.28515625" customWidth="1"/>
    <col min="775" max="775" width="19" customWidth="1"/>
    <col min="776" max="776" width="8.7109375" customWidth="1"/>
    <col min="778" max="778" width="3.140625" customWidth="1"/>
    <col min="779" max="779" width="8" customWidth="1"/>
    <col min="780" max="780" width="12.5703125" bestFit="1" customWidth="1"/>
    <col min="1014" max="1014" width="5.5703125" customWidth="1"/>
    <col min="1017" max="1017" width="8" customWidth="1"/>
    <col min="1023" max="1023" width="13.28515625" customWidth="1"/>
    <col min="1026" max="1026" width="19.5703125" customWidth="1"/>
    <col min="1029" max="1029" width="2.28515625" customWidth="1"/>
    <col min="1031" max="1031" width="19" customWidth="1"/>
    <col min="1032" max="1032" width="8.7109375" customWidth="1"/>
    <col min="1034" max="1034" width="3.140625" customWidth="1"/>
    <col min="1035" max="1035" width="8" customWidth="1"/>
    <col min="1036" max="1036" width="12.5703125" bestFit="1" customWidth="1"/>
    <col min="1270" max="1270" width="5.5703125" customWidth="1"/>
    <col min="1273" max="1273" width="8" customWidth="1"/>
    <col min="1279" max="1279" width="13.28515625" customWidth="1"/>
    <col min="1282" max="1282" width="19.5703125" customWidth="1"/>
    <col min="1285" max="1285" width="2.28515625" customWidth="1"/>
    <col min="1287" max="1287" width="19" customWidth="1"/>
    <col min="1288" max="1288" width="8.7109375" customWidth="1"/>
    <col min="1290" max="1290" width="3.140625" customWidth="1"/>
    <col min="1291" max="1291" width="8" customWidth="1"/>
    <col min="1292" max="1292" width="12.5703125" bestFit="1" customWidth="1"/>
    <col min="1526" max="1526" width="5.5703125" customWidth="1"/>
    <col min="1529" max="1529" width="8" customWidth="1"/>
    <col min="1535" max="1535" width="13.28515625" customWidth="1"/>
    <col min="1538" max="1538" width="19.5703125" customWidth="1"/>
    <col min="1541" max="1541" width="2.28515625" customWidth="1"/>
    <col min="1543" max="1543" width="19" customWidth="1"/>
    <col min="1544" max="1544" width="8.7109375" customWidth="1"/>
    <col min="1546" max="1546" width="3.140625" customWidth="1"/>
    <col min="1547" max="1547" width="8" customWidth="1"/>
    <col min="1548" max="1548" width="12.5703125" bestFit="1" customWidth="1"/>
    <col min="1782" max="1782" width="5.5703125" customWidth="1"/>
    <col min="1785" max="1785" width="8" customWidth="1"/>
    <col min="1791" max="1791" width="13.28515625" customWidth="1"/>
    <col min="1794" max="1794" width="19.5703125" customWidth="1"/>
    <col min="1797" max="1797" width="2.28515625" customWidth="1"/>
    <col min="1799" max="1799" width="19" customWidth="1"/>
    <col min="1800" max="1800" width="8.7109375" customWidth="1"/>
    <col min="1802" max="1802" width="3.140625" customWidth="1"/>
    <col min="1803" max="1803" width="8" customWidth="1"/>
    <col min="1804" max="1804" width="12.5703125" bestFit="1" customWidth="1"/>
    <col min="2038" max="2038" width="5.5703125" customWidth="1"/>
    <col min="2041" max="2041" width="8" customWidth="1"/>
    <col min="2047" max="2047" width="13.28515625" customWidth="1"/>
    <col min="2050" max="2050" width="19.5703125" customWidth="1"/>
    <col min="2053" max="2053" width="2.28515625" customWidth="1"/>
    <col min="2055" max="2055" width="19" customWidth="1"/>
    <col min="2056" max="2056" width="8.7109375" customWidth="1"/>
    <col min="2058" max="2058" width="3.140625" customWidth="1"/>
    <col min="2059" max="2059" width="8" customWidth="1"/>
    <col min="2060" max="2060" width="12.5703125" bestFit="1" customWidth="1"/>
    <col min="2294" max="2294" width="5.5703125" customWidth="1"/>
    <col min="2297" max="2297" width="8" customWidth="1"/>
    <col min="2303" max="2303" width="13.28515625" customWidth="1"/>
    <col min="2306" max="2306" width="19.5703125" customWidth="1"/>
    <col min="2309" max="2309" width="2.28515625" customWidth="1"/>
    <col min="2311" max="2311" width="19" customWidth="1"/>
    <col min="2312" max="2312" width="8.7109375" customWidth="1"/>
    <col min="2314" max="2314" width="3.140625" customWidth="1"/>
    <col min="2315" max="2315" width="8" customWidth="1"/>
    <col min="2316" max="2316" width="12.5703125" bestFit="1" customWidth="1"/>
    <col min="2550" max="2550" width="5.5703125" customWidth="1"/>
    <col min="2553" max="2553" width="8" customWidth="1"/>
    <col min="2559" max="2559" width="13.28515625" customWidth="1"/>
    <col min="2562" max="2562" width="19.5703125" customWidth="1"/>
    <col min="2565" max="2565" width="2.28515625" customWidth="1"/>
    <col min="2567" max="2567" width="19" customWidth="1"/>
    <col min="2568" max="2568" width="8.7109375" customWidth="1"/>
    <col min="2570" max="2570" width="3.140625" customWidth="1"/>
    <col min="2571" max="2571" width="8" customWidth="1"/>
    <col min="2572" max="2572" width="12.5703125" bestFit="1" customWidth="1"/>
    <col min="2806" max="2806" width="5.5703125" customWidth="1"/>
    <col min="2809" max="2809" width="8" customWidth="1"/>
    <col min="2815" max="2815" width="13.28515625" customWidth="1"/>
    <col min="2818" max="2818" width="19.5703125" customWidth="1"/>
    <col min="2821" max="2821" width="2.28515625" customWidth="1"/>
    <col min="2823" max="2823" width="19" customWidth="1"/>
    <col min="2824" max="2824" width="8.7109375" customWidth="1"/>
    <col min="2826" max="2826" width="3.140625" customWidth="1"/>
    <col min="2827" max="2827" width="8" customWidth="1"/>
    <col min="2828" max="2828" width="12.5703125" bestFit="1" customWidth="1"/>
    <col min="3062" max="3062" width="5.5703125" customWidth="1"/>
    <col min="3065" max="3065" width="8" customWidth="1"/>
    <col min="3071" max="3071" width="13.28515625" customWidth="1"/>
    <col min="3074" max="3074" width="19.5703125" customWidth="1"/>
    <col min="3077" max="3077" width="2.28515625" customWidth="1"/>
    <col min="3079" max="3079" width="19" customWidth="1"/>
    <col min="3080" max="3080" width="8.7109375" customWidth="1"/>
    <col min="3082" max="3082" width="3.140625" customWidth="1"/>
    <col min="3083" max="3083" width="8" customWidth="1"/>
    <col min="3084" max="3084" width="12.5703125" bestFit="1" customWidth="1"/>
    <col min="3318" max="3318" width="5.5703125" customWidth="1"/>
    <col min="3321" max="3321" width="8" customWidth="1"/>
    <col min="3327" max="3327" width="13.28515625" customWidth="1"/>
    <col min="3330" max="3330" width="19.5703125" customWidth="1"/>
    <col min="3333" max="3333" width="2.28515625" customWidth="1"/>
    <col min="3335" max="3335" width="19" customWidth="1"/>
    <col min="3336" max="3336" width="8.7109375" customWidth="1"/>
    <col min="3338" max="3338" width="3.140625" customWidth="1"/>
    <col min="3339" max="3339" width="8" customWidth="1"/>
    <col min="3340" max="3340" width="12.5703125" bestFit="1" customWidth="1"/>
    <col min="3574" max="3574" width="5.5703125" customWidth="1"/>
    <col min="3577" max="3577" width="8" customWidth="1"/>
    <col min="3583" max="3583" width="13.28515625" customWidth="1"/>
    <col min="3586" max="3586" width="19.5703125" customWidth="1"/>
    <col min="3589" max="3589" width="2.28515625" customWidth="1"/>
    <col min="3591" max="3591" width="19" customWidth="1"/>
    <col min="3592" max="3592" width="8.7109375" customWidth="1"/>
    <col min="3594" max="3594" width="3.140625" customWidth="1"/>
    <col min="3595" max="3595" width="8" customWidth="1"/>
    <col min="3596" max="3596" width="12.5703125" bestFit="1" customWidth="1"/>
    <col min="3830" max="3830" width="5.5703125" customWidth="1"/>
    <col min="3833" max="3833" width="8" customWidth="1"/>
    <col min="3839" max="3839" width="13.28515625" customWidth="1"/>
    <col min="3842" max="3842" width="19.5703125" customWidth="1"/>
    <col min="3845" max="3845" width="2.28515625" customWidth="1"/>
    <col min="3847" max="3847" width="19" customWidth="1"/>
    <col min="3848" max="3848" width="8.7109375" customWidth="1"/>
    <col min="3850" max="3850" width="3.140625" customWidth="1"/>
    <col min="3851" max="3851" width="8" customWidth="1"/>
    <col min="3852" max="3852" width="12.5703125" bestFit="1" customWidth="1"/>
    <col min="4086" max="4086" width="5.5703125" customWidth="1"/>
    <col min="4089" max="4089" width="8" customWidth="1"/>
    <col min="4095" max="4095" width="13.28515625" customWidth="1"/>
    <col min="4098" max="4098" width="19.5703125" customWidth="1"/>
    <col min="4101" max="4101" width="2.28515625" customWidth="1"/>
    <col min="4103" max="4103" width="19" customWidth="1"/>
    <col min="4104" max="4104" width="8.7109375" customWidth="1"/>
    <col min="4106" max="4106" width="3.140625" customWidth="1"/>
    <col min="4107" max="4107" width="8" customWidth="1"/>
    <col min="4108" max="4108" width="12.5703125" bestFit="1" customWidth="1"/>
    <col min="4342" max="4342" width="5.5703125" customWidth="1"/>
    <col min="4345" max="4345" width="8" customWidth="1"/>
    <col min="4351" max="4351" width="13.28515625" customWidth="1"/>
    <col min="4354" max="4354" width="19.5703125" customWidth="1"/>
    <col min="4357" max="4357" width="2.28515625" customWidth="1"/>
    <col min="4359" max="4359" width="19" customWidth="1"/>
    <col min="4360" max="4360" width="8.7109375" customWidth="1"/>
    <col min="4362" max="4362" width="3.140625" customWidth="1"/>
    <col min="4363" max="4363" width="8" customWidth="1"/>
    <col min="4364" max="4364" width="12.5703125" bestFit="1" customWidth="1"/>
    <col min="4598" max="4598" width="5.5703125" customWidth="1"/>
    <col min="4601" max="4601" width="8" customWidth="1"/>
    <col min="4607" max="4607" width="13.28515625" customWidth="1"/>
    <col min="4610" max="4610" width="19.5703125" customWidth="1"/>
    <col min="4613" max="4613" width="2.28515625" customWidth="1"/>
    <col min="4615" max="4615" width="19" customWidth="1"/>
    <col min="4616" max="4616" width="8.7109375" customWidth="1"/>
    <col min="4618" max="4618" width="3.140625" customWidth="1"/>
    <col min="4619" max="4619" width="8" customWidth="1"/>
    <col min="4620" max="4620" width="12.5703125" bestFit="1" customWidth="1"/>
    <col min="4854" max="4854" width="5.5703125" customWidth="1"/>
    <col min="4857" max="4857" width="8" customWidth="1"/>
    <col min="4863" max="4863" width="13.28515625" customWidth="1"/>
    <col min="4866" max="4866" width="19.5703125" customWidth="1"/>
    <col min="4869" max="4869" width="2.28515625" customWidth="1"/>
    <col min="4871" max="4871" width="19" customWidth="1"/>
    <col min="4872" max="4872" width="8.7109375" customWidth="1"/>
    <col min="4874" max="4874" width="3.140625" customWidth="1"/>
    <col min="4875" max="4875" width="8" customWidth="1"/>
    <col min="4876" max="4876" width="12.5703125" bestFit="1" customWidth="1"/>
    <col min="5110" max="5110" width="5.5703125" customWidth="1"/>
    <col min="5113" max="5113" width="8" customWidth="1"/>
    <col min="5119" max="5119" width="13.28515625" customWidth="1"/>
    <col min="5122" max="5122" width="19.5703125" customWidth="1"/>
    <col min="5125" max="5125" width="2.28515625" customWidth="1"/>
    <col min="5127" max="5127" width="19" customWidth="1"/>
    <col min="5128" max="5128" width="8.7109375" customWidth="1"/>
    <col min="5130" max="5130" width="3.140625" customWidth="1"/>
    <col min="5131" max="5131" width="8" customWidth="1"/>
    <col min="5132" max="5132" width="12.5703125" bestFit="1" customWidth="1"/>
    <col min="5366" max="5366" width="5.5703125" customWidth="1"/>
    <col min="5369" max="5369" width="8" customWidth="1"/>
    <col min="5375" max="5375" width="13.28515625" customWidth="1"/>
    <col min="5378" max="5378" width="19.5703125" customWidth="1"/>
    <col min="5381" max="5381" width="2.28515625" customWidth="1"/>
    <col min="5383" max="5383" width="19" customWidth="1"/>
    <col min="5384" max="5384" width="8.7109375" customWidth="1"/>
    <col min="5386" max="5386" width="3.140625" customWidth="1"/>
    <col min="5387" max="5387" width="8" customWidth="1"/>
    <col min="5388" max="5388" width="12.5703125" bestFit="1" customWidth="1"/>
    <col min="5622" max="5622" width="5.5703125" customWidth="1"/>
    <col min="5625" max="5625" width="8" customWidth="1"/>
    <col min="5631" max="5631" width="13.28515625" customWidth="1"/>
    <col min="5634" max="5634" width="19.5703125" customWidth="1"/>
    <col min="5637" max="5637" width="2.28515625" customWidth="1"/>
    <col min="5639" max="5639" width="19" customWidth="1"/>
    <col min="5640" max="5640" width="8.7109375" customWidth="1"/>
    <col min="5642" max="5642" width="3.140625" customWidth="1"/>
    <col min="5643" max="5643" width="8" customWidth="1"/>
    <col min="5644" max="5644" width="12.5703125" bestFit="1" customWidth="1"/>
    <col min="5878" max="5878" width="5.5703125" customWidth="1"/>
    <col min="5881" max="5881" width="8" customWidth="1"/>
    <col min="5887" max="5887" width="13.28515625" customWidth="1"/>
    <col min="5890" max="5890" width="19.5703125" customWidth="1"/>
    <col min="5893" max="5893" width="2.28515625" customWidth="1"/>
    <col min="5895" max="5895" width="19" customWidth="1"/>
    <col min="5896" max="5896" width="8.7109375" customWidth="1"/>
    <col min="5898" max="5898" width="3.140625" customWidth="1"/>
    <col min="5899" max="5899" width="8" customWidth="1"/>
    <col min="5900" max="5900" width="12.5703125" bestFit="1" customWidth="1"/>
    <col min="6134" max="6134" width="5.5703125" customWidth="1"/>
    <col min="6137" max="6137" width="8" customWidth="1"/>
    <col min="6143" max="6143" width="13.28515625" customWidth="1"/>
    <col min="6146" max="6146" width="19.5703125" customWidth="1"/>
    <col min="6149" max="6149" width="2.28515625" customWidth="1"/>
    <col min="6151" max="6151" width="19" customWidth="1"/>
    <col min="6152" max="6152" width="8.7109375" customWidth="1"/>
    <col min="6154" max="6154" width="3.140625" customWidth="1"/>
    <col min="6155" max="6155" width="8" customWidth="1"/>
    <col min="6156" max="6156" width="12.5703125" bestFit="1" customWidth="1"/>
    <col min="6390" max="6390" width="5.5703125" customWidth="1"/>
    <col min="6393" max="6393" width="8" customWidth="1"/>
    <col min="6399" max="6399" width="13.28515625" customWidth="1"/>
    <col min="6402" max="6402" width="19.5703125" customWidth="1"/>
    <col min="6405" max="6405" width="2.28515625" customWidth="1"/>
    <col min="6407" max="6407" width="19" customWidth="1"/>
    <col min="6408" max="6408" width="8.7109375" customWidth="1"/>
    <col min="6410" max="6410" width="3.140625" customWidth="1"/>
    <col min="6411" max="6411" width="8" customWidth="1"/>
    <col min="6412" max="6412" width="12.5703125" bestFit="1" customWidth="1"/>
    <col min="6646" max="6646" width="5.5703125" customWidth="1"/>
    <col min="6649" max="6649" width="8" customWidth="1"/>
    <col min="6655" max="6655" width="13.28515625" customWidth="1"/>
    <col min="6658" max="6658" width="19.5703125" customWidth="1"/>
    <col min="6661" max="6661" width="2.28515625" customWidth="1"/>
    <col min="6663" max="6663" width="19" customWidth="1"/>
    <col min="6664" max="6664" width="8.7109375" customWidth="1"/>
    <col min="6666" max="6666" width="3.140625" customWidth="1"/>
    <col min="6667" max="6667" width="8" customWidth="1"/>
    <col min="6668" max="6668" width="12.5703125" bestFit="1" customWidth="1"/>
    <col min="6902" max="6902" width="5.5703125" customWidth="1"/>
    <col min="6905" max="6905" width="8" customWidth="1"/>
    <col min="6911" max="6911" width="13.28515625" customWidth="1"/>
    <col min="6914" max="6914" width="19.5703125" customWidth="1"/>
    <col min="6917" max="6917" width="2.28515625" customWidth="1"/>
    <col min="6919" max="6919" width="19" customWidth="1"/>
    <col min="6920" max="6920" width="8.7109375" customWidth="1"/>
    <col min="6922" max="6922" width="3.140625" customWidth="1"/>
    <col min="6923" max="6923" width="8" customWidth="1"/>
    <col min="6924" max="6924" width="12.5703125" bestFit="1" customWidth="1"/>
    <col min="7158" max="7158" width="5.5703125" customWidth="1"/>
    <col min="7161" max="7161" width="8" customWidth="1"/>
    <col min="7167" max="7167" width="13.28515625" customWidth="1"/>
    <col min="7170" max="7170" width="19.5703125" customWidth="1"/>
    <col min="7173" max="7173" width="2.28515625" customWidth="1"/>
    <col min="7175" max="7175" width="19" customWidth="1"/>
    <col min="7176" max="7176" width="8.7109375" customWidth="1"/>
    <col min="7178" max="7178" width="3.140625" customWidth="1"/>
    <col min="7179" max="7179" width="8" customWidth="1"/>
    <col min="7180" max="7180" width="12.5703125" bestFit="1" customWidth="1"/>
    <col min="7414" max="7414" width="5.5703125" customWidth="1"/>
    <col min="7417" max="7417" width="8" customWidth="1"/>
    <col min="7423" max="7423" width="13.28515625" customWidth="1"/>
    <col min="7426" max="7426" width="19.5703125" customWidth="1"/>
    <col min="7429" max="7429" width="2.28515625" customWidth="1"/>
    <col min="7431" max="7431" width="19" customWidth="1"/>
    <col min="7432" max="7432" width="8.7109375" customWidth="1"/>
    <col min="7434" max="7434" width="3.140625" customWidth="1"/>
    <col min="7435" max="7435" width="8" customWidth="1"/>
    <col min="7436" max="7436" width="12.5703125" bestFit="1" customWidth="1"/>
    <col min="7670" max="7670" width="5.5703125" customWidth="1"/>
    <col min="7673" max="7673" width="8" customWidth="1"/>
    <col min="7679" max="7679" width="13.28515625" customWidth="1"/>
    <col min="7682" max="7682" width="19.5703125" customWidth="1"/>
    <col min="7685" max="7685" width="2.28515625" customWidth="1"/>
    <col min="7687" max="7687" width="19" customWidth="1"/>
    <col min="7688" max="7688" width="8.7109375" customWidth="1"/>
    <col min="7690" max="7690" width="3.140625" customWidth="1"/>
    <col min="7691" max="7691" width="8" customWidth="1"/>
    <col min="7692" max="7692" width="12.5703125" bestFit="1" customWidth="1"/>
    <col min="7926" max="7926" width="5.5703125" customWidth="1"/>
    <col min="7929" max="7929" width="8" customWidth="1"/>
    <col min="7935" max="7935" width="13.28515625" customWidth="1"/>
    <col min="7938" max="7938" width="19.5703125" customWidth="1"/>
    <col min="7941" max="7941" width="2.28515625" customWidth="1"/>
    <col min="7943" max="7943" width="19" customWidth="1"/>
    <col min="7944" max="7944" width="8.7109375" customWidth="1"/>
    <col min="7946" max="7946" width="3.140625" customWidth="1"/>
    <col min="7947" max="7947" width="8" customWidth="1"/>
    <col min="7948" max="7948" width="12.5703125" bestFit="1" customWidth="1"/>
    <col min="8182" max="8182" width="5.5703125" customWidth="1"/>
    <col min="8185" max="8185" width="8" customWidth="1"/>
    <col min="8191" max="8191" width="13.28515625" customWidth="1"/>
    <col min="8194" max="8194" width="19.5703125" customWidth="1"/>
    <col min="8197" max="8197" width="2.28515625" customWidth="1"/>
    <col min="8199" max="8199" width="19" customWidth="1"/>
    <col min="8200" max="8200" width="8.7109375" customWidth="1"/>
    <col min="8202" max="8202" width="3.140625" customWidth="1"/>
    <col min="8203" max="8203" width="8" customWidth="1"/>
    <col min="8204" max="8204" width="12.5703125" bestFit="1" customWidth="1"/>
    <col min="8438" max="8438" width="5.5703125" customWidth="1"/>
    <col min="8441" max="8441" width="8" customWidth="1"/>
    <col min="8447" max="8447" width="13.28515625" customWidth="1"/>
    <col min="8450" max="8450" width="19.5703125" customWidth="1"/>
    <col min="8453" max="8453" width="2.28515625" customWidth="1"/>
    <col min="8455" max="8455" width="19" customWidth="1"/>
    <col min="8456" max="8456" width="8.7109375" customWidth="1"/>
    <col min="8458" max="8458" width="3.140625" customWidth="1"/>
    <col min="8459" max="8459" width="8" customWidth="1"/>
    <col min="8460" max="8460" width="12.5703125" bestFit="1" customWidth="1"/>
    <col min="8694" max="8694" width="5.5703125" customWidth="1"/>
    <col min="8697" max="8697" width="8" customWidth="1"/>
    <col min="8703" max="8703" width="13.28515625" customWidth="1"/>
    <col min="8706" max="8706" width="19.5703125" customWidth="1"/>
    <col min="8709" max="8709" width="2.28515625" customWidth="1"/>
    <col min="8711" max="8711" width="19" customWidth="1"/>
    <col min="8712" max="8712" width="8.7109375" customWidth="1"/>
    <col min="8714" max="8714" width="3.140625" customWidth="1"/>
    <col min="8715" max="8715" width="8" customWidth="1"/>
    <col min="8716" max="8716" width="12.5703125" bestFit="1" customWidth="1"/>
    <col min="8950" max="8950" width="5.5703125" customWidth="1"/>
    <col min="8953" max="8953" width="8" customWidth="1"/>
    <col min="8959" max="8959" width="13.28515625" customWidth="1"/>
    <col min="8962" max="8962" width="19.5703125" customWidth="1"/>
    <col min="8965" max="8965" width="2.28515625" customWidth="1"/>
    <col min="8967" max="8967" width="19" customWidth="1"/>
    <col min="8968" max="8968" width="8.7109375" customWidth="1"/>
    <col min="8970" max="8970" width="3.140625" customWidth="1"/>
    <col min="8971" max="8971" width="8" customWidth="1"/>
    <col min="8972" max="8972" width="12.5703125" bestFit="1" customWidth="1"/>
    <col min="9206" max="9206" width="5.5703125" customWidth="1"/>
    <col min="9209" max="9209" width="8" customWidth="1"/>
    <col min="9215" max="9215" width="13.28515625" customWidth="1"/>
    <col min="9218" max="9218" width="19.5703125" customWidth="1"/>
    <col min="9221" max="9221" width="2.28515625" customWidth="1"/>
    <col min="9223" max="9223" width="19" customWidth="1"/>
    <col min="9224" max="9224" width="8.7109375" customWidth="1"/>
    <col min="9226" max="9226" width="3.140625" customWidth="1"/>
    <col min="9227" max="9227" width="8" customWidth="1"/>
    <col min="9228" max="9228" width="12.5703125" bestFit="1" customWidth="1"/>
    <col min="9462" max="9462" width="5.5703125" customWidth="1"/>
    <col min="9465" max="9465" width="8" customWidth="1"/>
    <col min="9471" max="9471" width="13.28515625" customWidth="1"/>
    <col min="9474" max="9474" width="19.5703125" customWidth="1"/>
    <col min="9477" max="9477" width="2.28515625" customWidth="1"/>
    <col min="9479" max="9479" width="19" customWidth="1"/>
    <col min="9480" max="9480" width="8.7109375" customWidth="1"/>
    <col min="9482" max="9482" width="3.140625" customWidth="1"/>
    <col min="9483" max="9483" width="8" customWidth="1"/>
    <col min="9484" max="9484" width="12.5703125" bestFit="1" customWidth="1"/>
    <col min="9718" max="9718" width="5.5703125" customWidth="1"/>
    <col min="9721" max="9721" width="8" customWidth="1"/>
    <col min="9727" max="9727" width="13.28515625" customWidth="1"/>
    <col min="9730" max="9730" width="19.5703125" customWidth="1"/>
    <col min="9733" max="9733" width="2.28515625" customWidth="1"/>
    <col min="9735" max="9735" width="19" customWidth="1"/>
    <col min="9736" max="9736" width="8.7109375" customWidth="1"/>
    <col min="9738" max="9738" width="3.140625" customWidth="1"/>
    <col min="9739" max="9739" width="8" customWidth="1"/>
    <col min="9740" max="9740" width="12.5703125" bestFit="1" customWidth="1"/>
    <col min="9974" max="9974" width="5.5703125" customWidth="1"/>
    <col min="9977" max="9977" width="8" customWidth="1"/>
    <col min="9983" max="9983" width="13.28515625" customWidth="1"/>
    <col min="9986" max="9986" width="19.5703125" customWidth="1"/>
    <col min="9989" max="9989" width="2.28515625" customWidth="1"/>
    <col min="9991" max="9991" width="19" customWidth="1"/>
    <col min="9992" max="9992" width="8.7109375" customWidth="1"/>
    <col min="9994" max="9994" width="3.140625" customWidth="1"/>
    <col min="9995" max="9995" width="8" customWidth="1"/>
    <col min="9996" max="9996" width="12.5703125" bestFit="1" customWidth="1"/>
    <col min="10230" max="10230" width="5.5703125" customWidth="1"/>
    <col min="10233" max="10233" width="8" customWidth="1"/>
    <col min="10239" max="10239" width="13.28515625" customWidth="1"/>
    <col min="10242" max="10242" width="19.5703125" customWidth="1"/>
    <col min="10245" max="10245" width="2.28515625" customWidth="1"/>
    <col min="10247" max="10247" width="19" customWidth="1"/>
    <col min="10248" max="10248" width="8.7109375" customWidth="1"/>
    <col min="10250" max="10250" width="3.140625" customWidth="1"/>
    <col min="10251" max="10251" width="8" customWidth="1"/>
    <col min="10252" max="10252" width="12.5703125" bestFit="1" customWidth="1"/>
    <col min="10486" max="10486" width="5.5703125" customWidth="1"/>
    <col min="10489" max="10489" width="8" customWidth="1"/>
    <col min="10495" max="10495" width="13.28515625" customWidth="1"/>
    <col min="10498" max="10498" width="19.5703125" customWidth="1"/>
    <col min="10501" max="10501" width="2.28515625" customWidth="1"/>
    <col min="10503" max="10503" width="19" customWidth="1"/>
    <col min="10504" max="10504" width="8.7109375" customWidth="1"/>
    <col min="10506" max="10506" width="3.140625" customWidth="1"/>
    <col min="10507" max="10507" width="8" customWidth="1"/>
    <col min="10508" max="10508" width="12.5703125" bestFit="1" customWidth="1"/>
    <col min="10742" max="10742" width="5.5703125" customWidth="1"/>
    <col min="10745" max="10745" width="8" customWidth="1"/>
    <col min="10751" max="10751" width="13.28515625" customWidth="1"/>
    <col min="10754" max="10754" width="19.5703125" customWidth="1"/>
    <col min="10757" max="10757" width="2.28515625" customWidth="1"/>
    <col min="10759" max="10759" width="19" customWidth="1"/>
    <col min="10760" max="10760" width="8.7109375" customWidth="1"/>
    <col min="10762" max="10762" width="3.140625" customWidth="1"/>
    <col min="10763" max="10763" width="8" customWidth="1"/>
    <col min="10764" max="10764" width="12.5703125" bestFit="1" customWidth="1"/>
    <col min="10998" max="10998" width="5.5703125" customWidth="1"/>
    <col min="11001" max="11001" width="8" customWidth="1"/>
    <col min="11007" max="11007" width="13.28515625" customWidth="1"/>
    <col min="11010" max="11010" width="19.5703125" customWidth="1"/>
    <col min="11013" max="11013" width="2.28515625" customWidth="1"/>
    <col min="11015" max="11015" width="19" customWidth="1"/>
    <col min="11016" max="11016" width="8.7109375" customWidth="1"/>
    <col min="11018" max="11018" width="3.140625" customWidth="1"/>
    <col min="11019" max="11019" width="8" customWidth="1"/>
    <col min="11020" max="11020" width="12.5703125" bestFit="1" customWidth="1"/>
    <col min="11254" max="11254" width="5.5703125" customWidth="1"/>
    <col min="11257" max="11257" width="8" customWidth="1"/>
    <col min="11263" max="11263" width="13.28515625" customWidth="1"/>
    <col min="11266" max="11266" width="19.5703125" customWidth="1"/>
    <col min="11269" max="11269" width="2.28515625" customWidth="1"/>
    <col min="11271" max="11271" width="19" customWidth="1"/>
    <col min="11272" max="11272" width="8.7109375" customWidth="1"/>
    <col min="11274" max="11274" width="3.140625" customWidth="1"/>
    <col min="11275" max="11275" width="8" customWidth="1"/>
    <col min="11276" max="11276" width="12.5703125" bestFit="1" customWidth="1"/>
    <col min="11510" max="11510" width="5.5703125" customWidth="1"/>
    <col min="11513" max="11513" width="8" customWidth="1"/>
    <col min="11519" max="11519" width="13.28515625" customWidth="1"/>
    <col min="11522" max="11522" width="19.5703125" customWidth="1"/>
    <col min="11525" max="11525" width="2.28515625" customWidth="1"/>
    <col min="11527" max="11527" width="19" customWidth="1"/>
    <col min="11528" max="11528" width="8.7109375" customWidth="1"/>
    <col min="11530" max="11530" width="3.140625" customWidth="1"/>
    <col min="11531" max="11531" width="8" customWidth="1"/>
    <col min="11532" max="11532" width="12.5703125" bestFit="1" customWidth="1"/>
    <col min="11766" max="11766" width="5.5703125" customWidth="1"/>
    <col min="11769" max="11769" width="8" customWidth="1"/>
    <col min="11775" max="11775" width="13.28515625" customWidth="1"/>
    <col min="11778" max="11778" width="19.5703125" customWidth="1"/>
    <col min="11781" max="11781" width="2.28515625" customWidth="1"/>
    <col min="11783" max="11783" width="19" customWidth="1"/>
    <col min="11784" max="11784" width="8.7109375" customWidth="1"/>
    <col min="11786" max="11786" width="3.140625" customWidth="1"/>
    <col min="11787" max="11787" width="8" customWidth="1"/>
    <col min="11788" max="11788" width="12.5703125" bestFit="1" customWidth="1"/>
    <col min="12022" max="12022" width="5.5703125" customWidth="1"/>
    <col min="12025" max="12025" width="8" customWidth="1"/>
    <col min="12031" max="12031" width="13.28515625" customWidth="1"/>
    <col min="12034" max="12034" width="19.5703125" customWidth="1"/>
    <col min="12037" max="12037" width="2.28515625" customWidth="1"/>
    <col min="12039" max="12039" width="19" customWidth="1"/>
    <col min="12040" max="12040" width="8.7109375" customWidth="1"/>
    <col min="12042" max="12042" width="3.140625" customWidth="1"/>
    <col min="12043" max="12043" width="8" customWidth="1"/>
    <col min="12044" max="12044" width="12.5703125" bestFit="1" customWidth="1"/>
    <col min="12278" max="12278" width="5.5703125" customWidth="1"/>
    <col min="12281" max="12281" width="8" customWidth="1"/>
    <col min="12287" max="12287" width="13.28515625" customWidth="1"/>
    <col min="12290" max="12290" width="19.5703125" customWidth="1"/>
    <col min="12293" max="12293" width="2.28515625" customWidth="1"/>
    <col min="12295" max="12295" width="19" customWidth="1"/>
    <col min="12296" max="12296" width="8.7109375" customWidth="1"/>
    <col min="12298" max="12298" width="3.140625" customWidth="1"/>
    <col min="12299" max="12299" width="8" customWidth="1"/>
    <col min="12300" max="12300" width="12.5703125" bestFit="1" customWidth="1"/>
    <col min="12534" max="12534" width="5.5703125" customWidth="1"/>
    <col min="12537" max="12537" width="8" customWidth="1"/>
    <col min="12543" max="12543" width="13.28515625" customWidth="1"/>
    <col min="12546" max="12546" width="19.5703125" customWidth="1"/>
    <col min="12549" max="12549" width="2.28515625" customWidth="1"/>
    <col min="12551" max="12551" width="19" customWidth="1"/>
    <col min="12552" max="12552" width="8.7109375" customWidth="1"/>
    <col min="12554" max="12554" width="3.140625" customWidth="1"/>
    <col min="12555" max="12555" width="8" customWidth="1"/>
    <col min="12556" max="12556" width="12.5703125" bestFit="1" customWidth="1"/>
    <col min="12790" max="12790" width="5.5703125" customWidth="1"/>
    <col min="12793" max="12793" width="8" customWidth="1"/>
    <col min="12799" max="12799" width="13.28515625" customWidth="1"/>
    <col min="12802" max="12802" width="19.5703125" customWidth="1"/>
    <col min="12805" max="12805" width="2.28515625" customWidth="1"/>
    <col min="12807" max="12807" width="19" customWidth="1"/>
    <col min="12808" max="12808" width="8.7109375" customWidth="1"/>
    <col min="12810" max="12810" width="3.140625" customWidth="1"/>
    <col min="12811" max="12811" width="8" customWidth="1"/>
    <col min="12812" max="12812" width="12.5703125" bestFit="1" customWidth="1"/>
    <col min="13046" max="13046" width="5.5703125" customWidth="1"/>
    <col min="13049" max="13049" width="8" customWidth="1"/>
    <col min="13055" max="13055" width="13.28515625" customWidth="1"/>
    <col min="13058" max="13058" width="19.5703125" customWidth="1"/>
    <col min="13061" max="13061" width="2.28515625" customWidth="1"/>
    <col min="13063" max="13063" width="19" customWidth="1"/>
    <col min="13064" max="13064" width="8.7109375" customWidth="1"/>
    <col min="13066" max="13066" width="3.140625" customWidth="1"/>
    <col min="13067" max="13067" width="8" customWidth="1"/>
    <col min="13068" max="13068" width="12.5703125" bestFit="1" customWidth="1"/>
    <col min="13302" max="13302" width="5.5703125" customWidth="1"/>
    <col min="13305" max="13305" width="8" customWidth="1"/>
    <col min="13311" max="13311" width="13.28515625" customWidth="1"/>
    <col min="13314" max="13314" width="19.5703125" customWidth="1"/>
    <col min="13317" max="13317" width="2.28515625" customWidth="1"/>
    <col min="13319" max="13319" width="19" customWidth="1"/>
    <col min="13320" max="13320" width="8.7109375" customWidth="1"/>
    <col min="13322" max="13322" width="3.140625" customWidth="1"/>
    <col min="13323" max="13323" width="8" customWidth="1"/>
    <col min="13324" max="13324" width="12.5703125" bestFit="1" customWidth="1"/>
    <col min="13558" max="13558" width="5.5703125" customWidth="1"/>
    <col min="13561" max="13561" width="8" customWidth="1"/>
    <col min="13567" max="13567" width="13.28515625" customWidth="1"/>
    <col min="13570" max="13570" width="19.5703125" customWidth="1"/>
    <col min="13573" max="13573" width="2.28515625" customWidth="1"/>
    <col min="13575" max="13575" width="19" customWidth="1"/>
    <col min="13576" max="13576" width="8.7109375" customWidth="1"/>
    <col min="13578" max="13578" width="3.140625" customWidth="1"/>
    <col min="13579" max="13579" width="8" customWidth="1"/>
    <col min="13580" max="13580" width="12.5703125" bestFit="1" customWidth="1"/>
    <col min="13814" max="13814" width="5.5703125" customWidth="1"/>
    <col min="13817" max="13817" width="8" customWidth="1"/>
    <col min="13823" max="13823" width="13.28515625" customWidth="1"/>
    <col min="13826" max="13826" width="19.5703125" customWidth="1"/>
    <col min="13829" max="13829" width="2.28515625" customWidth="1"/>
    <col min="13831" max="13831" width="19" customWidth="1"/>
    <col min="13832" max="13832" width="8.7109375" customWidth="1"/>
    <col min="13834" max="13834" width="3.140625" customWidth="1"/>
    <col min="13835" max="13835" width="8" customWidth="1"/>
    <col min="13836" max="13836" width="12.5703125" bestFit="1" customWidth="1"/>
    <col min="14070" max="14070" width="5.5703125" customWidth="1"/>
    <col min="14073" max="14073" width="8" customWidth="1"/>
    <col min="14079" max="14079" width="13.28515625" customWidth="1"/>
    <col min="14082" max="14082" width="19.5703125" customWidth="1"/>
    <col min="14085" max="14085" width="2.28515625" customWidth="1"/>
    <col min="14087" max="14087" width="19" customWidth="1"/>
    <col min="14088" max="14088" width="8.7109375" customWidth="1"/>
    <col min="14090" max="14090" width="3.140625" customWidth="1"/>
    <col min="14091" max="14091" width="8" customWidth="1"/>
    <col min="14092" max="14092" width="12.5703125" bestFit="1" customWidth="1"/>
    <col min="14326" max="14326" width="5.5703125" customWidth="1"/>
    <col min="14329" max="14329" width="8" customWidth="1"/>
    <col min="14335" max="14335" width="13.28515625" customWidth="1"/>
    <col min="14338" max="14338" width="19.5703125" customWidth="1"/>
    <col min="14341" max="14341" width="2.28515625" customWidth="1"/>
    <col min="14343" max="14343" width="19" customWidth="1"/>
    <col min="14344" max="14344" width="8.7109375" customWidth="1"/>
    <col min="14346" max="14346" width="3.140625" customWidth="1"/>
    <col min="14347" max="14347" width="8" customWidth="1"/>
    <col min="14348" max="14348" width="12.5703125" bestFit="1" customWidth="1"/>
    <col min="14582" max="14582" width="5.5703125" customWidth="1"/>
    <col min="14585" max="14585" width="8" customWidth="1"/>
    <col min="14591" max="14591" width="13.28515625" customWidth="1"/>
    <col min="14594" max="14594" width="19.5703125" customWidth="1"/>
    <col min="14597" max="14597" width="2.28515625" customWidth="1"/>
    <col min="14599" max="14599" width="19" customWidth="1"/>
    <col min="14600" max="14600" width="8.7109375" customWidth="1"/>
    <col min="14602" max="14602" width="3.140625" customWidth="1"/>
    <col min="14603" max="14603" width="8" customWidth="1"/>
    <col min="14604" max="14604" width="12.5703125" bestFit="1" customWidth="1"/>
    <col min="14838" max="14838" width="5.5703125" customWidth="1"/>
    <col min="14841" max="14841" width="8" customWidth="1"/>
    <col min="14847" max="14847" width="13.28515625" customWidth="1"/>
    <col min="14850" max="14850" width="19.5703125" customWidth="1"/>
    <col min="14853" max="14853" width="2.28515625" customWidth="1"/>
    <col min="14855" max="14855" width="19" customWidth="1"/>
    <col min="14856" max="14856" width="8.7109375" customWidth="1"/>
    <col min="14858" max="14858" width="3.140625" customWidth="1"/>
    <col min="14859" max="14859" width="8" customWidth="1"/>
    <col min="14860" max="14860" width="12.5703125" bestFit="1" customWidth="1"/>
    <col min="15094" max="15094" width="5.5703125" customWidth="1"/>
    <col min="15097" max="15097" width="8" customWidth="1"/>
    <col min="15103" max="15103" width="13.28515625" customWidth="1"/>
    <col min="15106" max="15106" width="19.5703125" customWidth="1"/>
    <col min="15109" max="15109" width="2.28515625" customWidth="1"/>
    <col min="15111" max="15111" width="19" customWidth="1"/>
    <col min="15112" max="15112" width="8.7109375" customWidth="1"/>
    <col min="15114" max="15114" width="3.140625" customWidth="1"/>
    <col min="15115" max="15115" width="8" customWidth="1"/>
    <col min="15116" max="15116" width="12.5703125" bestFit="1" customWidth="1"/>
    <col min="15350" max="15350" width="5.5703125" customWidth="1"/>
    <col min="15353" max="15353" width="8" customWidth="1"/>
    <col min="15359" max="15359" width="13.28515625" customWidth="1"/>
    <col min="15362" max="15362" width="19.5703125" customWidth="1"/>
    <col min="15365" max="15365" width="2.28515625" customWidth="1"/>
    <col min="15367" max="15367" width="19" customWidth="1"/>
    <col min="15368" max="15368" width="8.7109375" customWidth="1"/>
    <col min="15370" max="15370" width="3.140625" customWidth="1"/>
    <col min="15371" max="15371" width="8" customWidth="1"/>
    <col min="15372" max="15372" width="12.5703125" bestFit="1" customWidth="1"/>
    <col min="15606" max="15606" width="5.5703125" customWidth="1"/>
    <col min="15609" max="15609" width="8" customWidth="1"/>
    <col min="15615" max="15615" width="13.28515625" customWidth="1"/>
    <col min="15618" max="15618" width="19.5703125" customWidth="1"/>
    <col min="15621" max="15621" width="2.28515625" customWidth="1"/>
    <col min="15623" max="15623" width="19" customWidth="1"/>
    <col min="15624" max="15624" width="8.7109375" customWidth="1"/>
    <col min="15626" max="15626" width="3.140625" customWidth="1"/>
    <col min="15627" max="15627" width="8" customWidth="1"/>
    <col min="15628" max="15628" width="12.5703125" bestFit="1" customWidth="1"/>
    <col min="15862" max="15862" width="5.5703125" customWidth="1"/>
    <col min="15865" max="15865" width="8" customWidth="1"/>
    <col min="15871" max="15871" width="13.28515625" customWidth="1"/>
    <col min="15874" max="15874" width="19.5703125" customWidth="1"/>
    <col min="15877" max="15877" width="2.28515625" customWidth="1"/>
    <col min="15879" max="15879" width="19" customWidth="1"/>
    <col min="15880" max="15880" width="8.7109375" customWidth="1"/>
    <col min="15882" max="15882" width="3.140625" customWidth="1"/>
    <col min="15883" max="15883" width="8" customWidth="1"/>
    <col min="15884" max="15884" width="12.5703125" bestFit="1" customWidth="1"/>
    <col min="16118" max="16118" width="5.5703125" customWidth="1"/>
    <col min="16121" max="16121" width="8" customWidth="1"/>
    <col min="16127" max="16127" width="13.28515625" customWidth="1"/>
    <col min="16130" max="16130" width="19.5703125" customWidth="1"/>
    <col min="16133" max="16133" width="2.28515625" customWidth="1"/>
    <col min="16135" max="16135" width="19" customWidth="1"/>
    <col min="16136" max="16136" width="8.7109375" customWidth="1"/>
    <col min="16138" max="16138" width="3.140625" customWidth="1"/>
    <col min="16139" max="16139" width="8" customWidth="1"/>
    <col min="16140" max="16140" width="12.5703125" bestFit="1" customWidth="1"/>
  </cols>
  <sheetData>
    <row r="1" spans="1:14" ht="18.75" x14ac:dyDescent="0.3">
      <c r="A1" s="1" t="s">
        <v>0</v>
      </c>
      <c r="B1" s="1"/>
      <c r="C1" s="1"/>
      <c r="D1" s="1"/>
      <c r="E1" s="2"/>
      <c r="F1" s="2"/>
      <c r="G1" s="1"/>
      <c r="H1" s="46" t="s">
        <v>1</v>
      </c>
      <c r="I1" s="46"/>
      <c r="J1" s="46"/>
      <c r="K1" s="46"/>
      <c r="L1" s="46"/>
      <c r="M1" s="46"/>
    </row>
    <row r="2" spans="1:14" ht="14.65" customHeight="1" x14ac:dyDescent="0.25">
      <c r="A2" s="3" t="s">
        <v>2</v>
      </c>
      <c r="B2" s="3"/>
      <c r="C2" s="3"/>
      <c r="D2" s="3"/>
      <c r="E2" s="4"/>
      <c r="F2" s="4"/>
      <c r="G2" s="3"/>
      <c r="H2" s="46"/>
      <c r="I2" s="46"/>
      <c r="J2" s="46"/>
      <c r="K2" s="46"/>
      <c r="L2" s="46"/>
      <c r="M2" s="46"/>
    </row>
    <row r="3" spans="1:14" x14ac:dyDescent="0.25">
      <c r="A3" s="3" t="s">
        <v>3</v>
      </c>
      <c r="B3" s="3"/>
      <c r="C3" s="3"/>
      <c r="D3" s="3"/>
      <c r="E3" s="5">
        <f>SUM(E7:E57)</f>
        <v>1384471082</v>
      </c>
      <c r="F3" s="4"/>
      <c r="G3" s="5">
        <f>SUM(G7:G57)</f>
        <v>41259004.515000001</v>
      </c>
      <c r="H3" s="5"/>
      <c r="I3" s="5">
        <f>SUM(I7:I57)</f>
        <v>42999590</v>
      </c>
      <c r="J3" s="5">
        <f>SUM(J7:J57)</f>
        <v>1427470672</v>
      </c>
      <c r="K3" s="5"/>
      <c r="L3" s="5">
        <f>SUM(L7:L57)</f>
        <v>42999590</v>
      </c>
      <c r="M3" s="5">
        <f>SUM(M7:M57)</f>
        <v>3224422.9849999994</v>
      </c>
      <c r="N3" s="6">
        <f>L3-I3</f>
        <v>0</v>
      </c>
    </row>
    <row r="4" spans="1:14" ht="6.75" customHeight="1" x14ac:dyDescent="0.25">
      <c r="A4" s="7"/>
      <c r="B4" s="7"/>
      <c r="C4" s="7"/>
      <c r="D4" s="7"/>
      <c r="E4" s="8"/>
      <c r="F4" s="8"/>
      <c r="G4" s="7"/>
      <c r="H4" s="9"/>
      <c r="I4" s="9"/>
      <c r="J4" s="9"/>
      <c r="K4" s="9"/>
      <c r="L4" s="9"/>
      <c r="M4" s="9"/>
    </row>
    <row r="5" spans="1:14" ht="24.75" customHeight="1" x14ac:dyDescent="0.25">
      <c r="A5" s="44" t="s">
        <v>4</v>
      </c>
      <c r="B5" s="44" t="s">
        <v>5</v>
      </c>
      <c r="C5" s="44" t="s">
        <v>6</v>
      </c>
      <c r="D5" s="39"/>
      <c r="E5" s="47" t="s">
        <v>8</v>
      </c>
      <c r="F5" s="47" t="s">
        <v>9</v>
      </c>
      <c r="G5" s="44" t="s">
        <v>10</v>
      </c>
      <c r="H5" s="40" t="s">
        <v>11</v>
      </c>
      <c r="I5" s="40" t="s">
        <v>12</v>
      </c>
      <c r="J5" s="40" t="s">
        <v>11</v>
      </c>
      <c r="K5" s="42" t="s">
        <v>9</v>
      </c>
      <c r="L5" s="40" t="s">
        <v>10</v>
      </c>
      <c r="M5" s="44" t="s">
        <v>13</v>
      </c>
    </row>
    <row r="6" spans="1:14" ht="24.75" customHeight="1" x14ac:dyDescent="0.25">
      <c r="A6" s="45"/>
      <c r="B6" s="45"/>
      <c r="C6" s="45"/>
      <c r="D6" s="11" t="s">
        <v>116</v>
      </c>
      <c r="E6" s="48"/>
      <c r="F6" s="48"/>
      <c r="G6" s="45"/>
      <c r="H6" s="41"/>
      <c r="I6" s="41"/>
      <c r="J6" s="41"/>
      <c r="K6" s="43"/>
      <c r="L6" s="41"/>
      <c r="M6" s="45"/>
    </row>
    <row r="7" spans="1:14" x14ac:dyDescent="0.25">
      <c r="A7" s="12">
        <v>1</v>
      </c>
      <c r="B7" s="13" t="s">
        <v>21</v>
      </c>
      <c r="C7" s="13" t="s">
        <v>22</v>
      </c>
      <c r="D7" s="15">
        <v>49513000</v>
      </c>
      <c r="E7" s="14">
        <f>SUM(D7:D7)</f>
        <v>49513000</v>
      </c>
      <c r="F7" s="16">
        <f t="shared" ref="F7:F57" si="0">50%*E7</f>
        <v>24756500</v>
      </c>
      <c r="G7" s="17">
        <f>IF(F7&gt;500000000,(50000000*0.05)+(200000000*0.15)+(250000000*0.25)+((F7-500000000)*0.3),IF(F7&gt;250000000,(50000000*0.05)+(200000000*0.15)+((F7-250000000)*0.25),IF(F7&gt;200000000,(50000000*0.05)+(F7-50000000)*0.15,IF(F7&gt;50000000,(50000000*0.05)+((F7-50000000)*0.15),IF(F7&lt;=50000000,F7*0.05,0)))))</f>
        <v>1237825</v>
      </c>
      <c r="H7" s="17">
        <f>E7</f>
        <v>49513000</v>
      </c>
      <c r="I7" s="17">
        <v>1269550</v>
      </c>
      <c r="J7" s="17">
        <f>H7+I7</f>
        <v>50782550</v>
      </c>
      <c r="K7" s="18">
        <f>ROUNDDOWN(J7/2,-3)</f>
        <v>25391000</v>
      </c>
      <c r="L7" s="17">
        <f>IF(K7&gt;500000000,(50000000*0.05)+(200000000*0.15)+(250000000*0.25)+((K7-500000000)*0.3),IF(K7&gt;250000000,(50000000*0.05)+(200000000*0.15)+((K7-250000000)*0.25),IF(K7&gt;200000000,(50000000*0.05)+(K7-50000000)*0.15,IF(K7&gt;50000000,(50000000*0.05)+((K7-50000000)*0.15),IF(K7&lt;=50000000,K7*0.05,0)))))</f>
        <v>1269550</v>
      </c>
      <c r="M7" s="15">
        <f>L7-G7</f>
        <v>31725</v>
      </c>
      <c r="N7" s="19"/>
    </row>
    <row r="8" spans="1:14" ht="15" customHeight="1" x14ac:dyDescent="0.25">
      <c r="A8" s="12">
        <v>2</v>
      </c>
      <c r="B8" s="13" t="s">
        <v>23</v>
      </c>
      <c r="C8" s="13" t="s">
        <v>24</v>
      </c>
      <c r="D8" s="15">
        <v>56410850</v>
      </c>
      <c r="E8" s="14">
        <f>SUM(D8:D8)</f>
        <v>56410850</v>
      </c>
      <c r="F8" s="16">
        <f t="shared" si="0"/>
        <v>28205425</v>
      </c>
      <c r="G8" s="17">
        <f>IF(F8&gt;500000000,(50000000*0.05)+(200000000*0.15)+(250000000*0.25)+((F8-500000000)*0.3),IF(F8&gt;250000000,(50000000*0.05)+(200000000*0.15)+((F8-250000000)*0.25),IF(F8&gt;200000000,(50000000*0.05)+(F8-50000000)*0.15,IF(F8&gt;50000000,(50000000*0.05)+((F8-50000000)*0.15),IF(F8&lt;=50000000,F8*0.05,0)))))</f>
        <v>1410271.25</v>
      </c>
      <c r="H8" s="17">
        <f t="shared" ref="H8:H57" si="1">E8</f>
        <v>56410850</v>
      </c>
      <c r="I8" s="17">
        <v>1446400</v>
      </c>
      <c r="J8" s="17">
        <f t="shared" ref="J8:J57" si="2">H8+I8</f>
        <v>57857250</v>
      </c>
      <c r="K8" s="18">
        <f>ROUNDDOWN(J8/2,-3)</f>
        <v>28928000</v>
      </c>
      <c r="L8" s="17">
        <f>IF(K8&gt;500000000,(50000000*0.05)+(200000000*0.15)+(250000000*0.25)+((K8-500000000)*0.3),IF(K8&gt;250000000,(50000000*0.05)+(200000000*0.15)+((K8-250000000)*0.25),IF(K8&gt;200000000,(50000000*0.05)+(K8-50000000)*0.15,IF(K8&gt;50000000,(50000000*0.05)+((K8-50000000)*0.15),IF(K8&lt;=50000000,K8*0.05,0)))))</f>
        <v>1446400</v>
      </c>
      <c r="M8" s="15">
        <f t="shared" ref="M8:M57" si="3">L8-G8</f>
        <v>36128.75</v>
      </c>
      <c r="N8" s="19"/>
    </row>
    <row r="9" spans="1:14" ht="15" customHeight="1" x14ac:dyDescent="0.25">
      <c r="A9" s="12">
        <v>3</v>
      </c>
      <c r="B9" s="20" t="s">
        <v>25</v>
      </c>
      <c r="C9" s="13" t="s">
        <v>26</v>
      </c>
      <c r="D9" s="15">
        <v>0</v>
      </c>
      <c r="E9" s="14">
        <f>SUM(D9:D9)</f>
        <v>0</v>
      </c>
      <c r="F9" s="16">
        <f t="shared" si="0"/>
        <v>0</v>
      </c>
      <c r="G9" s="17">
        <f>IF(F9&gt;500000000,(50000000*0.05)+(200000000*0.15)+(250000000*0.25)+((F9-500000000)*0.3),IF(F9&gt;250000000,(50000000*0.05)+(200000000*0.15)+((F9-250000000)*0.25),IF(F9&gt;200000000,(50000000*0.05)+(F9-50000000)*0.15,IF(F9&gt;50000000,(50000000*0.05)+((F9-50000000)*0.15),IF(F9&lt;=50000000,F9*0.05,0)))))*120%</f>
        <v>0</v>
      </c>
      <c r="H9" s="17">
        <f t="shared" si="1"/>
        <v>0</v>
      </c>
      <c r="I9" s="17">
        <v>0</v>
      </c>
      <c r="J9" s="17">
        <f t="shared" si="2"/>
        <v>0</v>
      </c>
      <c r="K9" s="17"/>
      <c r="L9" s="17">
        <f t="shared" ref="L9:L57" si="4">IF(K9&gt;500000000,(50000000*0.05)+(200000000*0.15)+(250000000*0.25)+((K9-500000000)*0.3),IF(K9&gt;250000000,(50000000*0.05)+(200000000*0.15)+((K9-250000000)*0.25),IF(K9&gt;200000000,(50000000*0.05)+(K9-50000000)*0.15,IF(K9&gt;50000000,(50000000*0.05)+((K9-50000000)*0.15),IF(K9&lt;=50000000,K9*0.05,0)))))</f>
        <v>0</v>
      </c>
      <c r="M9" s="15">
        <f t="shared" si="3"/>
        <v>0</v>
      </c>
      <c r="N9" s="19"/>
    </row>
    <row r="10" spans="1:14" ht="15" customHeight="1" x14ac:dyDescent="0.25">
      <c r="A10" s="12">
        <v>4</v>
      </c>
      <c r="B10" s="13" t="s">
        <v>27</v>
      </c>
      <c r="C10" s="13" t="s">
        <v>28</v>
      </c>
      <c r="D10" s="15">
        <v>0</v>
      </c>
      <c r="E10" s="14">
        <f>SUM(D10:D10)</f>
        <v>0</v>
      </c>
      <c r="F10" s="16">
        <f t="shared" si="0"/>
        <v>0</v>
      </c>
      <c r="G10" s="17">
        <f>IF(F10&gt;500000000,(50000000*0.05)+(200000000*0.15)+(250000000*0.25)+((F10-500000000)*0.3),IF(F10&gt;250000000,(50000000*0.05)+(200000000*0.15)+((F10-250000000)*0.25),IF(F10&gt;200000000,(50000000*0.05)+(F10-50000000)*0.15,IF(F10&gt;50000000,(50000000*0.05)+((F10-50000000)*0.15),IF(F10&lt;=50000000,F10*0.05,0)))))*120%</f>
        <v>0</v>
      </c>
      <c r="H10" s="17">
        <f t="shared" si="1"/>
        <v>0</v>
      </c>
      <c r="I10" s="17">
        <v>0</v>
      </c>
      <c r="J10" s="17">
        <f t="shared" si="2"/>
        <v>0</v>
      </c>
      <c r="K10" s="17"/>
      <c r="L10" s="17">
        <f t="shared" si="4"/>
        <v>0</v>
      </c>
      <c r="M10" s="15">
        <f t="shared" si="3"/>
        <v>0</v>
      </c>
      <c r="N10" s="19"/>
    </row>
    <row r="11" spans="1:14" x14ac:dyDescent="0.25">
      <c r="A11" s="12">
        <v>5</v>
      </c>
      <c r="B11" s="13" t="s">
        <v>29</v>
      </c>
      <c r="C11" s="13" t="s">
        <v>30</v>
      </c>
      <c r="D11" s="15">
        <v>0</v>
      </c>
      <c r="E11" s="14">
        <f>SUM(D11:D11)</f>
        <v>0</v>
      </c>
      <c r="F11" s="16">
        <f t="shared" si="0"/>
        <v>0</v>
      </c>
      <c r="G11" s="17">
        <f t="shared" ref="G11:G50" si="5">IF(F11&gt;500000000,(50000000*0.05)+(200000000*0.15)+(250000000*0.25)+((F11-500000000)*0.3),IF(F11&gt;250000000,(50000000*0.05)+(200000000*0.15)+((F11-250000000)*0.25),IF(F11&gt;200000000,(50000000*0.05)+(F11-50000000)*0.15,IF(F11&gt;50000000,(50000000*0.05)+((F11-50000000)*0.15),IF(F11&lt;=50000000,F11*0.05,0)))))</f>
        <v>0</v>
      </c>
      <c r="H11" s="17">
        <f t="shared" si="1"/>
        <v>0</v>
      </c>
      <c r="I11" s="17">
        <v>0</v>
      </c>
      <c r="J11" s="17">
        <f t="shared" si="2"/>
        <v>0</v>
      </c>
      <c r="K11" s="17"/>
      <c r="L11" s="17">
        <f t="shared" si="4"/>
        <v>0</v>
      </c>
      <c r="M11" s="15">
        <f t="shared" si="3"/>
        <v>0</v>
      </c>
      <c r="N11" s="19"/>
    </row>
    <row r="12" spans="1:14" ht="15" customHeight="1" x14ac:dyDescent="0.25">
      <c r="A12" s="12">
        <v>6</v>
      </c>
      <c r="B12" s="13" t="s">
        <v>31</v>
      </c>
      <c r="C12" s="13" t="s">
        <v>32</v>
      </c>
      <c r="D12" s="15">
        <v>0</v>
      </c>
      <c r="E12" s="14">
        <f>SUM(D12:D12)</f>
        <v>0</v>
      </c>
      <c r="F12" s="16">
        <f t="shared" si="0"/>
        <v>0</v>
      </c>
      <c r="G12" s="17">
        <f t="shared" si="5"/>
        <v>0</v>
      </c>
      <c r="H12" s="17">
        <f t="shared" si="1"/>
        <v>0</v>
      </c>
      <c r="I12" s="17">
        <v>0</v>
      </c>
      <c r="J12" s="17">
        <f t="shared" ref="J12" si="6">H12+I12</f>
        <v>0</v>
      </c>
      <c r="K12" s="17"/>
      <c r="L12" s="17">
        <f t="shared" ref="L12" si="7">IF(K12&gt;500000000,(50000000*0.05)+(200000000*0.15)+(250000000*0.25)+((K12-500000000)*0.3),IF(K12&gt;250000000,(50000000*0.05)+(200000000*0.15)+((K12-250000000)*0.25),IF(K12&gt;200000000,(50000000*0.05)+(K12-50000000)*0.15,IF(K12&gt;50000000,(50000000*0.05)+((K12-50000000)*0.15),IF(K12&lt;=50000000,K12*0.05,0)))))</f>
        <v>0</v>
      </c>
      <c r="M12" s="15">
        <f t="shared" ref="M12" si="8">L12-G12</f>
        <v>0</v>
      </c>
      <c r="N12" s="19"/>
    </row>
    <row r="13" spans="1:14" ht="15" customHeight="1" x14ac:dyDescent="0.25">
      <c r="A13" s="12">
        <v>7</v>
      </c>
      <c r="B13" s="13" t="s">
        <v>33</v>
      </c>
      <c r="C13" s="13" t="s">
        <v>34</v>
      </c>
      <c r="D13" s="15">
        <v>33724913</v>
      </c>
      <c r="E13" s="14">
        <f>SUM(D13:D13)</f>
        <v>33724913</v>
      </c>
      <c r="F13" s="16">
        <f t="shared" si="0"/>
        <v>16862456.5</v>
      </c>
      <c r="G13" s="17">
        <f t="shared" si="5"/>
        <v>843122.82500000007</v>
      </c>
      <c r="H13" s="17">
        <f t="shared" si="1"/>
        <v>33724913</v>
      </c>
      <c r="I13" s="17">
        <v>864700</v>
      </c>
      <c r="J13" s="17">
        <f t="shared" si="2"/>
        <v>34589613</v>
      </c>
      <c r="K13" s="18">
        <f t="shared" ref="K12:K57" si="9">ROUNDDOWN(J13/2,-3)</f>
        <v>17294000</v>
      </c>
      <c r="L13" s="17">
        <f t="shared" si="4"/>
        <v>864700</v>
      </c>
      <c r="M13" s="15">
        <f t="shared" si="3"/>
        <v>21577.17499999993</v>
      </c>
      <c r="N13" s="19"/>
    </row>
    <row r="14" spans="1:14" ht="15" customHeight="1" x14ac:dyDescent="0.25">
      <c r="A14" s="12">
        <v>8</v>
      </c>
      <c r="B14" s="13" t="s">
        <v>35</v>
      </c>
      <c r="C14" s="13" t="s">
        <v>36</v>
      </c>
      <c r="D14" s="15">
        <v>0</v>
      </c>
      <c r="E14" s="14">
        <f>SUM(D14:D14)</f>
        <v>0</v>
      </c>
      <c r="F14" s="16">
        <f t="shared" si="0"/>
        <v>0</v>
      </c>
      <c r="G14" s="17">
        <f t="shared" si="5"/>
        <v>0</v>
      </c>
      <c r="H14" s="17">
        <f t="shared" si="1"/>
        <v>0</v>
      </c>
      <c r="I14" s="17">
        <v>0</v>
      </c>
      <c r="J14" s="17">
        <f t="shared" si="2"/>
        <v>0</v>
      </c>
      <c r="K14" s="17"/>
      <c r="L14" s="17">
        <f t="shared" si="4"/>
        <v>0</v>
      </c>
      <c r="M14" s="15">
        <f t="shared" si="3"/>
        <v>0</v>
      </c>
      <c r="N14" s="19"/>
    </row>
    <row r="15" spans="1:14" ht="15" customHeight="1" x14ac:dyDescent="0.25">
      <c r="A15" s="12">
        <v>9</v>
      </c>
      <c r="B15" s="13" t="s">
        <v>37</v>
      </c>
      <c r="C15" s="13" t="s">
        <v>38</v>
      </c>
      <c r="D15" s="15">
        <v>87684382</v>
      </c>
      <c r="E15" s="14">
        <f>SUM(D15:D15)</f>
        <v>87684382</v>
      </c>
      <c r="F15" s="16">
        <f t="shared" si="0"/>
        <v>43842191</v>
      </c>
      <c r="G15" s="17">
        <f t="shared" si="5"/>
        <v>2192109.5500000003</v>
      </c>
      <c r="H15" s="17">
        <f t="shared" si="1"/>
        <v>87684382</v>
      </c>
      <c r="I15" s="17">
        <v>2248300</v>
      </c>
      <c r="J15" s="17">
        <f t="shared" si="2"/>
        <v>89932682</v>
      </c>
      <c r="K15" s="18">
        <f t="shared" si="9"/>
        <v>44966000</v>
      </c>
      <c r="L15" s="17">
        <f t="shared" si="4"/>
        <v>2248300</v>
      </c>
      <c r="M15" s="15">
        <f t="shared" si="3"/>
        <v>56190.449999999721</v>
      </c>
      <c r="N15" s="19"/>
    </row>
    <row r="16" spans="1:14" ht="15" customHeight="1" x14ac:dyDescent="0.25">
      <c r="A16" s="12">
        <v>10</v>
      </c>
      <c r="B16" s="13" t="s">
        <v>39</v>
      </c>
      <c r="C16" s="13" t="s">
        <v>40</v>
      </c>
      <c r="D16" s="15">
        <v>0</v>
      </c>
      <c r="E16" s="14">
        <f>SUM(D16:D16)</f>
        <v>0</v>
      </c>
      <c r="F16" s="16">
        <f t="shared" si="0"/>
        <v>0</v>
      </c>
      <c r="G16" s="17">
        <f t="shared" si="5"/>
        <v>0</v>
      </c>
      <c r="H16" s="17">
        <f t="shared" si="1"/>
        <v>0</v>
      </c>
      <c r="I16" s="17">
        <v>0</v>
      </c>
      <c r="J16" s="17">
        <f t="shared" ref="J16" si="10">H16+I16</f>
        <v>0</v>
      </c>
      <c r="K16" s="17"/>
      <c r="L16" s="17">
        <f t="shared" ref="L16" si="11">IF(K16&gt;500000000,(50000000*0.05)+(200000000*0.15)+(250000000*0.25)+((K16-500000000)*0.3),IF(K16&gt;250000000,(50000000*0.05)+(200000000*0.15)+((K16-250000000)*0.25),IF(K16&gt;200000000,(50000000*0.05)+(K16-50000000)*0.15,IF(K16&gt;50000000,(50000000*0.05)+((K16-50000000)*0.15),IF(K16&lt;=50000000,K16*0.05,0)))))</f>
        <v>0</v>
      </c>
      <c r="M16" s="15">
        <f t="shared" ref="M16" si="12">L16-G16</f>
        <v>0</v>
      </c>
      <c r="N16" s="19"/>
    </row>
    <row r="17" spans="1:14" ht="15" customHeight="1" x14ac:dyDescent="0.25">
      <c r="A17" s="12">
        <v>11</v>
      </c>
      <c r="B17" s="13" t="s">
        <v>41</v>
      </c>
      <c r="C17" s="13" t="s">
        <v>42</v>
      </c>
      <c r="D17" s="15">
        <v>78338580</v>
      </c>
      <c r="E17" s="14">
        <f>SUM(D17:D17)</f>
        <v>78338580</v>
      </c>
      <c r="F17" s="16">
        <f t="shared" si="0"/>
        <v>39169290</v>
      </c>
      <c r="G17" s="17">
        <f t="shared" si="5"/>
        <v>1958464.5</v>
      </c>
      <c r="H17" s="17">
        <f t="shared" si="1"/>
        <v>78338580</v>
      </c>
      <c r="I17" s="17">
        <v>2008650</v>
      </c>
      <c r="J17" s="17">
        <f t="shared" si="2"/>
        <v>80347230</v>
      </c>
      <c r="K17" s="18">
        <f t="shared" si="9"/>
        <v>40173000</v>
      </c>
      <c r="L17" s="17">
        <f t="shared" si="4"/>
        <v>2008650</v>
      </c>
      <c r="M17" s="15">
        <f t="shared" si="3"/>
        <v>50185.5</v>
      </c>
      <c r="N17" s="19"/>
    </row>
    <row r="18" spans="1:14" ht="15" customHeight="1" x14ac:dyDescent="0.25">
      <c r="A18" s="12">
        <v>12</v>
      </c>
      <c r="B18" s="13" t="s">
        <v>43</v>
      </c>
      <c r="C18" s="13" t="s">
        <v>44</v>
      </c>
      <c r="D18" s="15">
        <v>49505900</v>
      </c>
      <c r="E18" s="14">
        <f>SUM(D18:D18)</f>
        <v>49505900</v>
      </c>
      <c r="F18" s="16">
        <f t="shared" si="0"/>
        <v>24752950</v>
      </c>
      <c r="G18" s="17">
        <f>IF(F18&gt;500000000,(50000000*0.05)+(200000000*0.15)+(250000000*0.25)+((F18-500000000)*0.3),IF(F18&gt;250000000,(50000000*0.05)+(200000000*0.15)+((F18-250000000)*0.25),IF(F18&gt;200000000,(50000000*0.05)+(F18-50000000)*0.15,IF(F18&gt;50000000,(50000000*0.05)+((F18-50000000)*0.15),IF(F18&lt;=50000000,F18*0.05,0)))))</f>
        <v>1237647.5</v>
      </c>
      <c r="H18" s="17">
        <f t="shared" si="1"/>
        <v>49505900</v>
      </c>
      <c r="I18" s="17">
        <v>1269350</v>
      </c>
      <c r="J18" s="17">
        <f t="shared" si="2"/>
        <v>50775250</v>
      </c>
      <c r="K18" s="18">
        <f t="shared" si="9"/>
        <v>25387000</v>
      </c>
      <c r="L18" s="17">
        <f t="shared" si="4"/>
        <v>1269350</v>
      </c>
      <c r="M18" s="15">
        <f t="shared" si="3"/>
        <v>31702.5</v>
      </c>
      <c r="N18" s="19"/>
    </row>
    <row r="19" spans="1:14" ht="15" customHeight="1" x14ac:dyDescent="0.25">
      <c r="A19" s="12">
        <v>13</v>
      </c>
      <c r="B19" s="13" t="s">
        <v>45</v>
      </c>
      <c r="C19" s="13" t="s">
        <v>46</v>
      </c>
      <c r="D19" s="15">
        <v>95279491</v>
      </c>
      <c r="E19" s="14">
        <f>SUM(D19:D19)</f>
        <v>95279491</v>
      </c>
      <c r="F19" s="16">
        <f t="shared" si="0"/>
        <v>47639745.5</v>
      </c>
      <c r="G19" s="17">
        <f t="shared" si="5"/>
        <v>2381987.2749999999</v>
      </c>
      <c r="H19" s="17">
        <f t="shared" si="1"/>
        <v>95279491</v>
      </c>
      <c r="I19" s="17">
        <v>2443050</v>
      </c>
      <c r="J19" s="17">
        <f t="shared" si="2"/>
        <v>97722541</v>
      </c>
      <c r="K19" s="18">
        <f t="shared" si="9"/>
        <v>48861000</v>
      </c>
      <c r="L19" s="17">
        <f t="shared" si="4"/>
        <v>2443050</v>
      </c>
      <c r="M19" s="15">
        <f t="shared" si="3"/>
        <v>61062.725000000093</v>
      </c>
      <c r="N19" s="19"/>
    </row>
    <row r="20" spans="1:14" ht="15" customHeight="1" x14ac:dyDescent="0.25">
      <c r="A20" s="12">
        <v>14</v>
      </c>
      <c r="B20" s="13" t="s">
        <v>47</v>
      </c>
      <c r="C20" s="13" t="s">
        <v>48</v>
      </c>
      <c r="D20" s="15">
        <v>42930150</v>
      </c>
      <c r="E20" s="14">
        <f>SUM(D20:D20)</f>
        <v>42930150</v>
      </c>
      <c r="F20" s="16">
        <f t="shared" si="0"/>
        <v>21465075</v>
      </c>
      <c r="G20" s="17">
        <f t="shared" si="5"/>
        <v>1073253.75</v>
      </c>
      <c r="H20" s="17">
        <f t="shared" si="1"/>
        <v>42930150</v>
      </c>
      <c r="I20" s="17">
        <v>1100750</v>
      </c>
      <c r="J20" s="17">
        <f t="shared" si="2"/>
        <v>44030900</v>
      </c>
      <c r="K20" s="18">
        <f t="shared" si="9"/>
        <v>22015000</v>
      </c>
      <c r="L20" s="17">
        <f t="shared" si="4"/>
        <v>1100750</v>
      </c>
      <c r="M20" s="15">
        <f t="shared" si="3"/>
        <v>27496.25</v>
      </c>
      <c r="N20" s="19"/>
    </row>
    <row r="21" spans="1:14" ht="15" customHeight="1" x14ac:dyDescent="0.25">
      <c r="A21" s="12">
        <v>15</v>
      </c>
      <c r="B21" s="13" t="s">
        <v>49</v>
      </c>
      <c r="C21" s="13" t="s">
        <v>50</v>
      </c>
      <c r="D21" s="15">
        <v>52420238</v>
      </c>
      <c r="E21" s="14">
        <f>SUM(D21:D21)</f>
        <v>52420238</v>
      </c>
      <c r="F21" s="16">
        <f t="shared" si="0"/>
        <v>26210119</v>
      </c>
      <c r="G21" s="17">
        <f t="shared" si="5"/>
        <v>1310505.9500000002</v>
      </c>
      <c r="H21" s="17">
        <f t="shared" si="1"/>
        <v>52420238</v>
      </c>
      <c r="I21" s="17">
        <v>1344100</v>
      </c>
      <c r="J21" s="17">
        <f t="shared" si="2"/>
        <v>53764338</v>
      </c>
      <c r="K21" s="18">
        <f t="shared" si="9"/>
        <v>26882000</v>
      </c>
      <c r="L21" s="17">
        <f t="shared" si="4"/>
        <v>1344100</v>
      </c>
      <c r="M21" s="15">
        <f t="shared" si="3"/>
        <v>33594.049999999814</v>
      </c>
      <c r="N21" s="19"/>
    </row>
    <row r="22" spans="1:14" ht="15" customHeight="1" x14ac:dyDescent="0.25">
      <c r="A22" s="12">
        <v>16</v>
      </c>
      <c r="B22" s="13" t="s">
        <v>51</v>
      </c>
      <c r="C22" s="13" t="s">
        <v>52</v>
      </c>
      <c r="D22" s="15">
        <v>83211410</v>
      </c>
      <c r="E22" s="14">
        <f>SUM(D22:D22)</f>
        <v>83211410</v>
      </c>
      <c r="F22" s="16">
        <f t="shared" si="0"/>
        <v>41605705</v>
      </c>
      <c r="G22" s="17">
        <f t="shared" si="5"/>
        <v>2080285.25</v>
      </c>
      <c r="H22" s="17">
        <f t="shared" si="1"/>
        <v>83211410</v>
      </c>
      <c r="I22" s="17">
        <v>2133600</v>
      </c>
      <c r="J22" s="17">
        <f t="shared" si="2"/>
        <v>85345010</v>
      </c>
      <c r="K22" s="18">
        <f t="shared" si="9"/>
        <v>42672000</v>
      </c>
      <c r="L22" s="17">
        <f t="shared" si="4"/>
        <v>2133600</v>
      </c>
      <c r="M22" s="15">
        <f t="shared" si="3"/>
        <v>53314.75</v>
      </c>
      <c r="N22" s="19"/>
    </row>
    <row r="23" spans="1:14" ht="15" customHeight="1" x14ac:dyDescent="0.25">
      <c r="A23" s="12">
        <v>17</v>
      </c>
      <c r="B23" s="13" t="s">
        <v>53</v>
      </c>
      <c r="C23" s="13" t="s">
        <v>54</v>
      </c>
      <c r="D23" s="15">
        <v>94161379</v>
      </c>
      <c r="E23" s="14">
        <f>SUM(D23:D23)</f>
        <v>94161379</v>
      </c>
      <c r="F23" s="16">
        <f t="shared" si="0"/>
        <v>47080689.5</v>
      </c>
      <c r="G23" s="17">
        <f t="shared" si="5"/>
        <v>2354034.4750000001</v>
      </c>
      <c r="H23" s="17">
        <f t="shared" si="1"/>
        <v>94161379</v>
      </c>
      <c r="I23" s="17">
        <v>2414350</v>
      </c>
      <c r="J23" s="17">
        <f t="shared" si="2"/>
        <v>96575729</v>
      </c>
      <c r="K23" s="18">
        <f t="shared" si="9"/>
        <v>48287000</v>
      </c>
      <c r="L23" s="17">
        <f t="shared" si="4"/>
        <v>2414350</v>
      </c>
      <c r="M23" s="15">
        <f t="shared" si="3"/>
        <v>60315.524999999907</v>
      </c>
      <c r="N23" s="19"/>
    </row>
    <row r="24" spans="1:14" ht="15" customHeight="1" x14ac:dyDescent="0.25">
      <c r="A24" s="12">
        <v>18</v>
      </c>
      <c r="B24" s="13" t="s">
        <v>55</v>
      </c>
      <c r="C24" s="13" t="s">
        <v>56</v>
      </c>
      <c r="D24" s="15">
        <v>229917721</v>
      </c>
      <c r="E24" s="14">
        <f>SUM(D24:D24)</f>
        <v>229917721</v>
      </c>
      <c r="F24" s="16">
        <f t="shared" si="0"/>
        <v>114958860.5</v>
      </c>
      <c r="G24" s="17">
        <f t="shared" si="5"/>
        <v>12243829.074999999</v>
      </c>
      <c r="H24" s="17">
        <f t="shared" si="1"/>
        <v>229917721</v>
      </c>
      <c r="I24" s="17">
        <v>13236550</v>
      </c>
      <c r="J24" s="17">
        <f t="shared" si="2"/>
        <v>243154271</v>
      </c>
      <c r="K24" s="18">
        <f t="shared" si="9"/>
        <v>121577000</v>
      </c>
      <c r="L24" s="17">
        <f t="shared" si="4"/>
        <v>13236550</v>
      </c>
      <c r="M24" s="15">
        <f t="shared" si="3"/>
        <v>992720.92500000075</v>
      </c>
      <c r="N24" s="19"/>
    </row>
    <row r="25" spans="1:14" ht="15" customHeight="1" x14ac:dyDescent="0.25">
      <c r="A25" s="12">
        <v>19</v>
      </c>
      <c r="B25" s="13" t="s">
        <v>57</v>
      </c>
      <c r="C25" s="13" t="s">
        <v>58</v>
      </c>
      <c r="D25" s="15">
        <v>14502316</v>
      </c>
      <c r="E25" s="14">
        <f>SUM(D25:D25)</f>
        <v>14502316</v>
      </c>
      <c r="F25" s="16">
        <f t="shared" si="0"/>
        <v>7251158</v>
      </c>
      <c r="G25" s="17">
        <f t="shared" si="5"/>
        <v>362557.9</v>
      </c>
      <c r="H25" s="17">
        <f t="shared" si="1"/>
        <v>14502316</v>
      </c>
      <c r="I25" s="17">
        <v>371850</v>
      </c>
      <c r="J25" s="17">
        <f t="shared" si="2"/>
        <v>14874166</v>
      </c>
      <c r="K25" s="18">
        <f t="shared" si="9"/>
        <v>7437000</v>
      </c>
      <c r="L25" s="17">
        <f t="shared" si="4"/>
        <v>371850</v>
      </c>
      <c r="M25" s="15">
        <f t="shared" si="3"/>
        <v>9292.0999999999767</v>
      </c>
      <c r="N25" s="19"/>
    </row>
    <row r="26" spans="1:14" ht="15" customHeight="1" x14ac:dyDescent="0.25">
      <c r="A26" s="12">
        <v>20</v>
      </c>
      <c r="B26" s="13" t="s">
        <v>59</v>
      </c>
      <c r="C26" s="13" t="s">
        <v>60</v>
      </c>
      <c r="D26" s="15">
        <v>15000000</v>
      </c>
      <c r="E26" s="14">
        <f>SUM(D26:D26)</f>
        <v>15000000</v>
      </c>
      <c r="F26" s="16">
        <f t="shared" si="0"/>
        <v>7500000</v>
      </c>
      <c r="G26" s="17">
        <f t="shared" si="5"/>
        <v>375000</v>
      </c>
      <c r="H26" s="17">
        <f t="shared" si="1"/>
        <v>15000000</v>
      </c>
      <c r="I26" s="17">
        <v>384600</v>
      </c>
      <c r="J26" s="17">
        <f t="shared" si="2"/>
        <v>15384600</v>
      </c>
      <c r="K26" s="18">
        <f t="shared" si="9"/>
        <v>7692000</v>
      </c>
      <c r="L26" s="17">
        <f t="shared" si="4"/>
        <v>384600</v>
      </c>
      <c r="M26" s="15">
        <f t="shared" si="3"/>
        <v>9600</v>
      </c>
      <c r="N26" s="19"/>
    </row>
    <row r="27" spans="1:14" ht="15" customHeight="1" x14ac:dyDescent="0.25">
      <c r="A27" s="12">
        <v>21</v>
      </c>
      <c r="B27" s="13" t="s">
        <v>61</v>
      </c>
      <c r="C27" s="13" t="s">
        <v>62</v>
      </c>
      <c r="D27" s="15">
        <v>0</v>
      </c>
      <c r="E27" s="14">
        <f>SUM(D27:D27)</f>
        <v>0</v>
      </c>
      <c r="F27" s="16">
        <f t="shared" si="0"/>
        <v>0</v>
      </c>
      <c r="G27" s="17">
        <f t="shared" si="5"/>
        <v>0</v>
      </c>
      <c r="H27" s="17">
        <f t="shared" si="1"/>
        <v>0</v>
      </c>
      <c r="I27" s="17">
        <v>0</v>
      </c>
      <c r="J27" s="17">
        <f t="shared" si="2"/>
        <v>0</v>
      </c>
      <c r="K27" s="17"/>
      <c r="L27" s="17">
        <f t="shared" si="4"/>
        <v>0</v>
      </c>
      <c r="M27" s="15">
        <f t="shared" si="3"/>
        <v>0</v>
      </c>
      <c r="N27" s="19"/>
    </row>
    <row r="28" spans="1:14" ht="15" customHeight="1" x14ac:dyDescent="0.25">
      <c r="A28" s="12">
        <v>22</v>
      </c>
      <c r="B28" s="13" t="s">
        <v>63</v>
      </c>
      <c r="C28" s="13" t="s">
        <v>64</v>
      </c>
      <c r="D28" s="15">
        <v>7010500</v>
      </c>
      <c r="E28" s="14">
        <f>SUM(D28:D28)</f>
        <v>7010500</v>
      </c>
      <c r="F28" s="16">
        <f t="shared" si="0"/>
        <v>3505250</v>
      </c>
      <c r="G28" s="17">
        <f t="shared" si="5"/>
        <v>175262.5</v>
      </c>
      <c r="H28" s="17">
        <f t="shared" si="1"/>
        <v>7010500</v>
      </c>
      <c r="I28" s="17">
        <v>179750</v>
      </c>
      <c r="J28" s="17">
        <f t="shared" si="2"/>
        <v>7190250</v>
      </c>
      <c r="K28" s="18">
        <f t="shared" si="9"/>
        <v>3595000</v>
      </c>
      <c r="L28" s="17">
        <f t="shared" si="4"/>
        <v>179750</v>
      </c>
      <c r="M28" s="15">
        <f t="shared" si="3"/>
        <v>4487.5</v>
      </c>
      <c r="N28" s="19"/>
    </row>
    <row r="29" spans="1:14" ht="15" customHeight="1" x14ac:dyDescent="0.25">
      <c r="A29" s="12">
        <v>23</v>
      </c>
      <c r="B29" s="13" t="s">
        <v>65</v>
      </c>
      <c r="C29" s="13" t="s">
        <v>66</v>
      </c>
      <c r="D29" s="15">
        <v>46493547</v>
      </c>
      <c r="E29" s="14">
        <f>SUM(D29:D29)</f>
        <v>46493547</v>
      </c>
      <c r="F29" s="16">
        <f t="shared" si="0"/>
        <v>23246773.5</v>
      </c>
      <c r="G29" s="17">
        <f t="shared" si="5"/>
        <v>1162338.675</v>
      </c>
      <c r="H29" s="17">
        <f t="shared" si="1"/>
        <v>46493547</v>
      </c>
      <c r="I29" s="17">
        <v>1192100</v>
      </c>
      <c r="J29" s="17">
        <f t="shared" si="2"/>
        <v>47685647</v>
      </c>
      <c r="K29" s="18">
        <f t="shared" si="9"/>
        <v>23842000</v>
      </c>
      <c r="L29" s="17">
        <f t="shared" si="4"/>
        <v>1192100</v>
      </c>
      <c r="M29" s="15">
        <f t="shared" si="3"/>
        <v>29761.324999999953</v>
      </c>
      <c r="N29" s="19"/>
    </row>
    <row r="30" spans="1:14" ht="15" customHeight="1" x14ac:dyDescent="0.25">
      <c r="A30" s="12">
        <v>24</v>
      </c>
      <c r="B30" s="13" t="s">
        <v>67</v>
      </c>
      <c r="C30" s="13" t="s">
        <v>68</v>
      </c>
      <c r="D30" s="15">
        <v>87928522</v>
      </c>
      <c r="E30" s="14">
        <f>SUM(D30:D30)</f>
        <v>87928522</v>
      </c>
      <c r="F30" s="16">
        <f t="shared" si="0"/>
        <v>43964261</v>
      </c>
      <c r="G30" s="17">
        <f t="shared" si="5"/>
        <v>2198213.0500000003</v>
      </c>
      <c r="H30" s="17">
        <f t="shared" si="1"/>
        <v>87928522</v>
      </c>
      <c r="I30" s="17">
        <v>2254550</v>
      </c>
      <c r="J30" s="17">
        <f t="shared" si="2"/>
        <v>90183072</v>
      </c>
      <c r="K30" s="18">
        <f t="shared" si="9"/>
        <v>45091000</v>
      </c>
      <c r="L30" s="17">
        <f t="shared" si="4"/>
        <v>2254550</v>
      </c>
      <c r="M30" s="15">
        <f t="shared" si="3"/>
        <v>56336.949999999721</v>
      </c>
      <c r="N30" s="19"/>
    </row>
    <row r="31" spans="1:14" ht="15" customHeight="1" x14ac:dyDescent="0.25">
      <c r="A31" s="12">
        <v>25</v>
      </c>
      <c r="B31" s="13" t="s">
        <v>69</v>
      </c>
      <c r="C31" s="13" t="s">
        <v>70</v>
      </c>
      <c r="D31" s="15">
        <v>20560000</v>
      </c>
      <c r="E31" s="14">
        <f>SUM(D31:D31)</f>
        <v>20560000</v>
      </c>
      <c r="F31" s="16">
        <f t="shared" si="0"/>
        <v>10280000</v>
      </c>
      <c r="G31" s="17">
        <f t="shared" si="5"/>
        <v>514000</v>
      </c>
      <c r="H31" s="17">
        <f t="shared" si="1"/>
        <v>20560000</v>
      </c>
      <c r="I31" s="17">
        <v>527150</v>
      </c>
      <c r="J31" s="17">
        <f t="shared" si="2"/>
        <v>21087150</v>
      </c>
      <c r="K31" s="18">
        <f t="shared" si="9"/>
        <v>10543000</v>
      </c>
      <c r="L31" s="17">
        <f t="shared" si="4"/>
        <v>527150</v>
      </c>
      <c r="M31" s="15">
        <f t="shared" si="3"/>
        <v>13150</v>
      </c>
      <c r="N31" s="19"/>
    </row>
    <row r="32" spans="1:14" ht="15" customHeight="1" x14ac:dyDescent="0.25">
      <c r="A32" s="12">
        <v>26</v>
      </c>
      <c r="B32" s="13" t="s">
        <v>71</v>
      </c>
      <c r="C32" s="13" t="s">
        <v>72</v>
      </c>
      <c r="D32" s="15">
        <v>44608167</v>
      </c>
      <c r="E32" s="14">
        <f>SUM(D32:D32)</f>
        <v>44608167</v>
      </c>
      <c r="F32" s="16">
        <f t="shared" si="0"/>
        <v>22304083.5</v>
      </c>
      <c r="G32" s="17">
        <f t="shared" si="5"/>
        <v>1115204.175</v>
      </c>
      <c r="H32" s="17">
        <f t="shared" si="1"/>
        <v>44608167</v>
      </c>
      <c r="I32" s="17">
        <v>1143750</v>
      </c>
      <c r="J32" s="17">
        <f t="shared" si="2"/>
        <v>45751917</v>
      </c>
      <c r="K32" s="18">
        <f t="shared" si="9"/>
        <v>22875000</v>
      </c>
      <c r="L32" s="17">
        <f t="shared" si="4"/>
        <v>1143750</v>
      </c>
      <c r="M32" s="15">
        <f t="shared" si="3"/>
        <v>28545.824999999953</v>
      </c>
      <c r="N32" s="19"/>
    </row>
    <row r="33" spans="1:14" ht="15" customHeight="1" x14ac:dyDescent="0.25">
      <c r="A33" s="12">
        <v>27</v>
      </c>
      <c r="B33" s="13" t="s">
        <v>73</v>
      </c>
      <c r="C33" s="13" t="s">
        <v>74</v>
      </c>
      <c r="D33" s="15">
        <v>9352400</v>
      </c>
      <c r="E33" s="14">
        <f>SUM(D33:D33)</f>
        <v>9352400</v>
      </c>
      <c r="F33" s="16">
        <f t="shared" si="0"/>
        <v>4676200</v>
      </c>
      <c r="G33" s="17">
        <f t="shared" si="5"/>
        <v>233810</v>
      </c>
      <c r="H33" s="17">
        <f t="shared" si="1"/>
        <v>9352400</v>
      </c>
      <c r="I33" s="17">
        <v>239800</v>
      </c>
      <c r="J33" s="17">
        <f t="shared" si="2"/>
        <v>9592200</v>
      </c>
      <c r="K33" s="18">
        <f t="shared" si="9"/>
        <v>4796000</v>
      </c>
      <c r="L33" s="17">
        <f t="shared" si="4"/>
        <v>239800</v>
      </c>
      <c r="M33" s="15">
        <f t="shared" si="3"/>
        <v>5990</v>
      </c>
      <c r="N33" s="19"/>
    </row>
    <row r="34" spans="1:14" ht="15" customHeight="1" x14ac:dyDescent="0.25">
      <c r="A34" s="12">
        <v>28</v>
      </c>
      <c r="B34" s="13" t="s">
        <v>75</v>
      </c>
      <c r="C34" s="13" t="s">
        <v>76</v>
      </c>
      <c r="D34" s="15">
        <v>0</v>
      </c>
      <c r="E34" s="14">
        <f>SUM(D34:D34)</f>
        <v>0</v>
      </c>
      <c r="F34" s="16">
        <f t="shared" si="0"/>
        <v>0</v>
      </c>
      <c r="G34" s="17">
        <f t="shared" si="5"/>
        <v>0</v>
      </c>
      <c r="H34" s="17">
        <f t="shared" si="1"/>
        <v>0</v>
      </c>
      <c r="I34" s="17">
        <v>0</v>
      </c>
      <c r="J34" s="17">
        <f t="shared" ref="J34" si="13">H34+I34</f>
        <v>0</v>
      </c>
      <c r="K34" s="17"/>
      <c r="L34" s="17">
        <f t="shared" ref="L34" si="14">IF(K34&gt;500000000,(50000000*0.05)+(200000000*0.15)+(250000000*0.25)+((K34-500000000)*0.3),IF(K34&gt;250000000,(50000000*0.05)+(200000000*0.15)+((K34-250000000)*0.25),IF(K34&gt;200000000,(50000000*0.05)+(K34-50000000)*0.15,IF(K34&gt;50000000,(50000000*0.05)+((K34-50000000)*0.15),IF(K34&lt;=50000000,K34*0.05,0)))))</f>
        <v>0</v>
      </c>
      <c r="M34" s="15">
        <f t="shared" ref="M34" si="15">L34-G34</f>
        <v>0</v>
      </c>
      <c r="N34" s="19"/>
    </row>
    <row r="35" spans="1:14" ht="15" customHeight="1" x14ac:dyDescent="0.25">
      <c r="A35" s="12">
        <v>29</v>
      </c>
      <c r="B35" s="21" t="s">
        <v>77</v>
      </c>
      <c r="C35" s="13" t="s">
        <v>78</v>
      </c>
      <c r="D35" s="15">
        <v>4304700</v>
      </c>
      <c r="E35" s="14">
        <f>SUM(D35:D35)</f>
        <v>4304700</v>
      </c>
      <c r="F35" s="16">
        <f t="shared" si="0"/>
        <v>2152350</v>
      </c>
      <c r="G35" s="17">
        <f t="shared" si="5"/>
        <v>107617.5</v>
      </c>
      <c r="H35" s="17">
        <f t="shared" si="1"/>
        <v>4304700</v>
      </c>
      <c r="I35" s="17">
        <v>110350</v>
      </c>
      <c r="J35" s="17">
        <f t="shared" si="2"/>
        <v>4415050</v>
      </c>
      <c r="K35" s="18">
        <f t="shared" si="9"/>
        <v>2207000</v>
      </c>
      <c r="L35" s="17">
        <f t="shared" si="4"/>
        <v>110350</v>
      </c>
      <c r="M35" s="15">
        <f t="shared" si="3"/>
        <v>2732.5</v>
      </c>
      <c r="N35" s="19"/>
    </row>
    <row r="36" spans="1:14" ht="15" customHeight="1" x14ac:dyDescent="0.25">
      <c r="A36" s="12">
        <v>30</v>
      </c>
      <c r="B36" s="13" t="s">
        <v>79</v>
      </c>
      <c r="C36" s="13" t="s">
        <v>80</v>
      </c>
      <c r="D36" s="15">
        <v>4085700</v>
      </c>
      <c r="E36" s="14">
        <f>SUM(D36:D36)</f>
        <v>4085700</v>
      </c>
      <c r="F36" s="16">
        <f t="shared" si="0"/>
        <v>2042850</v>
      </c>
      <c r="G36" s="17">
        <f t="shared" si="5"/>
        <v>102142.5</v>
      </c>
      <c r="H36" s="17">
        <f t="shared" si="1"/>
        <v>4085700</v>
      </c>
      <c r="I36" s="17">
        <v>104750</v>
      </c>
      <c r="J36" s="17">
        <f t="shared" si="2"/>
        <v>4190450</v>
      </c>
      <c r="K36" s="18">
        <f t="shared" si="9"/>
        <v>2095000</v>
      </c>
      <c r="L36" s="17">
        <f t="shared" si="4"/>
        <v>104750</v>
      </c>
      <c r="M36" s="15">
        <f t="shared" si="3"/>
        <v>2607.5</v>
      </c>
      <c r="N36" s="19"/>
    </row>
    <row r="37" spans="1:14" ht="15" customHeight="1" x14ac:dyDescent="0.25">
      <c r="A37" s="12">
        <v>31</v>
      </c>
      <c r="B37" s="13" t="s">
        <v>81</v>
      </c>
      <c r="C37" s="13" t="s">
        <v>82</v>
      </c>
      <c r="D37" s="15">
        <v>2882250</v>
      </c>
      <c r="E37" s="14">
        <f>SUM(D37:D37)</f>
        <v>2882250</v>
      </c>
      <c r="F37" s="16">
        <f t="shared" si="0"/>
        <v>1441125</v>
      </c>
      <c r="G37" s="17">
        <f t="shared" si="5"/>
        <v>72056.25</v>
      </c>
      <c r="H37" s="17">
        <f t="shared" si="1"/>
        <v>2882250</v>
      </c>
      <c r="I37" s="17">
        <v>73900</v>
      </c>
      <c r="J37" s="17">
        <f t="shared" si="2"/>
        <v>2956150</v>
      </c>
      <c r="K37" s="18">
        <f t="shared" si="9"/>
        <v>1478000</v>
      </c>
      <c r="L37" s="17">
        <f t="shared" si="4"/>
        <v>73900</v>
      </c>
      <c r="M37" s="15">
        <f t="shared" si="3"/>
        <v>1843.75</v>
      </c>
      <c r="N37" s="19"/>
    </row>
    <row r="38" spans="1:14" ht="15" customHeight="1" x14ac:dyDescent="0.25">
      <c r="A38" s="12">
        <v>32</v>
      </c>
      <c r="B38" s="13" t="s">
        <v>83</v>
      </c>
      <c r="C38" s="13" t="s">
        <v>84</v>
      </c>
      <c r="D38" s="15">
        <v>0</v>
      </c>
      <c r="E38" s="14">
        <f>SUM(D38:D38)</f>
        <v>0</v>
      </c>
      <c r="F38" s="16">
        <f t="shared" si="0"/>
        <v>0</v>
      </c>
      <c r="G38" s="17">
        <f t="shared" si="5"/>
        <v>0</v>
      </c>
      <c r="H38" s="17">
        <f t="shared" si="1"/>
        <v>0</v>
      </c>
      <c r="I38" s="17"/>
      <c r="J38" s="17">
        <f t="shared" si="2"/>
        <v>0</v>
      </c>
      <c r="K38" s="17"/>
      <c r="L38" s="17"/>
      <c r="M38" s="15">
        <f t="shared" si="3"/>
        <v>0</v>
      </c>
      <c r="N38" s="19"/>
    </row>
    <row r="39" spans="1:14" ht="15" customHeight="1" x14ac:dyDescent="0.25">
      <c r="A39" s="12">
        <v>33</v>
      </c>
      <c r="B39" s="13" t="s">
        <v>85</v>
      </c>
      <c r="C39" s="13" t="s">
        <v>86</v>
      </c>
      <c r="D39" s="15">
        <v>3474000</v>
      </c>
      <c r="E39" s="14">
        <f>SUM(D39:D39)</f>
        <v>3474000</v>
      </c>
      <c r="F39" s="16">
        <f t="shared" si="0"/>
        <v>1737000</v>
      </c>
      <c r="G39" s="17">
        <f t="shared" si="5"/>
        <v>86850</v>
      </c>
      <c r="H39" s="17">
        <f t="shared" si="1"/>
        <v>3474000</v>
      </c>
      <c r="I39" s="17">
        <v>89050</v>
      </c>
      <c r="J39" s="17">
        <f t="shared" si="2"/>
        <v>3563050</v>
      </c>
      <c r="K39" s="18">
        <f t="shared" si="9"/>
        <v>1781000</v>
      </c>
      <c r="L39" s="17">
        <f t="shared" si="4"/>
        <v>89050</v>
      </c>
      <c r="M39" s="15">
        <f t="shared" si="3"/>
        <v>2200</v>
      </c>
      <c r="N39" s="19"/>
    </row>
    <row r="40" spans="1:14" ht="15" customHeight="1" x14ac:dyDescent="0.25">
      <c r="A40" s="12">
        <v>34</v>
      </c>
      <c r="B40" s="13" t="s">
        <v>87</v>
      </c>
      <c r="C40" s="13" t="s">
        <v>88</v>
      </c>
      <c r="D40" s="15">
        <v>9159450</v>
      </c>
      <c r="E40" s="14">
        <f>SUM(D40:D40)</f>
        <v>9159450</v>
      </c>
      <c r="F40" s="16">
        <f t="shared" si="0"/>
        <v>4579725</v>
      </c>
      <c r="G40" s="17">
        <f t="shared" si="5"/>
        <v>228986.25</v>
      </c>
      <c r="H40" s="17">
        <f t="shared" si="1"/>
        <v>9159450</v>
      </c>
      <c r="I40" s="17">
        <v>234850</v>
      </c>
      <c r="J40" s="17">
        <f t="shared" si="2"/>
        <v>9394300</v>
      </c>
      <c r="K40" s="18">
        <f t="shared" si="9"/>
        <v>4697000</v>
      </c>
      <c r="L40" s="17">
        <f t="shared" si="4"/>
        <v>234850</v>
      </c>
      <c r="M40" s="15">
        <f t="shared" si="3"/>
        <v>5863.75</v>
      </c>
      <c r="N40" s="19"/>
    </row>
    <row r="41" spans="1:14" ht="15" customHeight="1" x14ac:dyDescent="0.25">
      <c r="A41" s="12">
        <v>35</v>
      </c>
      <c r="B41" s="13" t="s">
        <v>89</v>
      </c>
      <c r="C41" s="13" t="s">
        <v>90</v>
      </c>
      <c r="D41" s="15">
        <v>6314950</v>
      </c>
      <c r="E41" s="14">
        <f>SUM(D41:D41)</f>
        <v>6314950</v>
      </c>
      <c r="F41" s="16">
        <f t="shared" si="0"/>
        <v>3157475</v>
      </c>
      <c r="G41" s="17">
        <f t="shared" si="5"/>
        <v>157873.75</v>
      </c>
      <c r="H41" s="17">
        <f t="shared" si="1"/>
        <v>6314950</v>
      </c>
      <c r="I41" s="17">
        <v>161900</v>
      </c>
      <c r="J41" s="17">
        <f t="shared" si="2"/>
        <v>6476850</v>
      </c>
      <c r="K41" s="18">
        <f t="shared" si="9"/>
        <v>3238000</v>
      </c>
      <c r="L41" s="17">
        <f t="shared" si="4"/>
        <v>161900</v>
      </c>
      <c r="M41" s="15">
        <f t="shared" si="3"/>
        <v>4026.25</v>
      </c>
      <c r="N41" s="19"/>
    </row>
    <row r="42" spans="1:14" ht="15" customHeight="1" x14ac:dyDescent="0.25">
      <c r="A42" s="12">
        <v>36</v>
      </c>
      <c r="B42" s="20" t="s">
        <v>25</v>
      </c>
      <c r="C42" s="13" t="s">
        <v>91</v>
      </c>
      <c r="D42" s="15">
        <v>7572150</v>
      </c>
      <c r="E42" s="14">
        <f>SUM(D42:D42)</f>
        <v>7572150</v>
      </c>
      <c r="F42" s="16">
        <f t="shared" si="0"/>
        <v>3786075</v>
      </c>
      <c r="G42" s="17">
        <f>IF(F42&gt;500000000,(50000000*0.05)+(200000000*0.15)+(250000000*0.25)+((F42-500000000)*0.3),IF(F42&gt;250000000,(50000000*0.05)+(200000000*0.15)+((F42-250000000)*0.25),IF(F42&gt;200000000,(50000000*0.05)+(F42-50000000)*0.15,IF(F42&gt;50000000,(50000000*0.05)+((F42-50000000)*0.15),IF(F42&lt;=50000000,F42*0.05,0)))))*120%</f>
        <v>227164.5</v>
      </c>
      <c r="H42" s="17">
        <f t="shared" si="1"/>
        <v>7572150</v>
      </c>
      <c r="I42" s="17">
        <v>234180</v>
      </c>
      <c r="J42" s="17">
        <f t="shared" si="2"/>
        <v>7806330</v>
      </c>
      <c r="K42" s="18">
        <f t="shared" si="9"/>
        <v>3903000</v>
      </c>
      <c r="L42" s="17">
        <f>IF(K42&gt;500000000,(50000000*0.05)+(200000000*0.15)+(250000000*0.25)+((K42-500000000)*0.3),IF(K42&gt;250000000,(50000000*0.05)+(200000000*0.15)+((K42-250000000)*0.25),IF(K42&gt;200000000,(50000000*0.05)+(K42-50000000)*0.15,IF(K42&gt;50000000,(50000000*0.05)+((K42-50000000)*0.15),IF(K42&lt;=50000000,K42*0.05,0)))))*120%</f>
        <v>234180</v>
      </c>
      <c r="M42" s="15">
        <f t="shared" si="3"/>
        <v>7015.5</v>
      </c>
      <c r="N42" s="19"/>
    </row>
    <row r="43" spans="1:14" ht="15" customHeight="1" x14ac:dyDescent="0.25">
      <c r="A43" s="12">
        <v>37</v>
      </c>
      <c r="B43" s="13" t="s">
        <v>92</v>
      </c>
      <c r="C43" s="13" t="s">
        <v>93</v>
      </c>
      <c r="D43" s="15">
        <v>9045900</v>
      </c>
      <c r="E43" s="14">
        <f>SUM(D43:D43)</f>
        <v>9045900</v>
      </c>
      <c r="F43" s="16">
        <f t="shared" si="0"/>
        <v>4522950</v>
      </c>
      <c r="G43" s="17">
        <f t="shared" si="5"/>
        <v>226147.5</v>
      </c>
      <c r="H43" s="17">
        <f t="shared" si="1"/>
        <v>9045900</v>
      </c>
      <c r="I43" s="17">
        <v>231900</v>
      </c>
      <c r="J43" s="17">
        <f t="shared" si="2"/>
        <v>9277800</v>
      </c>
      <c r="K43" s="18">
        <f t="shared" si="9"/>
        <v>4638000</v>
      </c>
      <c r="L43" s="17">
        <f t="shared" si="4"/>
        <v>231900</v>
      </c>
      <c r="M43" s="15">
        <f t="shared" si="3"/>
        <v>5752.5</v>
      </c>
      <c r="N43" s="19"/>
    </row>
    <row r="44" spans="1:14" ht="15" customHeight="1" x14ac:dyDescent="0.25">
      <c r="A44" s="12">
        <v>38</v>
      </c>
      <c r="B44" s="20" t="s">
        <v>25</v>
      </c>
      <c r="C44" s="13" t="s">
        <v>94</v>
      </c>
      <c r="D44" s="15">
        <v>240000</v>
      </c>
      <c r="E44" s="14">
        <f>SUM(D44:D44)</f>
        <v>240000</v>
      </c>
      <c r="F44" s="16">
        <f t="shared" si="0"/>
        <v>120000</v>
      </c>
      <c r="G44" s="17">
        <f>IF(F44&gt;500000000,(50000000*0.05)+(200000000*0.15)+(250000000*0.25)+((F44-500000000)*0.3),IF(F44&gt;250000000,(50000000*0.05)+(200000000*0.15)+((F44-250000000)*0.25),IF(F44&gt;200000000,(50000000*0.05)+(F44-50000000)*0.15,IF(F44&gt;50000000,(50000000*0.05)+((F44-50000000)*0.15),IF(F44&lt;=50000000,F44*0.05,0)))))*120%</f>
        <v>7200</v>
      </c>
      <c r="H44" s="17">
        <f t="shared" si="1"/>
        <v>240000</v>
      </c>
      <c r="I44" s="17">
        <v>7380</v>
      </c>
      <c r="J44" s="17">
        <f t="shared" si="2"/>
        <v>247380</v>
      </c>
      <c r="K44" s="18">
        <f t="shared" si="9"/>
        <v>123000</v>
      </c>
      <c r="L44" s="17">
        <f>IF(K44&gt;500000000,(50000000*0.05)+(200000000*0.15)+(250000000*0.25)+((K44-500000000)*0.3),IF(K44&gt;250000000,(50000000*0.05)+(200000000*0.15)+((K44-250000000)*0.25),IF(K44&gt;200000000,(50000000*0.05)+(K44-50000000)*0.15,IF(K44&gt;50000000,(50000000*0.05)+((K44-50000000)*0.15),IF(K44&lt;=50000000,K44*0.05,0)))))*120%</f>
        <v>7380</v>
      </c>
      <c r="M44" s="15">
        <f t="shared" si="3"/>
        <v>180</v>
      </c>
      <c r="N44" s="19"/>
    </row>
    <row r="45" spans="1:14" ht="15" customHeight="1" x14ac:dyDescent="0.25">
      <c r="A45" s="12">
        <v>39</v>
      </c>
      <c r="B45" s="13" t="s">
        <v>55</v>
      </c>
      <c r="C45" s="13" t="s">
        <v>95</v>
      </c>
      <c r="D45" s="15">
        <v>0</v>
      </c>
      <c r="E45" s="14">
        <f>SUM(D45:D45)</f>
        <v>0</v>
      </c>
      <c r="F45" s="16">
        <f t="shared" si="0"/>
        <v>0</v>
      </c>
      <c r="G45" s="17">
        <f t="shared" si="5"/>
        <v>0</v>
      </c>
      <c r="H45" s="17">
        <f t="shared" si="1"/>
        <v>0</v>
      </c>
      <c r="I45" s="17"/>
      <c r="J45" s="17">
        <f t="shared" si="2"/>
        <v>0</v>
      </c>
      <c r="K45" s="17"/>
      <c r="L45" s="17"/>
      <c r="M45" s="15">
        <f t="shared" si="3"/>
        <v>0</v>
      </c>
      <c r="N45" s="19"/>
    </row>
    <row r="46" spans="1:14" s="31" customFormat="1" ht="15" customHeight="1" x14ac:dyDescent="0.25">
      <c r="A46" s="23">
        <v>40</v>
      </c>
      <c r="B46" s="24" t="s">
        <v>96</v>
      </c>
      <c r="C46" s="24" t="s">
        <v>97</v>
      </c>
      <c r="D46" s="26">
        <v>34495650</v>
      </c>
      <c r="E46" s="25">
        <f>SUM(D46:D46)</f>
        <v>34495650</v>
      </c>
      <c r="F46" s="27">
        <f t="shared" si="0"/>
        <v>17247825</v>
      </c>
      <c r="G46" s="28">
        <f t="shared" si="5"/>
        <v>862391.25</v>
      </c>
      <c r="H46" s="28">
        <f t="shared" si="1"/>
        <v>34495650</v>
      </c>
      <c r="I46" s="28">
        <v>884500</v>
      </c>
      <c r="J46" s="28">
        <f t="shared" si="2"/>
        <v>35380150</v>
      </c>
      <c r="K46" s="29">
        <f t="shared" si="9"/>
        <v>17690000</v>
      </c>
      <c r="L46" s="28">
        <f t="shared" si="4"/>
        <v>884500</v>
      </c>
      <c r="M46" s="26">
        <f t="shared" si="3"/>
        <v>22108.75</v>
      </c>
      <c r="N46" s="30"/>
    </row>
    <row r="47" spans="1:14" ht="15" customHeight="1" x14ac:dyDescent="0.25">
      <c r="A47" s="12">
        <v>41</v>
      </c>
      <c r="B47" s="20" t="s">
        <v>25</v>
      </c>
      <c r="C47" s="13" t="s">
        <v>98</v>
      </c>
      <c r="D47" s="15">
        <v>0</v>
      </c>
      <c r="E47" s="14">
        <f>SUM(D47:D47)</f>
        <v>0</v>
      </c>
      <c r="F47" s="16">
        <f t="shared" si="0"/>
        <v>0</v>
      </c>
      <c r="G47" s="17">
        <f>IF(F47&gt;500000000,(50000000*0.05)+(200000000*0.15)+(250000000*0.25)+((F47-500000000)*0.3),IF(F47&gt;250000000,(50000000*0.05)+(200000000*0.15)+((F47-250000000)*0.25),IF(F47&gt;200000000,(50000000*0.05)+(F47-50000000)*0.15,IF(F47&gt;50000000,(50000000*0.05)+((F47-50000000)*0.15),IF(F47&lt;=50000000,F47*0.05,0)))))*120%</f>
        <v>0</v>
      </c>
      <c r="H47" s="17">
        <f t="shared" si="1"/>
        <v>0</v>
      </c>
      <c r="I47" s="17"/>
      <c r="J47" s="17">
        <f t="shared" si="2"/>
        <v>0</v>
      </c>
      <c r="K47" s="17"/>
      <c r="L47" s="17"/>
      <c r="M47" s="15">
        <f t="shared" si="3"/>
        <v>0</v>
      </c>
      <c r="N47" s="19"/>
    </row>
    <row r="48" spans="1:14" ht="15" customHeight="1" x14ac:dyDescent="0.25">
      <c r="A48" s="12">
        <v>42</v>
      </c>
      <c r="B48" s="13" t="s">
        <v>99</v>
      </c>
      <c r="C48" s="13" t="s">
        <v>100</v>
      </c>
      <c r="D48" s="15">
        <v>0</v>
      </c>
      <c r="E48" s="14">
        <f>SUM(D48:D48)</f>
        <v>0</v>
      </c>
      <c r="F48" s="16">
        <f t="shared" si="0"/>
        <v>0</v>
      </c>
      <c r="G48" s="17">
        <f t="shared" si="5"/>
        <v>0</v>
      </c>
      <c r="H48" s="17">
        <f t="shared" si="1"/>
        <v>0</v>
      </c>
      <c r="I48" s="17"/>
      <c r="J48" s="17">
        <f t="shared" ref="J48" si="16">H48+I48</f>
        <v>0</v>
      </c>
      <c r="K48" s="17"/>
      <c r="L48" s="17"/>
      <c r="M48" s="15">
        <f t="shared" ref="M48" si="17">L48-G48</f>
        <v>0</v>
      </c>
      <c r="N48" s="19"/>
    </row>
    <row r="49" spans="1:14" ht="15" customHeight="1" x14ac:dyDescent="0.25">
      <c r="A49" s="12">
        <v>43</v>
      </c>
      <c r="B49" s="13" t="s">
        <v>101</v>
      </c>
      <c r="C49" s="13" t="s">
        <v>102</v>
      </c>
      <c r="D49" s="15">
        <v>2822850</v>
      </c>
      <c r="E49" s="14">
        <f>SUM(D49:D49)</f>
        <v>2822850</v>
      </c>
      <c r="F49" s="16">
        <f t="shared" si="0"/>
        <v>1411425</v>
      </c>
      <c r="G49" s="17">
        <f t="shared" si="5"/>
        <v>70571.25</v>
      </c>
      <c r="H49" s="17">
        <f t="shared" si="1"/>
        <v>2822850</v>
      </c>
      <c r="I49" s="17">
        <v>72350</v>
      </c>
      <c r="J49" s="17">
        <f t="shared" si="2"/>
        <v>2895200</v>
      </c>
      <c r="K49" s="18">
        <f t="shared" si="9"/>
        <v>1447000</v>
      </c>
      <c r="L49" s="17">
        <f t="shared" si="4"/>
        <v>72350</v>
      </c>
      <c r="M49" s="15">
        <f t="shared" si="3"/>
        <v>1778.75</v>
      </c>
      <c r="N49" s="19"/>
    </row>
    <row r="50" spans="1:14" ht="15" customHeight="1" x14ac:dyDescent="0.25">
      <c r="A50" s="12">
        <v>44</v>
      </c>
      <c r="B50" s="13" t="s">
        <v>103</v>
      </c>
      <c r="C50" s="13" t="s">
        <v>104</v>
      </c>
      <c r="D50" s="15">
        <v>3385250</v>
      </c>
      <c r="E50" s="14">
        <f>SUM(D50:D50)</f>
        <v>3385250</v>
      </c>
      <c r="F50" s="16">
        <f t="shared" si="0"/>
        <v>1692625</v>
      </c>
      <c r="G50" s="17">
        <f t="shared" si="5"/>
        <v>84631.25</v>
      </c>
      <c r="H50" s="17">
        <f t="shared" si="1"/>
        <v>3385250</v>
      </c>
      <c r="I50" s="17">
        <v>86800</v>
      </c>
      <c r="J50" s="17">
        <f t="shared" si="2"/>
        <v>3472050</v>
      </c>
      <c r="K50" s="18">
        <f t="shared" si="9"/>
        <v>1736000</v>
      </c>
      <c r="L50" s="17">
        <f t="shared" si="4"/>
        <v>86800</v>
      </c>
      <c r="M50" s="15">
        <f t="shared" si="3"/>
        <v>2168.75</v>
      </c>
      <c r="N50" s="19"/>
    </row>
    <row r="51" spans="1:14" ht="15" customHeight="1" x14ac:dyDescent="0.25">
      <c r="A51" s="12">
        <v>45</v>
      </c>
      <c r="B51" s="20" t="s">
        <v>25</v>
      </c>
      <c r="C51" s="13" t="s">
        <v>105</v>
      </c>
      <c r="D51" s="15">
        <v>3123250</v>
      </c>
      <c r="E51" s="14">
        <f>SUM(D51:D51)</f>
        <v>3123250</v>
      </c>
      <c r="F51" s="16">
        <f t="shared" si="0"/>
        <v>1561625</v>
      </c>
      <c r="G51" s="17">
        <f>IF(F51&gt;500000000,(50000000*0.05)+(200000000*0.15)+(250000000*0.25)+((F51-500000000)*0.3),IF(F51&gt;250000000,(50000000*0.05)+(200000000*0.15)+((F51-250000000)*0.25),IF(F51&gt;200000000,(50000000*0.05)+(F51-50000000)*0.15,IF(F51&gt;50000000,(50000000*0.05)+((F51-50000000)*0.15),IF(F51&lt;=50000000,F51*0.05,0)))))*120%</f>
        <v>93697.5</v>
      </c>
      <c r="H51" s="17">
        <f t="shared" si="1"/>
        <v>3123250</v>
      </c>
      <c r="I51" s="17">
        <v>96540</v>
      </c>
      <c r="J51" s="17">
        <f t="shared" si="2"/>
        <v>3219790</v>
      </c>
      <c r="K51" s="18">
        <f t="shared" si="9"/>
        <v>1609000</v>
      </c>
      <c r="L51" s="17">
        <f>IF(K51&gt;500000000,(50000000*0.05)+(200000000*0.15)+(250000000*0.25)+((K51-500000000)*0.3),IF(K51&gt;250000000,(50000000*0.05)+(200000000*0.15)+((K51-250000000)*0.25),IF(K51&gt;200000000,(50000000*0.05)+(K51-50000000)*0.15,IF(K51&gt;50000000,(50000000*0.05)+((K51-50000000)*0.15),IF(K51&lt;=50000000,K51*0.05,0)))))*120%</f>
        <v>96540</v>
      </c>
      <c r="M51" s="15">
        <v>1486680</v>
      </c>
      <c r="N51" s="19"/>
    </row>
    <row r="52" spans="1:14" ht="15" customHeight="1" x14ac:dyDescent="0.25">
      <c r="A52" s="12">
        <v>46</v>
      </c>
      <c r="B52" s="13" t="s">
        <v>106</v>
      </c>
      <c r="C52" s="13" t="s">
        <v>107</v>
      </c>
      <c r="D52" s="15">
        <v>28049933</v>
      </c>
      <c r="E52" s="14">
        <f>SUM(D52:D52)</f>
        <v>28049933</v>
      </c>
      <c r="F52" s="16">
        <f t="shared" si="0"/>
        <v>14024966.5</v>
      </c>
      <c r="G52" s="17">
        <f>IF(F52&gt;500000000,(50000000*0.05)+(200000000*0.15)+(250000000*0.25)+((F52-500000000)*0.3),IF(F52&gt;250000000,(50000000*0.05)+(200000000*0.15)+((F52-250000000)*0.25),IF(F52&gt;200000000,(50000000*0.05)+(F52-50000000)*0.15,IF(F52&gt;50000000,(50000000*0.05)+((F52-50000000)*0.15),IF(F52&lt;=50000000,F52*0.05,0)))))</f>
        <v>701248.32500000007</v>
      </c>
      <c r="H52" s="17">
        <f t="shared" si="1"/>
        <v>28049933</v>
      </c>
      <c r="I52" s="17">
        <v>719200</v>
      </c>
      <c r="J52" s="17">
        <f t="shared" si="2"/>
        <v>28769133</v>
      </c>
      <c r="K52" s="18">
        <f t="shared" si="9"/>
        <v>14384000</v>
      </c>
      <c r="L52" s="17">
        <f t="shared" si="4"/>
        <v>719200</v>
      </c>
      <c r="M52" s="15">
        <f t="shared" si="3"/>
        <v>17951.67499999993</v>
      </c>
      <c r="N52" s="19"/>
    </row>
    <row r="53" spans="1:14" ht="12.95" customHeight="1" x14ac:dyDescent="0.25">
      <c r="A53" s="12">
        <v>47</v>
      </c>
      <c r="B53" s="20" t="s">
        <v>25</v>
      </c>
      <c r="C53" s="13" t="s">
        <v>108</v>
      </c>
      <c r="D53" s="15">
        <v>8893033</v>
      </c>
      <c r="E53" s="14">
        <f>SUM(D53:D53)</f>
        <v>8893033</v>
      </c>
      <c r="F53" s="16">
        <f t="shared" si="0"/>
        <v>4446516.5</v>
      </c>
      <c r="G53" s="17">
        <f>IF(F53&gt;500000000,(50000000*0.05)+(200000000*0.15)+(250000000*0.25)+((F53-500000000)*0.3),IF(F53&gt;250000000,(50000000*0.05)+(200000000*0.15)+((F53-250000000)*0.25),IF(F53&gt;200000000,(50000000*0.05)+(F53-50000000)*0.15,IF(F53&gt;50000000,(50000000*0.05)+((F53-50000000)*0.15),IF(F53&lt;=50000000,F53*0.05,0)))))*120%</f>
        <v>266790.99</v>
      </c>
      <c r="H53" s="17">
        <f t="shared" si="1"/>
        <v>8893033</v>
      </c>
      <c r="I53" s="17">
        <v>275040</v>
      </c>
      <c r="J53" s="17">
        <f t="shared" si="2"/>
        <v>9168073</v>
      </c>
      <c r="K53" s="18">
        <f t="shared" si="9"/>
        <v>4584000</v>
      </c>
      <c r="L53" s="17">
        <f t="shared" ref="L53:L56" si="18">IF(K53&gt;500000000,(50000000*0.05)+(200000000*0.15)+(250000000*0.25)+((K53-500000000)*0.3),IF(K53&gt;250000000,(50000000*0.05)+(200000000*0.15)+((K53-250000000)*0.25),IF(K53&gt;200000000,(50000000*0.05)+(K53-50000000)*0.15,IF(K53&gt;50000000,(50000000*0.05)+((K53-50000000)*0.15),IF(K53&lt;=50000000,K53*0.05,0)))))*120%</f>
        <v>275040</v>
      </c>
      <c r="M53" s="15">
        <f t="shared" si="3"/>
        <v>8249.0100000000093</v>
      </c>
      <c r="N53" s="19"/>
    </row>
    <row r="54" spans="1:14" x14ac:dyDescent="0.25">
      <c r="A54" s="12">
        <v>48</v>
      </c>
      <c r="B54" s="32"/>
      <c r="C54" s="32" t="s">
        <v>109</v>
      </c>
      <c r="D54" s="15">
        <v>3745050</v>
      </c>
      <c r="E54" s="14">
        <f>SUM(D54:D54)</f>
        <v>3745050</v>
      </c>
      <c r="F54" s="16">
        <f t="shared" si="0"/>
        <v>1872525</v>
      </c>
      <c r="G54" s="17">
        <f>IF(F54&gt;500000000,(50000000*0.05)+(200000000*0.15)+(250000000*0.25)+((F54-500000000)*0.3),IF(F54&gt;250000000,(50000000*0.05)+(200000000*0.15)+((F54-250000000)*0.25),IF(F54&gt;200000000,(50000000*0.05)+(F54-50000000)*0.15,IF(F54&gt;50000000,(50000000*0.05)+((F54-50000000)*0.15),IF(F54&lt;=50000000,F54*0.05,0)))))*120%</f>
        <v>112351.5</v>
      </c>
      <c r="H54" s="17">
        <f t="shared" si="1"/>
        <v>3745050</v>
      </c>
      <c r="I54" s="17">
        <v>115800</v>
      </c>
      <c r="J54" s="17">
        <f t="shared" si="2"/>
        <v>3860850</v>
      </c>
      <c r="K54" s="18">
        <f t="shared" si="9"/>
        <v>1930000</v>
      </c>
      <c r="L54" s="17">
        <f t="shared" si="18"/>
        <v>115800</v>
      </c>
      <c r="M54" s="15">
        <f t="shared" si="3"/>
        <v>3448.5</v>
      </c>
      <c r="N54" s="19"/>
    </row>
    <row r="55" spans="1:14" x14ac:dyDescent="0.25">
      <c r="A55" s="12">
        <v>49</v>
      </c>
      <c r="B55" s="32"/>
      <c r="C55" s="32" t="s">
        <v>110</v>
      </c>
      <c r="D55" s="15">
        <v>3312750</v>
      </c>
      <c r="E55" s="14">
        <f>SUM(D55:D55)</f>
        <v>3312750</v>
      </c>
      <c r="F55" s="16">
        <f t="shared" si="0"/>
        <v>1656375</v>
      </c>
      <c r="G55" s="17">
        <f>IF(F55&gt;500000000,(50000000*0.05)+(200000000*0.15)+(250000000*0.25)+((F55-500000000)*0.3),IF(F55&gt;250000000,(50000000*0.05)+(200000000*0.15)+((F55-250000000)*0.25),IF(F55&gt;200000000,(50000000*0.05)+(F55-50000000)*0.15,IF(F55&gt;50000000,(50000000*0.05)+((F55-50000000)*0.15),IF(F55&lt;=50000000,F55*0.05,0)))))*120%</f>
        <v>99382.5</v>
      </c>
      <c r="H55" s="17">
        <f t="shared" si="1"/>
        <v>3312750</v>
      </c>
      <c r="I55" s="17">
        <v>102420</v>
      </c>
      <c r="J55" s="17">
        <f t="shared" si="2"/>
        <v>3415170</v>
      </c>
      <c r="K55" s="18">
        <f t="shared" si="9"/>
        <v>1707000</v>
      </c>
      <c r="L55" s="17">
        <f t="shared" si="18"/>
        <v>102420</v>
      </c>
      <c r="M55" s="15">
        <f t="shared" si="3"/>
        <v>3037.5</v>
      </c>
      <c r="N55" s="19"/>
    </row>
    <row r="56" spans="1:14" x14ac:dyDescent="0.25">
      <c r="A56" s="12">
        <v>50</v>
      </c>
      <c r="B56" s="32"/>
      <c r="C56" s="32" t="s">
        <v>111</v>
      </c>
      <c r="D56" s="15">
        <v>3382050</v>
      </c>
      <c r="E56" s="14">
        <f>SUM(D56:D56)</f>
        <v>3382050</v>
      </c>
      <c r="F56" s="16">
        <f t="shared" si="0"/>
        <v>1691025</v>
      </c>
      <c r="G56" s="17">
        <f>IF(F56&gt;500000000,(50000000*0.05)+(200000000*0.15)+(250000000*0.25)+((F56-500000000)*0.3),IF(F56&gt;250000000,(50000000*0.05)+(200000000*0.15)+((F56-250000000)*0.25),IF(F56&gt;200000000,(50000000*0.05)+(F56-50000000)*0.15,IF(F56&gt;50000000,(50000000*0.05)+((F56-50000000)*0.15),IF(F56&lt;=50000000,F56*0.05,0)))))*120%</f>
        <v>101461.5</v>
      </c>
      <c r="H56" s="17">
        <f t="shared" si="1"/>
        <v>3382050</v>
      </c>
      <c r="I56" s="17">
        <v>104580</v>
      </c>
      <c r="J56" s="17">
        <f t="shared" si="2"/>
        <v>3486630</v>
      </c>
      <c r="K56" s="18">
        <f t="shared" si="9"/>
        <v>1743000</v>
      </c>
      <c r="L56" s="17">
        <f t="shared" si="18"/>
        <v>104580</v>
      </c>
      <c r="M56" s="15">
        <f t="shared" si="3"/>
        <v>3118.5</v>
      </c>
      <c r="N56" s="19"/>
    </row>
    <row r="57" spans="1:14" x14ac:dyDescent="0.25">
      <c r="A57" s="12">
        <v>51</v>
      </c>
      <c r="B57" s="32" t="s">
        <v>112</v>
      </c>
      <c r="C57" s="15" t="s">
        <v>113</v>
      </c>
      <c r="D57" s="33">
        <v>47628700</v>
      </c>
      <c r="E57" s="14">
        <f>SUM(D57:D57)</f>
        <v>47628700</v>
      </c>
      <c r="F57" s="16">
        <f t="shared" si="0"/>
        <v>23814350</v>
      </c>
      <c r="G57" s="17">
        <f>IF(F57&gt;500000000,(50000000*0.05)+(200000000*0.15)+(250000000*0.25)+((F57-500000000)*0.3),IF(F57&gt;250000000,(50000000*0.05)+(200000000*0.15)+((F57-250000000)*0.25),IF(F57&gt;200000000,(50000000*0.05)+(F57-50000000)*0.15,IF(F57&gt;50000000,(50000000*0.05)+((F57-50000000)*0.15),IF(F57&lt;=50000000,F57*0.05,0)))))</f>
        <v>1190717.5</v>
      </c>
      <c r="H57" s="17">
        <f t="shared" si="1"/>
        <v>47628700</v>
      </c>
      <c r="I57" s="17">
        <v>1221200</v>
      </c>
      <c r="J57" s="17">
        <f t="shared" si="2"/>
        <v>48849900</v>
      </c>
      <c r="K57" s="18">
        <f t="shared" si="9"/>
        <v>24424000</v>
      </c>
      <c r="L57" s="17">
        <f t="shared" si="4"/>
        <v>1221200</v>
      </c>
      <c r="M57" s="15">
        <f t="shared" si="3"/>
        <v>30482.5</v>
      </c>
      <c r="N57" s="19"/>
    </row>
    <row r="58" spans="1:14" ht="15.75" x14ac:dyDescent="0.25">
      <c r="A58" s="34" t="s">
        <v>114</v>
      </c>
      <c r="B58" s="34"/>
      <c r="C58" s="34"/>
      <c r="D58" s="35">
        <f t="shared" ref="D58" si="19">SUM(D7:D57)</f>
        <v>1384471082</v>
      </c>
      <c r="E58" s="35">
        <f>SUM(E7:E57)</f>
        <v>1384471082</v>
      </c>
      <c r="F58" s="36"/>
      <c r="G58" s="35">
        <f t="shared" ref="G58" si="20">SUM(G7:G57)</f>
        <v>41259004.515000001</v>
      </c>
      <c r="H58" s="35"/>
      <c r="I58" s="35"/>
      <c r="J58" s="35"/>
      <c r="K58" s="35"/>
      <c r="L58" s="35"/>
      <c r="M58" s="35">
        <f t="shared" ref="M58" si="21">SUM(M7:M57)</f>
        <v>3224422.9849999994</v>
      </c>
    </row>
  </sheetData>
  <mergeCells count="13">
    <mergeCell ref="J5:J6"/>
    <mergeCell ref="K5:K6"/>
    <mergeCell ref="L5:L6"/>
    <mergeCell ref="M5:M6"/>
    <mergeCell ref="H1:M2"/>
    <mergeCell ref="A5:A6"/>
    <mergeCell ref="B5:B6"/>
    <mergeCell ref="C5:C6"/>
    <mergeCell ref="E5:E6"/>
    <mergeCell ref="F5:F6"/>
    <mergeCell ref="G5:G6"/>
    <mergeCell ref="H5:H6"/>
    <mergeCell ref="I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AGU</vt:lpstr>
      <vt:lpstr>SEP</vt:lpstr>
      <vt:lpstr>OKT</vt:lpstr>
      <vt:lpstr>NOV</vt:lpstr>
      <vt:lpstr>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Pramudita</dc:creator>
  <cp:lastModifiedBy>Brian Pramudita</cp:lastModifiedBy>
  <dcterms:created xsi:type="dcterms:W3CDTF">2022-07-05T09:06:23Z</dcterms:created>
  <dcterms:modified xsi:type="dcterms:W3CDTF">2022-07-06T09:38:13Z</dcterms:modified>
</cp:coreProperties>
</file>