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brian\OneDrive\Desktop\IRMA NURANISA\4. IBLAM\SP2DK 2020\"/>
    </mc:Choice>
  </mc:AlternateContent>
  <xr:revisionPtr revIDLastSave="0" documentId="13_ncr:1_{D7A2A714-E5F5-4689-9394-EA96C175ABF1}" xr6:coauthVersionLast="47" xr6:coauthVersionMax="47" xr10:uidLastSave="{00000000-0000-0000-0000-000000000000}"/>
  <bookViews>
    <workbookView xWindow="-120" yWindow="-120" windowWidth="20730" windowHeight="11040" activeTab="1" xr2:uid="{D58C567C-E89E-4B91-A298-4E7F3C38EE25}"/>
  </bookViews>
  <sheets>
    <sheet name="Temuan" sheetId="2" r:id="rId1"/>
    <sheet name="Surat Balasan" sheetId="3" r:id="rId2"/>
    <sheet name="1.1" sheetId="1" r:id="rId3"/>
    <sheet name="2.1" sheetId="4" r:id="rId4"/>
  </sheets>
  <definedNames>
    <definedName name="_xlnm.Print_Area" localSheetId="3">'2.1'!$A$1:$I$91</definedName>
    <definedName name="_xlnm.Print_Area" localSheetId="1">'Surat Balasan'!$A$1:$BF$170</definedName>
    <definedName name="_xlnm.Print_Area" localSheetId="0">Temuan!$A$1:$I$13</definedName>
    <definedName name="_xlnm.Print_Titles" localSheetId="1">'Surat Balasan'!$1:$11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2" l="1"/>
  <c r="E10" i="2"/>
  <c r="E7" i="2"/>
  <c r="F118" i="4"/>
  <c r="G116" i="4"/>
  <c r="F114" i="4"/>
  <c r="C113" i="4"/>
  <c r="F113" i="4"/>
  <c r="F22" i="4"/>
  <c r="C20" i="4"/>
  <c r="I35" i="4" l="1"/>
  <c r="I34" i="4"/>
  <c r="I31" i="4"/>
  <c r="D89" i="4"/>
  <c r="E58" i="4"/>
  <c r="E57" i="4"/>
  <c r="E56" i="4"/>
  <c r="E55" i="4"/>
  <c r="E54" i="4"/>
  <c r="E44" i="4"/>
  <c r="E43" i="4"/>
  <c r="E42" i="4"/>
  <c r="E41" i="4"/>
  <c r="E37" i="4"/>
  <c r="E32" i="4"/>
  <c r="E31" i="4"/>
  <c r="F20" i="4"/>
  <c r="I26" i="4" s="1"/>
  <c r="G8" i="4"/>
  <c r="G20" i="4" s="1"/>
  <c r="D91" i="4" l="1"/>
  <c r="E89" i="4"/>
  <c r="I36" i="4"/>
  <c r="I37" i="4" s="1"/>
  <c r="F21" i="4"/>
  <c r="AO129" i="3" l="1"/>
  <c r="AW75" i="3" l="1"/>
  <c r="AW70" i="3"/>
  <c r="AN56" i="3" l="1"/>
  <c r="AT56" i="3" l="1"/>
  <c r="G7" i="2"/>
  <c r="E6" i="2"/>
  <c r="G6" i="2" s="1"/>
  <c r="AJ155" i="3"/>
  <c r="E9" i="2"/>
  <c r="G9" i="2" s="1"/>
  <c r="E8" i="2"/>
  <c r="G8" i="2" s="1"/>
  <c r="AW76" i="3" l="1"/>
  <c r="AT57" i="3"/>
  <c r="E11" i="2"/>
  <c r="G5" i="2"/>
  <c r="G12" i="2" s="1"/>
  <c r="G13" i="2" l="1"/>
</calcChain>
</file>

<file path=xl/sharedStrings.xml><?xml version="1.0" encoding="utf-8"?>
<sst xmlns="http://schemas.openxmlformats.org/spreadsheetml/2006/main" count="443" uniqueCount="306">
  <si>
    <t>Surat Permintaan Penjelasan atas Data dan/atau Keterangan</t>
  </si>
  <si>
    <t>Yayasan Lembaga Pengembangan Ilmu Hukum dan Manajemen Iblam</t>
  </si>
  <si>
    <t>No</t>
  </si>
  <si>
    <t>Temuan</t>
  </si>
  <si>
    <t>Jenis Pajak</t>
  </si>
  <si>
    <t>Dasar Pengenaan Pajak</t>
  </si>
  <si>
    <t>Pajak Terutang</t>
  </si>
  <si>
    <t>Note</t>
  </si>
  <si>
    <t>Drop-Off Sementara</t>
  </si>
  <si>
    <t>Dokumen yang Diperlukan</t>
  </si>
  <si>
    <t>Tindak Lanjut</t>
  </si>
  <si>
    <t>Pertanyaan</t>
  </si>
  <si>
    <t>1a</t>
  </si>
  <si>
    <t>PPh Badan</t>
  </si>
  <si>
    <t>1b</t>
  </si>
  <si>
    <t>1c</t>
  </si>
  <si>
    <t>PPh Pasal 23 dan/atau PPh Pasal 4 ayat 2</t>
  </si>
  <si>
    <t>Sudah dilakukan suspect pajak PPh 21, 23, dan 4 ayat 2 dan telah disetorkan</t>
  </si>
  <si>
    <t>1d</t>
  </si>
  <si>
    <t>Laporan Rencana dan Realisasi Sisa Lebih</t>
  </si>
  <si>
    <t>1e</t>
  </si>
  <si>
    <t>Laporan Keuangan tidak Audit (Kurang di TTD)</t>
  </si>
  <si>
    <t>TOTAL PAJAK YANG HARUS DIBAYAR</t>
  </si>
  <si>
    <t>&gt;&gt; Sisa Pajak yang harus Dibayar</t>
  </si>
  <si>
    <t>NOTE</t>
  </si>
  <si>
    <t xml:space="preserve">Nomor  </t>
  </si>
  <si>
    <t>:</t>
  </si>
  <si>
    <t xml:space="preserve">Perihal   </t>
  </si>
  <si>
    <t xml:space="preserve">: </t>
  </si>
  <si>
    <t>Surat Balasan Penjelasan atas Data dan/atau Keterangan</t>
  </si>
  <si>
    <t xml:space="preserve">Tanggal  </t>
  </si>
  <si>
    <t>28 Juli 2023</t>
  </si>
  <si>
    <t>NAMA WAJIB PAJAK : YAYASAN LEMBAGA PENGEMBANGAN ILMU HUKUM DAN MANAJEMEN IBLAM</t>
  </si>
  <si>
    <t>NPWP : 01.589.098.1-023.000</t>
  </si>
  <si>
    <t>KPP PRATAMA JAKARTA SENEN</t>
  </si>
  <si>
    <t>YAYASAN LEMBAGA PENGEMBANGAN ILMU HUKUM DAN MANAJEMEN IBLAM</t>
  </si>
  <si>
    <t>A.</t>
  </si>
  <si>
    <t>B.</t>
  </si>
  <si>
    <t>PPh Pasal 4 Ayat 2</t>
  </si>
  <si>
    <t>C.</t>
  </si>
  <si>
    <t>Biaya Lainnya yang Belum Dilakukan Pemotongan PPh</t>
  </si>
  <si>
    <t>Akun</t>
  </si>
  <si>
    <t>Biaya Usaha Lainnya</t>
  </si>
  <si>
    <t>Biaya Dari Luar Usaha</t>
  </si>
  <si>
    <t>Beban Kegiatan Mahasiswa</t>
  </si>
  <si>
    <t>Beban Asuransi Jiwa/Kesehatan</t>
  </si>
  <si>
    <t>Beban Utilitas (Listrik, Air, dan Telephone)</t>
  </si>
  <si>
    <t>Beban Internet</t>
  </si>
  <si>
    <t>Bebann ATK, Fotokopi dan Perlengkapan Kantor</t>
  </si>
  <si>
    <t>Beban Konsumsi</t>
  </si>
  <si>
    <t>Beban Transportasi dan Akomodasi</t>
  </si>
  <si>
    <t>Beban Bensin, E-Toll, dan Parkir</t>
  </si>
  <si>
    <t>Beban Seragam</t>
  </si>
  <si>
    <t>Beban Subsidi-Tunas IBLAM</t>
  </si>
  <si>
    <t>Beban Pemeliharaan Aset Tetap</t>
  </si>
  <si>
    <t>Beban Percetakan</t>
  </si>
  <si>
    <t>Beban Pembangunan dan Renovasi</t>
  </si>
  <si>
    <t>Beban Medis dan Kesehatan</t>
  </si>
  <si>
    <t>Beban Koran</t>
  </si>
  <si>
    <t>Beban Operasional Lainnya</t>
  </si>
  <si>
    <t>Beban Pajak PPh Pasal 21</t>
  </si>
  <si>
    <t>Beban Pajak PPh Pasal 23</t>
  </si>
  <si>
    <t>Beban Bunga</t>
  </si>
  <si>
    <t>Beban Administrasi Bank</t>
  </si>
  <si>
    <t>Beban Donasi dan Sumbangan</t>
  </si>
  <si>
    <t>Beban Pajak Bunga</t>
  </si>
  <si>
    <t>Beban Non-Operasional Lainnya</t>
  </si>
  <si>
    <t>Beban Pelaksanaan Sidang</t>
  </si>
  <si>
    <t>Beban Pelaksanaan Wisuda</t>
  </si>
  <si>
    <t>Jumlah</t>
  </si>
  <si>
    <t>Jumlah Biaya Lainnya</t>
  </si>
  <si>
    <t>Kami telah melakukan ekualisasi biaya-biaya yang terdapat di laporan keuangan terkait PPh Pasal 21, PPh Pasal 23, PPh Pasal 4 ayat 2. Atas biaya lainnya tersebut telah kami lakukan pemotongan dan penyetoran dengan rincian sebagai berikut:</t>
  </si>
  <si>
    <t>Nominal</t>
  </si>
  <si>
    <t>PPh Pasal 21</t>
  </si>
  <si>
    <t>Jumlah PPh Pasal 21 Terutang</t>
  </si>
  <si>
    <t>PPh Pasal 23</t>
  </si>
  <si>
    <t>Jumlah PPh Pasal 23 Terutang</t>
  </si>
  <si>
    <t>Total Pajak Terutang yang Sudah Disetor</t>
  </si>
  <si>
    <t>Atas biaya lainnya yang bukan merupakan objek pajak PPh Pasal 21, PPh Pasal 23, dan PPh Pasal 4 ayat 2 dan biaya yang tidak boleh dikurangkan menurut pajak telah kami lakukan koreksi fiskal pada perhitungan PPh Badan tahun 2019.</t>
  </si>
  <si>
    <t>Dengan demikian, tidak terdapat biaya lainnya yang belum dilakukan pemotongan PPh Pasal 21, PPh Pasal 23, dan PPh Pasal 4 ayat 2.</t>
  </si>
  <si>
    <t>D.</t>
  </si>
  <si>
    <r>
      <rPr>
        <b/>
        <sz val="11"/>
        <color theme="1"/>
        <rFont val="Segoe UI"/>
        <family val="2"/>
      </rPr>
      <t>a. Penghasilan Bunga Bank</t>
    </r>
    <r>
      <rPr>
        <sz val="11"/>
        <color theme="1"/>
        <rFont val="Segoe UI"/>
        <family val="2"/>
      </rPr>
      <t xml:space="preserve">
Atas penghasilan bunga bank tersebut secara otomatis telah dipotong oleh pihak bank terkait, sehingga tidak terdapat kekurangan atas pemotongan PPh Pasal 4 ayat 2.</t>
    </r>
  </si>
  <si>
    <r>
      <rPr>
        <b/>
        <sz val="11"/>
        <color theme="1"/>
        <rFont val="Segoe UI"/>
        <family val="2"/>
      </rPr>
      <t xml:space="preserve">b. Sisa Lebih yang Diterima </t>
    </r>
    <r>
      <rPr>
        <sz val="11"/>
        <color theme="1"/>
        <rFont val="Segoe UI"/>
        <family val="2"/>
      </rPr>
      <t xml:space="preserve">
Berdasarkan UU PPh Pasal 4 ayat 3 huruf m menyatakan sisa lebih yang diterima atau diperoleh badan atau lembaga nirlaba yang bergerak dalam bidang pendidikan dan/atau bidang penelitian dan pengembangan, yang telah terdaftar pada instansi yang membidanginya, yang ditanamkan kembali dalam bentuk sarana dan prasarana kegiatan pendidikan dan/atau penelitian dan pengembangan, dalam jangka waktu paling lama 4 (empat) tahun sejak diperolehnya sisa lebih tersebut diberikan fasilitas pengecualian dari objek pajak penghasilan. Sehingga, atas sisa lebih Yayasan Lembaga Pengembangan Ilmu Hukum dan Manajemen Iblam yang telah diinvestasikan kembali dalam bentuk sarana dan prasarana yang menunjang kegiatan pendidikan yayasan</t>
    </r>
    <r>
      <rPr>
        <b/>
        <sz val="11"/>
        <color theme="1"/>
        <rFont val="Segoe UI"/>
        <family val="2"/>
      </rPr>
      <t xml:space="preserve"> dikecualikan</t>
    </r>
    <r>
      <rPr>
        <sz val="11"/>
        <color theme="1"/>
        <rFont val="Segoe UI"/>
        <family val="2"/>
      </rPr>
      <t xml:space="preserve"> dari objek pajak penghasilan.</t>
    </r>
  </si>
  <si>
    <t>Rencana penggunaan dan realisasi atas sisa lebih tersebut telah kami lampirkan pada SPT Tahunan PPh Badan dan telah sesuai berdasarkan PMK No. 68/PMK.03/2020.</t>
  </si>
  <si>
    <t>E.</t>
  </si>
  <si>
    <t>Pelaporan Laporan Keuangan Audited</t>
  </si>
  <si>
    <t>Belum melaporkan Laporan Keuangan yang sudah diaudit dan ditandatangani sesuai dengan ketentuan perpajakan.</t>
  </si>
  <si>
    <t>Berikut kesimpulan atas setiap poin yang dibahas pada S-407/P2DK/KPP.0609/2023 tanggal 28 Juli 2023. Kami setuju akan melakukan pembayaran/penyetoran, dan/atau pelaporan pajak dengan rincian sebagai berikut.</t>
  </si>
  <si>
    <t>No.</t>
  </si>
  <si>
    <t>Total</t>
  </si>
  <si>
    <t>Demikian penjelasan yang kami paparkan terkait dengan Surat Permintaan Penjelasan atas Data dan/atau Keterangan (SP2DK) Nomor S-407/P2DK/KPP.0609/2023 tanggal 28 Juli 2023.</t>
  </si>
  <si>
    <t>Atas perhatian dan kerjasamanya, kami ucapkan terima kasih.</t>
  </si>
  <si>
    <t>Hormat kami,</t>
  </si>
  <si>
    <t>Rahmat Dwi Putranto</t>
  </si>
  <si>
    <t xml:space="preserve">Ketua Yayasan Lembaga Pengembangan Ilmu </t>
  </si>
  <si>
    <t>Hukum dan Manajemen Iblam</t>
  </si>
  <si>
    <t>Review by Management</t>
  </si>
  <si>
    <t>Review by BATS</t>
  </si>
  <si>
    <t>Brian Pramudita</t>
  </si>
  <si>
    <t>Ivana Constantia</t>
  </si>
  <si>
    <t>Irma Nuranisa</t>
  </si>
  <si>
    <t>Berdasarkan SP2DK Nomor S-409/P2DK/KPP.0609/2023 tanggal 28 Juli 2023, terdapat beberapa indikasi temuan petugas pajak. Berikut tanggapan Wajib Pajak dari beberapa temuan tersebut.</t>
  </si>
  <si>
    <t>TAHUN PAJAK : 2020</t>
  </si>
  <si>
    <t>Saudara belum melampirkan Laporan Keuangan yang diaudit dan ditandatangani dalam pelaporan SPT Tahunan Badan Tahun 2020</t>
  </si>
  <si>
    <t>Saudara melaporkan Penghasilan Final dan/atau Bukan Objek sebesar Rp 4.342.723.957 yang tidak sesuai dengan Laporan Keuangan yang Saudara lampirkan</t>
  </si>
  <si>
    <t>Terdapat koreksi terhadap koreksi fiskal yang Saudara laporkan dalam Lampiran I SPT Tahunan Badan</t>
  </si>
  <si>
    <t>Terdapat selisih antara beban pajak yang Saudara bebankan di Laporan Keuangan
dengan pembayaran pajak tahun 2020</t>
  </si>
  <si>
    <t>Saudara belum melampirkan Laporan Pemanfaatan Sisa Lebih sesuai PMK-63/PMK-03/2020</t>
  </si>
  <si>
    <t>1f</t>
  </si>
  <si>
    <t>Saudara melaporkan biaya-biaya lainnya dalam laporan keuangan sebesar Rp7.866.970.924 yang tidak ada rincian dan belum dilakukan pemotongan dan pembayaran PPh Pasal 23 dan/atau PPh Pasal 4 ayat 2</t>
  </si>
  <si>
    <t>PPh Final/PPh Badan</t>
  </si>
  <si>
    <t>Melakukan ekualisasi</t>
  </si>
  <si>
    <t>Kami tidak melakukan audit atas laporan keuangan tahun 2020 dan telah kami nyatakan pada SPT Badan Tahun 2020 bahwa laporan keuangan tahun 2020 tidak diaudit.</t>
  </si>
  <si>
    <t>Terdapat biaya lainnya sebesar Rp7.866.970.924 yang tidak ada rinciannya dan belum dilakukan pemotongan PPh Pasal 23 dan atau PPh Pasal 4 ayat 2.</t>
  </si>
  <si>
    <t>Kami tidak setuju terdapat PPh Pasal 23 dan/atau PPh Pasal 4 ayat 2 yang belum dilakukan pemotongan PPh Pasal 23 dan/atau PPh Pasal 4 ayat 2 atas biaya lainnya sebesar Rp7.866.970.924. Biaya lainnya yang dimaksud adalah:</t>
  </si>
  <si>
    <t>Beban PPN Masukan</t>
  </si>
  <si>
    <t>Beban Pelatihan, Seminar, dan Penelitian</t>
  </si>
  <si>
    <t>Beban Pelaksanaan Praktikum dan Ujian</t>
  </si>
  <si>
    <t>Beban Pendidikan</t>
  </si>
  <si>
    <t>Beban Pajak Daerah</t>
  </si>
  <si>
    <t>Beban Pos &amp; Ekspedisi</t>
  </si>
  <si>
    <t>Beban Sewa</t>
  </si>
  <si>
    <t>Pajak Jasa Giro &amp; Materai</t>
  </si>
  <si>
    <t>Penghasilan Final dan/atau Bukan Objek Pajak</t>
  </si>
  <si>
    <t>Penghasilan Final dan/atau Bukan Objek sebesar Rp 4.342.723.957 yang tidak sesuai dengan Laporan Keuangan yang dilampirkan.</t>
  </si>
  <si>
    <t>Kami tidak setuju terdapat keridaksesuaian sebesar Rp4.342.723.957. Jumlah yang dilaporkan pada kolom penghasilan final dan/atau bukan objek pajak merupakan akumulasi dari nilai bunga bank sebesar Rp12.273.720 dan sisa lebih Yayasan Pengembangan Ilmu Hukum dan Manajemen Iblam tahun 2020 sebesar Rp4.280.365.354.</t>
  </si>
  <si>
    <t>ok</t>
  </si>
  <si>
    <t>Koreksi Fiskal</t>
  </si>
  <si>
    <t>Terdapat koreksi terhadap koreksi fiskal yang Saudara laporkan dalam Lampiran I SPT Tahunan Badan.</t>
  </si>
  <si>
    <t>Terdapat selisih antara beban pajak yang Saudara bebankan di Laporan Keuangan dengan pembayaran pajak tahun 2020.</t>
  </si>
  <si>
    <t>Beban Pembangunan dan Renovasi - Jasa</t>
  </si>
  <si>
    <t>Selisih Beban Pajak</t>
  </si>
  <si>
    <t>Saudara belum melampirkan Laporan Pemanfaatan Sisa Lebih sesuai PMK-63/PMK-03/2020.</t>
  </si>
  <si>
    <t>F.</t>
  </si>
  <si>
    <t>Beban Pemeliharaan Aset</t>
  </si>
  <si>
    <t>Beban Insentif, THR &amp; Bonus</t>
  </si>
  <si>
    <t>Beban Jasa Profesional</t>
  </si>
  <si>
    <t>Beban Promosi dan Pemasaran</t>
  </si>
  <si>
    <t>Kami tidak setuju, karena bahwasanya kami telah melampirkan laporan rencana dan realisasi sisa lebih untuk tahun 2020 pada SPT Tahunan Badan tahun 2020.</t>
  </si>
  <si>
    <t>Beban pajak yang disajikan dalam laporan keuangan merupakan biaya yang berhubungan dengan biaya perpajakan yang terdiri dari Beban Pajak PPh Pasal 21, PPh Pasal 23, PPh Final Pasal 4 ayat 2, Pajak Daerah, dan PPN Masukan. Berikut adalah rincian beban pajak yang tersaji dalam laporan keuangan:</t>
  </si>
  <si>
    <t>Beban Pajak PPh Pasal 4 Ayat 2</t>
  </si>
  <si>
    <t>Total Beban Pajak</t>
  </si>
  <si>
    <t>Berdasarkan rincian tersebut, kami telah melakukan pembayaran beban pajak penghasilan tahun 2020 ke kas negara yaitu PPh Pasal 21 dan PPh Pasal 23 sejumlah Rp39.881.224.</t>
  </si>
  <si>
    <t>Beban Pajak PPh Pasal 21 merupakan pajak penghasilan atas gaji direksi, karyawan, dan honor untuk non pegawai sedangkan beban Pajak PPh Pasal 23 merupakan pajak penghasilan atas biaya sehubungan dengan jasa yang telah dirincikan pada poin b.</t>
  </si>
  <si>
    <t>Maka dari itu, tidak terdapat selisih antara beban pajak yang kami sajikan di laporan keuangan dengan pembayaran pajak pada tahun 2020.</t>
  </si>
  <si>
    <t>SPT Tahunan Badan dan Lampirannya terlampir dalam lampiran 3.1</t>
  </si>
  <si>
    <t>Jakarta, 16 September 2023</t>
  </si>
  <si>
    <t>Kami tidak setuju tedapat selisih antara beban pajak yang dibebankan pada laporan keuangan yang dilampirkan pada SPT Tahunan Badan tahun pajak 2020 dengan pembayaran pajak tahun 2020. Kami telah melakukan ekualisasi perhitungan PPh Pasal 21 dan PPh Pasal 23 dengan laporan keuangan dan tidak terdapat selisih antara beban pajak dengan yang dibebankan pada laporan keuangan.</t>
  </si>
  <si>
    <t>Lampiran 2.1 Ekualisasi PPh Pasal 21 dan PPh Pasal 23</t>
  </si>
  <si>
    <t>Objek PPh Pasal 21</t>
  </si>
  <si>
    <t>SPT Masa PPh 21</t>
  </si>
  <si>
    <t>Januari</t>
  </si>
  <si>
    <t>Februari</t>
  </si>
  <si>
    <t>Maret</t>
  </si>
  <si>
    <t>April</t>
  </si>
  <si>
    <t>Mei</t>
  </si>
  <si>
    <t>Juni</t>
  </si>
  <si>
    <t>Juli</t>
  </si>
  <si>
    <t>Agustus</t>
  </si>
  <si>
    <t>September</t>
  </si>
  <si>
    <t>Oktober</t>
  </si>
  <si>
    <t>November</t>
  </si>
  <si>
    <t>Desember</t>
  </si>
  <si>
    <t>5201-1001</t>
  </si>
  <si>
    <t>Beban Honor Staf Pengajar</t>
  </si>
  <si>
    <t>5201-1002</t>
  </si>
  <si>
    <t>Beban Honor Penguji dan Pembimbing Skripsi/Tesis</t>
  </si>
  <si>
    <t>5201-3001</t>
  </si>
  <si>
    <t>Beban Gaji dan Tunjangan Direksi</t>
  </si>
  <si>
    <t>5201-3002</t>
  </si>
  <si>
    <t>Beban Gaji Karyawan Non Akademik</t>
  </si>
  <si>
    <t>5201-3004</t>
  </si>
  <si>
    <t>5201-3006</t>
  </si>
  <si>
    <t>Objek tidak final</t>
  </si>
  <si>
    <t>06 Feb 2020</t>
  </si>
  <si>
    <t xml:space="preserve">Biaya transport Ust Istigosah </t>
  </si>
  <si>
    <t xml:space="preserve">Biaya Honor Panitia </t>
  </si>
  <si>
    <t>Biaya transport Tamu : Prof. Dr. Tarsisius bertemu Ketua Yayasan</t>
  </si>
  <si>
    <t>12 Feb 2020</t>
  </si>
  <si>
    <t>Biaya transport ust istigosah</t>
  </si>
  <si>
    <t>24 Feb 2020</t>
  </si>
  <si>
    <t xml:space="preserve">Biaya transport ust istigosah </t>
  </si>
  <si>
    <t>04 Mar 2020</t>
  </si>
  <si>
    <t>Transport ustad istigosah</t>
  </si>
  <si>
    <t>11 Mar 2020</t>
  </si>
  <si>
    <t>Transport Ustad istigosah</t>
  </si>
  <si>
    <t>05 Jul 2020</t>
  </si>
  <si>
    <t>Fee - Ikhram</t>
  </si>
  <si>
    <t>09 Nop 2020</t>
  </si>
  <si>
    <t>Biaya transport 3 Ust. Istigosah (Ust. Asror, Ust Nur, dan Ust. Imam)</t>
  </si>
  <si>
    <t>02 Des 2020</t>
  </si>
  <si>
    <t>28 Des 2020</t>
  </si>
  <si>
    <t>LM antam 44 keping untuk bonus akhir tahun</t>
  </si>
  <si>
    <t>02 Mar 2020</t>
  </si>
  <si>
    <t>Pengeluaran belum - Fee untuk ngurus tanah ( suardi)</t>
  </si>
  <si>
    <t>24 Sep 2020</t>
  </si>
  <si>
    <t>Biaya jasa pengecekan plagiasi junal Ketua Yayasan LPIHM IBLAM</t>
  </si>
  <si>
    <t>12 Nop 2020</t>
  </si>
  <si>
    <t>Biaya transport dan jasa pelatih vocal selama 2 hari</t>
  </si>
  <si>
    <t>11 Des 2020</t>
  </si>
  <si>
    <t>Jasa Profesional_Fee PPAT balik nama rumah Matoa - Yulizar Azhar</t>
  </si>
  <si>
    <t>Biaya Honor MC (Devi) acara seminar hukum jepang</t>
  </si>
  <si>
    <t>13 Feb 2020</t>
  </si>
  <si>
    <t xml:space="preserve">Biaya reimburst transport UPM ke Atmajaya </t>
  </si>
  <si>
    <t xml:space="preserve">Biaya transport Kaprodi S1 ke workshop </t>
  </si>
  <si>
    <t>21 Mei 2020</t>
  </si>
  <si>
    <t>Honor Panitia Seminar Online proposal Skripsi tgl 13 Mei 2020 7 mahasiswa
Honor Panitia Seminar Online proposal Skripsi tgl 14 Mei 2020 6 mahasiswa
Honor Panitia Seminar Online proposal Skripsi tgl 15 Mei 2020 5 mahasiswa
Honor Panitia Seminar Online proposal Skripsi tgl 16 Mei 2020 9 mahasiswa
Honor Panitia Seminar Online proposal Skripsi tgl 18 Mei 2020 10 mahasiswa</t>
  </si>
  <si>
    <t>03 Mar 2020</t>
  </si>
  <si>
    <t xml:space="preserve">Service dan ganti PNB Indoor Ac  Gd 27 ID lt.1
 </t>
  </si>
  <si>
    <t>Biaya Service TV LED 32" dan TV LCD 26"</t>
  </si>
  <si>
    <t>18 Mar 2020</t>
  </si>
  <si>
    <t>Pengeluaran Belum konfirmasi - Service lampu - Rico</t>
  </si>
  <si>
    <t>Pengeluaran belum konfirmasi - (Service kaca Film - Purwanto)</t>
  </si>
  <si>
    <t>24 Apr 2020</t>
  </si>
  <si>
    <t>Service sanyo air Gd. 27 D dan jasa</t>
  </si>
  <si>
    <t>12 Jun 2020</t>
  </si>
  <si>
    <t>Biaya bongkar pasang AC ruko 27 D - Gd. 25</t>
  </si>
  <si>
    <t>23 Jun 2020</t>
  </si>
  <si>
    <t xml:space="preserve">Biaya reset printer Epson </t>
  </si>
  <si>
    <t>17 Sep 2020</t>
  </si>
  <si>
    <t>Biaya servis motor vario merah</t>
  </si>
  <si>
    <t>11 Nop 2020</t>
  </si>
  <si>
    <t>Biaya servis sanyo dan kunci 27 i</t>
  </si>
  <si>
    <t>19 Nop 2020</t>
  </si>
  <si>
    <t>Biaya service AC Ruko 27 D - 5 unit</t>
  </si>
  <si>
    <t>25 Nop 2020</t>
  </si>
  <si>
    <t>Biaya service AC ruangan ketua yayasan ruko 27 D</t>
  </si>
  <si>
    <t>Biaya service printer laserjet tim keuangan</t>
  </si>
  <si>
    <t>30 Nop 2020</t>
  </si>
  <si>
    <t>Biaya servis AC Ruko 27i</t>
  </si>
  <si>
    <t>Biaya service AC Ruko 27 D, AC LPM, AC Akademik</t>
  </si>
  <si>
    <t>07 Des 2020</t>
  </si>
  <si>
    <t>Adjustment Service AC</t>
  </si>
  <si>
    <t>Biaya pelunasan service AC</t>
  </si>
  <si>
    <t>29 Des 2020</t>
  </si>
  <si>
    <t>Biaya pelunasan AC (Bongkar pasang ruang kelas baru dibelakang lt 1 kampus)</t>
  </si>
  <si>
    <t>22 Jun 2020</t>
  </si>
  <si>
    <t xml:space="preserve">Biaya Iklan - Kenzo aldio </t>
  </si>
  <si>
    <t>04 Jul 2020</t>
  </si>
  <si>
    <t>Fee Marketing untuk S1- Rani Yuwafi</t>
  </si>
  <si>
    <t>Fee Marketing untuk S2- Rani Yuwafi</t>
  </si>
  <si>
    <t>08 Jul 2020</t>
  </si>
  <si>
    <t>Fee Marketing - Rani</t>
  </si>
  <si>
    <t>01 Okt 2020</t>
  </si>
  <si>
    <t>Sosmed mananajemen  tagihan sept 2020</t>
  </si>
  <si>
    <t>Media Buying per, sept 2020</t>
  </si>
  <si>
    <t>27 Okt 2020</t>
  </si>
  <si>
    <t>Biaya jasa social media management Periode JT 30 Okt 2020</t>
  </si>
  <si>
    <t>03 Okt 2020</t>
  </si>
  <si>
    <t>Biaya servis dan pembelian head printer EPSON L365</t>
  </si>
  <si>
    <t>27 Nop 2020</t>
  </si>
  <si>
    <t>Fee Marketing sept - Rani</t>
  </si>
  <si>
    <t>Biaya sosial media content periode Nov 2020</t>
  </si>
  <si>
    <t>Biaya transfer social media manajemen periode Des 2020</t>
  </si>
  <si>
    <t>02 Jun 2020</t>
  </si>
  <si>
    <t>Pengeluaran belum konfirmasi - jasa kenek</t>
  </si>
  <si>
    <t>09 Okt 2020</t>
  </si>
  <si>
    <t>Biaya transport Dr. Adi Sujatno (meeting yudisium)</t>
  </si>
  <si>
    <t>1721 V</t>
  </si>
  <si>
    <t>Gaji, Upah, Gratifikasi, Honorarium, THR, dll</t>
  </si>
  <si>
    <t>Biaya Transportasi</t>
  </si>
  <si>
    <t>Biaya Penyusutan dan Amortisasi</t>
  </si>
  <si>
    <t>Biaya Sewa</t>
  </si>
  <si>
    <t>Biaya Bunga Pinjaman</t>
  </si>
  <si>
    <t>Biaya Sehubungan Dengan Jasa</t>
  </si>
  <si>
    <t>Biaya Piutang tak Tertagih</t>
  </si>
  <si>
    <t>Biaya Royalti</t>
  </si>
  <si>
    <t>Biaya Pemasaran/Promosi</t>
  </si>
  <si>
    <t>Biaya Lainnya</t>
  </si>
  <si>
    <t>02 Jan 2020</t>
  </si>
  <si>
    <t>06 Jan 2020</t>
  </si>
  <si>
    <t>10 Jan 2020</t>
  </si>
  <si>
    <t>20 Jan 2020</t>
  </si>
  <si>
    <t>21 Jan 2020</t>
  </si>
  <si>
    <t>31 Jan 2020</t>
  </si>
  <si>
    <t xml:space="preserve">Biaya servis CPU Koperasi </t>
  </si>
  <si>
    <t>Biaya servis AC spilt 27 i</t>
  </si>
  <si>
    <t xml:space="preserve">Biaya servis revo </t>
  </si>
  <si>
    <t>Biaya servis jupiter</t>
  </si>
  <si>
    <t xml:space="preserve">Biaya servis lampu proyektor </t>
  </si>
  <si>
    <t>Biaya servis AC Ruko 27 D Lt. 3</t>
  </si>
  <si>
    <t>Biaya servis Kipas Angin 1 unit</t>
  </si>
  <si>
    <t>Biaya servis kipas proyektor 1 unit</t>
  </si>
  <si>
    <t>04 Agu 2020</t>
  </si>
  <si>
    <t>14 Agu 2020</t>
  </si>
  <si>
    <t>27 Agu 2020</t>
  </si>
  <si>
    <t xml:space="preserve">Pengeluaran belum konfirmasi - KENAPA Socmed Manage Agust </t>
  </si>
  <si>
    <t>Digital Branding - Pa Rahmat</t>
  </si>
  <si>
    <t>Iklan Sosial Media bulan Agustus</t>
  </si>
  <si>
    <t>Selisih</t>
  </si>
  <si>
    <t>Objek PPh Pasal 23</t>
  </si>
  <si>
    <t>5201-3008</t>
  </si>
  <si>
    <t>5201-3023</t>
  </si>
  <si>
    <t>5201-3021</t>
  </si>
  <si>
    <t>5201-3013</t>
  </si>
  <si>
    <t>5201-3007</t>
  </si>
  <si>
    <t>5201-3022</t>
  </si>
  <si>
    <t xml:space="preserve">Atas Sewa Ruko </t>
  </si>
  <si>
    <t>PPh Final Pasal 4 (2)</t>
  </si>
  <si>
    <t>Lampiran 2.1 Ekualisasi PPh Pasal 21</t>
  </si>
  <si>
    <t>Kami telah melakukan koreksi fiskal sesuai dengan Pasal 6 dan Pasal 9 Undang-Undang Nomor 36 Tahun 2008. Kami yakin bahwa tidak terdapat transaksi yang belum dilakukan koreksi fiskal pada Lampiran I SPT Tahunan Badan tahun 2020 yang telah kami laporkan.</t>
  </si>
  <si>
    <t>Bukti pembayaran terlampir dalam lampiran 1.1</t>
  </si>
  <si>
    <t>Lampiran 1.1 Bukti Pembayaran Pajak Penghasilan Tahun 2020</t>
  </si>
  <si>
    <t>Sudah dilakukan koreksi fiskal sesuai dengan Pasal 6 dan Pasal 9 UU PPh</t>
  </si>
  <si>
    <t>Laporan Rencana dan Realisasi sudah dilampirkan pada SPT Tahunan Badan 2020</t>
  </si>
  <si>
    <t>Angka tersebut merupakan jumlah sisa lebih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</si>
</sst>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43" formatCode="_-* #,##0.00_-;\-* #,##0.00_-;_-* &quot;-&quot;??_-;_-@_-"/>
    <numFmt numFmtId="164" formatCode="_-* #,##0_-;\-* #,##0_-;_-* &quot;-&quot;??_-;_-@_-"/>
    <numFmt numFmtId="165" formatCode="_(* #,##0_);_(* \(#,##0\);_(* &quot;-&quot;_);_(@_)"/>
    <numFmt numFmtId="167" formatCode="[$-409]dd\-mmm\-yy;@"/>
  </numFmts>
  <fonts count="19" x14ac:knownFonts="1">
    <font>
      <sz val="11"/>
      <color theme="1"/>
      <name val="Calibri"/>
      <family val="2"/>
      <charset val="1"/>
      <scheme val="minor"/>
    </font>
    <font>
      <sz val="11"/>
      <color theme="1"/>
      <name val="Calibri"/>
      <family val="2"/>
      <charset val="1"/>
      <scheme val="minor"/>
    </font>
    <font>
      <b/>
      <sz val="14"/>
      <color theme="1"/>
      <name val="Segoe UI"/>
      <family val="2"/>
    </font>
    <font>
      <sz val="10"/>
      <color theme="1"/>
      <name val="Calibri"/>
      <family val="2"/>
      <charset val="1"/>
      <scheme val="minor"/>
    </font>
    <font>
      <sz val="10"/>
      <color theme="1"/>
      <name val="Segoe UI"/>
      <family val="2"/>
    </font>
    <font>
      <b/>
      <sz val="10"/>
      <color theme="1"/>
      <name val="Segoe UI"/>
      <family val="2"/>
    </font>
    <font>
      <b/>
      <sz val="10"/>
      <color theme="1"/>
      <name val="Segoe UI"/>
      <family val="2"/>
      <charset val="1"/>
    </font>
    <font>
      <b/>
      <sz val="10"/>
      <color theme="1"/>
      <name val="Calibri"/>
      <family val="2"/>
      <charset val="1"/>
      <scheme val="minor"/>
    </font>
    <font>
      <sz val="11"/>
      <color theme="1"/>
      <name val="Segoe UI"/>
      <family val="2"/>
    </font>
    <font>
      <b/>
      <sz val="11"/>
      <color theme="1"/>
      <name val="Segoe UI"/>
      <family val="2"/>
    </font>
    <font>
      <sz val="11"/>
      <name val="Segoe UI"/>
      <family val="2"/>
    </font>
    <font>
      <b/>
      <u/>
      <sz val="11"/>
      <color theme="1"/>
      <name val="Segoe UI"/>
      <family val="2"/>
    </font>
    <font>
      <i/>
      <sz val="11"/>
      <color theme="1"/>
      <name val="Segoe UI"/>
      <family val="2"/>
    </font>
    <font>
      <b/>
      <sz val="11"/>
      <color theme="1"/>
      <name val="Calibri"/>
      <family val="2"/>
      <scheme val="minor"/>
    </font>
    <font>
      <b/>
      <i/>
      <u/>
      <sz val="11"/>
      <color theme="1"/>
      <name val="Calibri"/>
      <family val="2"/>
      <scheme val="minor"/>
    </font>
    <font>
      <sz val="8"/>
      <name val="Calibri"/>
      <family val="2"/>
      <charset val="1"/>
      <scheme val="minor"/>
    </font>
    <font>
      <sz val="11"/>
      <color theme="1"/>
      <name val="Calibri"/>
      <family val="2"/>
      <scheme val="minor"/>
    </font>
    <font>
      <b/>
      <u val="singleAccounting"/>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auto="1"/>
      </left>
      <right style="thin">
        <color indexed="64"/>
      </right>
      <top style="thin">
        <color auto="1"/>
      </top>
      <bottom/>
      <diagonal/>
    </border>
    <border>
      <left style="thin">
        <color auto="1"/>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auto="1"/>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165"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cellStyleXfs>
  <cellXfs count="230">
    <xf numFmtId="0" fontId="0" fillId="0" borderId="0" xfId="0"/>
    <xf numFmtId="0" fontId="3" fillId="0" borderId="0" xfId="0" applyFont="1"/>
    <xf numFmtId="0" fontId="4" fillId="0" borderId="0" xfId="0" applyFont="1" applyAlignment="1">
      <alignment horizontal="center" vertical="center"/>
    </xf>
    <xf numFmtId="0" fontId="4" fillId="0" borderId="0" xfId="0" applyFont="1" applyAlignment="1">
      <alignment horizontal="justify" vertical="center"/>
    </xf>
    <xf numFmtId="164" fontId="4" fillId="0" borderId="0" xfId="1" applyNumberFormat="1"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wrapText="1"/>
    </xf>
    <xf numFmtId="0" fontId="3" fillId="0" borderId="0" xfId="0" applyFont="1" applyAlignment="1">
      <alignment vertical="center"/>
    </xf>
    <xf numFmtId="165" fontId="5" fillId="2" borderId="1" xfId="2" applyFont="1" applyFill="1" applyBorder="1" applyAlignment="1">
      <alignment horizontal="center" vertical="center"/>
    </xf>
    <xf numFmtId="164" fontId="5" fillId="2" borderId="1" xfId="1" applyNumberFormat="1" applyFont="1" applyFill="1" applyBorder="1" applyAlignment="1">
      <alignment horizontal="center" vertical="center" wrapText="1"/>
    </xf>
    <xf numFmtId="165" fontId="5" fillId="2" borderId="1" xfId="2" applyFont="1" applyFill="1" applyBorder="1" applyAlignment="1">
      <alignment horizontal="center" vertical="center" wrapText="1"/>
    </xf>
    <xf numFmtId="0" fontId="4" fillId="0" borderId="1" xfId="0" applyFont="1" applyBorder="1" applyAlignment="1">
      <alignment vertical="top"/>
    </xf>
    <xf numFmtId="0" fontId="4" fillId="0" borderId="1" xfId="0" applyFont="1" applyBorder="1" applyAlignment="1">
      <alignment horizontal="justify" vertical="top" wrapText="1"/>
    </xf>
    <xf numFmtId="0" fontId="4" fillId="0" borderId="1" xfId="0" applyFont="1" applyBorder="1" applyAlignment="1">
      <alignment horizontal="center" vertical="center"/>
    </xf>
    <xf numFmtId="164" fontId="4" fillId="0" borderId="1" xfId="1" applyNumberFormat="1" applyFont="1" applyBorder="1" applyAlignment="1">
      <alignment horizontal="center" vertical="center"/>
    </xf>
    <xf numFmtId="164" fontId="4" fillId="0" borderId="1" xfId="0" applyNumberFormat="1" applyFont="1" applyBorder="1" applyAlignment="1">
      <alignment vertical="center"/>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3" fillId="0" borderId="1" xfId="0" applyFont="1" applyBorder="1"/>
    <xf numFmtId="0" fontId="4" fillId="0" borderId="1" xfId="0" applyFont="1" applyBorder="1" applyAlignment="1">
      <alignment vertical="center"/>
    </xf>
    <xf numFmtId="0" fontId="4" fillId="0" borderId="1" xfId="0" applyFont="1" applyBorder="1" applyAlignment="1">
      <alignment vertical="center" wrapText="1"/>
    </xf>
    <xf numFmtId="0" fontId="4" fillId="0" borderId="2" xfId="0" applyFont="1" applyBorder="1" applyAlignment="1">
      <alignment horizontal="center" vertical="center" wrapText="1"/>
    </xf>
    <xf numFmtId="0" fontId="4" fillId="0" borderId="2" xfId="0" applyFont="1" applyBorder="1" applyAlignment="1">
      <alignment vertical="center" wrapText="1"/>
    </xf>
    <xf numFmtId="0" fontId="6" fillId="0" borderId="4" xfId="0" applyFont="1" applyBorder="1" applyAlignment="1">
      <alignment horizontal="center" vertical="center"/>
    </xf>
    <xf numFmtId="0" fontId="6" fillId="0" borderId="5" xfId="0" applyFont="1" applyBorder="1" applyAlignment="1">
      <alignment horizontal="justify" vertical="center"/>
    </xf>
    <xf numFmtId="0" fontId="6" fillId="0" borderId="5" xfId="0" applyFont="1" applyBorder="1" applyAlignment="1">
      <alignment horizontal="center" vertical="center"/>
    </xf>
    <xf numFmtId="164" fontId="6" fillId="0" borderId="5" xfId="1" applyNumberFormat="1" applyFont="1" applyBorder="1" applyAlignment="1">
      <alignment horizontal="center" vertical="center"/>
    </xf>
    <xf numFmtId="164" fontId="6" fillId="0" borderId="5" xfId="0" applyNumberFormat="1" applyFont="1" applyBorder="1" applyAlignment="1">
      <alignment vertical="center"/>
    </xf>
    <xf numFmtId="0" fontId="6" fillId="0" borderId="6" xfId="0" applyFont="1" applyBorder="1" applyAlignment="1">
      <alignment horizontal="center" vertical="center" wrapText="1"/>
    </xf>
    <xf numFmtId="0" fontId="7" fillId="0" borderId="5" xfId="0" applyFont="1" applyBorder="1"/>
    <xf numFmtId="0" fontId="7" fillId="0" borderId="6" xfId="0" applyFont="1" applyBorder="1" applyAlignment="1">
      <alignment vertical="center"/>
    </xf>
    <xf numFmtId="0" fontId="7" fillId="0" borderId="2" xfId="0" applyFont="1" applyBorder="1"/>
    <xf numFmtId="0" fontId="7" fillId="0" borderId="0" xfId="0" applyFont="1"/>
    <xf numFmtId="0" fontId="4" fillId="0" borderId="7" xfId="0" applyFont="1" applyBorder="1" applyAlignment="1">
      <alignment horizontal="center" vertical="center"/>
    </xf>
    <xf numFmtId="0" fontId="5" fillId="0" borderId="0" xfId="0" applyFont="1" applyAlignment="1">
      <alignment horizontal="justify" vertical="center"/>
    </xf>
    <xf numFmtId="164" fontId="4" fillId="0" borderId="0" xfId="1" applyNumberFormat="1" applyFont="1" applyBorder="1" applyAlignment="1">
      <alignment horizontal="center" vertical="center"/>
    </xf>
    <xf numFmtId="0" fontId="4" fillId="0" borderId="8" xfId="0" applyFont="1" applyBorder="1" applyAlignment="1">
      <alignment horizontal="center" vertical="center" wrapText="1"/>
    </xf>
    <xf numFmtId="164" fontId="6" fillId="0" borderId="0" xfId="0" applyNumberFormat="1" applyFont="1" applyAlignment="1">
      <alignment vertical="center"/>
    </xf>
    <xf numFmtId="0" fontId="3" fillId="0" borderId="8" xfId="0" applyFont="1" applyBorder="1" applyAlignment="1">
      <alignment vertical="center"/>
    </xf>
    <xf numFmtId="0" fontId="3" fillId="0" borderId="9" xfId="0" applyFont="1" applyBorder="1"/>
    <xf numFmtId="0" fontId="4" fillId="0" borderId="10" xfId="0" applyFont="1" applyBorder="1" applyAlignment="1">
      <alignment horizontal="center" vertical="center"/>
    </xf>
    <xf numFmtId="0" fontId="4" fillId="0" borderId="11" xfId="0" applyFont="1" applyBorder="1" applyAlignment="1">
      <alignment horizontal="justify" vertical="center"/>
    </xf>
    <xf numFmtId="0" fontId="4" fillId="0" borderId="11" xfId="0" applyFont="1" applyBorder="1" applyAlignment="1">
      <alignment horizontal="center" vertical="center"/>
    </xf>
    <xf numFmtId="164" fontId="4" fillId="0" borderId="11" xfId="1" applyNumberFormat="1" applyFont="1" applyBorder="1" applyAlignment="1">
      <alignment horizontal="center" vertical="center"/>
    </xf>
    <xf numFmtId="0" fontId="4" fillId="0" borderId="11" xfId="0" applyFont="1" applyBorder="1" applyAlignment="1">
      <alignment vertical="center"/>
    </xf>
    <xf numFmtId="0" fontId="4" fillId="0" borderId="12" xfId="0" applyFont="1" applyBorder="1" applyAlignment="1">
      <alignment horizontal="center" vertical="center" wrapText="1"/>
    </xf>
    <xf numFmtId="164" fontId="5" fillId="0" borderId="11" xfId="0" applyNumberFormat="1" applyFont="1" applyBorder="1"/>
    <xf numFmtId="0" fontId="5" fillId="0" borderId="11" xfId="0" applyFont="1" applyBorder="1" applyAlignment="1">
      <alignment horizontal="left" vertical="center"/>
    </xf>
    <xf numFmtId="0" fontId="3" fillId="0" borderId="12" xfId="0" applyFont="1" applyBorder="1" applyAlignment="1">
      <alignment vertical="center"/>
    </xf>
    <xf numFmtId="0" fontId="3" fillId="0" borderId="3" xfId="0" applyFont="1" applyBorder="1"/>
    <xf numFmtId="164" fontId="4" fillId="0" borderId="0" xfId="0" applyNumberFormat="1" applyFont="1" applyAlignment="1">
      <alignment vertical="center"/>
    </xf>
    <xf numFmtId="0" fontId="5" fillId="0" borderId="0" xfId="0" applyFont="1" applyAlignment="1">
      <alignment horizontal="center" vertical="center"/>
    </xf>
    <xf numFmtId="164" fontId="5" fillId="0" borderId="0" xfId="1" applyNumberFormat="1" applyFont="1" applyAlignment="1">
      <alignment horizontal="center" vertical="center"/>
    </xf>
    <xf numFmtId="16" fontId="4" fillId="0" borderId="0" xfId="0" applyNumberFormat="1" applyFont="1" applyAlignment="1">
      <alignment horizontal="justify" vertical="center"/>
    </xf>
    <xf numFmtId="43" fontId="4" fillId="0" borderId="0" xfId="1" applyFont="1" applyAlignment="1">
      <alignment horizontal="center" vertical="center"/>
    </xf>
    <xf numFmtId="43" fontId="4" fillId="0" borderId="0" xfId="0" applyNumberFormat="1" applyFont="1" applyAlignment="1">
      <alignment vertical="center"/>
    </xf>
    <xf numFmtId="43" fontId="4" fillId="0" borderId="0" xfId="1" applyFont="1" applyAlignment="1">
      <alignment horizontal="center" vertical="center" wrapText="1"/>
    </xf>
    <xf numFmtId="43" fontId="4" fillId="0" borderId="0" xfId="0" applyNumberFormat="1" applyFont="1" applyAlignment="1">
      <alignment horizontal="center" vertical="center" wrapText="1"/>
    </xf>
    <xf numFmtId="43" fontId="3" fillId="0" borderId="0" xfId="1" applyFont="1"/>
    <xf numFmtId="43" fontId="3" fillId="0" borderId="0" xfId="0" applyNumberFormat="1" applyFont="1"/>
    <xf numFmtId="43" fontId="3" fillId="0" borderId="0" xfId="0" applyNumberFormat="1" applyFont="1" applyAlignment="1">
      <alignment vertical="center"/>
    </xf>
    <xf numFmtId="43" fontId="4" fillId="0" borderId="0" xfId="1" applyFont="1" applyAlignment="1">
      <alignment vertical="center"/>
    </xf>
    <xf numFmtId="0" fontId="5" fillId="0" borderId="0" xfId="0" applyFont="1" applyAlignment="1">
      <alignment horizontal="center" vertical="center" wrapText="1"/>
    </xf>
    <xf numFmtId="0" fontId="3" fillId="0" borderId="0" xfId="0" quotePrefix="1" applyFont="1"/>
    <xf numFmtId="43" fontId="5" fillId="0" borderId="0" xfId="1" applyFont="1" applyAlignment="1">
      <alignment vertical="center"/>
    </xf>
    <xf numFmtId="43" fontId="5" fillId="0" borderId="0" xfId="0" applyNumberFormat="1" applyFont="1" applyAlignment="1">
      <alignment horizontal="center" vertical="center" wrapText="1"/>
    </xf>
    <xf numFmtId="0" fontId="5" fillId="0" borderId="0" xfId="0" applyFont="1" applyAlignment="1">
      <alignment vertical="center"/>
    </xf>
    <xf numFmtId="43" fontId="5" fillId="0" borderId="0" xfId="1" applyFont="1" applyAlignment="1">
      <alignment horizontal="center" vertical="center"/>
    </xf>
    <xf numFmtId="0" fontId="8" fillId="0" borderId="0" xfId="0" applyFont="1"/>
    <xf numFmtId="0" fontId="8" fillId="0" borderId="11" xfId="0" applyFont="1" applyBorder="1"/>
    <xf numFmtId="0" fontId="8" fillId="0" borderId="0" xfId="0" applyFont="1" applyAlignment="1">
      <alignment horizontal="justify" vertical="justify"/>
    </xf>
    <xf numFmtId="0" fontId="9" fillId="0" borderId="0" xfId="0" applyFont="1"/>
    <xf numFmtId="0" fontId="8" fillId="0" borderId="4" xfId="0" applyFont="1" applyBorder="1" applyAlignment="1">
      <alignment horizontal="left" vertical="top"/>
    </xf>
    <xf numFmtId="0" fontId="8" fillId="0" borderId="5" xfId="0" applyFont="1" applyBorder="1" applyAlignment="1">
      <alignment vertical="top"/>
    </xf>
    <xf numFmtId="0" fontId="8" fillId="0" borderId="5" xfId="0" applyFont="1" applyBorder="1"/>
    <xf numFmtId="0" fontId="8" fillId="0" borderId="5" xfId="0" applyFont="1" applyBorder="1" applyAlignment="1">
      <alignment horizontal="right" vertical="top"/>
    </xf>
    <xf numFmtId="0" fontId="8" fillId="0" borderId="5" xfId="0" quotePrefix="1" applyFont="1" applyBorder="1" applyAlignment="1">
      <alignment vertical="top"/>
    </xf>
    <xf numFmtId="0" fontId="8" fillId="0" borderId="5" xfId="0" applyFont="1" applyBorder="1" applyAlignment="1">
      <alignment horizontal="justify" vertical="top"/>
    </xf>
    <xf numFmtId="0" fontId="8" fillId="0" borderId="5" xfId="0" applyFont="1" applyBorder="1" applyAlignment="1">
      <alignment horizontal="center" vertical="top"/>
    </xf>
    <xf numFmtId="0" fontId="8" fillId="0" borderId="6" xfId="0" applyFont="1" applyBorder="1" applyAlignment="1">
      <alignment horizontal="justify" vertical="top"/>
    </xf>
    <xf numFmtId="0" fontId="8" fillId="0" borderId="7" xfId="0" applyFont="1" applyBorder="1" applyAlignment="1">
      <alignment horizontal="left" vertical="top"/>
    </xf>
    <xf numFmtId="0" fontId="8" fillId="0" borderId="0" xfId="0" applyFont="1" applyAlignment="1">
      <alignment vertical="top"/>
    </xf>
    <xf numFmtId="0" fontId="8" fillId="0" borderId="0" xfId="0" applyFont="1" applyAlignment="1">
      <alignment horizontal="right" vertical="top"/>
    </xf>
    <xf numFmtId="0" fontId="8" fillId="0" borderId="0" xfId="0" applyFont="1" applyAlignment="1">
      <alignment horizontal="justify" vertical="top"/>
    </xf>
    <xf numFmtId="0" fontId="8" fillId="0" borderId="0" xfId="0" applyFont="1" applyAlignment="1">
      <alignment horizontal="center" vertical="top"/>
    </xf>
    <xf numFmtId="0" fontId="8" fillId="0" borderId="8" xfId="0" applyFont="1" applyBorder="1" applyAlignment="1">
      <alignment horizontal="justify" vertical="top"/>
    </xf>
    <xf numFmtId="0" fontId="10" fillId="0" borderId="0" xfId="0" quotePrefix="1" applyFont="1" applyAlignment="1">
      <alignment vertical="top"/>
    </xf>
    <xf numFmtId="0" fontId="8" fillId="0" borderId="7" xfId="0" applyFont="1" applyBorder="1" applyAlignment="1">
      <alignment horizontal="center" vertical="top"/>
    </xf>
    <xf numFmtId="0" fontId="8" fillId="0" borderId="0" xfId="0" quotePrefix="1" applyFont="1" applyAlignment="1">
      <alignment vertical="top"/>
    </xf>
    <xf numFmtId="0" fontId="8" fillId="0" borderId="10" xfId="0" applyFont="1" applyBorder="1"/>
    <xf numFmtId="0" fontId="8" fillId="0" borderId="11" xfId="0" applyFont="1" applyBorder="1" applyAlignment="1">
      <alignment horizontal="justify" vertical="justify"/>
    </xf>
    <xf numFmtId="0" fontId="8" fillId="0" borderId="12" xfId="0" applyFont="1" applyBorder="1" applyAlignment="1">
      <alignment horizontal="justify" vertical="justify"/>
    </xf>
    <xf numFmtId="41" fontId="8" fillId="0" borderId="0" xfId="3" applyFont="1" applyFill="1" applyAlignment="1">
      <alignment vertical="top"/>
    </xf>
    <xf numFmtId="0" fontId="9" fillId="0" borderId="4" xfId="0" quotePrefix="1" applyFont="1" applyBorder="1" applyAlignment="1">
      <alignment horizontal="center" vertical="top"/>
    </xf>
    <xf numFmtId="0" fontId="8" fillId="0" borderId="5" xfId="0" applyFont="1" applyBorder="1" applyAlignment="1">
      <alignment horizontal="justify" vertical="justify" wrapText="1"/>
    </xf>
    <xf numFmtId="0" fontId="8" fillId="0" borderId="6" xfId="0" applyFont="1" applyBorder="1" applyAlignment="1">
      <alignment horizontal="justify" vertical="justify" wrapText="1"/>
    </xf>
    <xf numFmtId="0" fontId="8" fillId="0" borderId="0" xfId="0" applyFont="1" applyAlignment="1">
      <alignment horizontal="justify" vertical="top" wrapText="1"/>
    </xf>
    <xf numFmtId="0" fontId="8" fillId="0" borderId="8" xfId="0" applyFont="1" applyBorder="1" applyAlignment="1">
      <alignment horizontal="justify" vertical="top" wrapText="1"/>
    </xf>
    <xf numFmtId="0" fontId="8" fillId="0" borderId="0" xfId="0" applyFont="1" applyAlignment="1">
      <alignment horizontal="center" vertical="top" wrapText="1"/>
    </xf>
    <xf numFmtId="0" fontId="8" fillId="0" borderId="7" xfId="0" applyFont="1" applyBorder="1"/>
    <xf numFmtId="0" fontId="8" fillId="0" borderId="0" xfId="0" quotePrefix="1" applyFont="1" applyAlignment="1">
      <alignment horizontal="center" vertical="center"/>
    </xf>
    <xf numFmtId="164" fontId="8" fillId="0" borderId="0" xfId="1" applyNumberFormat="1" applyFont="1" applyBorder="1" applyAlignment="1">
      <alignment horizontal="center" vertical="center" wrapText="1"/>
    </xf>
    <xf numFmtId="164" fontId="8" fillId="0" borderId="0" xfId="1" applyNumberFormat="1" applyFont="1" applyBorder="1" applyAlignment="1">
      <alignment horizontal="center" vertical="center"/>
    </xf>
    <xf numFmtId="164" fontId="8" fillId="0" borderId="0" xfId="1" applyNumberFormat="1" applyFont="1" applyBorder="1" applyAlignment="1">
      <alignment horizontal="left" vertical="center" wrapText="1"/>
    </xf>
    <xf numFmtId="0" fontId="8" fillId="0" borderId="0" xfId="1" applyNumberFormat="1" applyFont="1" applyBorder="1" applyAlignment="1">
      <alignment horizontal="center" vertical="center"/>
    </xf>
    <xf numFmtId="164" fontId="8" fillId="0" borderId="8" xfId="1" applyNumberFormat="1" applyFont="1" applyBorder="1" applyAlignment="1">
      <alignment horizontal="center" vertical="center"/>
    </xf>
    <xf numFmtId="0" fontId="8" fillId="0" borderId="12" xfId="0" applyFont="1" applyBorder="1"/>
    <xf numFmtId="0" fontId="8" fillId="0" borderId="11" xfId="0" applyFont="1" applyBorder="1" applyAlignment="1">
      <alignment horizontal="justify" vertical="top" wrapText="1"/>
    </xf>
    <xf numFmtId="0" fontId="8" fillId="0" borderId="12" xfId="0" applyFont="1" applyBorder="1" applyAlignment="1">
      <alignment horizontal="justify" vertical="top" wrapText="1"/>
    </xf>
    <xf numFmtId="0" fontId="9" fillId="0" borderId="7" xfId="0" quotePrefix="1" applyFont="1" applyBorder="1" applyAlignment="1">
      <alignment horizontal="center" vertical="top"/>
    </xf>
    <xf numFmtId="0" fontId="11" fillId="0" borderId="0" xfId="0" applyFont="1" applyAlignment="1">
      <alignment vertical="top"/>
    </xf>
    <xf numFmtId="0" fontId="8" fillId="0" borderId="0" xfId="0" applyFont="1" applyAlignment="1">
      <alignment vertical="top" wrapText="1"/>
    </xf>
    <xf numFmtId="0" fontId="8" fillId="0" borderId="8" xfId="0" applyFont="1" applyBorder="1" applyAlignment="1">
      <alignment vertical="top" wrapText="1"/>
    </xf>
    <xf numFmtId="0" fontId="8" fillId="0" borderId="8" xfId="0" applyFont="1" applyBorder="1" applyAlignment="1">
      <alignment horizontal="justify" vertical="justify"/>
    </xf>
    <xf numFmtId="164" fontId="8" fillId="0" borderId="0" xfId="1" applyNumberFormat="1" applyFont="1" applyBorder="1" applyAlignment="1">
      <alignment vertical="top" wrapText="1"/>
    </xf>
    <xf numFmtId="0" fontId="12" fillId="0" borderId="0" xfId="0" applyFont="1" applyAlignment="1">
      <alignment vertical="center"/>
    </xf>
    <xf numFmtId="0" fontId="8" fillId="0" borderId="4" xfId="0" applyFont="1" applyBorder="1"/>
    <xf numFmtId="0" fontId="9" fillId="0" borderId="1" xfId="0" applyFont="1" applyBorder="1" applyAlignment="1">
      <alignment vertical="top"/>
    </xf>
    <xf numFmtId="41" fontId="9" fillId="0" borderId="0" xfId="3" applyFont="1" applyFill="1" applyBorder="1" applyAlignment="1">
      <alignment horizontal="center" vertical="top"/>
    </xf>
    <xf numFmtId="0" fontId="8" fillId="0" borderId="8" xfId="0" applyFont="1" applyBorder="1" applyAlignment="1">
      <alignment vertical="top"/>
    </xf>
    <xf numFmtId="0" fontId="8" fillId="0" borderId="0" xfId="0" applyFont="1" applyAlignment="1">
      <alignment horizontal="justify" vertical="center" wrapText="1"/>
    </xf>
    <xf numFmtId="0" fontId="8" fillId="0" borderId="1" xfId="0" applyFont="1" applyBorder="1" applyAlignment="1">
      <alignment horizontal="center" vertical="top"/>
    </xf>
    <xf numFmtId="41" fontId="8" fillId="0" borderId="0" xfId="3" applyFont="1" applyFill="1" applyBorder="1" applyAlignment="1">
      <alignment horizontal="center" vertical="top"/>
    </xf>
    <xf numFmtId="0" fontId="8" fillId="0" borderId="0" xfId="0" applyFont="1" applyAlignment="1">
      <alignment horizontal="left" vertical="top"/>
    </xf>
    <xf numFmtId="0" fontId="10" fillId="0" borderId="0" xfId="0" applyFont="1" applyAlignment="1">
      <alignment vertical="top"/>
    </xf>
    <xf numFmtId="41" fontId="8" fillId="0" borderId="0" xfId="3" applyFont="1" applyFill="1" applyBorder="1" applyAlignment="1">
      <alignment vertical="top"/>
    </xf>
    <xf numFmtId="0" fontId="9" fillId="0" borderId="0" xfId="0" applyFont="1" applyAlignment="1">
      <alignment horizontal="center" vertical="center"/>
    </xf>
    <xf numFmtId="0" fontId="4" fillId="0" borderId="1" xfId="0" applyFont="1" applyBorder="1" applyAlignment="1">
      <alignment vertical="top" wrapText="1"/>
    </xf>
    <xf numFmtId="0" fontId="8" fillId="0" borderId="7" xfId="0" applyFont="1" applyBorder="1" applyAlignment="1">
      <alignment horizontal="center" vertical="top" wrapText="1"/>
    </xf>
    <xf numFmtId="0" fontId="8" fillId="0" borderId="10" xfId="0" applyFont="1" applyBorder="1" applyAlignment="1">
      <alignment horizontal="center" vertical="top" wrapText="1"/>
    </xf>
    <xf numFmtId="0" fontId="8" fillId="0" borderId="11" xfId="0" applyFont="1" applyBorder="1" applyAlignment="1">
      <alignment vertical="top" wrapText="1"/>
    </xf>
    <xf numFmtId="0" fontId="8" fillId="0" borderId="12" xfId="0" applyFont="1" applyBorder="1" applyAlignment="1">
      <alignment vertical="top" wrapText="1"/>
    </xf>
    <xf numFmtId="0" fontId="9" fillId="0" borderId="0" xfId="0" applyFont="1" applyAlignment="1">
      <alignment horizontal="center" vertical="top" wrapText="1"/>
    </xf>
    <xf numFmtId="164" fontId="9" fillId="0" borderId="0" xfId="4" applyNumberFormat="1" applyFont="1" applyBorder="1" applyAlignment="1">
      <alignment horizontal="center" vertical="top"/>
    </xf>
    <xf numFmtId="0" fontId="2" fillId="0" borderId="0" xfId="0" applyFont="1" applyAlignment="1">
      <alignment horizontal="center" vertical="top"/>
    </xf>
    <xf numFmtId="0" fontId="9" fillId="2" borderId="1" xfId="0" applyFont="1" applyFill="1" applyBorder="1" applyAlignment="1">
      <alignment horizontal="center" vertical="center"/>
    </xf>
    <xf numFmtId="0" fontId="9" fillId="2" borderId="1" xfId="0" applyFont="1" applyFill="1" applyBorder="1" applyAlignment="1">
      <alignment horizontal="center" vertical="top"/>
    </xf>
    <xf numFmtId="0" fontId="8" fillId="0" borderId="1" xfId="0" applyFont="1" applyBorder="1" applyAlignment="1">
      <alignment horizontal="center" vertical="top"/>
    </xf>
    <xf numFmtId="0" fontId="9" fillId="0" borderId="1" xfId="0" applyFont="1" applyBorder="1" applyAlignment="1">
      <alignment horizontal="center"/>
    </xf>
    <xf numFmtId="0" fontId="8" fillId="0" borderId="13" xfId="0" applyFont="1" applyBorder="1" applyAlignment="1">
      <alignment horizontal="left" vertical="top"/>
    </xf>
    <xf numFmtId="0" fontId="8" fillId="0" borderId="14" xfId="0" applyFont="1" applyBorder="1" applyAlignment="1">
      <alignment horizontal="left" vertical="top"/>
    </xf>
    <xf numFmtId="0" fontId="8" fillId="0" borderId="15" xfId="0" applyFont="1" applyBorder="1" applyAlignment="1">
      <alignment horizontal="left" vertical="top"/>
    </xf>
    <xf numFmtId="41" fontId="8" fillId="0" borderId="1" xfId="3" applyFont="1" applyFill="1" applyBorder="1" applyAlignment="1">
      <alignment horizontal="center" vertical="top"/>
    </xf>
    <xf numFmtId="0" fontId="9" fillId="0" borderId="13" xfId="0" applyFont="1" applyBorder="1" applyAlignment="1">
      <alignment horizontal="center" vertical="top"/>
    </xf>
    <xf numFmtId="0" fontId="9" fillId="0" borderId="14" xfId="0" applyFont="1" applyBorder="1" applyAlignment="1">
      <alignment horizontal="center" vertical="top"/>
    </xf>
    <xf numFmtId="0" fontId="9" fillId="0" borderId="15" xfId="0" applyFont="1" applyBorder="1" applyAlignment="1">
      <alignment horizontal="center" vertical="top"/>
    </xf>
    <xf numFmtId="41" fontId="9" fillId="0" borderId="1" xfId="3" applyFont="1" applyFill="1" applyBorder="1" applyAlignment="1">
      <alignment horizontal="center" vertical="top"/>
    </xf>
    <xf numFmtId="0" fontId="8" fillId="0" borderId="0" xfId="0" applyFont="1" applyAlignment="1">
      <alignment horizontal="justify" vertical="top" wrapText="1"/>
    </xf>
    <xf numFmtId="0" fontId="8" fillId="0" borderId="8" xfId="0" applyFont="1" applyBorder="1" applyAlignment="1">
      <alignment horizontal="justify" vertical="top" wrapText="1"/>
    </xf>
    <xf numFmtId="0" fontId="8" fillId="0" borderId="5" xfId="0" applyFont="1" applyBorder="1" applyAlignment="1">
      <alignment horizontal="justify" vertical="top" wrapText="1"/>
    </xf>
    <xf numFmtId="0" fontId="8" fillId="0" borderId="6" xfId="0" applyFont="1" applyBorder="1" applyAlignment="1">
      <alignment horizontal="justify" vertical="top" wrapText="1"/>
    </xf>
    <xf numFmtId="164" fontId="8" fillId="0" borderId="0" xfId="4" applyNumberFormat="1" applyFont="1" applyAlignment="1">
      <alignment horizontal="center" vertical="top"/>
    </xf>
    <xf numFmtId="164" fontId="8" fillId="0" borderId="11" xfId="4" applyNumberFormat="1" applyFont="1" applyBorder="1" applyAlignment="1">
      <alignment horizontal="center" vertical="top"/>
    </xf>
    <xf numFmtId="164" fontId="9" fillId="0" borderId="11" xfId="4" applyNumberFormat="1" applyFont="1" applyBorder="1" applyAlignment="1">
      <alignment horizontal="center" vertical="top"/>
    </xf>
    <xf numFmtId="0" fontId="9" fillId="0" borderId="0" xfId="0" applyFont="1" applyAlignment="1">
      <alignment horizontal="center" vertical="top" wrapText="1"/>
    </xf>
    <xf numFmtId="0" fontId="8" fillId="0" borderId="7" xfId="0" applyFont="1" applyBorder="1" applyAlignment="1">
      <alignment horizontal="justify" vertical="top" wrapText="1"/>
    </xf>
    <xf numFmtId="164" fontId="8" fillId="0" borderId="7" xfId="1" applyNumberFormat="1" applyFont="1" applyBorder="1" applyAlignment="1">
      <alignment horizontal="justify" vertical="top" wrapText="1"/>
    </xf>
    <xf numFmtId="164" fontId="8" fillId="0" borderId="0" xfId="1" applyNumberFormat="1" applyFont="1" applyBorder="1" applyAlignment="1">
      <alignment horizontal="justify" vertical="top" wrapText="1"/>
    </xf>
    <xf numFmtId="164" fontId="8" fillId="0" borderId="8" xfId="1" applyNumberFormat="1" applyFont="1" applyBorder="1" applyAlignment="1">
      <alignment horizontal="justify" vertical="top" wrapText="1"/>
    </xf>
    <xf numFmtId="0" fontId="10" fillId="0" borderId="7" xfId="0" applyFont="1" applyBorder="1" applyAlignment="1">
      <alignment horizontal="justify" vertical="top" wrapText="1"/>
    </xf>
    <xf numFmtId="0" fontId="10" fillId="0" borderId="0" xfId="0" applyFont="1" applyAlignment="1">
      <alignment horizontal="justify" vertical="top" wrapText="1"/>
    </xf>
    <xf numFmtId="0" fontId="10" fillId="0" borderId="8" xfId="0" applyFont="1" applyBorder="1" applyAlignment="1">
      <alignment horizontal="justify" vertical="top" wrapText="1"/>
    </xf>
    <xf numFmtId="0" fontId="9" fillId="0" borderId="4" xfId="0" applyFont="1" applyBorder="1" applyAlignment="1">
      <alignment horizontal="center" vertical="top"/>
    </xf>
    <xf numFmtId="0" fontId="9" fillId="0" borderId="5" xfId="0" applyFont="1" applyBorder="1" applyAlignment="1">
      <alignment horizontal="center" vertical="top"/>
    </xf>
    <xf numFmtId="0" fontId="9" fillId="0" borderId="6" xfId="0" applyFont="1" applyBorder="1" applyAlignment="1">
      <alignment horizontal="center" vertical="top"/>
    </xf>
    <xf numFmtId="0" fontId="9" fillId="0" borderId="7" xfId="0" applyFont="1" applyBorder="1" applyAlignment="1">
      <alignment horizontal="center" vertical="top"/>
    </xf>
    <xf numFmtId="0" fontId="9" fillId="0" borderId="0" xfId="0" applyFont="1" applyAlignment="1">
      <alignment horizontal="center" vertical="top"/>
    </xf>
    <xf numFmtId="0" fontId="9" fillId="0" borderId="8" xfId="0" applyFont="1" applyBorder="1" applyAlignment="1">
      <alignment horizontal="center" vertical="top"/>
    </xf>
    <xf numFmtId="164" fontId="8" fillId="0" borderId="0" xfId="0" applyNumberFormat="1" applyFont="1" applyAlignment="1">
      <alignment horizontal="center"/>
    </xf>
    <xf numFmtId="0" fontId="8" fillId="0" borderId="0" xfId="0" applyFont="1" applyAlignment="1">
      <alignment horizontal="center"/>
    </xf>
    <xf numFmtId="0" fontId="9" fillId="0" borderId="10" xfId="0" applyFont="1" applyBorder="1" applyAlignment="1">
      <alignment horizontal="center" vertical="top"/>
    </xf>
    <xf numFmtId="0" fontId="9" fillId="0" borderId="11" xfId="0" applyFont="1" applyBorder="1" applyAlignment="1">
      <alignment horizontal="center" vertical="top"/>
    </xf>
    <xf numFmtId="0" fontId="9" fillId="0" borderId="12" xfId="0" applyFont="1" applyBorder="1" applyAlignment="1">
      <alignment horizontal="center" vertical="top"/>
    </xf>
    <xf numFmtId="0" fontId="9" fillId="0" borderId="1" xfId="0" applyFont="1" applyBorder="1" applyAlignment="1">
      <alignment horizontal="center" vertical="top"/>
    </xf>
    <xf numFmtId="164" fontId="8" fillId="0" borderId="7" xfId="0" applyNumberFormat="1" applyFont="1" applyBorder="1" applyAlignment="1">
      <alignment horizontal="justify" vertical="top" wrapText="1"/>
    </xf>
    <xf numFmtId="164" fontId="8" fillId="0" borderId="10" xfId="1" applyNumberFormat="1" applyFont="1" applyBorder="1" applyAlignment="1">
      <alignment horizontal="justify" vertical="top" wrapText="1"/>
    </xf>
    <xf numFmtId="164" fontId="8" fillId="0" borderId="11" xfId="1" applyNumberFormat="1" applyFont="1" applyBorder="1" applyAlignment="1">
      <alignment horizontal="justify" vertical="top" wrapText="1"/>
    </xf>
    <xf numFmtId="164" fontId="8" fillId="0" borderId="12" xfId="1" applyNumberFormat="1" applyFont="1" applyBorder="1" applyAlignment="1">
      <alignment horizontal="justify" vertical="top" wrapText="1"/>
    </xf>
    <xf numFmtId="0" fontId="9" fillId="0" borderId="1" xfId="0" applyFont="1" applyBorder="1" applyAlignment="1">
      <alignment horizontal="justify" vertical="top" wrapText="1"/>
    </xf>
    <xf numFmtId="164" fontId="9" fillId="0" borderId="1" xfId="0" applyNumberFormat="1" applyFont="1" applyBorder="1" applyAlignment="1">
      <alignment horizontal="justify" vertical="top" wrapText="1"/>
    </xf>
    <xf numFmtId="0" fontId="9" fillId="0" borderId="13" xfId="0" applyFont="1" applyBorder="1" applyAlignment="1">
      <alignment horizontal="left" vertical="top" wrapText="1"/>
    </xf>
    <xf numFmtId="0" fontId="9" fillId="0" borderId="14" xfId="0" applyFont="1" applyBorder="1" applyAlignment="1">
      <alignment horizontal="left" vertical="top" wrapText="1"/>
    </xf>
    <xf numFmtId="0" fontId="9" fillId="0" borderId="15" xfId="0" applyFont="1" applyBorder="1" applyAlignment="1">
      <alignment horizontal="left" vertical="top" wrapText="1"/>
    </xf>
    <xf numFmtId="164" fontId="9" fillId="0" borderId="13" xfId="0" applyNumberFormat="1" applyFont="1" applyBorder="1" applyAlignment="1">
      <alignment horizontal="center" vertical="top" wrapText="1"/>
    </xf>
    <xf numFmtId="0" fontId="9" fillId="0" borderId="14" xfId="0" applyFont="1" applyBorder="1" applyAlignment="1">
      <alignment horizontal="center" vertical="top" wrapText="1"/>
    </xf>
    <xf numFmtId="0" fontId="9" fillId="0" borderId="15" xfId="0" applyFont="1" applyBorder="1" applyAlignment="1">
      <alignment horizontal="center" vertical="top" wrapText="1"/>
    </xf>
    <xf numFmtId="0" fontId="9" fillId="0" borderId="10" xfId="0" applyFont="1" applyBorder="1" applyAlignment="1">
      <alignment horizontal="left" vertical="top" wrapText="1" indent="1"/>
    </xf>
    <xf numFmtId="0" fontId="9" fillId="0" borderId="11" xfId="0" applyFont="1" applyBorder="1" applyAlignment="1">
      <alignment horizontal="left" vertical="top" wrapText="1" indent="1"/>
    </xf>
    <xf numFmtId="0" fontId="9" fillId="0" borderId="10" xfId="0" applyFont="1" applyBorder="1" applyAlignment="1">
      <alignment horizontal="justify" vertical="top" wrapText="1"/>
    </xf>
    <xf numFmtId="0" fontId="9" fillId="0" borderId="11" xfId="0" applyFont="1" applyBorder="1" applyAlignment="1">
      <alignment horizontal="justify" vertical="top" wrapText="1"/>
    </xf>
    <xf numFmtId="164" fontId="9" fillId="0" borderId="10" xfId="0" applyNumberFormat="1" applyFont="1" applyBorder="1" applyAlignment="1">
      <alignment horizontal="justify" vertical="top" wrapText="1"/>
    </xf>
    <xf numFmtId="0" fontId="9" fillId="0" borderId="12" xfId="0" applyFont="1" applyBorder="1" applyAlignment="1">
      <alignment horizontal="justify" vertical="top" wrapText="1"/>
    </xf>
    <xf numFmtId="0" fontId="8" fillId="0" borderId="1" xfId="0" applyFont="1" applyBorder="1" applyAlignment="1">
      <alignment horizontal="center" vertical="top" wrapText="1"/>
    </xf>
    <xf numFmtId="0" fontId="9" fillId="0" borderId="1" xfId="0" applyFont="1" applyBorder="1" applyAlignment="1">
      <alignment horizontal="center" vertical="center"/>
    </xf>
    <xf numFmtId="0" fontId="9" fillId="0" borderId="1" xfId="0" applyFont="1" applyBorder="1" applyAlignment="1">
      <alignment horizontal="center" vertical="top" wrapText="1"/>
    </xf>
    <xf numFmtId="164" fontId="8" fillId="0" borderId="4" xfId="1" applyNumberFormat="1" applyFont="1" applyBorder="1" applyAlignment="1">
      <alignment horizontal="center" vertical="top" wrapText="1"/>
    </xf>
    <xf numFmtId="164" fontId="8" fillId="0" borderId="5" xfId="1" applyNumberFormat="1" applyFont="1" applyBorder="1" applyAlignment="1">
      <alignment horizontal="center" vertical="top" wrapText="1"/>
    </xf>
    <xf numFmtId="0" fontId="8" fillId="0" borderId="4" xfId="0" applyFont="1" applyBorder="1" applyAlignment="1">
      <alignment horizontal="justify" vertical="top" wrapText="1"/>
    </xf>
    <xf numFmtId="0" fontId="8" fillId="0" borderId="10" xfId="0" applyFont="1" applyBorder="1" applyAlignment="1">
      <alignment horizontal="justify" vertical="top" wrapText="1"/>
    </xf>
    <xf numFmtId="0" fontId="8" fillId="0" borderId="11" xfId="0" applyFont="1" applyBorder="1" applyAlignment="1">
      <alignment horizontal="justify" vertical="top" wrapText="1"/>
    </xf>
    <xf numFmtId="164" fontId="8" fillId="0" borderId="4" xfId="1" applyNumberFormat="1" applyFont="1" applyBorder="1" applyAlignment="1">
      <alignment horizontal="justify" vertical="top" wrapText="1"/>
    </xf>
    <xf numFmtId="164" fontId="8" fillId="0" borderId="5" xfId="1" applyNumberFormat="1" applyFont="1" applyBorder="1" applyAlignment="1">
      <alignment horizontal="justify" vertical="top" wrapText="1"/>
    </xf>
    <xf numFmtId="164" fontId="8" fillId="0" borderId="6" xfId="1" applyNumberFormat="1" applyFont="1" applyBorder="1" applyAlignment="1">
      <alignment horizontal="justify" vertical="top" wrapText="1"/>
    </xf>
    <xf numFmtId="164" fontId="9" fillId="0" borderId="1" xfId="0" applyNumberFormat="1" applyFont="1" applyBorder="1" applyAlignment="1">
      <alignment horizontal="center" vertical="top" wrapText="1"/>
    </xf>
    <xf numFmtId="0" fontId="13" fillId="0" borderId="0" xfId="0" applyFont="1"/>
    <xf numFmtId="0" fontId="14" fillId="0" borderId="0" xfId="0" applyFont="1"/>
    <xf numFmtId="43" fontId="0" fillId="0" borderId="0" xfId="4" applyFont="1"/>
    <xf numFmtId="164" fontId="0" fillId="0" borderId="0" xfId="4" applyNumberFormat="1" applyFont="1"/>
    <xf numFmtId="164" fontId="13" fillId="0" borderId="0" xfId="4" applyNumberFormat="1" applyFont="1"/>
    <xf numFmtId="43" fontId="16" fillId="0" borderId="0" xfId="4" applyFont="1"/>
    <xf numFmtId="41" fontId="16" fillId="0" borderId="0" xfId="3" applyFont="1"/>
    <xf numFmtId="0" fontId="18" fillId="0" borderId="0" xfId="0" applyFont="1" applyAlignment="1">
      <alignment horizontal="left"/>
    </xf>
    <xf numFmtId="0" fontId="16" fillId="0" borderId="0" xfId="0" applyFont="1" applyAlignment="1">
      <alignment horizontal="left"/>
    </xf>
    <xf numFmtId="43" fontId="17" fillId="0" borderId="0" xfId="4" applyFont="1" applyAlignment="1">
      <alignment horizontal="left"/>
    </xf>
    <xf numFmtId="43" fontId="16" fillId="0" borderId="0" xfId="4" applyFont="1" applyAlignment="1">
      <alignment horizontal="left"/>
    </xf>
    <xf numFmtId="41" fontId="16" fillId="0" borderId="0" xfId="3" applyFont="1" applyAlignment="1">
      <alignment horizontal="left"/>
    </xf>
    <xf numFmtId="43" fontId="16" fillId="0" borderId="0" xfId="4" applyFont="1" applyFill="1" applyAlignment="1">
      <alignment horizontal="left"/>
    </xf>
    <xf numFmtId="167" fontId="16" fillId="0" borderId="0" xfId="0" applyNumberFormat="1" applyFont="1" applyAlignment="1">
      <alignment horizontal="left"/>
    </xf>
    <xf numFmtId="41" fontId="16" fillId="0" borderId="0" xfId="3" applyFont="1" applyFill="1" applyBorder="1" applyAlignment="1">
      <alignment horizontal="left"/>
    </xf>
    <xf numFmtId="41" fontId="18" fillId="0" borderId="0" xfId="3" applyFont="1" applyFill="1" applyBorder="1" applyAlignment="1">
      <alignment horizontal="left"/>
    </xf>
    <xf numFmtId="41" fontId="16" fillId="0" borderId="0" xfId="3" applyFont="1" applyFill="1" applyAlignment="1">
      <alignment horizontal="left"/>
    </xf>
    <xf numFmtId="0" fontId="0" fillId="0" borderId="0" xfId="0" applyAlignment="1">
      <alignment horizontal="left"/>
    </xf>
    <xf numFmtId="41" fontId="13" fillId="0" borderId="0" xfId="3" applyFont="1"/>
    <xf numFmtId="0" fontId="0" fillId="0" borderId="0" xfId="0" applyFill="1"/>
    <xf numFmtId="165" fontId="0" fillId="0" borderId="0" xfId="2" applyFont="1" applyFill="1"/>
    <xf numFmtId="43" fontId="13" fillId="0" borderId="0" xfId="4" applyFont="1"/>
    <xf numFmtId="43" fontId="13" fillId="0" borderId="0" xfId="4" applyFont="1" applyAlignment="1">
      <alignment horizontal="left"/>
    </xf>
    <xf numFmtId="41" fontId="13" fillId="0" borderId="0" xfId="0" applyNumberFormat="1" applyFont="1"/>
    <xf numFmtId="41" fontId="0" fillId="0" borderId="0" xfId="3" applyFont="1"/>
    <xf numFmtId="41" fontId="13" fillId="0" borderId="0" xfId="3" applyFont="1" applyAlignment="1">
      <alignment horizontal="left"/>
    </xf>
  </cellXfs>
  <cellStyles count="5">
    <cellStyle name="Comma" xfId="4" builtinId="3"/>
    <cellStyle name="Comma [0] 2" xfId="2" xr:uid="{BB5294BC-569D-4A1C-B25C-F71AC81331EC}"/>
    <cellStyle name="Comma [0] 3" xfId="3" xr:uid="{2424D74B-8FBC-4945-814A-E346EACD220C}"/>
    <cellStyle name="Comma 2" xfId="1" xr:uid="{235189F2-544B-46E6-A1E2-7BAEB1682F1C}"/>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EBD8F-55F5-4160-B83E-F228F2F27D2B}">
  <dimension ref="A1:J63"/>
  <sheetViews>
    <sheetView view="pageBreakPreview" zoomScale="85" zoomScaleNormal="101" workbookViewId="0">
      <selection activeCell="G10" sqref="G10"/>
    </sheetView>
  </sheetViews>
  <sheetFormatPr defaultRowHeight="14.25" x14ac:dyDescent="0.2"/>
  <cols>
    <col min="1" max="1" width="3.5703125" style="2" customWidth="1"/>
    <col min="2" max="2" width="36.5703125" style="3" customWidth="1"/>
    <col min="3" max="3" width="18.28515625" style="2" customWidth="1"/>
    <col min="4" max="4" width="16" style="54" customWidth="1"/>
    <col min="5" max="5" width="22" style="5" customWidth="1"/>
    <col min="6" max="6" width="30.7109375" style="6" customWidth="1"/>
    <col min="7" max="7" width="23.28515625" style="1" customWidth="1"/>
    <col min="8" max="8" width="26.42578125" style="1" customWidth="1"/>
    <col min="9" max="9" width="29.28515625" style="7" customWidth="1"/>
    <col min="10" max="10" width="36.5703125" style="1" customWidth="1"/>
    <col min="11" max="16384" width="9.140625" style="1"/>
  </cols>
  <sheetData>
    <row r="1" spans="1:10" ht="20.25" x14ac:dyDescent="0.2">
      <c r="A1" s="134" t="s">
        <v>0</v>
      </c>
      <c r="B1" s="134"/>
      <c r="C1" s="134"/>
      <c r="D1" s="134"/>
      <c r="E1" s="134"/>
      <c r="F1" s="134"/>
      <c r="G1" s="134"/>
      <c r="H1" s="134"/>
      <c r="I1" s="134"/>
    </row>
    <row r="2" spans="1:10" ht="20.25" x14ac:dyDescent="0.2">
      <c r="A2" s="134" t="s">
        <v>1</v>
      </c>
      <c r="B2" s="134"/>
      <c r="C2" s="134"/>
      <c r="D2" s="134"/>
      <c r="E2" s="134"/>
      <c r="F2" s="134"/>
      <c r="G2" s="134"/>
      <c r="H2" s="134"/>
      <c r="I2" s="134"/>
    </row>
    <row r="3" spans="1:10" ht="6.75" customHeight="1" x14ac:dyDescent="0.2">
      <c r="D3" s="4"/>
    </row>
    <row r="4" spans="1:10" ht="45.75" customHeight="1" x14ac:dyDescent="0.2">
      <c r="A4" s="8" t="s">
        <v>2</v>
      </c>
      <c r="B4" s="8" t="s">
        <v>3</v>
      </c>
      <c r="C4" s="8" t="s">
        <v>4</v>
      </c>
      <c r="D4" s="9" t="s">
        <v>5</v>
      </c>
      <c r="E4" s="10" t="s">
        <v>6</v>
      </c>
      <c r="F4" s="10" t="s">
        <v>7</v>
      </c>
      <c r="G4" s="10" t="s">
        <v>8</v>
      </c>
      <c r="H4" s="10" t="s">
        <v>9</v>
      </c>
      <c r="I4" s="10" t="s">
        <v>10</v>
      </c>
      <c r="J4" s="10" t="s">
        <v>11</v>
      </c>
    </row>
    <row r="5" spans="1:10" ht="57" x14ac:dyDescent="0.2">
      <c r="A5" s="11" t="s">
        <v>12</v>
      </c>
      <c r="B5" s="12" t="s">
        <v>103</v>
      </c>
      <c r="C5" s="13"/>
      <c r="D5" s="14"/>
      <c r="E5" s="15"/>
      <c r="F5" s="16" t="s">
        <v>21</v>
      </c>
      <c r="G5" s="14">
        <f>E5</f>
        <v>0</v>
      </c>
      <c r="H5" s="16"/>
      <c r="I5" s="17"/>
      <c r="J5" s="18"/>
    </row>
    <row r="6" spans="1:10" ht="85.5" x14ac:dyDescent="0.2">
      <c r="A6" s="19" t="s">
        <v>14</v>
      </c>
      <c r="B6" s="12" t="s">
        <v>109</v>
      </c>
      <c r="C6" s="16" t="s">
        <v>16</v>
      </c>
      <c r="D6" s="14">
        <v>7866970924</v>
      </c>
      <c r="E6" s="15">
        <f>D6*4%</f>
        <v>314678836.95999998</v>
      </c>
      <c r="F6" s="16" t="s">
        <v>17</v>
      </c>
      <c r="G6" s="14">
        <f>E6</f>
        <v>314678836.95999998</v>
      </c>
      <c r="H6" s="16"/>
      <c r="I6" s="20"/>
      <c r="J6" s="18"/>
    </row>
    <row r="7" spans="1:10" ht="80.25" customHeight="1" x14ac:dyDescent="0.2">
      <c r="A7" s="19" t="s">
        <v>15</v>
      </c>
      <c r="B7" s="12" t="s">
        <v>104</v>
      </c>
      <c r="C7" s="16" t="s">
        <v>110</v>
      </c>
      <c r="D7" s="14">
        <v>4342723957</v>
      </c>
      <c r="E7" s="15">
        <f>D7*25%</f>
        <v>1085680989.25</v>
      </c>
      <c r="F7" s="16" t="s">
        <v>305</v>
      </c>
      <c r="G7" s="14">
        <f>E7</f>
        <v>1085680989.25</v>
      </c>
      <c r="H7" s="16"/>
      <c r="I7" s="20"/>
      <c r="J7" s="18"/>
    </row>
    <row r="8" spans="1:10" ht="42.75" x14ac:dyDescent="0.2">
      <c r="A8" s="19" t="s">
        <v>18</v>
      </c>
      <c r="B8" s="127" t="s">
        <v>105</v>
      </c>
      <c r="C8" s="16"/>
      <c r="D8" s="14"/>
      <c r="E8" s="15">
        <f>D8*20%</f>
        <v>0</v>
      </c>
      <c r="F8" s="21" t="s">
        <v>303</v>
      </c>
      <c r="G8" s="14">
        <f>E8</f>
        <v>0</v>
      </c>
      <c r="H8" s="22"/>
      <c r="I8" s="20"/>
      <c r="J8" s="18"/>
    </row>
    <row r="9" spans="1:10" ht="42.75" x14ac:dyDescent="0.2">
      <c r="A9" s="19" t="s">
        <v>20</v>
      </c>
      <c r="B9" s="127" t="s">
        <v>106</v>
      </c>
      <c r="C9" s="16"/>
      <c r="D9" s="14"/>
      <c r="E9" s="15">
        <f>D9*25%</f>
        <v>0</v>
      </c>
      <c r="F9" s="16" t="s">
        <v>111</v>
      </c>
      <c r="G9" s="14">
        <f>E9</f>
        <v>0</v>
      </c>
      <c r="H9" s="16"/>
      <c r="I9" s="20"/>
      <c r="J9" s="18"/>
    </row>
    <row r="10" spans="1:10" ht="52.5" customHeight="1" x14ac:dyDescent="0.2">
      <c r="A10" s="19" t="s">
        <v>108</v>
      </c>
      <c r="B10" s="12" t="s">
        <v>107</v>
      </c>
      <c r="C10" s="13"/>
      <c r="D10" s="14"/>
      <c r="E10" s="15">
        <f>D10*25%</f>
        <v>0</v>
      </c>
      <c r="F10" s="16" t="s">
        <v>304</v>
      </c>
      <c r="G10" s="14">
        <f>E10</f>
        <v>0</v>
      </c>
      <c r="H10" s="16"/>
      <c r="I10" s="20"/>
      <c r="J10" s="18"/>
    </row>
    <row r="11" spans="1:10" s="32" customFormat="1" x14ac:dyDescent="0.2">
      <c r="A11" s="23"/>
      <c r="B11" s="24" t="s">
        <v>22</v>
      </c>
      <c r="C11" s="25"/>
      <c r="D11" s="26"/>
      <c r="E11" s="27">
        <f>SUM(E5:E10)</f>
        <v>1400359826.21</v>
      </c>
      <c r="F11" s="28"/>
      <c r="G11" s="29"/>
      <c r="H11" s="29"/>
      <c r="I11" s="30"/>
      <c r="J11" s="31"/>
    </row>
    <row r="12" spans="1:10" x14ac:dyDescent="0.2">
      <c r="A12" s="33"/>
      <c r="B12" s="34"/>
      <c r="D12" s="35"/>
      <c r="F12" s="36"/>
      <c r="G12" s="37">
        <f>SUM(G5:G10)</f>
        <v>1400359826.21</v>
      </c>
      <c r="H12" s="32"/>
      <c r="I12" s="38"/>
      <c r="J12" s="39"/>
    </row>
    <row r="13" spans="1:10" x14ac:dyDescent="0.25">
      <c r="A13" s="40"/>
      <c r="B13" s="41"/>
      <c r="C13" s="42"/>
      <c r="D13" s="43"/>
      <c r="E13" s="44"/>
      <c r="F13" s="45"/>
      <c r="G13" s="46">
        <f>E11-G12</f>
        <v>0</v>
      </c>
      <c r="H13" s="47" t="s">
        <v>23</v>
      </c>
      <c r="I13" s="48"/>
      <c r="J13" s="49"/>
    </row>
    <row r="14" spans="1:10" x14ac:dyDescent="0.2">
      <c r="D14" s="4"/>
      <c r="E14" s="50"/>
    </row>
    <row r="15" spans="1:10" x14ac:dyDescent="0.2">
      <c r="D15" s="4"/>
    </row>
    <row r="16" spans="1:10" x14ac:dyDescent="0.2">
      <c r="C16" s="51"/>
      <c r="D16" s="52"/>
      <c r="E16" s="51"/>
    </row>
    <row r="17" spans="2:9" x14ac:dyDescent="0.2">
      <c r="B17" s="53"/>
      <c r="C17" s="54"/>
      <c r="E17" s="55"/>
    </row>
    <row r="18" spans="2:9" x14ac:dyDescent="0.2">
      <c r="B18" s="53"/>
      <c r="C18" s="54"/>
      <c r="E18" s="55"/>
    </row>
    <row r="19" spans="2:9" x14ac:dyDescent="0.2">
      <c r="B19" s="53"/>
      <c r="C19" s="54"/>
      <c r="E19" s="55"/>
    </row>
    <row r="20" spans="2:9" x14ac:dyDescent="0.2">
      <c r="B20" s="53"/>
      <c r="C20" s="54"/>
      <c r="E20" s="55"/>
    </row>
    <row r="21" spans="2:9" x14ac:dyDescent="0.2">
      <c r="B21" s="53"/>
      <c r="C21" s="54"/>
      <c r="E21" s="55"/>
    </row>
    <row r="22" spans="2:9" x14ac:dyDescent="0.2">
      <c r="B22" s="53"/>
      <c r="C22" s="54"/>
      <c r="E22" s="55"/>
    </row>
    <row r="23" spans="2:9" x14ac:dyDescent="0.2">
      <c r="B23" s="53"/>
      <c r="C23" s="54"/>
      <c r="E23" s="55"/>
      <c r="F23" s="56"/>
    </row>
    <row r="24" spans="2:9" x14ac:dyDescent="0.2">
      <c r="B24" s="53"/>
      <c r="C24" s="54"/>
      <c r="E24" s="55"/>
      <c r="F24" s="56"/>
    </row>
    <row r="25" spans="2:9" x14ac:dyDescent="0.2">
      <c r="B25" s="53"/>
      <c r="C25" s="54"/>
      <c r="E25" s="55"/>
      <c r="F25" s="57"/>
    </row>
    <row r="26" spans="2:9" x14ac:dyDescent="0.2">
      <c r="B26" s="53"/>
      <c r="C26" s="54"/>
      <c r="E26" s="55"/>
    </row>
    <row r="27" spans="2:9" x14ac:dyDescent="0.2">
      <c r="B27" s="53"/>
      <c r="C27" s="54"/>
      <c r="E27" s="55"/>
    </row>
    <row r="28" spans="2:9" x14ac:dyDescent="0.2">
      <c r="B28" s="53"/>
      <c r="C28" s="54"/>
      <c r="E28" s="55"/>
    </row>
    <row r="29" spans="2:9" x14ac:dyDescent="0.2">
      <c r="G29" s="58"/>
    </row>
    <row r="30" spans="2:9" x14ac:dyDescent="0.2">
      <c r="C30" s="55"/>
      <c r="D30" s="55"/>
      <c r="E30" s="55"/>
      <c r="G30" s="58"/>
      <c r="H30" s="59"/>
      <c r="I30" s="60"/>
    </row>
    <row r="31" spans="2:9" x14ac:dyDescent="0.2">
      <c r="F31" s="56"/>
      <c r="G31" s="59"/>
      <c r="H31" s="59"/>
    </row>
    <row r="32" spans="2:9" x14ac:dyDescent="0.2">
      <c r="E32" s="61"/>
      <c r="F32" s="57"/>
    </row>
    <row r="33" spans="3:8" x14ac:dyDescent="0.2">
      <c r="E33" s="55"/>
      <c r="F33" s="57"/>
      <c r="H33" s="59"/>
    </row>
    <row r="34" spans="3:8" x14ac:dyDescent="0.2">
      <c r="F34" s="57"/>
    </row>
    <row r="35" spans="3:8" x14ac:dyDescent="0.2">
      <c r="C35" s="54"/>
      <c r="E35" s="55"/>
    </row>
    <row r="36" spans="3:8" x14ac:dyDescent="0.2">
      <c r="C36" s="54"/>
      <c r="E36" s="55"/>
    </row>
    <row r="37" spans="3:8" x14ac:dyDescent="0.2">
      <c r="C37" s="54"/>
      <c r="E37" s="55"/>
    </row>
    <row r="38" spans="3:8" x14ac:dyDescent="0.2">
      <c r="C38" s="54"/>
      <c r="E38" s="55"/>
    </row>
    <row r="39" spans="3:8" x14ac:dyDescent="0.2">
      <c r="C39" s="54"/>
      <c r="E39" s="55"/>
    </row>
    <row r="40" spans="3:8" x14ac:dyDescent="0.2">
      <c r="C40" s="54"/>
      <c r="E40" s="55"/>
    </row>
    <row r="41" spans="3:8" x14ac:dyDescent="0.2">
      <c r="C41" s="54"/>
      <c r="E41" s="55"/>
    </row>
    <row r="42" spans="3:8" x14ac:dyDescent="0.2">
      <c r="C42" s="54"/>
      <c r="E42" s="55"/>
    </row>
    <row r="43" spans="3:8" x14ac:dyDescent="0.2">
      <c r="C43" s="54"/>
      <c r="E43" s="55"/>
    </row>
    <row r="44" spans="3:8" x14ac:dyDescent="0.2">
      <c r="C44" s="54"/>
      <c r="E44" s="55"/>
    </row>
    <row r="45" spans="3:8" x14ac:dyDescent="0.2">
      <c r="C45" s="54"/>
      <c r="E45" s="55"/>
    </row>
    <row r="46" spans="3:8" x14ac:dyDescent="0.2">
      <c r="C46" s="54"/>
      <c r="E46" s="55"/>
    </row>
    <row r="48" spans="3:8" x14ac:dyDescent="0.2">
      <c r="D48" s="55"/>
      <c r="E48" s="55"/>
    </row>
    <row r="49" spans="1:10" x14ac:dyDescent="0.2">
      <c r="F49" s="62"/>
    </row>
    <row r="50" spans="1:10" x14ac:dyDescent="0.2">
      <c r="F50" s="57"/>
      <c r="G50" s="63"/>
    </row>
    <row r="51" spans="1:10" x14ac:dyDescent="0.2">
      <c r="F51" s="57"/>
      <c r="G51" s="63"/>
    </row>
    <row r="52" spans="1:10" s="7" customFormat="1" x14ac:dyDescent="0.2">
      <c r="A52" s="2"/>
      <c r="B52" s="3"/>
      <c r="C52" s="2"/>
      <c r="D52" s="54"/>
      <c r="E52" s="5"/>
      <c r="F52" s="57"/>
      <c r="G52" s="1"/>
      <c r="H52" s="1"/>
      <c r="J52" s="1"/>
    </row>
    <row r="53" spans="1:10" s="7" customFormat="1" x14ac:dyDescent="0.2">
      <c r="A53" s="2"/>
      <c r="B53" s="3"/>
      <c r="C53" s="2"/>
      <c r="D53" s="54"/>
      <c r="E53" s="64"/>
      <c r="F53" s="65"/>
      <c r="G53" s="1"/>
      <c r="H53" s="1"/>
      <c r="J53" s="1"/>
    </row>
    <row r="54" spans="1:10" s="7" customFormat="1" x14ac:dyDescent="0.2">
      <c r="A54" s="2"/>
      <c r="B54" s="3"/>
      <c r="C54" s="2"/>
      <c r="D54" s="54"/>
      <c r="E54" s="5"/>
      <c r="F54" s="57"/>
      <c r="G54" s="1"/>
      <c r="H54" s="1"/>
      <c r="J54" s="1"/>
    </row>
    <row r="56" spans="1:10" s="7" customFormat="1" x14ac:dyDescent="0.2">
      <c r="A56" s="2"/>
      <c r="B56" s="3"/>
      <c r="C56" s="2"/>
      <c r="D56" s="54"/>
      <c r="E56" s="66"/>
      <c r="F56" s="62"/>
      <c r="G56" s="62"/>
      <c r="H56" s="1"/>
      <c r="J56" s="1"/>
    </row>
    <row r="58" spans="1:10" s="7" customFormat="1" x14ac:dyDescent="0.2">
      <c r="A58" s="2"/>
      <c r="B58" s="3"/>
      <c r="C58" s="2"/>
      <c r="D58" s="54"/>
      <c r="E58" s="61"/>
      <c r="F58" s="56"/>
      <c r="G58" s="56"/>
      <c r="H58" s="59"/>
      <c r="J58" s="1"/>
    </row>
    <row r="59" spans="1:10" s="7" customFormat="1" x14ac:dyDescent="0.2">
      <c r="A59" s="2"/>
      <c r="B59" s="3"/>
      <c r="C59" s="2"/>
      <c r="D59" s="54"/>
      <c r="E59" s="5"/>
      <c r="F59" s="6"/>
      <c r="G59" s="1"/>
      <c r="H59" s="59"/>
      <c r="J59" s="1"/>
    </row>
    <row r="60" spans="1:10" s="7" customFormat="1" x14ac:dyDescent="0.2">
      <c r="A60" s="2"/>
      <c r="B60" s="3"/>
      <c r="C60" s="2"/>
      <c r="D60" s="67"/>
      <c r="E60" s="55"/>
      <c r="F60" s="6"/>
      <c r="G60" s="55"/>
      <c r="H60" s="1"/>
      <c r="J60" s="1"/>
    </row>
    <row r="61" spans="1:10" s="7" customFormat="1" x14ac:dyDescent="0.2">
      <c r="A61" s="2"/>
      <c r="B61" s="3"/>
      <c r="C61" s="2"/>
      <c r="D61" s="54"/>
      <c r="E61" s="5"/>
      <c r="F61" s="57"/>
      <c r="G61" s="1"/>
      <c r="H61" s="1"/>
      <c r="J61" s="1"/>
    </row>
    <row r="63" spans="1:10" s="7" customFormat="1" x14ac:dyDescent="0.2">
      <c r="A63" s="2"/>
      <c r="B63" s="3"/>
      <c r="C63" s="2"/>
      <c r="D63" s="54"/>
      <c r="E63" s="5"/>
      <c r="F63" s="57"/>
      <c r="G63" s="1"/>
      <c r="H63" s="1"/>
      <c r="J63" s="1"/>
    </row>
  </sheetData>
  <mergeCells count="2">
    <mergeCell ref="A1:I1"/>
    <mergeCell ref="A2:I2"/>
  </mergeCells>
  <printOptions horizontalCentered="1"/>
  <pageMargins left="0.39370078740157483" right="0.19685039370078741" top="0.39370078740157483" bottom="0.31496062992125984"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50B38-2522-451D-8D80-B75E21841905}">
  <dimension ref="A1:CG177"/>
  <sheetViews>
    <sheetView tabSelected="1" view="pageBreakPreview" zoomScale="73" zoomScaleNormal="71" workbookViewId="0">
      <selection activeCell="B18" sqref="B18:AB20"/>
    </sheetView>
  </sheetViews>
  <sheetFormatPr defaultRowHeight="16.5" x14ac:dyDescent="0.3"/>
  <cols>
    <col min="1" max="29" width="4.140625" style="68" customWidth="1"/>
    <col min="30" max="58" width="4.140625" style="70" customWidth="1"/>
    <col min="59" max="59" width="3.28515625" style="68" customWidth="1"/>
    <col min="60" max="60" width="2.85546875" style="68" customWidth="1"/>
    <col min="61" max="71" width="3.28515625" style="68" customWidth="1"/>
    <col min="72" max="72" width="3.5703125" style="68" customWidth="1"/>
    <col min="73" max="73" width="3.28515625" style="68" customWidth="1"/>
    <col min="74" max="74" width="18.140625" style="68" bestFit="1" customWidth="1"/>
    <col min="75" max="75" width="9.140625" style="68"/>
    <col min="76" max="76" width="15.28515625" style="68" bestFit="1" customWidth="1"/>
    <col min="77" max="16384" width="9.140625" style="68"/>
  </cols>
  <sheetData>
    <row r="1" spans="1:65" x14ac:dyDescent="0.3">
      <c r="C1" s="69"/>
      <c r="BG1" s="71" t="s">
        <v>24</v>
      </c>
    </row>
    <row r="2" spans="1:65" x14ac:dyDescent="0.3">
      <c r="A2" s="72" t="s">
        <v>25</v>
      </c>
      <c r="B2" s="73"/>
      <c r="C2" s="74"/>
      <c r="D2" s="75" t="s">
        <v>26</v>
      </c>
      <c r="E2" s="73"/>
      <c r="F2" s="73"/>
      <c r="G2" s="76"/>
      <c r="H2" s="77"/>
      <c r="I2" s="73"/>
      <c r="J2" s="73"/>
      <c r="K2" s="73"/>
      <c r="L2" s="73"/>
      <c r="M2" s="73"/>
      <c r="N2" s="73"/>
      <c r="O2" s="73"/>
      <c r="P2" s="73"/>
      <c r="Q2" s="73"/>
      <c r="R2" s="77"/>
      <c r="S2" s="77"/>
      <c r="T2" s="77"/>
      <c r="U2" s="77"/>
      <c r="V2" s="77"/>
      <c r="W2" s="77"/>
      <c r="X2" s="77"/>
      <c r="Y2" s="77"/>
      <c r="Z2" s="77"/>
      <c r="AA2" s="77"/>
      <c r="AB2" s="77"/>
      <c r="AC2" s="77"/>
      <c r="AD2" s="78"/>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9"/>
    </row>
    <row r="3" spans="1:65" x14ac:dyDescent="0.3">
      <c r="A3" s="80" t="s">
        <v>27</v>
      </c>
      <c r="B3" s="81"/>
      <c r="D3" s="82" t="s">
        <v>28</v>
      </c>
      <c r="E3" s="81" t="s">
        <v>29</v>
      </c>
      <c r="F3" s="81"/>
      <c r="G3" s="81"/>
      <c r="H3" s="83"/>
      <c r="I3" s="81"/>
      <c r="J3" s="81"/>
      <c r="K3" s="81"/>
      <c r="L3" s="81"/>
      <c r="M3" s="81"/>
      <c r="N3" s="81"/>
      <c r="O3" s="81"/>
      <c r="P3" s="81"/>
      <c r="Q3" s="81"/>
      <c r="R3" s="83"/>
      <c r="S3" s="83"/>
      <c r="T3" s="83"/>
      <c r="U3" s="83"/>
      <c r="V3" s="83"/>
      <c r="W3" s="83"/>
      <c r="X3" s="83"/>
      <c r="Y3" s="83"/>
      <c r="Z3" s="83"/>
      <c r="AA3" s="83"/>
      <c r="AB3" s="83"/>
      <c r="AC3" s="83"/>
      <c r="AD3" s="84"/>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5"/>
    </row>
    <row r="4" spans="1:65" x14ac:dyDescent="0.3">
      <c r="A4" s="80" t="s">
        <v>30</v>
      </c>
      <c r="B4" s="81"/>
      <c r="D4" s="82" t="s">
        <v>26</v>
      </c>
      <c r="E4" s="86" t="s">
        <v>31</v>
      </c>
      <c r="F4" s="86"/>
      <c r="G4" s="86"/>
      <c r="H4" s="83"/>
      <c r="I4" s="81"/>
      <c r="J4" s="81"/>
      <c r="K4" s="81"/>
      <c r="L4" s="81"/>
      <c r="M4" s="81"/>
      <c r="N4" s="81"/>
      <c r="O4" s="81"/>
      <c r="P4" s="81"/>
      <c r="Q4" s="81"/>
      <c r="R4" s="83"/>
      <c r="S4" s="83"/>
      <c r="T4" s="83"/>
      <c r="U4" s="83"/>
      <c r="V4" s="83"/>
      <c r="W4" s="83"/>
      <c r="X4" s="83"/>
      <c r="Y4" s="83"/>
      <c r="Z4" s="83"/>
      <c r="AA4" s="83"/>
      <c r="AB4" s="83"/>
      <c r="AC4" s="83"/>
      <c r="AD4" s="84"/>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5"/>
    </row>
    <row r="5" spans="1:65" x14ac:dyDescent="0.3">
      <c r="A5" s="87"/>
      <c r="B5" s="81"/>
      <c r="C5" s="81"/>
      <c r="D5" s="81"/>
      <c r="E5" s="83"/>
      <c r="F5" s="83"/>
      <c r="G5" s="81"/>
      <c r="H5" s="88"/>
      <c r="I5" s="81"/>
      <c r="J5" s="81"/>
      <c r="K5" s="81"/>
      <c r="L5" s="81"/>
      <c r="M5" s="81"/>
      <c r="N5" s="81"/>
      <c r="O5" s="81"/>
      <c r="P5" s="81"/>
      <c r="Q5" s="81"/>
      <c r="R5" s="83"/>
      <c r="S5" s="83"/>
      <c r="T5" s="83"/>
      <c r="U5" s="83"/>
      <c r="V5" s="83"/>
      <c r="W5" s="83"/>
      <c r="X5" s="83"/>
      <c r="Y5" s="83"/>
      <c r="Z5" s="83"/>
      <c r="AA5" s="83"/>
      <c r="AB5" s="83"/>
      <c r="AC5" s="83"/>
      <c r="AD5" s="84"/>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5"/>
    </row>
    <row r="6" spans="1:65" x14ac:dyDescent="0.3">
      <c r="A6" s="159" t="s">
        <v>101</v>
      </c>
      <c r="B6" s="160"/>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0"/>
      <c r="AT6" s="160"/>
      <c r="AU6" s="160"/>
      <c r="AV6" s="160"/>
      <c r="AW6" s="160"/>
      <c r="AX6" s="160"/>
      <c r="AY6" s="160"/>
      <c r="AZ6" s="160"/>
      <c r="BA6" s="160"/>
      <c r="BB6" s="160"/>
      <c r="BC6" s="160"/>
      <c r="BD6" s="160"/>
      <c r="BE6" s="160"/>
      <c r="BF6" s="161"/>
    </row>
    <row r="7" spans="1:65" x14ac:dyDescent="0.3">
      <c r="A7" s="89"/>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90"/>
      <c r="AE7" s="90"/>
      <c r="AF7" s="90"/>
      <c r="AG7" s="90"/>
      <c r="AH7" s="90"/>
      <c r="AI7" s="90"/>
      <c r="AJ7" s="90"/>
      <c r="AK7" s="90"/>
      <c r="AL7" s="90"/>
      <c r="AM7" s="90"/>
      <c r="AN7" s="90"/>
      <c r="AO7" s="90"/>
      <c r="AP7" s="90"/>
      <c r="AQ7" s="90"/>
      <c r="AR7" s="90"/>
      <c r="AS7" s="90"/>
      <c r="AT7" s="90"/>
      <c r="AU7" s="90"/>
      <c r="AV7" s="90"/>
      <c r="AW7" s="90"/>
      <c r="AX7" s="90"/>
      <c r="AY7" s="90"/>
      <c r="AZ7" s="90"/>
      <c r="BA7" s="90"/>
      <c r="BB7" s="90"/>
      <c r="BC7" s="90"/>
      <c r="BD7" s="90"/>
      <c r="BE7" s="90"/>
      <c r="BF7" s="91"/>
    </row>
    <row r="8" spans="1:65" s="81" customFormat="1" x14ac:dyDescent="0.3">
      <c r="A8" s="162" t="s">
        <v>32</v>
      </c>
      <c r="B8" s="163"/>
      <c r="C8" s="163"/>
      <c r="D8" s="163"/>
      <c r="E8" s="163"/>
      <c r="F8" s="163"/>
      <c r="G8" s="163"/>
      <c r="H8" s="163"/>
      <c r="I8" s="163"/>
      <c r="J8" s="163"/>
      <c r="K8" s="163"/>
      <c r="L8" s="163"/>
      <c r="M8" s="163"/>
      <c r="N8" s="163"/>
      <c r="O8" s="163"/>
      <c r="P8" s="163"/>
      <c r="Q8" s="163"/>
      <c r="R8" s="163"/>
      <c r="S8" s="163"/>
      <c r="T8" s="163"/>
      <c r="U8" s="163"/>
      <c r="V8" s="163"/>
      <c r="W8" s="163"/>
      <c r="X8" s="163"/>
      <c r="Y8" s="163"/>
      <c r="Z8" s="163"/>
      <c r="AA8" s="163"/>
      <c r="AB8" s="163"/>
      <c r="AC8" s="163"/>
      <c r="AD8" s="163"/>
      <c r="AE8" s="163"/>
      <c r="AF8" s="163"/>
      <c r="AG8" s="163"/>
      <c r="AH8" s="163"/>
      <c r="AI8" s="163"/>
      <c r="AJ8" s="163"/>
      <c r="AK8" s="163"/>
      <c r="AL8" s="163"/>
      <c r="AM8" s="163"/>
      <c r="AN8" s="163"/>
      <c r="AO8" s="163"/>
      <c r="AP8" s="163"/>
      <c r="AQ8" s="163"/>
      <c r="AR8" s="163"/>
      <c r="AS8" s="163"/>
      <c r="AT8" s="163"/>
      <c r="AU8" s="163"/>
      <c r="AV8" s="163"/>
      <c r="AW8" s="163"/>
      <c r="AX8" s="163"/>
      <c r="AY8" s="163"/>
      <c r="AZ8" s="163"/>
      <c r="BA8" s="163"/>
      <c r="BB8" s="163"/>
      <c r="BC8" s="163"/>
      <c r="BD8" s="163"/>
      <c r="BE8" s="163"/>
      <c r="BF8" s="164"/>
      <c r="BG8" s="92"/>
      <c r="BH8" s="68"/>
      <c r="BI8" s="92"/>
      <c r="BJ8" s="92"/>
      <c r="BK8" s="92"/>
      <c r="BL8" s="92"/>
    </row>
    <row r="9" spans="1:65" s="81" customFormat="1" x14ac:dyDescent="0.3">
      <c r="A9" s="165" t="s">
        <v>33</v>
      </c>
      <c r="B9" s="166"/>
      <c r="C9" s="166"/>
      <c r="D9" s="166"/>
      <c r="E9" s="166"/>
      <c r="F9" s="166"/>
      <c r="G9" s="166"/>
      <c r="H9" s="166"/>
      <c r="I9" s="166"/>
      <c r="J9" s="166"/>
      <c r="K9" s="166"/>
      <c r="L9" s="166"/>
      <c r="M9" s="166"/>
      <c r="N9" s="166"/>
      <c r="O9" s="166"/>
      <c r="P9" s="166"/>
      <c r="Q9" s="166"/>
      <c r="R9" s="166"/>
      <c r="S9" s="166"/>
      <c r="T9" s="166"/>
      <c r="U9" s="166"/>
      <c r="V9" s="166"/>
      <c r="W9" s="166"/>
      <c r="X9" s="166"/>
      <c r="Y9" s="166"/>
      <c r="Z9" s="166"/>
      <c r="AA9" s="166"/>
      <c r="AB9" s="166"/>
      <c r="AC9" s="166"/>
      <c r="AD9" s="166"/>
      <c r="AE9" s="166"/>
      <c r="AF9" s="166"/>
      <c r="AG9" s="166"/>
      <c r="AH9" s="166"/>
      <c r="AI9" s="166"/>
      <c r="AJ9" s="166"/>
      <c r="AK9" s="166"/>
      <c r="AL9" s="166"/>
      <c r="AM9" s="166"/>
      <c r="AN9" s="166"/>
      <c r="AO9" s="166"/>
      <c r="AP9" s="166"/>
      <c r="AQ9" s="166"/>
      <c r="AR9" s="166"/>
      <c r="AS9" s="166"/>
      <c r="AT9" s="166"/>
      <c r="AU9" s="166"/>
      <c r="AV9" s="166"/>
      <c r="AW9" s="166"/>
      <c r="AX9" s="166"/>
      <c r="AY9" s="166"/>
      <c r="AZ9" s="166"/>
      <c r="BA9" s="166"/>
      <c r="BB9" s="166"/>
      <c r="BC9" s="166"/>
      <c r="BD9" s="166"/>
      <c r="BE9" s="166"/>
      <c r="BF9" s="167"/>
      <c r="BG9" s="92"/>
      <c r="BH9" s="92"/>
      <c r="BI9" s="168"/>
      <c r="BJ9" s="169"/>
      <c r="BK9" s="169"/>
      <c r="BL9" s="169"/>
      <c r="BM9" s="169"/>
    </row>
    <row r="10" spans="1:65" s="81" customFormat="1" x14ac:dyDescent="0.25">
      <c r="A10" s="170" t="s">
        <v>102</v>
      </c>
      <c r="B10" s="171"/>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1"/>
      <c r="AG10" s="171"/>
      <c r="AH10" s="171"/>
      <c r="AI10" s="171"/>
      <c r="AJ10" s="171"/>
      <c r="AK10" s="171"/>
      <c r="AL10" s="171"/>
      <c r="AM10" s="171"/>
      <c r="AN10" s="171"/>
      <c r="AO10" s="171"/>
      <c r="AP10" s="171"/>
      <c r="AQ10" s="171"/>
      <c r="AR10" s="171"/>
      <c r="AS10" s="171"/>
      <c r="AT10" s="171"/>
      <c r="AU10" s="171"/>
      <c r="AV10" s="171"/>
      <c r="AW10" s="171"/>
      <c r="AX10" s="171"/>
      <c r="AY10" s="171"/>
      <c r="AZ10" s="171"/>
      <c r="BA10" s="171"/>
      <c r="BB10" s="171"/>
      <c r="BC10" s="171"/>
      <c r="BD10" s="171"/>
      <c r="BE10" s="171"/>
      <c r="BF10" s="172"/>
      <c r="BG10" s="92"/>
      <c r="BH10" s="92"/>
      <c r="BI10" s="92"/>
      <c r="BJ10" s="92"/>
      <c r="BK10" s="92"/>
      <c r="BL10" s="92"/>
    </row>
    <row r="11" spans="1:65" s="81" customFormat="1" x14ac:dyDescent="0.25">
      <c r="A11" s="173" t="s">
        <v>34</v>
      </c>
      <c r="B11" s="173"/>
      <c r="C11" s="173"/>
      <c r="D11" s="173"/>
      <c r="E11" s="173"/>
      <c r="F11" s="173"/>
      <c r="G11" s="173"/>
      <c r="H11" s="173"/>
      <c r="I11" s="173"/>
      <c r="J11" s="173"/>
      <c r="K11" s="173"/>
      <c r="L11" s="173"/>
      <c r="M11" s="173"/>
      <c r="N11" s="173"/>
      <c r="O11" s="173"/>
      <c r="P11" s="173"/>
      <c r="Q11" s="173"/>
      <c r="R11" s="173"/>
      <c r="S11" s="173"/>
      <c r="T11" s="173"/>
      <c r="U11" s="173"/>
      <c r="V11" s="173"/>
      <c r="W11" s="173"/>
      <c r="X11" s="173"/>
      <c r="Y11" s="173"/>
      <c r="Z11" s="173"/>
      <c r="AA11" s="173"/>
      <c r="AB11" s="173"/>
      <c r="AC11" s="171" t="s">
        <v>35</v>
      </c>
      <c r="AD11" s="171"/>
      <c r="AE11" s="171"/>
      <c r="AF11" s="171"/>
      <c r="AG11" s="171"/>
      <c r="AH11" s="171"/>
      <c r="AI11" s="171"/>
      <c r="AJ11" s="171"/>
      <c r="AK11" s="171"/>
      <c r="AL11" s="171"/>
      <c r="AM11" s="171"/>
      <c r="AN11" s="171"/>
      <c r="AO11" s="171"/>
      <c r="AP11" s="171"/>
      <c r="AQ11" s="171"/>
      <c r="AR11" s="171"/>
      <c r="AS11" s="171"/>
      <c r="AT11" s="171"/>
      <c r="AU11" s="171"/>
      <c r="AV11" s="171"/>
      <c r="AW11" s="171"/>
      <c r="AX11" s="171"/>
      <c r="AY11" s="171"/>
      <c r="AZ11" s="171"/>
      <c r="BA11" s="171"/>
      <c r="BB11" s="171"/>
      <c r="BC11" s="171"/>
      <c r="BD11" s="171"/>
      <c r="BE11" s="171"/>
      <c r="BF11" s="172"/>
      <c r="BG11" s="92"/>
      <c r="BH11" s="92"/>
      <c r="BI11" s="92"/>
      <c r="BJ11" s="92"/>
      <c r="BK11" s="92"/>
      <c r="BL11" s="92"/>
    </row>
    <row r="12" spans="1:65" s="81" customFormat="1" x14ac:dyDescent="0.3">
      <c r="A12" s="93" t="s">
        <v>36</v>
      </c>
      <c r="B12" s="110" t="s">
        <v>85</v>
      </c>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93" t="s">
        <v>36</v>
      </c>
      <c r="AD12" s="110" t="s">
        <v>85</v>
      </c>
      <c r="AE12" s="94"/>
      <c r="AF12" s="94"/>
      <c r="AG12" s="94"/>
      <c r="AH12" s="94"/>
      <c r="AI12" s="94"/>
      <c r="AJ12" s="94"/>
      <c r="AK12" s="94"/>
      <c r="AL12" s="94"/>
      <c r="AM12" s="94"/>
      <c r="AN12" s="94"/>
      <c r="AO12" s="94"/>
      <c r="AP12" s="94"/>
      <c r="AQ12" s="94"/>
      <c r="AR12" s="94"/>
      <c r="AS12" s="94"/>
      <c r="AT12" s="94"/>
      <c r="AU12" s="94"/>
      <c r="AV12" s="94"/>
      <c r="AW12" s="94"/>
      <c r="AX12" s="94"/>
      <c r="AY12" s="94"/>
      <c r="AZ12" s="94"/>
      <c r="BA12" s="94"/>
      <c r="BB12" s="94"/>
      <c r="BC12" s="94"/>
      <c r="BD12" s="94"/>
      <c r="BE12" s="94"/>
      <c r="BF12" s="95"/>
      <c r="BG12" s="92"/>
      <c r="BH12" s="92"/>
      <c r="BI12" s="92"/>
      <c r="BJ12" s="92"/>
      <c r="BK12" s="92"/>
      <c r="BL12" s="92"/>
    </row>
    <row r="13" spans="1:65" x14ac:dyDescent="0.3">
      <c r="B13" s="147" t="s">
        <v>86</v>
      </c>
      <c r="C13" s="147"/>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8"/>
      <c r="AC13" s="128"/>
      <c r="AD13" s="147" t="s">
        <v>112</v>
      </c>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8"/>
      <c r="BG13" s="68" t="s">
        <v>126</v>
      </c>
    </row>
    <row r="14" spans="1:65" x14ac:dyDescent="0.3">
      <c r="B14" s="147"/>
      <c r="C14" s="147"/>
      <c r="D14" s="147"/>
      <c r="E14" s="147"/>
      <c r="F14" s="147"/>
      <c r="G14" s="147"/>
      <c r="H14" s="147"/>
      <c r="I14" s="147"/>
      <c r="J14" s="147"/>
      <c r="K14" s="147"/>
      <c r="L14" s="147"/>
      <c r="M14" s="147"/>
      <c r="N14" s="147"/>
      <c r="O14" s="147"/>
      <c r="P14" s="147"/>
      <c r="Q14" s="147"/>
      <c r="R14" s="147"/>
      <c r="S14" s="147"/>
      <c r="T14" s="147"/>
      <c r="U14" s="147"/>
      <c r="V14" s="147"/>
      <c r="W14" s="147"/>
      <c r="X14" s="147"/>
      <c r="Y14" s="147"/>
      <c r="Z14" s="147"/>
      <c r="AA14" s="147"/>
      <c r="AB14" s="148"/>
      <c r="AC14" s="128"/>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8"/>
    </row>
    <row r="15" spans="1:65" ht="10.5" customHeight="1" x14ac:dyDescent="0.3">
      <c r="B15" s="147"/>
      <c r="C15" s="147"/>
      <c r="D15" s="147"/>
      <c r="E15" s="147"/>
      <c r="F15" s="147"/>
      <c r="G15" s="147"/>
      <c r="H15" s="147"/>
      <c r="I15" s="147"/>
      <c r="J15" s="147"/>
      <c r="K15" s="147"/>
      <c r="L15" s="147"/>
      <c r="M15" s="147"/>
      <c r="N15" s="147"/>
      <c r="O15" s="147"/>
      <c r="P15" s="147"/>
      <c r="Q15" s="147"/>
      <c r="R15" s="147"/>
      <c r="S15" s="147"/>
      <c r="T15" s="147"/>
      <c r="U15" s="147"/>
      <c r="V15" s="147"/>
      <c r="W15" s="147"/>
      <c r="X15" s="147"/>
      <c r="Y15" s="147"/>
      <c r="Z15" s="147"/>
      <c r="AA15" s="147"/>
      <c r="AB15" s="148"/>
      <c r="AC15" s="128"/>
      <c r="AD15" s="147"/>
      <c r="AE15" s="147"/>
      <c r="AF15" s="147"/>
      <c r="AG15" s="147"/>
      <c r="AH15" s="147"/>
      <c r="AI15" s="147"/>
      <c r="AJ15" s="147"/>
      <c r="AK15" s="147"/>
      <c r="AL15" s="147"/>
      <c r="AM15" s="147"/>
      <c r="AN15" s="147"/>
      <c r="AO15" s="147"/>
      <c r="AP15" s="147"/>
      <c r="AQ15" s="147"/>
      <c r="AR15" s="147"/>
      <c r="AS15" s="147"/>
      <c r="AT15" s="147"/>
      <c r="AU15" s="147"/>
      <c r="AV15" s="147"/>
      <c r="AW15" s="147"/>
      <c r="AX15" s="147"/>
      <c r="AY15" s="147"/>
      <c r="AZ15" s="147"/>
      <c r="BA15" s="147"/>
      <c r="BB15" s="147"/>
      <c r="BC15" s="147"/>
      <c r="BD15" s="147"/>
      <c r="BE15" s="147"/>
      <c r="BF15" s="148"/>
    </row>
    <row r="16" spans="1:65" x14ac:dyDescent="0.3">
      <c r="A16" s="69"/>
      <c r="B16" s="69"/>
      <c r="C16" s="69"/>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129"/>
      <c r="AD16" s="90"/>
      <c r="AE16" s="90"/>
      <c r="AF16" s="90"/>
      <c r="AG16" s="90"/>
      <c r="AH16" s="90"/>
      <c r="AI16" s="90"/>
      <c r="AJ16" s="90"/>
      <c r="AK16" s="90"/>
      <c r="AL16" s="90"/>
      <c r="AM16" s="90"/>
      <c r="AN16" s="90"/>
      <c r="AO16" s="90"/>
      <c r="AP16" s="90"/>
      <c r="AQ16" s="90"/>
      <c r="AR16" s="90"/>
      <c r="AS16" s="90"/>
      <c r="AT16" s="90"/>
      <c r="AU16" s="90"/>
      <c r="AV16" s="90"/>
      <c r="AW16" s="90"/>
      <c r="AX16" s="90"/>
      <c r="AY16" s="90"/>
      <c r="AZ16" s="90"/>
      <c r="BA16" s="90"/>
      <c r="BB16" s="90"/>
      <c r="BC16" s="90"/>
      <c r="BD16" s="90"/>
      <c r="BE16" s="90"/>
      <c r="BF16" s="90"/>
    </row>
    <row r="17" spans="1:64" x14ac:dyDescent="0.3">
      <c r="A17" s="109" t="s">
        <v>37</v>
      </c>
      <c r="B17" s="110" t="s">
        <v>40</v>
      </c>
      <c r="AC17" s="109" t="s">
        <v>37</v>
      </c>
      <c r="AD17" s="110" t="s">
        <v>40</v>
      </c>
    </row>
    <row r="18" spans="1:64" ht="16.5" customHeight="1" x14ac:dyDescent="0.3">
      <c r="B18" s="147" t="s">
        <v>113</v>
      </c>
      <c r="C18" s="147"/>
      <c r="D18" s="147"/>
      <c r="E18" s="147"/>
      <c r="F18" s="147"/>
      <c r="G18" s="147"/>
      <c r="H18" s="147"/>
      <c r="I18" s="147"/>
      <c r="J18" s="147"/>
      <c r="K18" s="147"/>
      <c r="L18" s="147"/>
      <c r="M18" s="147"/>
      <c r="N18" s="147"/>
      <c r="O18" s="147"/>
      <c r="P18" s="147"/>
      <c r="Q18" s="147"/>
      <c r="R18" s="147"/>
      <c r="S18" s="147"/>
      <c r="T18" s="147"/>
      <c r="U18" s="147"/>
      <c r="V18" s="147"/>
      <c r="W18" s="147"/>
      <c r="X18" s="147"/>
      <c r="Y18" s="147"/>
      <c r="Z18" s="147"/>
      <c r="AA18" s="147"/>
      <c r="AB18" s="148"/>
      <c r="AC18" s="128"/>
      <c r="AD18" s="147" t="s">
        <v>114</v>
      </c>
      <c r="AE18" s="147"/>
      <c r="AF18" s="147"/>
      <c r="AG18" s="147"/>
      <c r="AH18" s="147"/>
      <c r="AI18" s="147"/>
      <c r="AJ18" s="147"/>
      <c r="AK18" s="147"/>
      <c r="AL18" s="147"/>
      <c r="AM18" s="147"/>
      <c r="AN18" s="147"/>
      <c r="AO18" s="147"/>
      <c r="AP18" s="147"/>
      <c r="AQ18" s="147"/>
      <c r="AR18" s="147"/>
      <c r="AS18" s="147"/>
      <c r="AT18" s="147"/>
      <c r="AU18" s="147"/>
      <c r="AV18" s="147"/>
      <c r="AW18" s="147"/>
      <c r="AX18" s="147"/>
      <c r="AY18" s="147"/>
      <c r="AZ18" s="147"/>
      <c r="BA18" s="147"/>
      <c r="BB18" s="147"/>
      <c r="BC18" s="147"/>
      <c r="BD18" s="147"/>
      <c r="BE18" s="147"/>
      <c r="BF18" s="148"/>
    </row>
    <row r="19" spans="1:64" x14ac:dyDescent="0.3">
      <c r="B19" s="147"/>
      <c r="C19" s="147"/>
      <c r="D19" s="147"/>
      <c r="E19" s="147"/>
      <c r="F19" s="147"/>
      <c r="G19" s="147"/>
      <c r="H19" s="147"/>
      <c r="I19" s="147"/>
      <c r="J19" s="147"/>
      <c r="K19" s="147"/>
      <c r="L19" s="147"/>
      <c r="M19" s="147"/>
      <c r="N19" s="147"/>
      <c r="O19" s="147"/>
      <c r="P19" s="147"/>
      <c r="Q19" s="147"/>
      <c r="R19" s="147"/>
      <c r="S19" s="147"/>
      <c r="T19" s="147"/>
      <c r="U19" s="147"/>
      <c r="V19" s="147"/>
      <c r="W19" s="147"/>
      <c r="X19" s="147"/>
      <c r="Y19" s="147"/>
      <c r="Z19" s="147"/>
      <c r="AA19" s="147"/>
      <c r="AB19" s="148"/>
      <c r="AC19" s="128"/>
      <c r="AD19" s="147"/>
      <c r="AE19" s="147"/>
      <c r="AF19" s="147"/>
      <c r="AG19" s="147"/>
      <c r="AH19" s="147"/>
      <c r="AI19" s="147"/>
      <c r="AJ19" s="147"/>
      <c r="AK19" s="147"/>
      <c r="AL19" s="147"/>
      <c r="AM19" s="147"/>
      <c r="AN19" s="147"/>
      <c r="AO19" s="147"/>
      <c r="AP19" s="147"/>
      <c r="AQ19" s="147"/>
      <c r="AR19" s="147"/>
      <c r="AS19" s="147"/>
      <c r="AT19" s="147"/>
      <c r="AU19" s="147"/>
      <c r="AV19" s="147"/>
      <c r="AW19" s="147"/>
      <c r="AX19" s="147"/>
      <c r="AY19" s="147"/>
      <c r="AZ19" s="147"/>
      <c r="BA19" s="147"/>
      <c r="BB19" s="147"/>
      <c r="BC19" s="147"/>
      <c r="BD19" s="147"/>
      <c r="BE19" s="147"/>
      <c r="BF19" s="148"/>
    </row>
    <row r="20" spans="1:64" x14ac:dyDescent="0.3">
      <c r="B20" s="147"/>
      <c r="C20" s="147"/>
      <c r="D20" s="147"/>
      <c r="E20" s="147"/>
      <c r="F20" s="147"/>
      <c r="G20" s="147"/>
      <c r="H20" s="147"/>
      <c r="I20" s="147"/>
      <c r="J20" s="147"/>
      <c r="K20" s="147"/>
      <c r="L20" s="147"/>
      <c r="M20" s="147"/>
      <c r="N20" s="147"/>
      <c r="O20" s="147"/>
      <c r="P20" s="147"/>
      <c r="Q20" s="147"/>
      <c r="R20" s="147"/>
      <c r="S20" s="147"/>
      <c r="T20" s="147"/>
      <c r="U20" s="147"/>
      <c r="V20" s="147"/>
      <c r="W20" s="147"/>
      <c r="X20" s="147"/>
      <c r="Y20" s="147"/>
      <c r="Z20" s="147"/>
      <c r="AA20" s="147"/>
      <c r="AB20" s="148"/>
      <c r="AC20" s="128"/>
      <c r="AD20" s="147"/>
      <c r="AE20" s="147"/>
      <c r="AF20" s="147"/>
      <c r="AG20" s="147"/>
      <c r="AH20" s="147"/>
      <c r="AI20" s="147"/>
      <c r="AJ20" s="147"/>
      <c r="AK20" s="147"/>
      <c r="AL20" s="147"/>
      <c r="AM20" s="147"/>
      <c r="AN20" s="147"/>
      <c r="AO20" s="147"/>
      <c r="AP20" s="147"/>
      <c r="AQ20" s="147"/>
      <c r="AR20" s="147"/>
      <c r="AS20" s="147"/>
      <c r="AT20" s="147"/>
      <c r="AU20" s="147"/>
      <c r="AV20" s="147"/>
      <c r="AW20" s="147"/>
      <c r="AX20" s="147"/>
      <c r="AY20" s="147"/>
      <c r="AZ20" s="147"/>
      <c r="BA20" s="147"/>
      <c r="BB20" s="147"/>
      <c r="BC20" s="147"/>
      <c r="BD20" s="147"/>
      <c r="BE20" s="147"/>
      <c r="BF20" s="148"/>
    </row>
    <row r="21" spans="1:64" s="81" customFormat="1" x14ac:dyDescent="0.3">
      <c r="A21" s="99"/>
      <c r="B21" s="100"/>
      <c r="C21" s="101"/>
      <c r="D21" s="101"/>
      <c r="E21" s="101"/>
      <c r="F21" s="101"/>
      <c r="G21" s="101"/>
      <c r="H21" s="102"/>
      <c r="I21" s="102"/>
      <c r="J21" s="102"/>
      <c r="K21" s="102"/>
      <c r="L21" s="102"/>
      <c r="M21" s="102"/>
      <c r="N21" s="102"/>
      <c r="O21" s="102"/>
      <c r="P21" s="102"/>
      <c r="Q21" s="102"/>
      <c r="R21" s="103"/>
      <c r="S21" s="103"/>
      <c r="T21" s="103"/>
      <c r="U21" s="103"/>
      <c r="V21" s="104"/>
      <c r="W21" s="104"/>
      <c r="X21" s="102"/>
      <c r="Y21" s="102"/>
      <c r="Z21" s="102"/>
      <c r="AA21" s="102"/>
      <c r="AB21" s="105"/>
      <c r="AC21" s="98"/>
      <c r="AD21" s="193" t="s">
        <v>41</v>
      </c>
      <c r="AE21" s="193"/>
      <c r="AF21" s="193"/>
      <c r="AG21" s="193"/>
      <c r="AH21" s="193"/>
      <c r="AI21" s="193"/>
      <c r="AJ21" s="193"/>
      <c r="AK21" s="193"/>
      <c r="AL21" s="193"/>
      <c r="AM21" s="193"/>
      <c r="AN21" s="193" t="s">
        <v>42</v>
      </c>
      <c r="AO21" s="193"/>
      <c r="AP21" s="193"/>
      <c r="AQ21" s="193"/>
      <c r="AR21" s="193"/>
      <c r="AS21" s="193"/>
      <c r="AT21" s="193" t="s">
        <v>43</v>
      </c>
      <c r="AU21" s="193"/>
      <c r="AV21" s="193"/>
      <c r="AW21" s="193"/>
      <c r="AX21" s="193"/>
      <c r="AY21" s="193"/>
      <c r="AZ21" s="96"/>
      <c r="BA21" s="96"/>
      <c r="BB21" s="96"/>
      <c r="BC21" s="96"/>
      <c r="BD21" s="96"/>
      <c r="BE21" s="96"/>
      <c r="BF21" s="97"/>
      <c r="BG21" s="92"/>
      <c r="BH21" s="92"/>
      <c r="BI21" s="92"/>
      <c r="BJ21" s="92"/>
      <c r="BK21" s="92"/>
      <c r="BL21" s="92"/>
    </row>
    <row r="22" spans="1:64" s="81" customFormat="1" ht="16.5" customHeight="1" x14ac:dyDescent="0.3">
      <c r="A22" s="99"/>
      <c r="B22" s="100"/>
      <c r="C22" s="101"/>
      <c r="D22" s="101"/>
      <c r="E22" s="101"/>
      <c r="F22" s="101"/>
      <c r="G22" s="101"/>
      <c r="H22" s="102"/>
      <c r="I22" s="102"/>
      <c r="J22" s="102"/>
      <c r="K22" s="102"/>
      <c r="L22" s="102"/>
      <c r="M22" s="102"/>
      <c r="N22" s="102"/>
      <c r="O22" s="102"/>
      <c r="P22" s="102"/>
      <c r="Q22" s="102"/>
      <c r="R22" s="103"/>
      <c r="S22" s="103"/>
      <c r="T22" s="103"/>
      <c r="U22" s="103"/>
      <c r="V22" s="104"/>
      <c r="W22" s="104"/>
      <c r="X22" s="102"/>
      <c r="Y22" s="102"/>
      <c r="Z22" s="102"/>
      <c r="AA22" s="102"/>
      <c r="AB22" s="105"/>
      <c r="AC22" s="98"/>
      <c r="AD22" s="155" t="s">
        <v>44</v>
      </c>
      <c r="AE22" s="147"/>
      <c r="AF22" s="147"/>
      <c r="AG22" s="147"/>
      <c r="AH22" s="147"/>
      <c r="AI22" s="147"/>
      <c r="AJ22" s="147"/>
      <c r="AK22" s="147"/>
      <c r="AL22" s="147"/>
      <c r="AM22" s="147"/>
      <c r="AN22" s="200">
        <v>117283200</v>
      </c>
      <c r="AO22" s="201"/>
      <c r="AP22" s="201"/>
      <c r="AQ22" s="201"/>
      <c r="AR22" s="201"/>
      <c r="AS22" s="202"/>
      <c r="AT22" s="157"/>
      <c r="AU22" s="157"/>
      <c r="AV22" s="157"/>
      <c r="AW22" s="157"/>
      <c r="AX22" s="157"/>
      <c r="AY22" s="158"/>
      <c r="AZ22" s="96"/>
      <c r="BA22" s="96"/>
      <c r="BB22" s="96"/>
      <c r="BC22" s="96"/>
      <c r="BD22" s="96"/>
      <c r="BE22" s="96"/>
      <c r="BF22" s="97"/>
      <c r="BG22" s="92"/>
      <c r="BH22" s="92"/>
      <c r="BI22" s="92"/>
      <c r="BJ22" s="92"/>
      <c r="BK22" s="92"/>
      <c r="BL22" s="92"/>
    </row>
    <row r="23" spans="1:64" s="81" customFormat="1" ht="16.5" customHeight="1" x14ac:dyDescent="0.3">
      <c r="A23" s="99"/>
      <c r="B23" s="100"/>
      <c r="C23" s="101"/>
      <c r="D23" s="101"/>
      <c r="E23" s="101"/>
      <c r="F23" s="101"/>
      <c r="G23" s="101"/>
      <c r="H23" s="102"/>
      <c r="I23" s="102"/>
      <c r="J23" s="102"/>
      <c r="K23" s="102"/>
      <c r="L23" s="102"/>
      <c r="M23" s="102"/>
      <c r="N23" s="102"/>
      <c r="O23" s="102"/>
      <c r="P23" s="102"/>
      <c r="Q23" s="102"/>
      <c r="R23" s="103"/>
      <c r="S23" s="103"/>
      <c r="T23" s="103"/>
      <c r="U23" s="103"/>
      <c r="V23" s="104"/>
      <c r="W23" s="104"/>
      <c r="X23" s="102"/>
      <c r="Y23" s="102"/>
      <c r="Z23" s="102"/>
      <c r="AA23" s="102"/>
      <c r="AB23" s="105"/>
      <c r="AC23" s="98"/>
      <c r="AD23" s="155" t="s">
        <v>45</v>
      </c>
      <c r="AE23" s="147"/>
      <c r="AF23" s="147"/>
      <c r="AG23" s="147"/>
      <c r="AH23" s="147"/>
      <c r="AI23" s="147"/>
      <c r="AJ23" s="147"/>
      <c r="AK23" s="147"/>
      <c r="AL23" s="147"/>
      <c r="AM23" s="147"/>
      <c r="AN23" s="156">
        <v>130992960</v>
      </c>
      <c r="AO23" s="157"/>
      <c r="AP23" s="157"/>
      <c r="AQ23" s="157"/>
      <c r="AR23" s="157"/>
      <c r="AS23" s="158"/>
      <c r="AT23" s="157"/>
      <c r="AU23" s="157"/>
      <c r="AV23" s="157"/>
      <c r="AW23" s="157"/>
      <c r="AX23" s="157"/>
      <c r="AY23" s="158"/>
      <c r="AZ23" s="96"/>
      <c r="BA23" s="96"/>
      <c r="BB23" s="96"/>
      <c r="BC23" s="96"/>
      <c r="BD23" s="96"/>
      <c r="BE23" s="96"/>
      <c r="BF23" s="97"/>
      <c r="BG23" s="92"/>
      <c r="BH23" s="92"/>
      <c r="BI23" s="92"/>
      <c r="BJ23" s="92"/>
      <c r="BK23" s="92"/>
      <c r="BL23" s="92"/>
    </row>
    <row r="24" spans="1:64" s="81" customFormat="1" ht="16.5" customHeight="1" x14ac:dyDescent="0.3">
      <c r="A24" s="99"/>
      <c r="B24" s="100"/>
      <c r="C24" s="101"/>
      <c r="D24" s="101"/>
      <c r="E24" s="101"/>
      <c r="F24" s="101"/>
      <c r="G24" s="101"/>
      <c r="H24" s="102"/>
      <c r="I24" s="102"/>
      <c r="J24" s="102"/>
      <c r="K24" s="102"/>
      <c r="L24" s="102"/>
      <c r="M24" s="102"/>
      <c r="N24" s="102"/>
      <c r="O24" s="102"/>
      <c r="P24" s="102"/>
      <c r="Q24" s="102"/>
      <c r="R24" s="103"/>
      <c r="S24" s="103"/>
      <c r="T24" s="103"/>
      <c r="U24" s="103"/>
      <c r="V24" s="104"/>
      <c r="W24" s="104"/>
      <c r="X24" s="102"/>
      <c r="Y24" s="102"/>
      <c r="Z24" s="102"/>
      <c r="AA24" s="102"/>
      <c r="AB24" s="105"/>
      <c r="AC24" s="98"/>
      <c r="AD24" s="155" t="s">
        <v>46</v>
      </c>
      <c r="AE24" s="147"/>
      <c r="AF24" s="147"/>
      <c r="AG24" s="147"/>
      <c r="AH24" s="147"/>
      <c r="AI24" s="147"/>
      <c r="AJ24" s="147"/>
      <c r="AK24" s="147"/>
      <c r="AL24" s="147"/>
      <c r="AM24" s="147"/>
      <c r="AN24" s="156">
        <v>239402989</v>
      </c>
      <c r="AO24" s="157"/>
      <c r="AP24" s="157"/>
      <c r="AQ24" s="157"/>
      <c r="AR24" s="157"/>
      <c r="AS24" s="158"/>
      <c r="AT24" s="157"/>
      <c r="AU24" s="157"/>
      <c r="AV24" s="157"/>
      <c r="AW24" s="157"/>
      <c r="AX24" s="157"/>
      <c r="AY24" s="158"/>
      <c r="AZ24" s="96"/>
      <c r="BA24" s="96"/>
      <c r="BB24" s="96"/>
      <c r="BC24" s="96"/>
      <c r="BD24" s="96"/>
      <c r="BE24" s="96"/>
      <c r="BF24" s="97"/>
      <c r="BG24" s="92"/>
      <c r="BH24" s="92"/>
      <c r="BI24" s="92"/>
      <c r="BJ24" s="92"/>
      <c r="BK24" s="92"/>
      <c r="BL24" s="92"/>
    </row>
    <row r="25" spans="1:64" s="81" customFormat="1" ht="16.5" customHeight="1" x14ac:dyDescent="0.3">
      <c r="A25" s="99"/>
      <c r="B25" s="100"/>
      <c r="C25" s="101"/>
      <c r="D25" s="101"/>
      <c r="E25" s="101"/>
      <c r="F25" s="101"/>
      <c r="G25" s="101"/>
      <c r="H25" s="102"/>
      <c r="I25" s="102"/>
      <c r="J25" s="102"/>
      <c r="K25" s="102"/>
      <c r="L25" s="102"/>
      <c r="M25" s="102"/>
      <c r="N25" s="102"/>
      <c r="O25" s="102"/>
      <c r="P25" s="102"/>
      <c r="Q25" s="102"/>
      <c r="R25" s="103"/>
      <c r="S25" s="103"/>
      <c r="T25" s="103"/>
      <c r="U25" s="103"/>
      <c r="V25" s="104"/>
      <c r="W25" s="104"/>
      <c r="X25" s="102"/>
      <c r="Y25" s="102"/>
      <c r="Z25" s="102"/>
      <c r="AA25" s="102"/>
      <c r="AB25" s="105"/>
      <c r="AC25" s="98"/>
      <c r="AD25" s="155" t="s">
        <v>47</v>
      </c>
      <c r="AE25" s="147"/>
      <c r="AF25" s="147"/>
      <c r="AG25" s="147"/>
      <c r="AH25" s="147"/>
      <c r="AI25" s="147"/>
      <c r="AJ25" s="147"/>
      <c r="AK25" s="147"/>
      <c r="AL25" s="147"/>
      <c r="AM25" s="147"/>
      <c r="AN25" s="156">
        <v>5715665</v>
      </c>
      <c r="AO25" s="157"/>
      <c r="AP25" s="157"/>
      <c r="AQ25" s="157"/>
      <c r="AR25" s="157"/>
      <c r="AS25" s="158"/>
      <c r="AT25" s="157"/>
      <c r="AU25" s="157"/>
      <c r="AV25" s="157"/>
      <c r="AW25" s="157"/>
      <c r="AX25" s="157"/>
      <c r="AY25" s="158"/>
      <c r="AZ25" s="96"/>
      <c r="BA25" s="96"/>
      <c r="BB25" s="96"/>
      <c r="BC25" s="96"/>
      <c r="BD25" s="96"/>
      <c r="BE25" s="96"/>
      <c r="BF25" s="97"/>
      <c r="BG25" s="92"/>
      <c r="BH25" s="92"/>
      <c r="BI25" s="92"/>
      <c r="BJ25" s="92"/>
      <c r="BK25" s="92"/>
      <c r="BL25" s="92"/>
    </row>
    <row r="26" spans="1:64" s="81" customFormat="1" ht="16.5" customHeight="1" x14ac:dyDescent="0.3">
      <c r="A26" s="99"/>
      <c r="B26" s="100"/>
      <c r="C26" s="101"/>
      <c r="D26" s="101"/>
      <c r="E26" s="101"/>
      <c r="F26" s="101"/>
      <c r="G26" s="101"/>
      <c r="H26" s="102"/>
      <c r="I26" s="102"/>
      <c r="J26" s="102"/>
      <c r="K26" s="102"/>
      <c r="L26" s="102"/>
      <c r="M26" s="102"/>
      <c r="N26" s="102"/>
      <c r="O26" s="102"/>
      <c r="P26" s="102"/>
      <c r="Q26" s="102"/>
      <c r="R26" s="103"/>
      <c r="S26" s="103"/>
      <c r="T26" s="103"/>
      <c r="U26" s="103"/>
      <c r="V26" s="104"/>
      <c r="W26" s="104"/>
      <c r="X26" s="102"/>
      <c r="Y26" s="102"/>
      <c r="Z26" s="102"/>
      <c r="AA26" s="102"/>
      <c r="AB26" s="105"/>
      <c r="AC26" s="98"/>
      <c r="AD26" s="155" t="s">
        <v>48</v>
      </c>
      <c r="AE26" s="147"/>
      <c r="AF26" s="147"/>
      <c r="AG26" s="147"/>
      <c r="AH26" s="147"/>
      <c r="AI26" s="147"/>
      <c r="AJ26" s="147"/>
      <c r="AK26" s="147"/>
      <c r="AL26" s="147"/>
      <c r="AM26" s="147"/>
      <c r="AN26" s="156">
        <v>218094920</v>
      </c>
      <c r="AO26" s="157"/>
      <c r="AP26" s="157"/>
      <c r="AQ26" s="157"/>
      <c r="AR26" s="157"/>
      <c r="AS26" s="158"/>
      <c r="AT26" s="157"/>
      <c r="AU26" s="157"/>
      <c r="AV26" s="157"/>
      <c r="AW26" s="157"/>
      <c r="AX26" s="157"/>
      <c r="AY26" s="158"/>
      <c r="AZ26" s="96"/>
      <c r="BA26" s="96"/>
      <c r="BB26" s="96"/>
      <c r="BC26" s="96"/>
      <c r="BD26" s="96"/>
      <c r="BE26" s="96"/>
      <c r="BF26" s="97"/>
      <c r="BG26" s="92"/>
      <c r="BH26" s="92"/>
      <c r="BI26" s="92"/>
      <c r="BJ26" s="92"/>
      <c r="BK26" s="92"/>
      <c r="BL26" s="92"/>
    </row>
    <row r="27" spans="1:64" s="81" customFormat="1" ht="16.5" customHeight="1" x14ac:dyDescent="0.3">
      <c r="A27" s="99"/>
      <c r="B27" s="100"/>
      <c r="C27" s="101"/>
      <c r="D27" s="101"/>
      <c r="E27" s="101"/>
      <c r="F27" s="101"/>
      <c r="G27" s="101"/>
      <c r="H27" s="102"/>
      <c r="I27" s="102"/>
      <c r="J27" s="102"/>
      <c r="K27" s="102"/>
      <c r="L27" s="102"/>
      <c r="M27" s="102"/>
      <c r="N27" s="102"/>
      <c r="O27" s="102"/>
      <c r="P27" s="102"/>
      <c r="Q27" s="102"/>
      <c r="R27" s="103"/>
      <c r="S27" s="103"/>
      <c r="T27" s="103"/>
      <c r="U27" s="103"/>
      <c r="V27" s="104"/>
      <c r="W27" s="104"/>
      <c r="X27" s="102"/>
      <c r="Y27" s="102"/>
      <c r="Z27" s="102"/>
      <c r="AA27" s="102"/>
      <c r="AB27" s="105"/>
      <c r="AC27" s="98"/>
      <c r="AD27" s="155" t="s">
        <v>49</v>
      </c>
      <c r="AE27" s="147"/>
      <c r="AF27" s="147"/>
      <c r="AG27" s="147"/>
      <c r="AH27" s="147"/>
      <c r="AI27" s="147"/>
      <c r="AJ27" s="147"/>
      <c r="AK27" s="147"/>
      <c r="AL27" s="147"/>
      <c r="AM27" s="147"/>
      <c r="AN27" s="156">
        <v>220277521</v>
      </c>
      <c r="AO27" s="157"/>
      <c r="AP27" s="157"/>
      <c r="AQ27" s="157"/>
      <c r="AR27" s="157"/>
      <c r="AS27" s="158"/>
      <c r="AT27" s="157"/>
      <c r="AU27" s="157"/>
      <c r="AV27" s="157"/>
      <c r="AW27" s="157"/>
      <c r="AX27" s="157"/>
      <c r="AY27" s="158"/>
      <c r="AZ27" s="96"/>
      <c r="BA27" s="96"/>
      <c r="BB27" s="96"/>
      <c r="BC27" s="96"/>
      <c r="BD27" s="96"/>
      <c r="BE27" s="96"/>
      <c r="BF27" s="97"/>
      <c r="BG27" s="92"/>
      <c r="BH27" s="92"/>
      <c r="BI27" s="92"/>
      <c r="BJ27" s="92"/>
      <c r="BK27" s="92"/>
      <c r="BL27" s="92"/>
    </row>
    <row r="28" spans="1:64" s="81" customFormat="1" ht="16.5" customHeight="1" x14ac:dyDescent="0.3">
      <c r="A28" s="99"/>
      <c r="B28" s="100"/>
      <c r="C28" s="101"/>
      <c r="D28" s="101"/>
      <c r="E28" s="101"/>
      <c r="F28" s="101"/>
      <c r="G28" s="101"/>
      <c r="H28" s="102"/>
      <c r="I28" s="102"/>
      <c r="J28" s="102"/>
      <c r="K28" s="102"/>
      <c r="L28" s="102"/>
      <c r="M28" s="102"/>
      <c r="N28" s="102"/>
      <c r="O28" s="102"/>
      <c r="P28" s="102"/>
      <c r="Q28" s="102"/>
      <c r="R28" s="103"/>
      <c r="S28" s="103"/>
      <c r="T28" s="103"/>
      <c r="U28" s="103"/>
      <c r="V28" s="104"/>
      <c r="W28" s="104"/>
      <c r="X28" s="102"/>
      <c r="Y28" s="102"/>
      <c r="Z28" s="102"/>
      <c r="AA28" s="102"/>
      <c r="AB28" s="105"/>
      <c r="AC28" s="98"/>
      <c r="AD28" s="155" t="s">
        <v>50</v>
      </c>
      <c r="AE28" s="147"/>
      <c r="AF28" s="147"/>
      <c r="AG28" s="147"/>
      <c r="AH28" s="147"/>
      <c r="AI28" s="147"/>
      <c r="AJ28" s="147"/>
      <c r="AK28" s="147"/>
      <c r="AL28" s="147"/>
      <c r="AM28" s="147"/>
      <c r="AN28" s="156">
        <v>20621420</v>
      </c>
      <c r="AO28" s="157"/>
      <c r="AP28" s="157"/>
      <c r="AQ28" s="157"/>
      <c r="AR28" s="157"/>
      <c r="AS28" s="158"/>
      <c r="AT28" s="157"/>
      <c r="AU28" s="157"/>
      <c r="AV28" s="157"/>
      <c r="AW28" s="157"/>
      <c r="AX28" s="157"/>
      <c r="AY28" s="158"/>
      <c r="AZ28" s="96"/>
      <c r="BA28" s="96"/>
      <c r="BB28" s="96"/>
      <c r="BC28" s="96"/>
      <c r="BD28" s="96"/>
      <c r="BE28" s="96"/>
      <c r="BF28" s="97"/>
      <c r="BG28" s="92"/>
      <c r="BH28" s="92"/>
      <c r="BI28" s="92"/>
      <c r="BJ28" s="92"/>
      <c r="BK28" s="92"/>
      <c r="BL28" s="92"/>
    </row>
    <row r="29" spans="1:64" s="81" customFormat="1" ht="16.5" customHeight="1" x14ac:dyDescent="0.3">
      <c r="A29" s="99"/>
      <c r="B29" s="100"/>
      <c r="C29" s="101"/>
      <c r="D29" s="101"/>
      <c r="E29" s="101"/>
      <c r="F29" s="101"/>
      <c r="G29" s="101"/>
      <c r="H29" s="102"/>
      <c r="I29" s="102"/>
      <c r="J29" s="102"/>
      <c r="K29" s="102"/>
      <c r="L29" s="102"/>
      <c r="M29" s="102"/>
      <c r="N29" s="102"/>
      <c r="O29" s="102"/>
      <c r="P29" s="102"/>
      <c r="Q29" s="102"/>
      <c r="R29" s="103"/>
      <c r="S29" s="103"/>
      <c r="T29" s="103"/>
      <c r="U29" s="103"/>
      <c r="V29" s="104"/>
      <c r="W29" s="104"/>
      <c r="X29" s="102"/>
      <c r="Y29" s="102"/>
      <c r="Z29" s="102"/>
      <c r="AA29" s="102"/>
      <c r="AB29" s="105"/>
      <c r="AC29" s="98"/>
      <c r="AD29" s="155" t="s">
        <v>51</v>
      </c>
      <c r="AE29" s="147"/>
      <c r="AF29" s="147"/>
      <c r="AG29" s="147"/>
      <c r="AH29" s="147"/>
      <c r="AI29" s="147"/>
      <c r="AJ29" s="147"/>
      <c r="AK29" s="147"/>
      <c r="AL29" s="147"/>
      <c r="AM29" s="147"/>
      <c r="AN29" s="156">
        <v>21096000</v>
      </c>
      <c r="AO29" s="157"/>
      <c r="AP29" s="157"/>
      <c r="AQ29" s="157"/>
      <c r="AR29" s="157"/>
      <c r="AS29" s="158"/>
      <c r="AT29" s="157"/>
      <c r="AU29" s="157"/>
      <c r="AV29" s="157"/>
      <c r="AW29" s="157"/>
      <c r="AX29" s="157"/>
      <c r="AY29" s="158"/>
      <c r="AZ29" s="96"/>
      <c r="BA29" s="96"/>
      <c r="BB29" s="96"/>
      <c r="BC29" s="96"/>
      <c r="BD29" s="96"/>
      <c r="BE29" s="96"/>
      <c r="BF29" s="97"/>
      <c r="BG29" s="92"/>
      <c r="BH29" s="92"/>
      <c r="BI29" s="92"/>
      <c r="BJ29" s="92"/>
      <c r="BK29" s="92"/>
      <c r="BL29" s="92"/>
    </row>
    <row r="30" spans="1:64" s="81" customFormat="1" ht="16.5" customHeight="1" x14ac:dyDescent="0.3">
      <c r="A30" s="99"/>
      <c r="B30" s="100"/>
      <c r="C30" s="101"/>
      <c r="D30" s="101"/>
      <c r="E30" s="101"/>
      <c r="F30" s="101"/>
      <c r="G30" s="101"/>
      <c r="H30" s="102"/>
      <c r="I30" s="102"/>
      <c r="J30" s="102"/>
      <c r="K30" s="102"/>
      <c r="L30" s="102"/>
      <c r="M30" s="102"/>
      <c r="N30" s="102"/>
      <c r="O30" s="102"/>
      <c r="P30" s="102"/>
      <c r="Q30" s="102"/>
      <c r="R30" s="103"/>
      <c r="S30" s="103"/>
      <c r="T30" s="103"/>
      <c r="U30" s="103"/>
      <c r="V30" s="104"/>
      <c r="W30" s="104"/>
      <c r="X30" s="102"/>
      <c r="Y30" s="102"/>
      <c r="Z30" s="102"/>
      <c r="AA30" s="102"/>
      <c r="AB30" s="105"/>
      <c r="AC30" s="98"/>
      <c r="AD30" s="155" t="s">
        <v>120</v>
      </c>
      <c r="AE30" s="147"/>
      <c r="AF30" s="147"/>
      <c r="AG30" s="147"/>
      <c r="AH30" s="147"/>
      <c r="AI30" s="147"/>
      <c r="AJ30" s="147"/>
      <c r="AK30" s="147"/>
      <c r="AL30" s="147"/>
      <c r="AM30" s="147"/>
      <c r="AN30" s="156">
        <v>1133500</v>
      </c>
      <c r="AO30" s="157"/>
      <c r="AP30" s="157"/>
      <c r="AQ30" s="157"/>
      <c r="AR30" s="157"/>
      <c r="AS30" s="158"/>
      <c r="AT30" s="157"/>
      <c r="AU30" s="157"/>
      <c r="AV30" s="157"/>
      <c r="AW30" s="157"/>
      <c r="AX30" s="157"/>
      <c r="AY30" s="158"/>
      <c r="AZ30" s="96"/>
      <c r="BA30" s="96"/>
      <c r="BB30" s="96"/>
      <c r="BC30" s="96"/>
      <c r="BD30" s="96"/>
      <c r="BE30" s="96"/>
      <c r="BF30" s="97"/>
      <c r="BG30" s="92"/>
      <c r="BH30" s="92"/>
      <c r="BI30" s="92"/>
      <c r="BJ30" s="92"/>
      <c r="BK30" s="92"/>
      <c r="BL30" s="92"/>
    </row>
    <row r="31" spans="1:64" s="81" customFormat="1" ht="16.5" customHeight="1" x14ac:dyDescent="0.3">
      <c r="A31" s="99"/>
      <c r="B31" s="100"/>
      <c r="C31" s="101"/>
      <c r="D31" s="101"/>
      <c r="E31" s="101"/>
      <c r="F31" s="101"/>
      <c r="G31" s="101"/>
      <c r="H31" s="102"/>
      <c r="I31" s="102"/>
      <c r="J31" s="102"/>
      <c r="K31" s="102"/>
      <c r="L31" s="102"/>
      <c r="M31" s="102"/>
      <c r="N31" s="102"/>
      <c r="O31" s="102"/>
      <c r="P31" s="102"/>
      <c r="Q31" s="102"/>
      <c r="R31" s="103"/>
      <c r="S31" s="103"/>
      <c r="T31" s="103"/>
      <c r="U31" s="103"/>
      <c r="V31" s="104"/>
      <c r="W31" s="104"/>
      <c r="X31" s="102"/>
      <c r="Y31" s="102"/>
      <c r="Z31" s="102"/>
      <c r="AA31" s="102"/>
      <c r="AB31" s="105"/>
      <c r="AC31" s="98"/>
      <c r="AD31" s="155" t="s">
        <v>52</v>
      </c>
      <c r="AE31" s="147"/>
      <c r="AF31" s="147"/>
      <c r="AG31" s="147"/>
      <c r="AH31" s="147"/>
      <c r="AI31" s="147"/>
      <c r="AJ31" s="147"/>
      <c r="AK31" s="147"/>
      <c r="AL31" s="147"/>
      <c r="AM31" s="147"/>
      <c r="AN31" s="156">
        <v>131845000</v>
      </c>
      <c r="AO31" s="157"/>
      <c r="AP31" s="157"/>
      <c r="AQ31" s="157"/>
      <c r="AR31" s="157"/>
      <c r="AS31" s="158"/>
      <c r="AT31" s="157"/>
      <c r="AU31" s="157"/>
      <c r="AV31" s="157"/>
      <c r="AW31" s="157"/>
      <c r="AX31" s="157"/>
      <c r="AY31" s="158"/>
      <c r="AZ31" s="96"/>
      <c r="BA31" s="96"/>
      <c r="BB31" s="96"/>
      <c r="BC31" s="96"/>
      <c r="BD31" s="96"/>
      <c r="BE31" s="96"/>
      <c r="BF31" s="97"/>
      <c r="BG31" s="92"/>
      <c r="BH31" s="92"/>
      <c r="BI31" s="92"/>
      <c r="BJ31" s="92"/>
      <c r="BK31" s="92"/>
      <c r="BL31" s="92"/>
    </row>
    <row r="32" spans="1:64" s="81" customFormat="1" ht="16.5" customHeight="1" x14ac:dyDescent="0.3">
      <c r="A32" s="99"/>
      <c r="B32" s="100"/>
      <c r="C32" s="101"/>
      <c r="D32" s="101"/>
      <c r="E32" s="101"/>
      <c r="F32" s="101"/>
      <c r="G32" s="101"/>
      <c r="H32" s="102"/>
      <c r="I32" s="102"/>
      <c r="J32" s="102"/>
      <c r="K32" s="102"/>
      <c r="L32" s="102"/>
      <c r="M32" s="102"/>
      <c r="N32" s="102"/>
      <c r="O32" s="102"/>
      <c r="P32" s="102"/>
      <c r="Q32" s="102"/>
      <c r="R32" s="103"/>
      <c r="S32" s="103"/>
      <c r="T32" s="103"/>
      <c r="U32" s="103"/>
      <c r="V32" s="104"/>
      <c r="W32" s="104"/>
      <c r="X32" s="102"/>
      <c r="Y32" s="102"/>
      <c r="Z32" s="102"/>
      <c r="AA32" s="102"/>
      <c r="AB32" s="105"/>
      <c r="AC32" s="98"/>
      <c r="AD32" s="155" t="s">
        <v>53</v>
      </c>
      <c r="AE32" s="147"/>
      <c r="AF32" s="147"/>
      <c r="AG32" s="147"/>
      <c r="AH32" s="147"/>
      <c r="AI32" s="147"/>
      <c r="AJ32" s="147"/>
      <c r="AK32" s="147"/>
      <c r="AL32" s="147"/>
      <c r="AM32" s="147"/>
      <c r="AN32" s="156">
        <v>55747000</v>
      </c>
      <c r="AO32" s="157"/>
      <c r="AP32" s="157"/>
      <c r="AQ32" s="157"/>
      <c r="AR32" s="157"/>
      <c r="AS32" s="158"/>
      <c r="AT32" s="157"/>
      <c r="AU32" s="157"/>
      <c r="AV32" s="157"/>
      <c r="AW32" s="157"/>
      <c r="AX32" s="157"/>
      <c r="AY32" s="158"/>
      <c r="AZ32" s="96"/>
      <c r="BA32" s="96"/>
      <c r="BB32" s="96"/>
      <c r="BC32" s="96"/>
      <c r="BD32" s="96"/>
      <c r="BE32" s="96"/>
      <c r="BF32" s="97"/>
      <c r="BG32" s="92"/>
      <c r="BH32" s="92"/>
      <c r="BI32" s="92"/>
      <c r="BJ32" s="92"/>
      <c r="BK32" s="92"/>
      <c r="BL32" s="92"/>
    </row>
    <row r="33" spans="1:64" s="81" customFormat="1" ht="16.5" customHeight="1" x14ac:dyDescent="0.3">
      <c r="A33" s="99"/>
      <c r="B33" s="100"/>
      <c r="C33" s="101"/>
      <c r="D33" s="101"/>
      <c r="E33" s="101"/>
      <c r="F33" s="101"/>
      <c r="G33" s="101"/>
      <c r="H33" s="102"/>
      <c r="I33" s="102"/>
      <c r="J33" s="102"/>
      <c r="K33" s="102"/>
      <c r="L33" s="102"/>
      <c r="M33" s="102"/>
      <c r="N33" s="102"/>
      <c r="O33" s="102"/>
      <c r="P33" s="102"/>
      <c r="Q33" s="102"/>
      <c r="R33" s="103"/>
      <c r="S33" s="103"/>
      <c r="T33" s="103"/>
      <c r="U33" s="103"/>
      <c r="V33" s="104"/>
      <c r="W33" s="104"/>
      <c r="X33" s="102"/>
      <c r="Y33" s="102"/>
      <c r="Z33" s="102"/>
      <c r="AA33" s="102"/>
      <c r="AB33" s="105"/>
      <c r="AC33" s="98"/>
      <c r="AD33" s="155" t="s">
        <v>54</v>
      </c>
      <c r="AE33" s="147"/>
      <c r="AF33" s="147"/>
      <c r="AG33" s="147"/>
      <c r="AH33" s="147"/>
      <c r="AI33" s="147"/>
      <c r="AJ33" s="147"/>
      <c r="AK33" s="147"/>
      <c r="AL33" s="147"/>
      <c r="AM33" s="147"/>
      <c r="AN33" s="156">
        <v>112367998</v>
      </c>
      <c r="AO33" s="157"/>
      <c r="AP33" s="157"/>
      <c r="AQ33" s="157"/>
      <c r="AR33" s="157"/>
      <c r="AS33" s="158"/>
      <c r="AT33" s="157"/>
      <c r="AU33" s="157"/>
      <c r="AV33" s="157"/>
      <c r="AW33" s="157"/>
      <c r="AX33" s="157"/>
      <c r="AY33" s="158"/>
      <c r="AZ33" s="96"/>
      <c r="BA33" s="96"/>
      <c r="BB33" s="96"/>
      <c r="BC33" s="96"/>
      <c r="BD33" s="96"/>
      <c r="BE33" s="96"/>
      <c r="BF33" s="97"/>
      <c r="BG33" s="92"/>
      <c r="BH33" s="92"/>
      <c r="BI33" s="92"/>
      <c r="BJ33" s="92"/>
      <c r="BK33" s="92"/>
      <c r="BL33" s="92"/>
    </row>
    <row r="34" spans="1:64" s="81" customFormat="1" ht="16.5" customHeight="1" x14ac:dyDescent="0.3">
      <c r="A34" s="99"/>
      <c r="B34" s="100"/>
      <c r="C34" s="101"/>
      <c r="D34" s="101"/>
      <c r="E34" s="101"/>
      <c r="F34" s="101"/>
      <c r="G34" s="101"/>
      <c r="H34" s="102"/>
      <c r="I34" s="102"/>
      <c r="J34" s="102"/>
      <c r="K34" s="102"/>
      <c r="L34" s="102"/>
      <c r="M34" s="102"/>
      <c r="N34" s="102"/>
      <c r="O34" s="102"/>
      <c r="P34" s="102"/>
      <c r="Q34" s="102"/>
      <c r="R34" s="103"/>
      <c r="S34" s="103"/>
      <c r="T34" s="103"/>
      <c r="U34" s="103"/>
      <c r="V34" s="104"/>
      <c r="W34" s="104"/>
      <c r="X34" s="102"/>
      <c r="Y34" s="102"/>
      <c r="Z34" s="102"/>
      <c r="AA34" s="102"/>
      <c r="AB34" s="105"/>
      <c r="AC34" s="98"/>
      <c r="AD34" s="155" t="s">
        <v>121</v>
      </c>
      <c r="AE34" s="147"/>
      <c r="AF34" s="147"/>
      <c r="AG34" s="147"/>
      <c r="AH34" s="147"/>
      <c r="AI34" s="147"/>
      <c r="AJ34" s="147"/>
      <c r="AK34" s="147"/>
      <c r="AL34" s="147"/>
      <c r="AM34" s="147"/>
      <c r="AN34" s="156">
        <v>903222057</v>
      </c>
      <c r="AO34" s="157"/>
      <c r="AP34" s="157"/>
      <c r="AQ34" s="157"/>
      <c r="AR34" s="157"/>
      <c r="AS34" s="158"/>
      <c r="AT34" s="157"/>
      <c r="AU34" s="157"/>
      <c r="AV34" s="157"/>
      <c r="AW34" s="157"/>
      <c r="AX34" s="157"/>
      <c r="AY34" s="158"/>
      <c r="AZ34" s="96"/>
      <c r="BA34" s="96"/>
      <c r="BB34" s="96"/>
      <c r="BC34" s="96"/>
      <c r="BD34" s="96"/>
      <c r="BE34" s="96"/>
      <c r="BF34" s="97"/>
      <c r="BG34" s="92"/>
      <c r="BH34" s="92"/>
      <c r="BI34" s="92"/>
      <c r="BJ34" s="92"/>
      <c r="BK34" s="92"/>
      <c r="BL34" s="92"/>
    </row>
    <row r="35" spans="1:64" s="81" customFormat="1" ht="16.5" customHeight="1" x14ac:dyDescent="0.3">
      <c r="A35" s="99"/>
      <c r="B35" s="100"/>
      <c r="C35" s="101"/>
      <c r="D35" s="101"/>
      <c r="E35" s="101"/>
      <c r="F35" s="101"/>
      <c r="G35" s="101"/>
      <c r="H35" s="102"/>
      <c r="I35" s="102"/>
      <c r="J35" s="102"/>
      <c r="K35" s="102"/>
      <c r="L35" s="102"/>
      <c r="M35" s="102"/>
      <c r="N35" s="102"/>
      <c r="O35" s="102"/>
      <c r="P35" s="102"/>
      <c r="Q35" s="102"/>
      <c r="R35" s="103"/>
      <c r="S35" s="103"/>
      <c r="T35" s="103"/>
      <c r="U35" s="103"/>
      <c r="V35" s="104"/>
      <c r="W35" s="104"/>
      <c r="X35" s="102"/>
      <c r="Y35" s="102"/>
      <c r="Z35" s="102"/>
      <c r="AA35" s="102"/>
      <c r="AB35" s="105"/>
      <c r="AC35" s="98"/>
      <c r="AD35" s="155" t="s">
        <v>55</v>
      </c>
      <c r="AE35" s="147"/>
      <c r="AF35" s="147"/>
      <c r="AG35" s="147"/>
      <c r="AH35" s="147"/>
      <c r="AI35" s="147"/>
      <c r="AJ35" s="147"/>
      <c r="AK35" s="147"/>
      <c r="AL35" s="147"/>
      <c r="AM35" s="147"/>
      <c r="AN35" s="156">
        <v>8353500</v>
      </c>
      <c r="AO35" s="157"/>
      <c r="AP35" s="157"/>
      <c r="AQ35" s="157"/>
      <c r="AR35" s="157"/>
      <c r="AS35" s="158"/>
      <c r="AT35" s="157"/>
      <c r="AU35" s="157"/>
      <c r="AV35" s="157"/>
      <c r="AW35" s="157"/>
      <c r="AX35" s="157"/>
      <c r="AY35" s="158"/>
      <c r="AZ35" s="96"/>
      <c r="BA35" s="96"/>
      <c r="BB35" s="96"/>
      <c r="BC35" s="96"/>
      <c r="BD35" s="96"/>
      <c r="BE35" s="96"/>
      <c r="BF35" s="97"/>
      <c r="BG35" s="92"/>
      <c r="BH35" s="92"/>
      <c r="BI35" s="92"/>
      <c r="BJ35" s="92"/>
      <c r="BK35" s="92"/>
      <c r="BL35" s="92"/>
    </row>
    <row r="36" spans="1:64" s="81" customFormat="1" ht="16.5" customHeight="1" x14ac:dyDescent="0.3">
      <c r="A36" s="99"/>
      <c r="B36" s="100"/>
      <c r="C36" s="101"/>
      <c r="D36" s="101"/>
      <c r="E36" s="101"/>
      <c r="F36" s="101"/>
      <c r="G36" s="101"/>
      <c r="H36" s="102"/>
      <c r="I36" s="102"/>
      <c r="J36" s="102"/>
      <c r="K36" s="102"/>
      <c r="L36" s="102"/>
      <c r="M36" s="102"/>
      <c r="N36" s="102"/>
      <c r="O36" s="102"/>
      <c r="P36" s="102"/>
      <c r="Q36" s="102"/>
      <c r="R36" s="103"/>
      <c r="S36" s="103"/>
      <c r="T36" s="103"/>
      <c r="U36" s="103"/>
      <c r="V36" s="104"/>
      <c r="W36" s="104"/>
      <c r="X36" s="102"/>
      <c r="Y36" s="102"/>
      <c r="Z36" s="102"/>
      <c r="AA36" s="102"/>
      <c r="AB36" s="105"/>
      <c r="AC36" s="98"/>
      <c r="AD36" s="155" t="s">
        <v>56</v>
      </c>
      <c r="AE36" s="147"/>
      <c r="AF36" s="147"/>
      <c r="AG36" s="147"/>
      <c r="AH36" s="147"/>
      <c r="AI36" s="147"/>
      <c r="AJ36" s="147"/>
      <c r="AK36" s="147"/>
      <c r="AL36" s="147"/>
      <c r="AM36" s="147"/>
      <c r="AN36" s="156">
        <v>3324490096</v>
      </c>
      <c r="AO36" s="157"/>
      <c r="AP36" s="157"/>
      <c r="AQ36" s="157"/>
      <c r="AR36" s="157"/>
      <c r="AS36" s="158"/>
      <c r="AT36" s="157"/>
      <c r="AU36" s="157"/>
      <c r="AV36" s="157"/>
      <c r="AW36" s="157"/>
      <c r="AX36" s="157"/>
      <c r="AY36" s="158"/>
      <c r="AZ36" s="96"/>
      <c r="BA36" s="96"/>
      <c r="BB36" s="96"/>
      <c r="BC36" s="96"/>
      <c r="BD36" s="96"/>
      <c r="BE36" s="96"/>
      <c r="BF36" s="97"/>
      <c r="BG36" s="92"/>
      <c r="BH36" s="92"/>
      <c r="BI36" s="92"/>
      <c r="BJ36" s="92"/>
      <c r="BK36" s="92"/>
      <c r="BL36" s="92"/>
    </row>
    <row r="37" spans="1:64" s="81" customFormat="1" ht="16.5" customHeight="1" x14ac:dyDescent="0.3">
      <c r="A37" s="99"/>
      <c r="B37" s="100"/>
      <c r="C37" s="101"/>
      <c r="D37" s="101"/>
      <c r="E37" s="101"/>
      <c r="F37" s="101"/>
      <c r="G37" s="101"/>
      <c r="H37" s="102"/>
      <c r="I37" s="102"/>
      <c r="J37" s="102"/>
      <c r="K37" s="102"/>
      <c r="L37" s="102"/>
      <c r="M37" s="102"/>
      <c r="N37" s="102"/>
      <c r="O37" s="102"/>
      <c r="P37" s="102"/>
      <c r="Q37" s="102"/>
      <c r="R37" s="103"/>
      <c r="S37" s="103"/>
      <c r="T37" s="103"/>
      <c r="U37" s="103"/>
      <c r="V37" s="104"/>
      <c r="W37" s="104"/>
      <c r="X37" s="102"/>
      <c r="Y37" s="102"/>
      <c r="Z37" s="102"/>
      <c r="AA37" s="102"/>
      <c r="AB37" s="105"/>
      <c r="AC37" s="98"/>
      <c r="AD37" s="155" t="s">
        <v>118</v>
      </c>
      <c r="AE37" s="147"/>
      <c r="AF37" s="147"/>
      <c r="AG37" s="147"/>
      <c r="AH37" s="147"/>
      <c r="AI37" s="147"/>
      <c r="AJ37" s="147"/>
      <c r="AK37" s="147"/>
      <c r="AL37" s="147"/>
      <c r="AM37" s="147"/>
      <c r="AN37" s="156">
        <v>116000000</v>
      </c>
      <c r="AO37" s="157"/>
      <c r="AP37" s="157"/>
      <c r="AQ37" s="157"/>
      <c r="AR37" s="157"/>
      <c r="AS37" s="158"/>
      <c r="AT37" s="157"/>
      <c r="AU37" s="157"/>
      <c r="AV37" s="157"/>
      <c r="AW37" s="157"/>
      <c r="AX37" s="157"/>
      <c r="AY37" s="158"/>
      <c r="AZ37" s="96"/>
      <c r="BA37" s="96"/>
      <c r="BB37" s="96"/>
      <c r="BC37" s="96"/>
      <c r="BD37" s="96"/>
      <c r="BE37" s="96"/>
      <c r="BF37" s="97"/>
      <c r="BG37" s="92"/>
      <c r="BH37" s="92"/>
      <c r="BI37" s="92"/>
      <c r="BJ37" s="92"/>
      <c r="BK37" s="92"/>
      <c r="BL37" s="92"/>
    </row>
    <row r="38" spans="1:64" s="81" customFormat="1" ht="16.5" customHeight="1" x14ac:dyDescent="0.3">
      <c r="A38" s="99"/>
      <c r="B38" s="100"/>
      <c r="C38" s="101"/>
      <c r="D38" s="101"/>
      <c r="E38" s="101"/>
      <c r="F38" s="101"/>
      <c r="G38" s="101"/>
      <c r="H38" s="102"/>
      <c r="I38" s="102"/>
      <c r="J38" s="102"/>
      <c r="K38" s="102"/>
      <c r="L38" s="102"/>
      <c r="M38" s="102"/>
      <c r="N38" s="102"/>
      <c r="O38" s="102"/>
      <c r="P38" s="102"/>
      <c r="Q38" s="102"/>
      <c r="R38" s="103"/>
      <c r="S38" s="103"/>
      <c r="T38" s="103"/>
      <c r="U38" s="103"/>
      <c r="V38" s="104"/>
      <c r="W38" s="104"/>
      <c r="X38" s="102"/>
      <c r="Y38" s="102"/>
      <c r="Z38" s="102"/>
      <c r="AA38" s="102"/>
      <c r="AB38" s="105"/>
      <c r="AC38" s="98"/>
      <c r="AD38" s="155" t="s">
        <v>57</v>
      </c>
      <c r="AE38" s="147"/>
      <c r="AF38" s="147"/>
      <c r="AG38" s="147"/>
      <c r="AH38" s="147"/>
      <c r="AI38" s="147"/>
      <c r="AJ38" s="147"/>
      <c r="AK38" s="147"/>
      <c r="AL38" s="147"/>
      <c r="AM38" s="147"/>
      <c r="AN38" s="156">
        <v>91650824</v>
      </c>
      <c r="AO38" s="157"/>
      <c r="AP38" s="157"/>
      <c r="AQ38" s="157"/>
      <c r="AR38" s="157"/>
      <c r="AS38" s="158"/>
      <c r="AT38" s="157"/>
      <c r="AU38" s="157"/>
      <c r="AV38" s="157"/>
      <c r="AW38" s="157"/>
      <c r="AX38" s="157"/>
      <c r="AY38" s="158"/>
      <c r="AZ38" s="96"/>
      <c r="BA38" s="96"/>
      <c r="BB38" s="96"/>
      <c r="BC38" s="96"/>
      <c r="BD38" s="96"/>
      <c r="BE38" s="96"/>
      <c r="BF38" s="97"/>
      <c r="BG38" s="92"/>
      <c r="BH38" s="92"/>
      <c r="BI38" s="92"/>
      <c r="BJ38" s="92"/>
      <c r="BK38" s="92"/>
      <c r="BL38" s="92"/>
    </row>
    <row r="39" spans="1:64" s="81" customFormat="1" ht="16.5" customHeight="1" x14ac:dyDescent="0.3">
      <c r="A39" s="99"/>
      <c r="B39" s="100"/>
      <c r="C39" s="101"/>
      <c r="D39" s="101"/>
      <c r="E39" s="101"/>
      <c r="F39" s="101"/>
      <c r="G39" s="101"/>
      <c r="H39" s="102"/>
      <c r="I39" s="102"/>
      <c r="J39" s="102"/>
      <c r="K39" s="102"/>
      <c r="L39" s="102"/>
      <c r="M39" s="102"/>
      <c r="N39" s="102"/>
      <c r="O39" s="102"/>
      <c r="P39" s="102"/>
      <c r="Q39" s="102"/>
      <c r="R39" s="103"/>
      <c r="S39" s="103"/>
      <c r="T39" s="103"/>
      <c r="U39" s="103"/>
      <c r="V39" s="104"/>
      <c r="W39" s="104"/>
      <c r="X39" s="102"/>
      <c r="Y39" s="102"/>
      <c r="Z39" s="102"/>
      <c r="AA39" s="102"/>
      <c r="AB39" s="105"/>
      <c r="AC39" s="98"/>
      <c r="AD39" s="155" t="s">
        <v>58</v>
      </c>
      <c r="AE39" s="147"/>
      <c r="AF39" s="147"/>
      <c r="AG39" s="147"/>
      <c r="AH39" s="147"/>
      <c r="AI39" s="147"/>
      <c r="AJ39" s="147"/>
      <c r="AK39" s="147"/>
      <c r="AL39" s="147"/>
      <c r="AM39" s="147"/>
      <c r="AN39" s="156">
        <v>130500</v>
      </c>
      <c r="AO39" s="157"/>
      <c r="AP39" s="157"/>
      <c r="AQ39" s="157"/>
      <c r="AR39" s="157"/>
      <c r="AS39" s="158"/>
      <c r="AT39" s="157"/>
      <c r="AU39" s="157"/>
      <c r="AV39" s="157"/>
      <c r="AW39" s="157"/>
      <c r="AX39" s="157"/>
      <c r="AY39" s="158"/>
      <c r="AZ39" s="96"/>
      <c r="BA39" s="96"/>
      <c r="BB39" s="96"/>
      <c r="BC39" s="96"/>
      <c r="BD39" s="96"/>
      <c r="BE39" s="96"/>
      <c r="BF39" s="97"/>
      <c r="BG39" s="92"/>
      <c r="BH39" s="92"/>
      <c r="BI39" s="92"/>
      <c r="BJ39" s="92"/>
      <c r="BK39" s="92"/>
      <c r="BL39" s="92"/>
    </row>
    <row r="40" spans="1:64" s="81" customFormat="1" ht="16.5" customHeight="1" x14ac:dyDescent="0.3">
      <c r="A40" s="99"/>
      <c r="B40" s="100"/>
      <c r="C40" s="101"/>
      <c r="D40" s="101"/>
      <c r="E40" s="101"/>
      <c r="F40" s="101"/>
      <c r="G40" s="101"/>
      <c r="H40" s="102"/>
      <c r="I40" s="102"/>
      <c r="J40" s="102"/>
      <c r="K40" s="102"/>
      <c r="L40" s="102"/>
      <c r="M40" s="102"/>
      <c r="N40" s="102"/>
      <c r="O40" s="102"/>
      <c r="P40" s="102"/>
      <c r="Q40" s="102"/>
      <c r="R40" s="103"/>
      <c r="S40" s="103"/>
      <c r="T40" s="103"/>
      <c r="U40" s="103"/>
      <c r="V40" s="104"/>
      <c r="W40" s="104"/>
      <c r="X40" s="102"/>
      <c r="Y40" s="102"/>
      <c r="Z40" s="102"/>
      <c r="AA40" s="102"/>
      <c r="AB40" s="105"/>
      <c r="AC40" s="98"/>
      <c r="AD40" s="155" t="s">
        <v>130</v>
      </c>
      <c r="AE40" s="147"/>
      <c r="AF40" s="147"/>
      <c r="AG40" s="147"/>
      <c r="AH40" s="147"/>
      <c r="AI40" s="147"/>
      <c r="AJ40" s="147"/>
      <c r="AK40" s="147"/>
      <c r="AL40" s="147"/>
      <c r="AM40" s="147"/>
      <c r="AN40" s="156">
        <v>390090000</v>
      </c>
      <c r="AO40" s="157"/>
      <c r="AP40" s="157"/>
      <c r="AQ40" s="157"/>
      <c r="AR40" s="157"/>
      <c r="AS40" s="158"/>
      <c r="AT40" s="157"/>
      <c r="AU40" s="157"/>
      <c r="AV40" s="157"/>
      <c r="AW40" s="157"/>
      <c r="AX40" s="157"/>
      <c r="AY40" s="158"/>
      <c r="AZ40" s="96"/>
      <c r="BA40" s="96"/>
      <c r="BB40" s="96"/>
      <c r="BC40" s="96"/>
      <c r="BD40" s="96"/>
      <c r="BE40" s="96"/>
      <c r="BF40" s="97"/>
      <c r="BG40" s="92"/>
      <c r="BH40" s="92"/>
      <c r="BI40" s="92"/>
      <c r="BJ40" s="92"/>
      <c r="BK40" s="92"/>
      <c r="BL40" s="92"/>
    </row>
    <row r="41" spans="1:64" s="81" customFormat="1" ht="16.5" customHeight="1" x14ac:dyDescent="0.3">
      <c r="A41" s="99"/>
      <c r="B41" s="100"/>
      <c r="C41" s="101"/>
      <c r="D41" s="101"/>
      <c r="E41" s="101"/>
      <c r="F41" s="101"/>
      <c r="G41" s="101"/>
      <c r="H41" s="102"/>
      <c r="I41" s="102"/>
      <c r="J41" s="102"/>
      <c r="K41" s="102"/>
      <c r="L41" s="102"/>
      <c r="M41" s="102"/>
      <c r="N41" s="102"/>
      <c r="O41" s="102"/>
      <c r="P41" s="102"/>
      <c r="Q41" s="102"/>
      <c r="R41" s="103"/>
      <c r="S41" s="103"/>
      <c r="T41" s="103"/>
      <c r="U41" s="103"/>
      <c r="V41" s="104"/>
      <c r="W41" s="104"/>
      <c r="X41" s="102"/>
      <c r="Y41" s="102"/>
      <c r="Z41" s="102"/>
      <c r="AA41" s="102"/>
      <c r="AB41" s="105"/>
      <c r="AC41" s="98"/>
      <c r="AD41" s="155" t="s">
        <v>59</v>
      </c>
      <c r="AE41" s="147"/>
      <c r="AF41" s="147"/>
      <c r="AG41" s="147"/>
      <c r="AH41" s="147"/>
      <c r="AI41" s="147"/>
      <c r="AJ41" s="147"/>
      <c r="AK41" s="147"/>
      <c r="AL41" s="147"/>
      <c r="AM41" s="147"/>
      <c r="AN41" s="156">
        <v>1204608087</v>
      </c>
      <c r="AO41" s="157"/>
      <c r="AP41" s="157"/>
      <c r="AQ41" s="157"/>
      <c r="AR41" s="157"/>
      <c r="AS41" s="158"/>
      <c r="AT41" s="157"/>
      <c r="AU41" s="157"/>
      <c r="AV41" s="157"/>
      <c r="AW41" s="157"/>
      <c r="AX41" s="157"/>
      <c r="AY41" s="158"/>
      <c r="AZ41" s="96"/>
      <c r="BA41" s="96"/>
      <c r="BB41" s="96"/>
      <c r="BC41" s="96"/>
      <c r="BD41" s="96"/>
      <c r="BE41" s="96"/>
      <c r="BF41" s="97"/>
      <c r="BG41" s="92"/>
      <c r="BH41" s="92"/>
      <c r="BI41" s="92"/>
      <c r="BJ41" s="92"/>
      <c r="BK41" s="92"/>
      <c r="BL41" s="92"/>
    </row>
    <row r="42" spans="1:64" s="81" customFormat="1" ht="16.5" customHeight="1" x14ac:dyDescent="0.3">
      <c r="A42" s="99"/>
      <c r="B42" s="100"/>
      <c r="C42" s="101"/>
      <c r="D42" s="101"/>
      <c r="E42" s="101"/>
      <c r="F42" s="101"/>
      <c r="G42" s="101"/>
      <c r="H42" s="102"/>
      <c r="I42" s="102"/>
      <c r="J42" s="102"/>
      <c r="K42" s="102"/>
      <c r="L42" s="102"/>
      <c r="M42" s="102"/>
      <c r="N42" s="102"/>
      <c r="O42" s="102"/>
      <c r="P42" s="102"/>
      <c r="Q42" s="102"/>
      <c r="R42" s="103"/>
      <c r="S42" s="103"/>
      <c r="T42" s="103"/>
      <c r="U42" s="103"/>
      <c r="V42" s="104"/>
      <c r="W42" s="104"/>
      <c r="X42" s="102"/>
      <c r="Y42" s="102"/>
      <c r="Z42" s="102"/>
      <c r="AA42" s="102"/>
      <c r="AB42" s="105"/>
      <c r="AC42" s="98"/>
      <c r="AD42" s="155" t="s">
        <v>60</v>
      </c>
      <c r="AE42" s="147"/>
      <c r="AF42" s="147"/>
      <c r="AG42" s="147"/>
      <c r="AH42" s="147"/>
      <c r="AI42" s="147"/>
      <c r="AJ42" s="147"/>
      <c r="AK42" s="147"/>
      <c r="AL42" s="147"/>
      <c r="AM42" s="147"/>
      <c r="AN42" s="156">
        <v>34633551</v>
      </c>
      <c r="AO42" s="157"/>
      <c r="AP42" s="157"/>
      <c r="AQ42" s="157"/>
      <c r="AR42" s="157"/>
      <c r="AS42" s="158"/>
      <c r="AT42" s="157"/>
      <c r="AU42" s="157"/>
      <c r="AV42" s="157"/>
      <c r="AW42" s="157"/>
      <c r="AX42" s="157"/>
      <c r="AY42" s="158"/>
      <c r="AZ42" s="96"/>
      <c r="BA42" s="96"/>
      <c r="BB42" s="96"/>
      <c r="BC42" s="96"/>
      <c r="BD42" s="96"/>
      <c r="BE42" s="96"/>
      <c r="BF42" s="97"/>
      <c r="BG42" s="92"/>
      <c r="BH42" s="92"/>
      <c r="BI42" s="92"/>
      <c r="BJ42" s="92"/>
      <c r="BK42" s="92"/>
      <c r="BL42" s="92"/>
    </row>
    <row r="43" spans="1:64" s="81" customFormat="1" ht="16.5" customHeight="1" x14ac:dyDescent="0.3">
      <c r="A43" s="99"/>
      <c r="B43" s="100"/>
      <c r="C43" s="101"/>
      <c r="D43" s="101"/>
      <c r="E43" s="101"/>
      <c r="F43" s="101"/>
      <c r="G43" s="101"/>
      <c r="H43" s="102"/>
      <c r="I43" s="102"/>
      <c r="J43" s="102"/>
      <c r="K43" s="102"/>
      <c r="L43" s="102"/>
      <c r="M43" s="102"/>
      <c r="N43" s="102"/>
      <c r="O43" s="102"/>
      <c r="P43" s="102"/>
      <c r="Q43" s="102"/>
      <c r="R43" s="103"/>
      <c r="S43" s="103"/>
      <c r="T43" s="103"/>
      <c r="U43" s="103"/>
      <c r="V43" s="104"/>
      <c r="W43" s="104"/>
      <c r="X43" s="102"/>
      <c r="Y43" s="102"/>
      <c r="Z43" s="102"/>
      <c r="AA43" s="102"/>
      <c r="AB43" s="105"/>
      <c r="AC43" s="98"/>
      <c r="AD43" s="155" t="s">
        <v>61</v>
      </c>
      <c r="AE43" s="147"/>
      <c r="AF43" s="147"/>
      <c r="AG43" s="147"/>
      <c r="AH43" s="147"/>
      <c r="AI43" s="147"/>
      <c r="AJ43" s="147"/>
      <c r="AK43" s="147"/>
      <c r="AL43" s="147"/>
      <c r="AM43" s="147"/>
      <c r="AN43" s="156">
        <v>5247692</v>
      </c>
      <c r="AO43" s="157"/>
      <c r="AP43" s="157"/>
      <c r="AQ43" s="157"/>
      <c r="AR43" s="157"/>
      <c r="AS43" s="158"/>
      <c r="AT43" s="157"/>
      <c r="AU43" s="157"/>
      <c r="AV43" s="157"/>
      <c r="AW43" s="157"/>
      <c r="AX43" s="157"/>
      <c r="AY43" s="158"/>
      <c r="AZ43" s="96"/>
      <c r="BA43" s="96"/>
      <c r="BB43" s="96"/>
      <c r="BC43" s="96"/>
      <c r="BD43" s="96"/>
      <c r="BE43" s="96"/>
      <c r="BF43" s="97"/>
      <c r="BG43" s="92"/>
      <c r="BH43" s="92"/>
      <c r="BI43" s="92"/>
      <c r="BJ43" s="92"/>
      <c r="BK43" s="92"/>
      <c r="BL43" s="92"/>
    </row>
    <row r="44" spans="1:64" s="81" customFormat="1" ht="16.5" customHeight="1" x14ac:dyDescent="0.3">
      <c r="A44" s="99"/>
      <c r="B44" s="100"/>
      <c r="C44" s="101"/>
      <c r="D44" s="101"/>
      <c r="E44" s="101"/>
      <c r="F44" s="101"/>
      <c r="G44" s="101"/>
      <c r="H44" s="102"/>
      <c r="I44" s="102"/>
      <c r="J44" s="102"/>
      <c r="K44" s="102"/>
      <c r="L44" s="102"/>
      <c r="M44" s="102"/>
      <c r="N44" s="102"/>
      <c r="O44" s="102"/>
      <c r="P44" s="102"/>
      <c r="Q44" s="102"/>
      <c r="R44" s="103"/>
      <c r="S44" s="103"/>
      <c r="T44" s="103"/>
      <c r="U44" s="103"/>
      <c r="V44" s="104"/>
      <c r="W44" s="104"/>
      <c r="X44" s="102"/>
      <c r="Y44" s="102"/>
      <c r="Z44" s="102"/>
      <c r="AA44" s="102"/>
      <c r="AB44" s="105"/>
      <c r="AC44" s="98"/>
      <c r="AD44" s="155" t="s">
        <v>119</v>
      </c>
      <c r="AE44" s="147"/>
      <c r="AF44" s="147"/>
      <c r="AG44" s="147"/>
      <c r="AH44" s="147"/>
      <c r="AI44" s="147"/>
      <c r="AJ44" s="147"/>
      <c r="AK44" s="147"/>
      <c r="AL44" s="147"/>
      <c r="AM44" s="147"/>
      <c r="AN44" s="156">
        <v>107897234</v>
      </c>
      <c r="AO44" s="157"/>
      <c r="AP44" s="157"/>
      <c r="AQ44" s="157"/>
      <c r="AR44" s="157"/>
      <c r="AS44" s="158"/>
      <c r="AT44" s="157"/>
      <c r="AU44" s="157"/>
      <c r="AV44" s="157"/>
      <c r="AW44" s="157"/>
      <c r="AX44" s="157"/>
      <c r="AY44" s="158"/>
      <c r="AZ44" s="96"/>
      <c r="BA44" s="96"/>
      <c r="BB44" s="96"/>
      <c r="BC44" s="96"/>
      <c r="BD44" s="96"/>
      <c r="BE44" s="96"/>
      <c r="BF44" s="97"/>
      <c r="BG44" s="92"/>
      <c r="BH44" s="92"/>
      <c r="BI44" s="92"/>
      <c r="BJ44" s="92"/>
      <c r="BK44" s="92"/>
      <c r="BL44" s="92"/>
    </row>
    <row r="45" spans="1:64" s="81" customFormat="1" ht="16.5" customHeight="1" x14ac:dyDescent="0.3">
      <c r="A45" s="99"/>
      <c r="B45" s="100"/>
      <c r="C45" s="101"/>
      <c r="D45" s="101"/>
      <c r="E45" s="101"/>
      <c r="F45" s="101"/>
      <c r="G45" s="101"/>
      <c r="H45" s="102"/>
      <c r="I45" s="102"/>
      <c r="J45" s="102"/>
      <c r="K45" s="102"/>
      <c r="L45" s="102"/>
      <c r="M45" s="102"/>
      <c r="N45" s="102"/>
      <c r="O45" s="102"/>
      <c r="P45" s="102"/>
      <c r="Q45" s="102"/>
      <c r="R45" s="103"/>
      <c r="S45" s="103"/>
      <c r="T45" s="103"/>
      <c r="U45" s="103"/>
      <c r="V45" s="104"/>
      <c r="W45" s="104"/>
      <c r="X45" s="102"/>
      <c r="Y45" s="102"/>
      <c r="Z45" s="102"/>
      <c r="AA45" s="102"/>
      <c r="AB45" s="105"/>
      <c r="AC45" s="98"/>
      <c r="AD45" s="155" t="s">
        <v>62</v>
      </c>
      <c r="AE45" s="147"/>
      <c r="AF45" s="147"/>
      <c r="AG45" s="147"/>
      <c r="AH45" s="147"/>
      <c r="AI45" s="147"/>
      <c r="AJ45" s="147"/>
      <c r="AK45" s="147"/>
      <c r="AL45" s="147"/>
      <c r="AM45" s="147"/>
      <c r="AN45" s="156"/>
      <c r="AO45" s="157"/>
      <c r="AP45" s="157"/>
      <c r="AQ45" s="157"/>
      <c r="AR45" s="157"/>
      <c r="AS45" s="158"/>
      <c r="AT45" s="157">
        <v>48000000</v>
      </c>
      <c r="AU45" s="157"/>
      <c r="AV45" s="157"/>
      <c r="AW45" s="157"/>
      <c r="AX45" s="157"/>
      <c r="AY45" s="158"/>
      <c r="AZ45" s="96"/>
      <c r="BA45" s="96"/>
      <c r="BB45" s="96"/>
      <c r="BC45" s="96"/>
      <c r="BD45" s="96"/>
      <c r="BE45" s="96"/>
      <c r="BF45" s="97"/>
      <c r="BG45" s="92"/>
      <c r="BH45" s="92"/>
      <c r="BI45" s="92"/>
      <c r="BJ45" s="92"/>
      <c r="BK45" s="92"/>
      <c r="BL45" s="92"/>
    </row>
    <row r="46" spans="1:64" s="81" customFormat="1" ht="16.5" customHeight="1" x14ac:dyDescent="0.3">
      <c r="A46" s="99"/>
      <c r="B46" s="100"/>
      <c r="C46" s="101"/>
      <c r="D46" s="101"/>
      <c r="E46" s="101"/>
      <c r="F46" s="101"/>
      <c r="G46" s="101"/>
      <c r="H46" s="102"/>
      <c r="I46" s="102"/>
      <c r="J46" s="102"/>
      <c r="K46" s="102"/>
      <c r="L46" s="102"/>
      <c r="M46" s="102"/>
      <c r="N46" s="102"/>
      <c r="O46" s="102"/>
      <c r="P46" s="102"/>
      <c r="Q46" s="102"/>
      <c r="R46" s="103"/>
      <c r="S46" s="103"/>
      <c r="T46" s="103"/>
      <c r="U46" s="103"/>
      <c r="V46" s="104"/>
      <c r="W46" s="104"/>
      <c r="X46" s="102"/>
      <c r="Y46" s="102"/>
      <c r="Z46" s="102"/>
      <c r="AA46" s="102"/>
      <c r="AB46" s="105"/>
      <c r="AC46" s="98"/>
      <c r="AD46" s="155" t="s">
        <v>63</v>
      </c>
      <c r="AE46" s="147"/>
      <c r="AF46" s="147"/>
      <c r="AG46" s="147"/>
      <c r="AH46" s="147"/>
      <c r="AI46" s="147"/>
      <c r="AJ46" s="147"/>
      <c r="AK46" s="147"/>
      <c r="AL46" s="147"/>
      <c r="AM46" s="147"/>
      <c r="AN46" s="156"/>
      <c r="AO46" s="157"/>
      <c r="AP46" s="157"/>
      <c r="AQ46" s="157"/>
      <c r="AR46" s="157"/>
      <c r="AS46" s="158"/>
      <c r="AT46" s="157">
        <v>6277791</v>
      </c>
      <c r="AU46" s="157"/>
      <c r="AV46" s="157"/>
      <c r="AW46" s="157"/>
      <c r="AX46" s="157"/>
      <c r="AY46" s="158"/>
      <c r="AZ46" s="96"/>
      <c r="BA46" s="96"/>
      <c r="BB46" s="96"/>
      <c r="BC46" s="96"/>
      <c r="BD46" s="96"/>
      <c r="BE46" s="96"/>
      <c r="BF46" s="97"/>
      <c r="BG46" s="92"/>
      <c r="BH46" s="92"/>
      <c r="BI46" s="92"/>
      <c r="BJ46" s="92"/>
      <c r="BK46" s="92"/>
      <c r="BL46" s="92"/>
    </row>
    <row r="47" spans="1:64" s="81" customFormat="1" ht="16.5" customHeight="1" x14ac:dyDescent="0.3">
      <c r="A47" s="99"/>
      <c r="B47" s="100"/>
      <c r="C47" s="101"/>
      <c r="D47" s="101"/>
      <c r="E47" s="101"/>
      <c r="F47" s="101"/>
      <c r="G47" s="101"/>
      <c r="H47" s="102"/>
      <c r="I47" s="102"/>
      <c r="J47" s="102"/>
      <c r="K47" s="102"/>
      <c r="L47" s="102"/>
      <c r="M47" s="102"/>
      <c r="N47" s="102"/>
      <c r="O47" s="102"/>
      <c r="P47" s="102"/>
      <c r="Q47" s="102"/>
      <c r="R47" s="103"/>
      <c r="S47" s="103"/>
      <c r="T47" s="103"/>
      <c r="U47" s="103"/>
      <c r="V47" s="104"/>
      <c r="W47" s="104"/>
      <c r="X47" s="102"/>
      <c r="Y47" s="102"/>
      <c r="Z47" s="102"/>
      <c r="AA47" s="102"/>
      <c r="AB47" s="105"/>
      <c r="AC47" s="98"/>
      <c r="AD47" s="155" t="s">
        <v>122</v>
      </c>
      <c r="AE47" s="147"/>
      <c r="AF47" s="147"/>
      <c r="AG47" s="147"/>
      <c r="AH47" s="147"/>
      <c r="AI47" s="147"/>
      <c r="AJ47" s="147"/>
      <c r="AK47" s="147"/>
      <c r="AL47" s="147"/>
      <c r="AM47" s="147"/>
      <c r="AN47" s="156"/>
      <c r="AO47" s="157"/>
      <c r="AP47" s="157"/>
      <c r="AQ47" s="157"/>
      <c r="AR47" s="157"/>
      <c r="AS47" s="158"/>
      <c r="AT47" s="157">
        <v>114890</v>
      </c>
      <c r="AU47" s="157"/>
      <c r="AV47" s="157"/>
      <c r="AW47" s="157"/>
      <c r="AX47" s="157"/>
      <c r="AY47" s="158"/>
      <c r="AZ47" s="96"/>
      <c r="BA47" s="96"/>
      <c r="BB47" s="96"/>
      <c r="BC47" s="96"/>
      <c r="BD47" s="96"/>
      <c r="BE47" s="96"/>
      <c r="BF47" s="97"/>
      <c r="BG47" s="92"/>
      <c r="BH47" s="92"/>
      <c r="BI47" s="92"/>
      <c r="BJ47" s="92"/>
      <c r="BK47" s="92"/>
      <c r="BL47" s="92"/>
    </row>
    <row r="48" spans="1:64" s="81" customFormat="1" x14ac:dyDescent="0.3">
      <c r="A48" s="99"/>
      <c r="B48" s="100"/>
      <c r="C48" s="101"/>
      <c r="D48" s="101"/>
      <c r="E48" s="101"/>
      <c r="F48" s="101"/>
      <c r="G48" s="101"/>
      <c r="H48" s="102"/>
      <c r="I48" s="102"/>
      <c r="J48" s="102"/>
      <c r="K48" s="102"/>
      <c r="L48" s="102"/>
      <c r="M48" s="102"/>
      <c r="N48" s="102"/>
      <c r="O48" s="102"/>
      <c r="P48" s="102"/>
      <c r="Q48" s="102"/>
      <c r="R48" s="103"/>
      <c r="S48" s="103"/>
      <c r="T48" s="103"/>
      <c r="U48" s="103"/>
      <c r="V48" s="104"/>
      <c r="W48" s="104"/>
      <c r="X48" s="102"/>
      <c r="Y48" s="102"/>
      <c r="Z48" s="102"/>
      <c r="AA48" s="102"/>
      <c r="AB48" s="105"/>
      <c r="AC48" s="98"/>
      <c r="AD48" s="155" t="s">
        <v>64</v>
      </c>
      <c r="AE48" s="147"/>
      <c r="AF48" s="147"/>
      <c r="AG48" s="147"/>
      <c r="AH48" s="147"/>
      <c r="AI48" s="147"/>
      <c r="AJ48" s="147"/>
      <c r="AK48" s="147"/>
      <c r="AL48" s="147"/>
      <c r="AM48" s="147"/>
      <c r="AN48" s="156"/>
      <c r="AO48" s="157"/>
      <c r="AP48" s="157"/>
      <c r="AQ48" s="157"/>
      <c r="AR48" s="157"/>
      <c r="AS48" s="158"/>
      <c r="AT48" s="157">
        <v>248406090</v>
      </c>
      <c r="AU48" s="157"/>
      <c r="AV48" s="157"/>
      <c r="AW48" s="157"/>
      <c r="AX48" s="157"/>
      <c r="AY48" s="158"/>
      <c r="AZ48" s="96"/>
      <c r="BA48" s="96"/>
      <c r="BB48" s="96"/>
      <c r="BC48" s="96"/>
      <c r="BD48" s="96"/>
      <c r="BE48" s="96"/>
      <c r="BF48" s="97"/>
      <c r="BG48" s="92"/>
      <c r="BH48" s="92"/>
      <c r="BI48" s="92"/>
      <c r="BJ48" s="92"/>
      <c r="BK48" s="92"/>
      <c r="BL48" s="92"/>
    </row>
    <row r="49" spans="1:64" s="81" customFormat="1" x14ac:dyDescent="0.3">
      <c r="A49" s="99"/>
      <c r="B49" s="100"/>
      <c r="C49" s="101"/>
      <c r="D49" s="101"/>
      <c r="E49" s="101"/>
      <c r="F49" s="101"/>
      <c r="G49" s="101"/>
      <c r="H49" s="102"/>
      <c r="I49" s="102"/>
      <c r="J49" s="102"/>
      <c r="K49" s="102"/>
      <c r="L49" s="102"/>
      <c r="M49" s="102"/>
      <c r="N49" s="102"/>
      <c r="O49" s="102"/>
      <c r="P49" s="102"/>
      <c r="Q49" s="102"/>
      <c r="R49" s="103"/>
      <c r="S49" s="103"/>
      <c r="T49" s="103"/>
      <c r="U49" s="103"/>
      <c r="V49" s="104"/>
      <c r="W49" s="104"/>
      <c r="X49" s="102"/>
      <c r="Y49" s="102"/>
      <c r="Z49" s="102"/>
      <c r="AA49" s="102"/>
      <c r="AB49" s="105"/>
      <c r="AC49" s="98"/>
      <c r="AD49" s="155" t="s">
        <v>65</v>
      </c>
      <c r="AE49" s="147"/>
      <c r="AF49" s="147"/>
      <c r="AG49" s="147"/>
      <c r="AH49" s="147"/>
      <c r="AI49" s="147"/>
      <c r="AJ49" s="147"/>
      <c r="AK49" s="147"/>
      <c r="AL49" s="147"/>
      <c r="AM49" s="147"/>
      <c r="AN49" s="156"/>
      <c r="AO49" s="157"/>
      <c r="AP49" s="157"/>
      <c r="AQ49" s="157"/>
      <c r="AR49" s="157"/>
      <c r="AS49" s="158"/>
      <c r="AT49" s="157">
        <v>12273720</v>
      </c>
      <c r="AU49" s="157"/>
      <c r="AV49" s="157"/>
      <c r="AW49" s="157"/>
      <c r="AX49" s="157"/>
      <c r="AY49" s="158"/>
      <c r="AZ49" s="96"/>
      <c r="BA49" s="96"/>
      <c r="BB49" s="96"/>
      <c r="BC49" s="96"/>
      <c r="BD49" s="96"/>
      <c r="BE49" s="96"/>
      <c r="BF49" s="97"/>
      <c r="BG49" s="92"/>
      <c r="BH49" s="92"/>
      <c r="BI49" s="92"/>
      <c r="BJ49" s="92"/>
      <c r="BK49" s="92"/>
      <c r="BL49" s="92"/>
    </row>
    <row r="50" spans="1:64" s="81" customFormat="1" x14ac:dyDescent="0.3">
      <c r="A50" s="99"/>
      <c r="B50" s="100"/>
      <c r="C50" s="101"/>
      <c r="D50" s="101"/>
      <c r="E50" s="101"/>
      <c r="F50" s="101"/>
      <c r="G50" s="101"/>
      <c r="H50" s="102"/>
      <c r="I50" s="102"/>
      <c r="J50" s="102"/>
      <c r="K50" s="102"/>
      <c r="L50" s="102"/>
      <c r="M50" s="102"/>
      <c r="N50" s="102"/>
      <c r="O50" s="102"/>
      <c r="P50" s="102"/>
      <c r="Q50" s="102"/>
      <c r="R50" s="103"/>
      <c r="S50" s="103"/>
      <c r="T50" s="103"/>
      <c r="U50" s="103"/>
      <c r="V50" s="104"/>
      <c r="W50" s="104"/>
      <c r="X50" s="102"/>
      <c r="Y50" s="102"/>
      <c r="Z50" s="102"/>
      <c r="AA50" s="102"/>
      <c r="AB50" s="105"/>
      <c r="AC50" s="98"/>
      <c r="AD50" s="155" t="s">
        <v>115</v>
      </c>
      <c r="AE50" s="147"/>
      <c r="AF50" s="147"/>
      <c r="AG50" s="147"/>
      <c r="AH50" s="147"/>
      <c r="AI50" s="147"/>
      <c r="AJ50" s="147"/>
      <c r="AK50" s="147"/>
      <c r="AL50" s="147"/>
      <c r="AM50" s="147"/>
      <c r="AN50" s="174">
        <v>50000</v>
      </c>
      <c r="AO50" s="147"/>
      <c r="AP50" s="147"/>
      <c r="AQ50" s="147"/>
      <c r="AR50" s="147"/>
      <c r="AS50" s="148"/>
      <c r="AT50" s="157"/>
      <c r="AU50" s="157"/>
      <c r="AV50" s="157"/>
      <c r="AW50" s="157"/>
      <c r="AX50" s="157"/>
      <c r="AY50" s="158"/>
      <c r="AZ50" s="96"/>
      <c r="BA50" s="96"/>
      <c r="BB50" s="96"/>
      <c r="BC50" s="96"/>
      <c r="BD50" s="96"/>
      <c r="BE50" s="96"/>
      <c r="BF50" s="97"/>
      <c r="BG50" s="92"/>
      <c r="BH50" s="92"/>
      <c r="BI50" s="92"/>
      <c r="BJ50" s="92"/>
      <c r="BK50" s="92"/>
      <c r="BL50" s="92"/>
    </row>
    <row r="51" spans="1:64" s="81" customFormat="1" ht="16.5" customHeight="1" x14ac:dyDescent="0.3">
      <c r="A51" s="99"/>
      <c r="B51" s="100"/>
      <c r="C51" s="101"/>
      <c r="D51" s="101"/>
      <c r="E51" s="101"/>
      <c r="F51" s="101"/>
      <c r="G51" s="101"/>
      <c r="H51" s="102"/>
      <c r="I51" s="102"/>
      <c r="J51" s="102"/>
      <c r="K51" s="102"/>
      <c r="L51" s="102"/>
      <c r="M51" s="102"/>
      <c r="N51" s="102"/>
      <c r="O51" s="102"/>
      <c r="P51" s="102"/>
      <c r="Q51" s="102"/>
      <c r="R51" s="103"/>
      <c r="S51" s="103"/>
      <c r="T51" s="103"/>
      <c r="U51" s="103"/>
      <c r="V51" s="104"/>
      <c r="W51" s="104"/>
      <c r="X51" s="102"/>
      <c r="Y51" s="102"/>
      <c r="Z51" s="102"/>
      <c r="AA51" s="102"/>
      <c r="AB51" s="105"/>
      <c r="AC51" s="98"/>
      <c r="AD51" s="155" t="s">
        <v>66</v>
      </c>
      <c r="AE51" s="147"/>
      <c r="AF51" s="147"/>
      <c r="AG51" s="147"/>
      <c r="AH51" s="147"/>
      <c r="AI51" s="147"/>
      <c r="AJ51" s="147"/>
      <c r="AK51" s="147"/>
      <c r="AL51" s="147"/>
      <c r="AM51" s="147"/>
      <c r="AN51" s="156"/>
      <c r="AO51" s="157"/>
      <c r="AP51" s="157"/>
      <c r="AQ51" s="157"/>
      <c r="AR51" s="157"/>
      <c r="AS51" s="158"/>
      <c r="AT51" s="157"/>
      <c r="AU51" s="157"/>
      <c r="AV51" s="157"/>
      <c r="AW51" s="157"/>
      <c r="AX51" s="157"/>
      <c r="AY51" s="158"/>
      <c r="AZ51" s="96"/>
      <c r="BA51" s="96"/>
      <c r="BB51" s="96"/>
      <c r="BC51" s="96"/>
      <c r="BD51" s="96"/>
      <c r="BE51" s="96"/>
      <c r="BF51" s="97"/>
      <c r="BG51" s="92"/>
      <c r="BH51" s="92"/>
      <c r="BI51" s="92"/>
      <c r="BJ51" s="92"/>
      <c r="BK51" s="92"/>
      <c r="BL51" s="92"/>
    </row>
    <row r="52" spans="1:64" s="81" customFormat="1" ht="16.5" customHeight="1" x14ac:dyDescent="0.3">
      <c r="A52" s="99"/>
      <c r="B52" s="100"/>
      <c r="C52" s="101"/>
      <c r="D52" s="101"/>
      <c r="E52" s="101"/>
      <c r="F52" s="101"/>
      <c r="G52" s="101"/>
      <c r="H52" s="102"/>
      <c r="I52" s="102"/>
      <c r="J52" s="102"/>
      <c r="K52" s="102"/>
      <c r="L52" s="102"/>
      <c r="M52" s="102"/>
      <c r="N52" s="102"/>
      <c r="O52" s="102"/>
      <c r="P52" s="102"/>
      <c r="Q52" s="102"/>
      <c r="R52" s="103"/>
      <c r="S52" s="103"/>
      <c r="T52" s="103"/>
      <c r="U52" s="103"/>
      <c r="V52" s="104"/>
      <c r="W52" s="104"/>
      <c r="X52" s="102"/>
      <c r="Y52" s="102"/>
      <c r="Z52" s="102"/>
      <c r="AA52" s="102"/>
      <c r="AB52" s="105"/>
      <c r="AC52" s="98"/>
      <c r="AD52" s="155" t="s">
        <v>67</v>
      </c>
      <c r="AE52" s="147"/>
      <c r="AF52" s="147"/>
      <c r="AG52" s="147"/>
      <c r="AH52" s="147"/>
      <c r="AI52" s="147"/>
      <c r="AJ52" s="147"/>
      <c r="AK52" s="147"/>
      <c r="AL52" s="147"/>
      <c r="AM52" s="147"/>
      <c r="AN52" s="156">
        <v>26475000</v>
      </c>
      <c r="AO52" s="157"/>
      <c r="AP52" s="157"/>
      <c r="AQ52" s="157"/>
      <c r="AR52" s="157"/>
      <c r="AS52" s="158"/>
      <c r="AT52" s="157"/>
      <c r="AU52" s="157"/>
      <c r="AV52" s="157"/>
      <c r="AW52" s="157"/>
      <c r="AX52" s="157"/>
      <c r="AY52" s="158"/>
      <c r="AZ52" s="96"/>
      <c r="BA52" s="96"/>
      <c r="BB52" s="96"/>
      <c r="BC52" s="96"/>
      <c r="BD52" s="96"/>
      <c r="BE52" s="96"/>
      <c r="BF52" s="97"/>
      <c r="BG52" s="92"/>
      <c r="BH52" s="92"/>
      <c r="BI52" s="92"/>
      <c r="BJ52" s="92"/>
      <c r="BK52" s="92"/>
      <c r="BL52" s="92"/>
    </row>
    <row r="53" spans="1:64" s="81" customFormat="1" ht="16.5" customHeight="1" x14ac:dyDescent="0.3">
      <c r="A53" s="99"/>
      <c r="B53" s="100"/>
      <c r="C53" s="101"/>
      <c r="D53" s="101"/>
      <c r="E53" s="101"/>
      <c r="F53" s="101"/>
      <c r="G53" s="101"/>
      <c r="H53" s="102"/>
      <c r="I53" s="102"/>
      <c r="J53" s="102"/>
      <c r="K53" s="102"/>
      <c r="L53" s="102"/>
      <c r="M53" s="102"/>
      <c r="N53" s="102"/>
      <c r="O53" s="102"/>
      <c r="P53" s="102"/>
      <c r="Q53" s="102"/>
      <c r="R53" s="103"/>
      <c r="S53" s="103"/>
      <c r="T53" s="103"/>
      <c r="U53" s="103"/>
      <c r="V53" s="104"/>
      <c r="W53" s="104"/>
      <c r="X53" s="102"/>
      <c r="Y53" s="102"/>
      <c r="Z53" s="102"/>
      <c r="AA53" s="102"/>
      <c r="AB53" s="105"/>
      <c r="AC53" s="98"/>
      <c r="AD53" s="155" t="s">
        <v>68</v>
      </c>
      <c r="AE53" s="147"/>
      <c r="AF53" s="147"/>
      <c r="AG53" s="147"/>
      <c r="AH53" s="147"/>
      <c r="AI53" s="147"/>
      <c r="AJ53" s="147"/>
      <c r="AK53" s="147"/>
      <c r="AL53" s="147"/>
      <c r="AM53" s="147"/>
      <c r="AN53" s="156">
        <v>274389025</v>
      </c>
      <c r="AO53" s="157"/>
      <c r="AP53" s="157"/>
      <c r="AQ53" s="157"/>
      <c r="AR53" s="157"/>
      <c r="AS53" s="158"/>
      <c r="AT53" s="157"/>
      <c r="AU53" s="157"/>
      <c r="AV53" s="157"/>
      <c r="AW53" s="157"/>
      <c r="AX53" s="157"/>
      <c r="AY53" s="158"/>
      <c r="AZ53" s="96"/>
      <c r="BA53" s="96"/>
      <c r="BB53" s="96"/>
      <c r="BC53" s="96"/>
      <c r="BD53" s="96"/>
      <c r="BE53" s="96"/>
      <c r="BF53" s="97"/>
      <c r="BG53" s="92"/>
      <c r="BH53" s="92"/>
      <c r="BI53" s="92"/>
      <c r="BJ53" s="92"/>
      <c r="BK53" s="92"/>
      <c r="BL53" s="92"/>
    </row>
    <row r="54" spans="1:64" s="81" customFormat="1" ht="16.5" customHeight="1" x14ac:dyDescent="0.3">
      <c r="A54" s="99"/>
      <c r="B54" s="100"/>
      <c r="C54" s="101"/>
      <c r="D54" s="101"/>
      <c r="E54" s="101"/>
      <c r="F54" s="101"/>
      <c r="G54" s="101"/>
      <c r="H54" s="102"/>
      <c r="I54" s="102"/>
      <c r="J54" s="102"/>
      <c r="K54" s="102"/>
      <c r="L54" s="102"/>
      <c r="M54" s="102"/>
      <c r="N54" s="102"/>
      <c r="O54" s="102"/>
      <c r="P54" s="102"/>
      <c r="Q54" s="102"/>
      <c r="R54" s="103"/>
      <c r="S54" s="103"/>
      <c r="T54" s="103"/>
      <c r="U54" s="103"/>
      <c r="V54" s="104"/>
      <c r="W54" s="104"/>
      <c r="X54" s="102"/>
      <c r="Y54" s="102"/>
      <c r="Z54" s="102"/>
      <c r="AA54" s="102"/>
      <c r="AB54" s="105"/>
      <c r="AC54" s="98"/>
      <c r="AD54" s="155" t="s">
        <v>116</v>
      </c>
      <c r="AE54" s="147"/>
      <c r="AF54" s="147"/>
      <c r="AG54" s="147"/>
      <c r="AH54" s="147"/>
      <c r="AI54" s="147"/>
      <c r="AJ54" s="147"/>
      <c r="AK54" s="147"/>
      <c r="AL54" s="147"/>
      <c r="AM54" s="147"/>
      <c r="AN54" s="156">
        <v>100598184</v>
      </c>
      <c r="AO54" s="157"/>
      <c r="AP54" s="157"/>
      <c r="AQ54" s="157"/>
      <c r="AR54" s="157"/>
      <c r="AS54" s="158"/>
      <c r="AT54" s="157"/>
      <c r="AU54" s="157"/>
      <c r="AV54" s="157"/>
      <c r="AW54" s="157"/>
      <c r="AX54" s="157"/>
      <c r="AY54" s="158"/>
      <c r="AZ54" s="96"/>
      <c r="BA54" s="96"/>
      <c r="BB54" s="96"/>
      <c r="BC54" s="96"/>
      <c r="BD54" s="96"/>
      <c r="BE54" s="96"/>
      <c r="BF54" s="97"/>
      <c r="BG54" s="92"/>
      <c r="BH54" s="92"/>
      <c r="BI54" s="92"/>
      <c r="BJ54" s="92"/>
      <c r="BK54" s="92"/>
      <c r="BL54" s="92"/>
    </row>
    <row r="55" spans="1:64" s="81" customFormat="1" ht="16.5" customHeight="1" x14ac:dyDescent="0.3">
      <c r="A55" s="99"/>
      <c r="B55" s="100"/>
      <c r="C55" s="101"/>
      <c r="D55" s="101"/>
      <c r="E55" s="101"/>
      <c r="F55" s="101"/>
      <c r="G55" s="101"/>
      <c r="H55" s="102"/>
      <c r="I55" s="102"/>
      <c r="J55" s="102"/>
      <c r="K55" s="102"/>
      <c r="L55" s="102"/>
      <c r="M55" s="102"/>
      <c r="N55" s="102"/>
      <c r="O55" s="102"/>
      <c r="P55" s="102"/>
      <c r="Q55" s="102"/>
      <c r="R55" s="103"/>
      <c r="S55" s="103"/>
      <c r="T55" s="103"/>
      <c r="U55" s="103"/>
      <c r="V55" s="104"/>
      <c r="W55" s="104"/>
      <c r="X55" s="102"/>
      <c r="Y55" s="102"/>
      <c r="Z55" s="102"/>
      <c r="AA55" s="102"/>
      <c r="AB55" s="105"/>
      <c r="AC55" s="98"/>
      <c r="AD55" s="155" t="s">
        <v>117</v>
      </c>
      <c r="AE55" s="147"/>
      <c r="AF55" s="147"/>
      <c r="AG55" s="147"/>
      <c r="AH55" s="147"/>
      <c r="AI55" s="147"/>
      <c r="AJ55" s="147"/>
      <c r="AK55" s="147"/>
      <c r="AL55" s="147"/>
      <c r="AM55" s="147"/>
      <c r="AN55" s="175">
        <v>4557000</v>
      </c>
      <c r="AO55" s="176"/>
      <c r="AP55" s="176"/>
      <c r="AQ55" s="176"/>
      <c r="AR55" s="176"/>
      <c r="AS55" s="177"/>
      <c r="AT55" s="157"/>
      <c r="AU55" s="157"/>
      <c r="AV55" s="157"/>
      <c r="AW55" s="157"/>
      <c r="AX55" s="157"/>
      <c r="AY55" s="158"/>
      <c r="AZ55" s="96"/>
      <c r="BA55" s="96"/>
      <c r="BB55" s="96"/>
      <c r="BC55" s="96"/>
      <c r="BD55" s="96"/>
      <c r="BE55" s="96"/>
      <c r="BF55" s="97"/>
      <c r="BG55" s="92"/>
      <c r="BH55" s="92"/>
      <c r="BI55" s="92"/>
      <c r="BJ55" s="92"/>
      <c r="BK55" s="92"/>
      <c r="BL55" s="92"/>
    </row>
    <row r="56" spans="1:64" s="81" customFormat="1" ht="16.5" customHeight="1" x14ac:dyDescent="0.3">
      <c r="A56" s="99"/>
      <c r="B56" s="100"/>
      <c r="C56" s="101"/>
      <c r="D56" s="101"/>
      <c r="E56" s="101"/>
      <c r="F56" s="101"/>
      <c r="G56" s="101"/>
      <c r="H56" s="102"/>
      <c r="I56" s="102"/>
      <c r="J56" s="102"/>
      <c r="K56" s="102"/>
      <c r="L56" s="102"/>
      <c r="M56" s="102"/>
      <c r="N56" s="102"/>
      <c r="O56" s="102"/>
      <c r="P56" s="102"/>
      <c r="Q56" s="102"/>
      <c r="R56" s="103"/>
      <c r="S56" s="103"/>
      <c r="T56" s="103"/>
      <c r="U56" s="103"/>
      <c r="V56" s="104"/>
      <c r="W56" s="104"/>
      <c r="X56" s="102"/>
      <c r="Y56" s="102"/>
      <c r="Z56" s="102"/>
      <c r="AA56" s="102"/>
      <c r="AB56" s="105"/>
      <c r="AC56" s="98"/>
      <c r="AD56" s="178" t="s">
        <v>69</v>
      </c>
      <c r="AE56" s="178"/>
      <c r="AF56" s="178"/>
      <c r="AG56" s="178"/>
      <c r="AH56" s="178"/>
      <c r="AI56" s="178"/>
      <c r="AJ56" s="178"/>
      <c r="AK56" s="178"/>
      <c r="AL56" s="178"/>
      <c r="AM56" s="178"/>
      <c r="AN56" s="179">
        <f>SUM(AN22:AS55)</f>
        <v>7866970923</v>
      </c>
      <c r="AO56" s="178"/>
      <c r="AP56" s="178"/>
      <c r="AQ56" s="178"/>
      <c r="AR56" s="178"/>
      <c r="AS56" s="178"/>
      <c r="AT56" s="179">
        <f>SUM(AT22:AY55)</f>
        <v>315072491</v>
      </c>
      <c r="AU56" s="178"/>
      <c r="AV56" s="178"/>
      <c r="AW56" s="178"/>
      <c r="AX56" s="178"/>
      <c r="AY56" s="178"/>
      <c r="AZ56" s="96"/>
      <c r="BA56" s="96"/>
      <c r="BB56" s="96"/>
      <c r="BC56" s="96"/>
      <c r="BD56" s="96"/>
      <c r="BE56" s="96"/>
      <c r="BF56" s="97"/>
      <c r="BG56" s="92"/>
      <c r="BH56" s="92"/>
      <c r="BI56" s="92"/>
      <c r="BJ56" s="92"/>
      <c r="BK56" s="92"/>
      <c r="BL56" s="92"/>
    </row>
    <row r="57" spans="1:64" s="81" customFormat="1" ht="16.5" customHeight="1" x14ac:dyDescent="0.3">
      <c r="A57" s="99"/>
      <c r="B57" s="100"/>
      <c r="C57" s="101"/>
      <c r="D57" s="101"/>
      <c r="E57" s="101"/>
      <c r="F57" s="101"/>
      <c r="G57" s="101"/>
      <c r="H57" s="102"/>
      <c r="I57" s="102"/>
      <c r="J57" s="102"/>
      <c r="K57" s="102"/>
      <c r="L57" s="102"/>
      <c r="M57" s="102"/>
      <c r="N57" s="102"/>
      <c r="O57" s="102"/>
      <c r="P57" s="102"/>
      <c r="Q57" s="102"/>
      <c r="R57" s="103"/>
      <c r="S57" s="103"/>
      <c r="T57" s="103"/>
      <c r="U57" s="103"/>
      <c r="V57" s="104"/>
      <c r="W57" s="104"/>
      <c r="X57" s="102"/>
      <c r="Y57" s="102"/>
      <c r="Z57" s="102"/>
      <c r="AA57" s="102"/>
      <c r="AB57" s="105"/>
      <c r="AC57" s="98"/>
      <c r="AD57" s="180" t="s">
        <v>70</v>
      </c>
      <c r="AE57" s="181"/>
      <c r="AF57" s="181"/>
      <c r="AG57" s="181"/>
      <c r="AH57" s="181"/>
      <c r="AI57" s="181"/>
      <c r="AJ57" s="181"/>
      <c r="AK57" s="181"/>
      <c r="AL57" s="181"/>
      <c r="AM57" s="181"/>
      <c r="AN57" s="181"/>
      <c r="AO57" s="181"/>
      <c r="AP57" s="181"/>
      <c r="AQ57" s="181"/>
      <c r="AR57" s="181"/>
      <c r="AS57" s="182"/>
      <c r="AT57" s="183">
        <f>SUM(AN56:AY56)</f>
        <v>8182043414</v>
      </c>
      <c r="AU57" s="184"/>
      <c r="AV57" s="184"/>
      <c r="AW57" s="184"/>
      <c r="AX57" s="184"/>
      <c r="AY57" s="185"/>
      <c r="AZ57" s="96"/>
      <c r="BA57" s="96"/>
      <c r="BB57" s="96"/>
      <c r="BC57" s="96"/>
      <c r="BD57" s="96"/>
      <c r="BE57" s="96"/>
      <c r="BF57" s="97"/>
      <c r="BG57" s="92"/>
      <c r="BH57" s="92"/>
      <c r="BI57" s="92"/>
      <c r="BJ57" s="92"/>
      <c r="BK57" s="92"/>
      <c r="BL57" s="92"/>
    </row>
    <row r="58" spans="1:64" s="81" customFormat="1" ht="16.5" customHeight="1" x14ac:dyDescent="0.3">
      <c r="A58" s="99"/>
      <c r="B58" s="100"/>
      <c r="C58" s="101"/>
      <c r="D58" s="101"/>
      <c r="E58" s="101"/>
      <c r="F58" s="101"/>
      <c r="G58" s="101"/>
      <c r="H58" s="102"/>
      <c r="I58" s="102"/>
      <c r="J58" s="102"/>
      <c r="K58" s="102"/>
      <c r="L58" s="102"/>
      <c r="M58" s="102"/>
      <c r="N58" s="102"/>
      <c r="O58" s="102"/>
      <c r="P58" s="102"/>
      <c r="Q58" s="102"/>
      <c r="R58" s="103"/>
      <c r="S58" s="103"/>
      <c r="T58" s="103"/>
      <c r="U58" s="103"/>
      <c r="V58" s="104"/>
      <c r="W58" s="104"/>
      <c r="X58" s="102"/>
      <c r="Y58" s="102"/>
      <c r="Z58" s="102"/>
      <c r="AA58" s="102"/>
      <c r="AB58" s="105"/>
      <c r="AC58" s="98"/>
      <c r="AD58" s="96"/>
      <c r="AE58" s="96"/>
      <c r="AF58" s="96"/>
      <c r="AG58" s="96"/>
      <c r="AH58" s="96"/>
      <c r="AI58" s="96"/>
      <c r="AJ58" s="96"/>
      <c r="AK58" s="96"/>
      <c r="AL58" s="96"/>
      <c r="AM58" s="96"/>
      <c r="AN58" s="96"/>
      <c r="AO58" s="96"/>
      <c r="AP58" s="96"/>
      <c r="AQ58" s="96"/>
      <c r="AR58" s="96"/>
      <c r="AS58" s="96"/>
      <c r="AT58" s="96"/>
      <c r="AU58" s="96"/>
      <c r="AV58" s="96"/>
      <c r="AW58" s="96"/>
      <c r="AX58" s="96"/>
      <c r="AY58" s="96"/>
      <c r="AZ58" s="96"/>
      <c r="BA58" s="96"/>
      <c r="BB58" s="96"/>
      <c r="BC58" s="96"/>
      <c r="BD58" s="96"/>
      <c r="BE58" s="96"/>
      <c r="BF58" s="97"/>
      <c r="BG58" s="92"/>
      <c r="BH58" s="92"/>
      <c r="BI58" s="92"/>
      <c r="BJ58" s="92"/>
      <c r="BK58" s="92"/>
      <c r="BL58" s="92"/>
    </row>
    <row r="59" spans="1:64" s="81" customFormat="1" ht="16.5" customHeight="1" x14ac:dyDescent="0.3">
      <c r="A59" s="99"/>
      <c r="B59" s="100"/>
      <c r="C59" s="101"/>
      <c r="D59" s="101"/>
      <c r="E59" s="101"/>
      <c r="F59" s="101"/>
      <c r="G59" s="101"/>
      <c r="H59" s="102"/>
      <c r="I59" s="102"/>
      <c r="J59" s="102"/>
      <c r="K59" s="102"/>
      <c r="L59" s="102"/>
      <c r="M59" s="102"/>
      <c r="N59" s="102"/>
      <c r="O59" s="102"/>
      <c r="P59" s="102"/>
      <c r="Q59" s="102"/>
      <c r="R59" s="103"/>
      <c r="S59" s="103"/>
      <c r="T59" s="103"/>
      <c r="U59" s="103"/>
      <c r="V59" s="104"/>
      <c r="W59" s="104"/>
      <c r="X59" s="102"/>
      <c r="Y59" s="102"/>
      <c r="Z59" s="102"/>
      <c r="AA59" s="102"/>
      <c r="AB59" s="105"/>
      <c r="AC59" s="98"/>
      <c r="AD59" s="147" t="s">
        <v>71</v>
      </c>
      <c r="AE59" s="147"/>
      <c r="AF59" s="147"/>
      <c r="AG59" s="147"/>
      <c r="AH59" s="147"/>
      <c r="AI59" s="147"/>
      <c r="AJ59" s="147"/>
      <c r="AK59" s="147"/>
      <c r="AL59" s="147"/>
      <c r="AM59" s="147"/>
      <c r="AN59" s="147"/>
      <c r="AO59" s="147"/>
      <c r="AP59" s="147"/>
      <c r="AQ59" s="147"/>
      <c r="AR59" s="147"/>
      <c r="AS59" s="147"/>
      <c r="AT59" s="147"/>
      <c r="AU59" s="147"/>
      <c r="AV59" s="147"/>
      <c r="AW59" s="147"/>
      <c r="AX59" s="147"/>
      <c r="AY59" s="147"/>
      <c r="AZ59" s="147"/>
      <c r="BA59" s="147"/>
      <c r="BB59" s="147"/>
      <c r="BC59" s="147"/>
      <c r="BD59" s="147"/>
      <c r="BE59" s="147"/>
      <c r="BF59" s="148"/>
      <c r="BG59" s="92"/>
      <c r="BH59" s="92"/>
      <c r="BI59" s="92"/>
      <c r="BJ59" s="92"/>
      <c r="BK59" s="92"/>
      <c r="BL59" s="92"/>
    </row>
    <row r="60" spans="1:64" s="81" customFormat="1" ht="16.5" customHeight="1" x14ac:dyDescent="0.3">
      <c r="A60" s="99"/>
      <c r="B60" s="100"/>
      <c r="C60" s="101"/>
      <c r="D60" s="101"/>
      <c r="E60" s="101"/>
      <c r="F60" s="101"/>
      <c r="G60" s="101"/>
      <c r="H60" s="102"/>
      <c r="I60" s="102"/>
      <c r="J60" s="102"/>
      <c r="K60" s="102"/>
      <c r="L60" s="102"/>
      <c r="M60" s="102"/>
      <c r="N60" s="102"/>
      <c r="O60" s="102"/>
      <c r="P60" s="102"/>
      <c r="Q60" s="102"/>
      <c r="R60" s="103"/>
      <c r="S60" s="103"/>
      <c r="T60" s="103"/>
      <c r="U60" s="103"/>
      <c r="V60" s="104"/>
      <c r="W60" s="104"/>
      <c r="X60" s="102"/>
      <c r="Y60" s="102"/>
      <c r="Z60" s="102"/>
      <c r="AA60" s="102"/>
      <c r="AB60" s="105"/>
      <c r="AC60" s="98"/>
      <c r="AD60" s="147"/>
      <c r="AE60" s="147"/>
      <c r="AF60" s="147"/>
      <c r="AG60" s="147"/>
      <c r="AH60" s="147"/>
      <c r="AI60" s="147"/>
      <c r="AJ60" s="147"/>
      <c r="AK60" s="147"/>
      <c r="AL60" s="147"/>
      <c r="AM60" s="147"/>
      <c r="AN60" s="147"/>
      <c r="AO60" s="147"/>
      <c r="AP60" s="147"/>
      <c r="AQ60" s="147"/>
      <c r="AR60" s="147"/>
      <c r="AS60" s="147"/>
      <c r="AT60" s="147"/>
      <c r="AU60" s="147"/>
      <c r="AV60" s="147"/>
      <c r="AW60" s="147"/>
      <c r="AX60" s="147"/>
      <c r="AY60" s="147"/>
      <c r="AZ60" s="147"/>
      <c r="BA60" s="147"/>
      <c r="BB60" s="147"/>
      <c r="BC60" s="147"/>
      <c r="BD60" s="147"/>
      <c r="BE60" s="147"/>
      <c r="BF60" s="148"/>
      <c r="BG60" s="92"/>
      <c r="BH60" s="92"/>
      <c r="BI60" s="92"/>
      <c r="BJ60" s="92"/>
      <c r="BK60" s="92"/>
      <c r="BL60" s="92"/>
    </row>
    <row r="61" spans="1:64" s="81" customFormat="1" ht="16.5" customHeight="1" x14ac:dyDescent="0.3">
      <c r="A61" s="99"/>
      <c r="B61" s="100"/>
      <c r="C61" s="101"/>
      <c r="D61" s="101"/>
      <c r="E61" s="101"/>
      <c r="F61" s="101"/>
      <c r="G61" s="101"/>
      <c r="H61" s="102"/>
      <c r="I61" s="102"/>
      <c r="J61" s="102"/>
      <c r="K61" s="102"/>
      <c r="L61" s="102"/>
      <c r="M61" s="102"/>
      <c r="N61" s="102"/>
      <c r="O61" s="102"/>
      <c r="P61" s="102"/>
      <c r="Q61" s="102"/>
      <c r="R61" s="103"/>
      <c r="S61" s="103"/>
      <c r="T61" s="103"/>
      <c r="U61" s="103"/>
      <c r="V61" s="104"/>
      <c r="W61" s="104"/>
      <c r="X61" s="102"/>
      <c r="Y61" s="102"/>
      <c r="Z61" s="102"/>
      <c r="AA61" s="102"/>
      <c r="AB61" s="105"/>
      <c r="AC61" s="98"/>
      <c r="AD61" s="147"/>
      <c r="AE61" s="147"/>
      <c r="AF61" s="147"/>
      <c r="AG61" s="147"/>
      <c r="AH61" s="147"/>
      <c r="AI61" s="147"/>
      <c r="AJ61" s="147"/>
      <c r="AK61" s="147"/>
      <c r="AL61" s="147"/>
      <c r="AM61" s="147"/>
      <c r="AN61" s="147"/>
      <c r="AO61" s="147"/>
      <c r="AP61" s="147"/>
      <c r="AQ61" s="147"/>
      <c r="AR61" s="147"/>
      <c r="AS61" s="147"/>
      <c r="AT61" s="147"/>
      <c r="AU61" s="147"/>
      <c r="AV61" s="147"/>
      <c r="AW61" s="147"/>
      <c r="AX61" s="147"/>
      <c r="AY61" s="147"/>
      <c r="AZ61" s="147"/>
      <c r="BA61" s="147"/>
      <c r="BB61" s="147"/>
      <c r="BC61" s="147"/>
      <c r="BD61" s="147"/>
      <c r="BE61" s="147"/>
      <c r="BF61" s="148"/>
      <c r="BG61" s="92"/>
      <c r="BH61" s="92"/>
      <c r="BI61" s="92"/>
      <c r="BJ61" s="92"/>
      <c r="BK61" s="92"/>
      <c r="BL61" s="92"/>
    </row>
    <row r="62" spans="1:64" s="81" customFormat="1" ht="16.5" customHeight="1" x14ac:dyDescent="0.3">
      <c r="A62" s="99"/>
      <c r="B62" s="100"/>
      <c r="C62" s="101"/>
      <c r="D62" s="101"/>
      <c r="E62" s="101"/>
      <c r="F62" s="101"/>
      <c r="G62" s="101"/>
      <c r="H62" s="102"/>
      <c r="I62" s="102"/>
      <c r="J62" s="102"/>
      <c r="K62" s="102"/>
      <c r="L62" s="102"/>
      <c r="M62" s="102"/>
      <c r="N62" s="102"/>
      <c r="O62" s="102"/>
      <c r="P62" s="102"/>
      <c r="Q62" s="102"/>
      <c r="R62" s="103"/>
      <c r="S62" s="103"/>
      <c r="T62" s="103"/>
      <c r="U62" s="103"/>
      <c r="V62" s="104"/>
      <c r="W62" s="104"/>
      <c r="X62" s="102"/>
      <c r="Y62" s="102"/>
      <c r="Z62" s="102"/>
      <c r="AA62" s="102"/>
      <c r="AB62" s="105"/>
      <c r="AC62" s="98"/>
      <c r="AD62" s="96"/>
      <c r="AE62" s="96"/>
      <c r="AF62" s="96"/>
      <c r="AG62" s="96"/>
      <c r="AH62" s="96"/>
      <c r="AI62" s="96"/>
      <c r="AJ62" s="96"/>
      <c r="AK62" s="96"/>
      <c r="AL62" s="96"/>
      <c r="AM62" s="96"/>
      <c r="AN62" s="96"/>
      <c r="AO62" s="96"/>
      <c r="AP62" s="96"/>
      <c r="AQ62" s="96"/>
      <c r="AR62" s="96"/>
      <c r="AS62" s="96"/>
      <c r="AT62" s="96"/>
      <c r="AU62" s="96"/>
      <c r="AV62" s="96"/>
      <c r="AW62" s="96"/>
      <c r="AX62" s="96"/>
      <c r="AY62" s="96"/>
      <c r="AZ62" s="96"/>
      <c r="BA62" s="96"/>
      <c r="BB62" s="96"/>
      <c r="BC62" s="96"/>
      <c r="BD62" s="96"/>
      <c r="BE62" s="96"/>
      <c r="BF62" s="97"/>
      <c r="BG62" s="92"/>
      <c r="BH62" s="92"/>
      <c r="BI62" s="92"/>
      <c r="BJ62" s="92"/>
      <c r="BK62" s="92"/>
      <c r="BL62" s="92"/>
    </row>
    <row r="63" spans="1:64" s="81" customFormat="1" ht="16.5" customHeight="1" x14ac:dyDescent="0.3">
      <c r="A63" s="99"/>
      <c r="B63" s="100"/>
      <c r="C63" s="101"/>
      <c r="D63" s="101"/>
      <c r="E63" s="101"/>
      <c r="F63" s="101"/>
      <c r="G63" s="101"/>
      <c r="H63" s="102"/>
      <c r="I63" s="102"/>
      <c r="J63" s="102"/>
      <c r="K63" s="102"/>
      <c r="L63" s="102"/>
      <c r="M63" s="102"/>
      <c r="N63" s="102"/>
      <c r="O63" s="102"/>
      <c r="P63" s="102"/>
      <c r="Q63" s="102"/>
      <c r="R63" s="103"/>
      <c r="S63" s="103"/>
      <c r="T63" s="103"/>
      <c r="U63" s="103"/>
      <c r="V63" s="104"/>
      <c r="W63" s="104"/>
      <c r="X63" s="102"/>
      <c r="Y63" s="102"/>
      <c r="Z63" s="102"/>
      <c r="AA63" s="102"/>
      <c r="AB63" s="105"/>
      <c r="AC63" s="98"/>
      <c r="AD63" s="192"/>
      <c r="AE63" s="192"/>
      <c r="AF63" s="192"/>
      <c r="AG63" s="192"/>
      <c r="AH63" s="193" t="s">
        <v>41</v>
      </c>
      <c r="AI63" s="193"/>
      <c r="AJ63" s="193"/>
      <c r="AK63" s="193"/>
      <c r="AL63" s="193"/>
      <c r="AM63" s="193"/>
      <c r="AN63" s="193"/>
      <c r="AO63" s="193"/>
      <c r="AP63" s="193"/>
      <c r="AQ63" s="193"/>
      <c r="AR63" s="193" t="s">
        <v>72</v>
      </c>
      <c r="AS63" s="193"/>
      <c r="AT63" s="193"/>
      <c r="AU63" s="193"/>
      <c r="AV63" s="193"/>
      <c r="AW63" s="193"/>
      <c r="AX63" s="193"/>
      <c r="AY63" s="193"/>
      <c r="AZ63" s="193"/>
      <c r="BA63" s="193"/>
      <c r="BB63" s="96"/>
      <c r="BC63" s="96"/>
      <c r="BD63" s="96"/>
      <c r="BE63" s="96"/>
      <c r="BF63" s="97"/>
      <c r="BG63" s="92"/>
      <c r="BH63" s="92"/>
      <c r="BI63" s="92"/>
      <c r="BJ63" s="92"/>
      <c r="BK63" s="92"/>
      <c r="BL63" s="92"/>
    </row>
    <row r="64" spans="1:64" s="81" customFormat="1" ht="16.5" customHeight="1" x14ac:dyDescent="0.3">
      <c r="A64" s="99"/>
      <c r="B64" s="100"/>
      <c r="C64" s="101"/>
      <c r="D64" s="101"/>
      <c r="E64" s="101"/>
      <c r="F64" s="101"/>
      <c r="G64" s="101"/>
      <c r="H64" s="102"/>
      <c r="I64" s="102"/>
      <c r="J64" s="102"/>
      <c r="K64" s="102"/>
      <c r="L64" s="102"/>
      <c r="M64" s="102"/>
      <c r="N64" s="102"/>
      <c r="O64" s="102"/>
      <c r="P64" s="102"/>
      <c r="Q64" s="102"/>
      <c r="R64" s="103"/>
      <c r="S64" s="103"/>
      <c r="T64" s="103"/>
      <c r="U64" s="103"/>
      <c r="V64" s="104"/>
      <c r="W64" s="104"/>
      <c r="X64" s="102"/>
      <c r="Y64" s="102"/>
      <c r="Z64" s="102"/>
      <c r="AA64" s="102"/>
      <c r="AB64" s="105"/>
      <c r="AC64" s="98"/>
      <c r="AD64" s="194" t="s">
        <v>73</v>
      </c>
      <c r="AE64" s="194"/>
      <c r="AF64" s="194"/>
      <c r="AG64" s="194"/>
      <c r="AH64" s="155" t="s">
        <v>134</v>
      </c>
      <c r="AI64" s="147"/>
      <c r="AJ64" s="147"/>
      <c r="AK64" s="147"/>
      <c r="AL64" s="147"/>
      <c r="AM64" s="147"/>
      <c r="AN64" s="147"/>
      <c r="AO64" s="147"/>
      <c r="AP64" s="147"/>
      <c r="AQ64" s="147"/>
      <c r="AR64" s="195">
        <v>274185</v>
      </c>
      <c r="AS64" s="196"/>
      <c r="AT64" s="196"/>
      <c r="AU64" s="196"/>
      <c r="AV64" s="196"/>
      <c r="AW64" s="197"/>
      <c r="AX64" s="149"/>
      <c r="AY64" s="149"/>
      <c r="AZ64" s="149"/>
      <c r="BA64" s="150"/>
      <c r="BB64" s="96"/>
      <c r="BC64" s="96"/>
      <c r="BD64" s="96"/>
      <c r="BE64" s="96"/>
      <c r="BF64" s="97"/>
      <c r="BG64" s="92"/>
      <c r="BH64" s="92"/>
      <c r="BI64" s="92"/>
      <c r="BJ64" s="92"/>
      <c r="BK64" s="92"/>
      <c r="BL64" s="92"/>
    </row>
    <row r="65" spans="1:64" s="81" customFormat="1" ht="16.5" customHeight="1" x14ac:dyDescent="0.3">
      <c r="A65" s="99"/>
      <c r="B65" s="100"/>
      <c r="C65" s="101"/>
      <c r="D65" s="101"/>
      <c r="E65" s="101"/>
      <c r="F65" s="101"/>
      <c r="G65" s="101"/>
      <c r="H65" s="102"/>
      <c r="I65" s="102"/>
      <c r="J65" s="102"/>
      <c r="K65" s="102"/>
      <c r="L65" s="102"/>
      <c r="M65" s="102"/>
      <c r="N65" s="102"/>
      <c r="O65" s="102"/>
      <c r="P65" s="102"/>
      <c r="Q65" s="102"/>
      <c r="R65" s="103"/>
      <c r="S65" s="103"/>
      <c r="T65" s="103"/>
      <c r="U65" s="103"/>
      <c r="V65" s="104"/>
      <c r="W65" s="104"/>
      <c r="X65" s="102"/>
      <c r="Y65" s="102"/>
      <c r="Z65" s="102"/>
      <c r="AA65" s="102"/>
      <c r="AB65" s="105"/>
      <c r="AC65" s="98"/>
      <c r="AD65" s="194"/>
      <c r="AE65" s="194"/>
      <c r="AF65" s="194"/>
      <c r="AG65" s="194"/>
      <c r="AH65" s="155" t="s">
        <v>116</v>
      </c>
      <c r="AI65" s="147"/>
      <c r="AJ65" s="147"/>
      <c r="AK65" s="147"/>
      <c r="AL65" s="147"/>
      <c r="AM65" s="147"/>
      <c r="AN65" s="147"/>
      <c r="AO65" s="147"/>
      <c r="AP65" s="147"/>
      <c r="AQ65" s="147"/>
      <c r="AR65" s="156">
        <v>125100</v>
      </c>
      <c r="AS65" s="157"/>
      <c r="AT65" s="157"/>
      <c r="AU65" s="157"/>
      <c r="AV65" s="157"/>
      <c r="AW65" s="155"/>
      <c r="AX65" s="147"/>
      <c r="AY65" s="147"/>
      <c r="AZ65" s="147"/>
      <c r="BA65" s="148"/>
      <c r="BB65" s="96"/>
      <c r="BC65" s="96"/>
      <c r="BD65" s="96"/>
      <c r="BE65" s="96"/>
      <c r="BF65" s="97"/>
      <c r="BG65" s="92"/>
      <c r="BH65" s="92"/>
      <c r="BI65" s="92"/>
      <c r="BJ65" s="92"/>
      <c r="BK65" s="92"/>
      <c r="BL65" s="92"/>
    </row>
    <row r="66" spans="1:64" s="81" customFormat="1" ht="16.5" customHeight="1" x14ac:dyDescent="0.3">
      <c r="A66" s="99"/>
      <c r="B66" s="100"/>
      <c r="C66" s="101"/>
      <c r="D66" s="101"/>
      <c r="E66" s="101"/>
      <c r="F66" s="101"/>
      <c r="G66" s="101"/>
      <c r="H66" s="102"/>
      <c r="I66" s="102"/>
      <c r="J66" s="102"/>
      <c r="K66" s="102"/>
      <c r="L66" s="102"/>
      <c r="M66" s="102"/>
      <c r="N66" s="102"/>
      <c r="O66" s="102"/>
      <c r="P66" s="102"/>
      <c r="Q66" s="102"/>
      <c r="R66" s="103"/>
      <c r="S66" s="103"/>
      <c r="T66" s="103"/>
      <c r="U66" s="103"/>
      <c r="V66" s="104"/>
      <c r="W66" s="104"/>
      <c r="X66" s="102"/>
      <c r="Y66" s="102"/>
      <c r="Z66" s="102"/>
      <c r="AA66" s="102"/>
      <c r="AB66" s="105"/>
      <c r="AC66" s="98"/>
      <c r="AD66" s="194"/>
      <c r="AE66" s="194"/>
      <c r="AF66" s="194"/>
      <c r="AG66" s="194"/>
      <c r="AH66" s="155" t="s">
        <v>135</v>
      </c>
      <c r="AI66" s="147"/>
      <c r="AJ66" s="147"/>
      <c r="AK66" s="147"/>
      <c r="AL66" s="147"/>
      <c r="AM66" s="147"/>
      <c r="AN66" s="147"/>
      <c r="AO66" s="147"/>
      <c r="AP66" s="147"/>
      <c r="AQ66" s="147"/>
      <c r="AR66" s="156">
        <v>1832400</v>
      </c>
      <c r="AS66" s="157"/>
      <c r="AT66" s="157"/>
      <c r="AU66" s="157"/>
      <c r="AV66" s="157"/>
      <c r="AW66" s="155"/>
      <c r="AX66" s="147"/>
      <c r="AY66" s="147"/>
      <c r="AZ66" s="147"/>
      <c r="BA66" s="148"/>
      <c r="BB66" s="96"/>
      <c r="BC66" s="96"/>
      <c r="BD66" s="96"/>
      <c r="BE66" s="96"/>
      <c r="BF66" s="97"/>
      <c r="BG66" s="92"/>
      <c r="BH66" s="92"/>
      <c r="BI66" s="92"/>
      <c r="BJ66" s="92"/>
      <c r="BK66" s="92"/>
      <c r="BL66" s="92"/>
    </row>
    <row r="67" spans="1:64" s="81" customFormat="1" ht="16.5" customHeight="1" x14ac:dyDescent="0.3">
      <c r="A67" s="99"/>
      <c r="B67" s="100"/>
      <c r="C67" s="101"/>
      <c r="D67" s="101"/>
      <c r="E67" s="101"/>
      <c r="F67" s="101"/>
      <c r="G67" s="101"/>
      <c r="H67" s="102"/>
      <c r="I67" s="102"/>
      <c r="J67" s="102"/>
      <c r="K67" s="102"/>
      <c r="L67" s="102"/>
      <c r="M67" s="102"/>
      <c r="N67" s="102"/>
      <c r="O67" s="102"/>
      <c r="P67" s="102"/>
      <c r="Q67" s="102"/>
      <c r="R67" s="103"/>
      <c r="S67" s="103"/>
      <c r="T67" s="103"/>
      <c r="U67" s="103"/>
      <c r="V67" s="104"/>
      <c r="W67" s="104"/>
      <c r="X67" s="102"/>
      <c r="Y67" s="102"/>
      <c r="Z67" s="102"/>
      <c r="AA67" s="102"/>
      <c r="AB67" s="105"/>
      <c r="AC67" s="98"/>
      <c r="AD67" s="194"/>
      <c r="AE67" s="194"/>
      <c r="AF67" s="194"/>
      <c r="AG67" s="194"/>
      <c r="AH67" s="155" t="s">
        <v>136</v>
      </c>
      <c r="AI67" s="147"/>
      <c r="AJ67" s="147"/>
      <c r="AK67" s="147"/>
      <c r="AL67" s="147"/>
      <c r="AM67" s="147"/>
      <c r="AN67" s="147"/>
      <c r="AO67" s="147"/>
      <c r="AP67" s="147"/>
      <c r="AQ67" s="147"/>
      <c r="AR67" s="156">
        <v>1261695</v>
      </c>
      <c r="AS67" s="157"/>
      <c r="AT67" s="157"/>
      <c r="AU67" s="157"/>
      <c r="AV67" s="157"/>
      <c r="AW67" s="155"/>
      <c r="AX67" s="147"/>
      <c r="AY67" s="147"/>
      <c r="AZ67" s="147"/>
      <c r="BA67" s="148"/>
      <c r="BB67" s="96"/>
      <c r="BC67" s="96"/>
      <c r="BD67" s="96"/>
      <c r="BE67" s="96"/>
      <c r="BF67" s="97"/>
      <c r="BG67" s="92"/>
      <c r="BH67" s="92"/>
      <c r="BI67" s="92"/>
      <c r="BJ67" s="92"/>
      <c r="BK67" s="92"/>
      <c r="BL67" s="92"/>
    </row>
    <row r="68" spans="1:64" s="81" customFormat="1" ht="16.5" customHeight="1" x14ac:dyDescent="0.3">
      <c r="A68" s="99"/>
      <c r="B68" s="100"/>
      <c r="C68" s="101"/>
      <c r="D68" s="101"/>
      <c r="E68" s="101"/>
      <c r="F68" s="101"/>
      <c r="G68" s="101"/>
      <c r="H68" s="102"/>
      <c r="I68" s="102"/>
      <c r="J68" s="102"/>
      <c r="K68" s="102"/>
      <c r="L68" s="102"/>
      <c r="M68" s="102"/>
      <c r="N68" s="102"/>
      <c r="O68" s="102"/>
      <c r="P68" s="102"/>
      <c r="Q68" s="102"/>
      <c r="R68" s="103"/>
      <c r="S68" s="103"/>
      <c r="T68" s="103"/>
      <c r="U68" s="103"/>
      <c r="V68" s="104"/>
      <c r="W68" s="104"/>
      <c r="X68" s="102"/>
      <c r="Y68" s="102"/>
      <c r="Z68" s="102"/>
      <c r="AA68" s="102"/>
      <c r="AB68" s="105"/>
      <c r="AC68" s="98"/>
      <c r="AD68" s="194"/>
      <c r="AE68" s="194"/>
      <c r="AF68" s="194"/>
      <c r="AG68" s="194"/>
      <c r="AH68" s="155" t="s">
        <v>50</v>
      </c>
      <c r="AI68" s="147"/>
      <c r="AJ68" s="147"/>
      <c r="AK68" s="147"/>
      <c r="AL68" s="147"/>
      <c r="AM68" s="147"/>
      <c r="AN68" s="147"/>
      <c r="AO68" s="147"/>
      <c r="AP68" s="147"/>
      <c r="AQ68" s="147"/>
      <c r="AR68" s="156">
        <v>72000</v>
      </c>
      <c r="AS68" s="157"/>
      <c r="AT68" s="157"/>
      <c r="AU68" s="157"/>
      <c r="AV68" s="157"/>
      <c r="AW68" s="155"/>
      <c r="AX68" s="147"/>
      <c r="AY68" s="147"/>
      <c r="AZ68" s="147"/>
      <c r="BA68" s="148"/>
      <c r="BB68" s="96"/>
      <c r="BC68" s="96"/>
      <c r="BD68" s="96"/>
      <c r="BE68" s="96"/>
      <c r="BF68" s="97"/>
      <c r="BG68" s="92"/>
      <c r="BH68" s="92"/>
      <c r="BI68" s="92"/>
      <c r="BJ68" s="92"/>
      <c r="BK68" s="92"/>
      <c r="BL68" s="92"/>
    </row>
    <row r="69" spans="1:64" s="81" customFormat="1" ht="16.5" customHeight="1" x14ac:dyDescent="0.3">
      <c r="A69" s="99"/>
      <c r="B69" s="100"/>
      <c r="C69" s="101"/>
      <c r="D69" s="101"/>
      <c r="E69" s="101"/>
      <c r="F69" s="101"/>
      <c r="G69" s="101"/>
      <c r="H69" s="102"/>
      <c r="I69" s="102"/>
      <c r="J69" s="102"/>
      <c r="K69" s="102"/>
      <c r="L69" s="102"/>
      <c r="M69" s="102"/>
      <c r="N69" s="102"/>
      <c r="O69" s="102"/>
      <c r="P69" s="102"/>
      <c r="Q69" s="102"/>
      <c r="R69" s="103"/>
      <c r="S69" s="103"/>
      <c r="T69" s="103"/>
      <c r="U69" s="103"/>
      <c r="V69" s="104"/>
      <c r="W69" s="104"/>
      <c r="X69" s="102"/>
      <c r="Y69" s="102"/>
      <c r="Z69" s="102"/>
      <c r="AA69" s="102"/>
      <c r="AB69" s="105"/>
      <c r="AC69" s="98"/>
      <c r="AD69" s="194"/>
      <c r="AE69" s="194"/>
      <c r="AF69" s="194"/>
      <c r="AG69" s="194"/>
      <c r="AH69" s="155" t="s">
        <v>137</v>
      </c>
      <c r="AI69" s="147"/>
      <c r="AJ69" s="147"/>
      <c r="AK69" s="147"/>
      <c r="AL69" s="147"/>
      <c r="AM69" s="147"/>
      <c r="AN69" s="147"/>
      <c r="AO69" s="147"/>
      <c r="AP69" s="147"/>
      <c r="AQ69" s="147"/>
      <c r="AR69" s="156">
        <v>5386170</v>
      </c>
      <c r="AS69" s="157"/>
      <c r="AT69" s="157"/>
      <c r="AU69" s="157"/>
      <c r="AV69" s="157"/>
      <c r="AW69" s="155"/>
      <c r="AX69" s="147"/>
      <c r="AY69" s="147"/>
      <c r="AZ69" s="147"/>
      <c r="BA69" s="148"/>
      <c r="BB69" s="96"/>
      <c r="BC69" s="96"/>
      <c r="BD69" s="96"/>
      <c r="BE69" s="96"/>
      <c r="BF69" s="97"/>
      <c r="BG69" s="92"/>
      <c r="BH69" s="92"/>
      <c r="BI69" s="92"/>
      <c r="BJ69" s="92"/>
      <c r="BK69" s="92"/>
      <c r="BL69" s="92"/>
    </row>
    <row r="70" spans="1:64" s="81" customFormat="1" ht="16.5" customHeight="1" x14ac:dyDescent="0.3">
      <c r="A70" s="99"/>
      <c r="B70" s="100"/>
      <c r="C70" s="101"/>
      <c r="D70" s="101"/>
      <c r="E70" s="101"/>
      <c r="F70" s="101"/>
      <c r="G70" s="101"/>
      <c r="H70" s="102"/>
      <c r="I70" s="102"/>
      <c r="J70" s="102"/>
      <c r="K70" s="102"/>
      <c r="L70" s="102"/>
      <c r="M70" s="102"/>
      <c r="N70" s="102"/>
      <c r="O70" s="102"/>
      <c r="P70" s="102"/>
      <c r="Q70" s="102"/>
      <c r="R70" s="103"/>
      <c r="S70" s="103"/>
      <c r="T70" s="103"/>
      <c r="U70" s="103"/>
      <c r="V70" s="104"/>
      <c r="W70" s="104"/>
      <c r="X70" s="102"/>
      <c r="Y70" s="102"/>
      <c r="Z70" s="102"/>
      <c r="AA70" s="102"/>
      <c r="AB70" s="105"/>
      <c r="AC70" s="98"/>
      <c r="AD70" s="194"/>
      <c r="AE70" s="194"/>
      <c r="AF70" s="194"/>
      <c r="AG70" s="194"/>
      <c r="AH70" s="186" t="s">
        <v>74</v>
      </c>
      <c r="AI70" s="187"/>
      <c r="AJ70" s="187"/>
      <c r="AK70" s="187"/>
      <c r="AL70" s="187"/>
      <c r="AM70" s="187"/>
      <c r="AN70" s="187"/>
      <c r="AO70" s="187"/>
      <c r="AP70" s="187"/>
      <c r="AQ70" s="187"/>
      <c r="AR70" s="198"/>
      <c r="AS70" s="199"/>
      <c r="AT70" s="199"/>
      <c r="AU70" s="199"/>
      <c r="AV70" s="199"/>
      <c r="AW70" s="190">
        <f>SUM(AR64:AV69)</f>
        <v>8951550</v>
      </c>
      <c r="AX70" s="189"/>
      <c r="AY70" s="189"/>
      <c r="AZ70" s="189"/>
      <c r="BA70" s="191"/>
      <c r="BB70" s="96"/>
      <c r="BC70" s="96"/>
      <c r="BD70" s="96"/>
      <c r="BE70" s="96"/>
      <c r="BF70" s="97"/>
      <c r="BG70" s="92"/>
      <c r="BH70" s="92"/>
      <c r="BI70" s="92"/>
      <c r="BJ70" s="92"/>
      <c r="BK70" s="92"/>
      <c r="BL70" s="92"/>
    </row>
    <row r="71" spans="1:64" s="81" customFormat="1" ht="16.5" customHeight="1" x14ac:dyDescent="0.3">
      <c r="A71" s="99"/>
      <c r="B71" s="100"/>
      <c r="C71" s="101"/>
      <c r="D71" s="101"/>
      <c r="E71" s="101"/>
      <c r="F71" s="101"/>
      <c r="G71" s="101"/>
      <c r="H71" s="102"/>
      <c r="I71" s="102"/>
      <c r="J71" s="102"/>
      <c r="K71" s="102"/>
      <c r="L71" s="102"/>
      <c r="M71" s="102"/>
      <c r="N71" s="102"/>
      <c r="O71" s="102"/>
      <c r="P71" s="102"/>
      <c r="Q71" s="102"/>
      <c r="R71" s="103"/>
      <c r="S71" s="103"/>
      <c r="T71" s="103"/>
      <c r="U71" s="103"/>
      <c r="V71" s="104"/>
      <c r="W71" s="104"/>
      <c r="X71" s="102"/>
      <c r="Y71" s="102"/>
      <c r="Z71" s="102"/>
      <c r="AA71" s="102"/>
      <c r="AB71" s="105"/>
      <c r="AC71" s="98"/>
      <c r="AD71" s="194" t="s">
        <v>75</v>
      </c>
      <c r="AE71" s="194"/>
      <c r="AF71" s="194"/>
      <c r="AG71" s="194"/>
      <c r="AH71" s="155" t="s">
        <v>54</v>
      </c>
      <c r="AI71" s="147"/>
      <c r="AJ71" s="147"/>
      <c r="AK71" s="147"/>
      <c r="AL71" s="147"/>
      <c r="AM71" s="147"/>
      <c r="AN71" s="147"/>
      <c r="AO71" s="147"/>
      <c r="AP71" s="147"/>
      <c r="AQ71" s="147"/>
      <c r="AR71" s="156">
        <v>1407260</v>
      </c>
      <c r="AS71" s="157"/>
      <c r="AT71" s="157"/>
      <c r="AU71" s="157"/>
      <c r="AV71" s="157"/>
      <c r="AW71" s="155"/>
      <c r="AX71" s="147"/>
      <c r="AY71" s="147"/>
      <c r="AZ71" s="147"/>
      <c r="BA71" s="148"/>
      <c r="BB71" s="96"/>
      <c r="BC71" s="96"/>
      <c r="BD71" s="96"/>
      <c r="BE71" s="96"/>
      <c r="BF71" s="97"/>
      <c r="BG71" s="92"/>
      <c r="BH71" s="92"/>
      <c r="BI71" s="92"/>
      <c r="BJ71" s="92"/>
      <c r="BK71" s="92"/>
      <c r="BL71" s="92"/>
    </row>
    <row r="72" spans="1:64" s="81" customFormat="1" ht="16.5" customHeight="1" x14ac:dyDescent="0.3">
      <c r="A72" s="99"/>
      <c r="B72" s="100"/>
      <c r="C72" s="101"/>
      <c r="D72" s="101"/>
      <c r="E72" s="101"/>
      <c r="F72" s="101"/>
      <c r="G72" s="101"/>
      <c r="H72" s="102"/>
      <c r="I72" s="102"/>
      <c r="J72" s="102"/>
      <c r="K72" s="102"/>
      <c r="L72" s="102"/>
      <c r="M72" s="102"/>
      <c r="N72" s="102"/>
      <c r="O72" s="102"/>
      <c r="P72" s="102"/>
      <c r="Q72" s="102"/>
      <c r="R72" s="103"/>
      <c r="S72" s="103"/>
      <c r="T72" s="103"/>
      <c r="U72" s="103"/>
      <c r="V72" s="104"/>
      <c r="W72" s="104"/>
      <c r="X72" s="102"/>
      <c r="Y72" s="102"/>
      <c r="Z72" s="102"/>
      <c r="AA72" s="102"/>
      <c r="AB72" s="105"/>
      <c r="AC72" s="98"/>
      <c r="AD72" s="194"/>
      <c r="AE72" s="194"/>
      <c r="AF72" s="194"/>
      <c r="AG72" s="194"/>
      <c r="AH72" s="155" t="s">
        <v>47</v>
      </c>
      <c r="AI72" s="147"/>
      <c r="AJ72" s="147"/>
      <c r="AK72" s="147"/>
      <c r="AL72" s="147"/>
      <c r="AM72" s="147"/>
      <c r="AN72" s="147"/>
      <c r="AO72" s="147"/>
      <c r="AP72" s="147"/>
      <c r="AQ72" s="147"/>
      <c r="AR72" s="156">
        <v>154314</v>
      </c>
      <c r="AS72" s="157"/>
      <c r="AT72" s="157"/>
      <c r="AU72" s="157"/>
      <c r="AV72" s="157"/>
      <c r="AW72" s="155"/>
      <c r="AX72" s="147"/>
      <c r="AY72" s="147"/>
      <c r="AZ72" s="147"/>
      <c r="BA72" s="148"/>
      <c r="BB72" s="96"/>
      <c r="BC72" s="96"/>
      <c r="BD72" s="96"/>
      <c r="BE72" s="96"/>
      <c r="BF72" s="97"/>
      <c r="BG72" s="92"/>
      <c r="BH72" s="92"/>
      <c r="BI72" s="92"/>
      <c r="BJ72" s="92"/>
      <c r="BK72" s="92"/>
      <c r="BL72" s="92"/>
    </row>
    <row r="73" spans="1:64" s="81" customFormat="1" ht="16.5" customHeight="1" x14ac:dyDescent="0.3">
      <c r="A73" s="99"/>
      <c r="B73" s="100"/>
      <c r="C73" s="101"/>
      <c r="D73" s="101"/>
      <c r="E73" s="101"/>
      <c r="F73" s="101"/>
      <c r="G73" s="101"/>
      <c r="H73" s="102"/>
      <c r="I73" s="102"/>
      <c r="J73" s="102"/>
      <c r="K73" s="102"/>
      <c r="L73" s="102"/>
      <c r="M73" s="102"/>
      <c r="N73" s="102"/>
      <c r="O73" s="102"/>
      <c r="P73" s="102"/>
      <c r="Q73" s="102"/>
      <c r="R73" s="103"/>
      <c r="S73" s="103"/>
      <c r="T73" s="103"/>
      <c r="U73" s="103"/>
      <c r="V73" s="104"/>
      <c r="W73" s="104"/>
      <c r="X73" s="102"/>
      <c r="Y73" s="102"/>
      <c r="Z73" s="102"/>
      <c r="AA73" s="102"/>
      <c r="AB73" s="105"/>
      <c r="AC73" s="98"/>
      <c r="AD73" s="194"/>
      <c r="AE73" s="194"/>
      <c r="AF73" s="194"/>
      <c r="AG73" s="194"/>
      <c r="AH73" s="155" t="s">
        <v>46</v>
      </c>
      <c r="AI73" s="147"/>
      <c r="AJ73" s="147"/>
      <c r="AK73" s="147"/>
      <c r="AL73" s="147"/>
      <c r="AM73" s="147"/>
      <c r="AN73" s="147"/>
      <c r="AO73" s="147"/>
      <c r="AP73" s="147"/>
      <c r="AQ73" s="147"/>
      <c r="AR73" s="156">
        <v>481539</v>
      </c>
      <c r="AS73" s="157"/>
      <c r="AT73" s="157"/>
      <c r="AU73" s="157"/>
      <c r="AV73" s="157"/>
      <c r="AW73" s="155"/>
      <c r="AX73" s="147"/>
      <c r="AY73" s="147"/>
      <c r="AZ73" s="147"/>
      <c r="BA73" s="148"/>
      <c r="BB73" s="96"/>
      <c r="BC73" s="96"/>
      <c r="BD73" s="96"/>
      <c r="BE73" s="96"/>
      <c r="BF73" s="97"/>
      <c r="BG73" s="92"/>
      <c r="BH73" s="92"/>
      <c r="BI73" s="92"/>
      <c r="BJ73" s="92"/>
      <c r="BK73" s="92"/>
      <c r="BL73" s="92"/>
    </row>
    <row r="74" spans="1:64" s="81" customFormat="1" ht="16.5" customHeight="1" x14ac:dyDescent="0.3">
      <c r="A74" s="99"/>
      <c r="B74" s="100"/>
      <c r="C74" s="101"/>
      <c r="D74" s="101"/>
      <c r="E74" s="101"/>
      <c r="F74" s="101"/>
      <c r="G74" s="101"/>
      <c r="H74" s="102"/>
      <c r="I74" s="102"/>
      <c r="J74" s="102"/>
      <c r="K74" s="102"/>
      <c r="L74" s="102"/>
      <c r="M74" s="102"/>
      <c r="N74" s="102"/>
      <c r="O74" s="102"/>
      <c r="P74" s="102"/>
      <c r="Q74" s="102"/>
      <c r="R74" s="103"/>
      <c r="S74" s="103"/>
      <c r="T74" s="103"/>
      <c r="U74" s="103"/>
      <c r="V74" s="104"/>
      <c r="W74" s="104"/>
      <c r="X74" s="102"/>
      <c r="Y74" s="102"/>
      <c r="Z74" s="102"/>
      <c r="AA74" s="102"/>
      <c r="AB74" s="105"/>
      <c r="AC74" s="98"/>
      <c r="AD74" s="194"/>
      <c r="AE74" s="194"/>
      <c r="AF74" s="194"/>
      <c r="AG74" s="194"/>
      <c r="AH74" s="155" t="s">
        <v>121</v>
      </c>
      <c r="AI74" s="147"/>
      <c r="AJ74" s="147"/>
      <c r="AK74" s="147"/>
      <c r="AL74" s="147"/>
      <c r="AM74" s="147"/>
      <c r="AN74" s="147"/>
      <c r="AO74" s="147"/>
      <c r="AP74" s="147"/>
      <c r="AQ74" s="147"/>
      <c r="AR74" s="156">
        <v>3204580</v>
      </c>
      <c r="AS74" s="157"/>
      <c r="AT74" s="157"/>
      <c r="AU74" s="157"/>
      <c r="AV74" s="157"/>
      <c r="AW74" s="155"/>
      <c r="AX74" s="147"/>
      <c r="AY74" s="147"/>
      <c r="AZ74" s="147"/>
      <c r="BA74" s="148"/>
      <c r="BB74" s="96"/>
      <c r="BC74" s="96"/>
      <c r="BD74" s="96"/>
      <c r="BE74" s="96"/>
      <c r="BF74" s="97"/>
      <c r="BG74" s="92"/>
      <c r="BH74" s="92"/>
      <c r="BI74" s="92"/>
      <c r="BJ74" s="92"/>
      <c r="BK74" s="92"/>
      <c r="BL74" s="92"/>
    </row>
    <row r="75" spans="1:64" s="81" customFormat="1" ht="16.5" customHeight="1" x14ac:dyDescent="0.3">
      <c r="A75" s="99"/>
      <c r="B75" s="100"/>
      <c r="C75" s="101"/>
      <c r="D75" s="101"/>
      <c r="E75" s="101"/>
      <c r="F75" s="101"/>
      <c r="G75" s="101"/>
      <c r="H75" s="102"/>
      <c r="I75" s="102"/>
      <c r="J75" s="102"/>
      <c r="K75" s="102"/>
      <c r="L75" s="102"/>
      <c r="M75" s="102"/>
      <c r="N75" s="102"/>
      <c r="O75" s="102"/>
      <c r="P75" s="102"/>
      <c r="Q75" s="102"/>
      <c r="R75" s="103"/>
      <c r="S75" s="103"/>
      <c r="T75" s="103"/>
      <c r="U75" s="103"/>
      <c r="V75" s="104"/>
      <c r="W75" s="104"/>
      <c r="X75" s="102"/>
      <c r="Y75" s="102"/>
      <c r="Z75" s="102"/>
      <c r="AA75" s="102"/>
      <c r="AB75" s="105"/>
      <c r="AC75" s="98"/>
      <c r="AD75" s="194"/>
      <c r="AE75" s="194"/>
      <c r="AF75" s="194"/>
      <c r="AG75" s="194"/>
      <c r="AH75" s="186" t="s">
        <v>76</v>
      </c>
      <c r="AI75" s="187"/>
      <c r="AJ75" s="187"/>
      <c r="AK75" s="187"/>
      <c r="AL75" s="187"/>
      <c r="AM75" s="187"/>
      <c r="AN75" s="187"/>
      <c r="AO75" s="187"/>
      <c r="AP75" s="187"/>
      <c r="AQ75" s="187"/>
      <c r="AR75" s="188"/>
      <c r="AS75" s="189"/>
      <c r="AT75" s="189"/>
      <c r="AU75" s="189"/>
      <c r="AV75" s="189"/>
      <c r="AW75" s="190">
        <f>SUM(AR71:AV74)</f>
        <v>5247693</v>
      </c>
      <c r="AX75" s="189"/>
      <c r="AY75" s="189"/>
      <c r="AZ75" s="189"/>
      <c r="BA75" s="191"/>
      <c r="BB75" s="96"/>
      <c r="BC75" s="96"/>
      <c r="BD75" s="96"/>
      <c r="BE75" s="96"/>
      <c r="BF75" s="97"/>
      <c r="BG75" s="92"/>
      <c r="BH75" s="92"/>
      <c r="BI75" s="92"/>
      <c r="BJ75" s="92"/>
      <c r="BK75" s="92"/>
      <c r="BL75" s="92"/>
    </row>
    <row r="76" spans="1:64" s="81" customFormat="1" ht="16.5" customHeight="1" x14ac:dyDescent="0.3">
      <c r="A76" s="99"/>
      <c r="B76" s="100"/>
      <c r="C76" s="101"/>
      <c r="D76" s="101"/>
      <c r="E76" s="101"/>
      <c r="F76" s="101"/>
      <c r="G76" s="101"/>
      <c r="H76" s="102"/>
      <c r="I76" s="102"/>
      <c r="J76" s="102"/>
      <c r="K76" s="102"/>
      <c r="L76" s="102"/>
      <c r="M76" s="102"/>
      <c r="N76" s="102"/>
      <c r="O76" s="102"/>
      <c r="P76" s="102"/>
      <c r="Q76" s="102"/>
      <c r="R76" s="103"/>
      <c r="S76" s="103"/>
      <c r="T76" s="103"/>
      <c r="U76" s="103"/>
      <c r="V76" s="104"/>
      <c r="W76" s="104"/>
      <c r="X76" s="102"/>
      <c r="Y76" s="102"/>
      <c r="Z76" s="102"/>
      <c r="AA76" s="102"/>
      <c r="AB76" s="105"/>
      <c r="AC76" s="98"/>
      <c r="AD76" s="194" t="s">
        <v>77</v>
      </c>
      <c r="AE76" s="194"/>
      <c r="AF76" s="194"/>
      <c r="AG76" s="194"/>
      <c r="AH76" s="194"/>
      <c r="AI76" s="194"/>
      <c r="AJ76" s="194"/>
      <c r="AK76" s="194"/>
      <c r="AL76" s="194"/>
      <c r="AM76" s="194"/>
      <c r="AN76" s="194"/>
      <c r="AO76" s="194"/>
      <c r="AP76" s="194"/>
      <c r="AQ76" s="194"/>
      <c r="AR76" s="192"/>
      <c r="AS76" s="192"/>
      <c r="AT76" s="192"/>
      <c r="AU76" s="192"/>
      <c r="AV76" s="192"/>
      <c r="AW76" s="203">
        <f>SUM(AW70,AW75)</f>
        <v>14199243</v>
      </c>
      <c r="AX76" s="194"/>
      <c r="AY76" s="194"/>
      <c r="AZ76" s="194"/>
      <c r="BA76" s="194"/>
      <c r="BB76" s="96"/>
      <c r="BC76" s="96"/>
      <c r="BD76" s="96"/>
      <c r="BE76" s="96"/>
      <c r="BF76" s="97"/>
      <c r="BG76" s="92"/>
      <c r="BH76" s="92"/>
      <c r="BI76" s="92"/>
      <c r="BJ76" s="92"/>
      <c r="BK76" s="92"/>
      <c r="BL76" s="92"/>
    </row>
    <row r="77" spans="1:64" s="81" customFormat="1" ht="8.25" customHeight="1" x14ac:dyDescent="0.3">
      <c r="A77" s="99"/>
      <c r="B77" s="100"/>
      <c r="C77" s="101"/>
      <c r="D77" s="101"/>
      <c r="E77" s="101"/>
      <c r="F77" s="101"/>
      <c r="G77" s="101"/>
      <c r="H77" s="102"/>
      <c r="I77" s="102"/>
      <c r="J77" s="102"/>
      <c r="K77" s="102"/>
      <c r="L77" s="102"/>
      <c r="M77" s="102"/>
      <c r="N77" s="102"/>
      <c r="O77" s="102"/>
      <c r="P77" s="102"/>
      <c r="Q77" s="102"/>
      <c r="R77" s="103"/>
      <c r="S77" s="103"/>
      <c r="T77" s="103"/>
      <c r="U77" s="103"/>
      <c r="V77" s="104"/>
      <c r="W77" s="104"/>
      <c r="X77" s="102"/>
      <c r="Y77" s="102"/>
      <c r="Z77" s="102"/>
      <c r="AA77" s="102"/>
      <c r="AB77" s="105"/>
      <c r="AC77" s="98"/>
      <c r="AD77" s="96"/>
      <c r="AE77" s="96"/>
      <c r="AF77" s="96"/>
      <c r="AG77" s="96"/>
      <c r="AH77" s="96"/>
      <c r="AI77" s="96"/>
      <c r="AJ77" s="96"/>
      <c r="AK77" s="96"/>
      <c r="AL77" s="96"/>
      <c r="AM77" s="96"/>
      <c r="AN77" s="96"/>
      <c r="AO77" s="96"/>
      <c r="AP77" s="96"/>
      <c r="AQ77" s="96"/>
      <c r="AR77" s="96"/>
      <c r="AS77" s="96"/>
      <c r="AT77" s="96"/>
      <c r="AU77" s="96"/>
      <c r="AV77" s="96"/>
      <c r="AW77" s="96"/>
      <c r="AX77" s="96"/>
      <c r="AY77" s="96"/>
      <c r="AZ77" s="96"/>
      <c r="BA77" s="96"/>
      <c r="BB77" s="96"/>
      <c r="BC77" s="96"/>
      <c r="BD77" s="96"/>
      <c r="BE77" s="96"/>
      <c r="BF77" s="97"/>
      <c r="BG77" s="92"/>
      <c r="BH77" s="92"/>
      <c r="BI77" s="92"/>
      <c r="BJ77" s="92"/>
      <c r="BK77" s="92"/>
      <c r="BL77" s="92"/>
    </row>
    <row r="78" spans="1:64" s="81" customFormat="1" ht="16.5" customHeight="1" x14ac:dyDescent="0.3">
      <c r="A78" s="99"/>
      <c r="B78" s="100"/>
      <c r="C78" s="101"/>
      <c r="D78" s="101"/>
      <c r="E78" s="101"/>
      <c r="F78" s="101"/>
      <c r="G78" s="101"/>
      <c r="H78" s="102"/>
      <c r="I78" s="102"/>
      <c r="J78" s="102"/>
      <c r="K78" s="102"/>
      <c r="L78" s="102"/>
      <c r="M78" s="102"/>
      <c r="N78" s="102"/>
      <c r="O78" s="102"/>
      <c r="P78" s="102"/>
      <c r="Q78" s="102"/>
      <c r="R78" s="103"/>
      <c r="S78" s="103"/>
      <c r="T78" s="103"/>
      <c r="U78" s="103"/>
      <c r="V78" s="104"/>
      <c r="W78" s="104"/>
      <c r="X78" s="102"/>
      <c r="Y78" s="102"/>
      <c r="Z78" s="102"/>
      <c r="AA78" s="102"/>
      <c r="AB78" s="105"/>
      <c r="AC78" s="98"/>
      <c r="AD78" s="115" t="s">
        <v>301</v>
      </c>
      <c r="AE78" s="96"/>
      <c r="AF78" s="96"/>
      <c r="AG78" s="96"/>
      <c r="AH78" s="96"/>
      <c r="AI78" s="96"/>
      <c r="AJ78" s="96"/>
      <c r="AK78" s="96"/>
      <c r="AL78" s="96"/>
      <c r="AM78" s="96"/>
      <c r="AN78" s="96"/>
      <c r="AO78" s="96"/>
      <c r="AP78" s="96"/>
      <c r="AQ78" s="96"/>
      <c r="AR78" s="96"/>
      <c r="AS78" s="96"/>
      <c r="AT78" s="96"/>
      <c r="AU78" s="96"/>
      <c r="AV78" s="96"/>
      <c r="AW78" s="96"/>
      <c r="AX78" s="96"/>
      <c r="AY78" s="96"/>
      <c r="AZ78" s="96"/>
      <c r="BA78" s="96"/>
      <c r="BB78" s="96"/>
      <c r="BC78" s="96"/>
      <c r="BD78" s="96"/>
      <c r="BE78" s="96"/>
      <c r="BF78" s="97"/>
      <c r="BG78" s="92"/>
      <c r="BH78" s="92"/>
      <c r="BI78" s="92"/>
      <c r="BJ78" s="92"/>
      <c r="BK78" s="92"/>
      <c r="BL78" s="92"/>
    </row>
    <row r="79" spans="1:64" s="81" customFormat="1" ht="5.25" customHeight="1" x14ac:dyDescent="0.3">
      <c r="A79" s="99"/>
      <c r="B79" s="100"/>
      <c r="C79" s="101"/>
      <c r="D79" s="101"/>
      <c r="E79" s="101"/>
      <c r="F79" s="101"/>
      <c r="G79" s="101"/>
      <c r="H79" s="102"/>
      <c r="I79" s="102"/>
      <c r="J79" s="102"/>
      <c r="K79" s="102"/>
      <c r="L79" s="102"/>
      <c r="M79" s="102"/>
      <c r="N79" s="102"/>
      <c r="O79" s="102"/>
      <c r="P79" s="102"/>
      <c r="Q79" s="102"/>
      <c r="R79" s="103"/>
      <c r="S79" s="103"/>
      <c r="T79" s="103"/>
      <c r="U79" s="103"/>
      <c r="V79" s="104"/>
      <c r="W79" s="104"/>
      <c r="X79" s="102"/>
      <c r="Y79" s="102"/>
      <c r="Z79" s="102"/>
      <c r="AA79" s="102"/>
      <c r="AB79" s="105"/>
      <c r="AC79" s="98"/>
      <c r="AD79" s="115"/>
      <c r="AE79" s="96"/>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7"/>
      <c r="BG79" s="92"/>
      <c r="BH79" s="92"/>
      <c r="BI79" s="92"/>
      <c r="BJ79" s="92"/>
      <c r="BK79" s="92"/>
      <c r="BL79" s="92"/>
    </row>
    <row r="80" spans="1:64" s="81" customFormat="1" x14ac:dyDescent="0.3">
      <c r="A80" s="99"/>
      <c r="B80" s="100"/>
      <c r="C80" s="101"/>
      <c r="D80" s="101"/>
      <c r="E80" s="101"/>
      <c r="F80" s="101"/>
      <c r="G80" s="101"/>
      <c r="H80" s="102"/>
      <c r="I80" s="102"/>
      <c r="J80" s="102"/>
      <c r="K80" s="102"/>
      <c r="L80" s="102"/>
      <c r="M80" s="102"/>
      <c r="N80" s="102"/>
      <c r="O80" s="102"/>
      <c r="P80" s="102"/>
      <c r="Q80" s="102"/>
      <c r="R80" s="103"/>
      <c r="S80" s="103"/>
      <c r="T80" s="103"/>
      <c r="U80" s="103"/>
      <c r="V80" s="104"/>
      <c r="W80" s="104"/>
      <c r="X80" s="102"/>
      <c r="Y80" s="102"/>
      <c r="Z80" s="102"/>
      <c r="AA80" s="102"/>
      <c r="AB80" s="105"/>
      <c r="AC80" s="98"/>
      <c r="AD80" s="147" t="s">
        <v>78</v>
      </c>
      <c r="AE80" s="147"/>
      <c r="AF80" s="147"/>
      <c r="AG80" s="147"/>
      <c r="AH80" s="147"/>
      <c r="AI80" s="147"/>
      <c r="AJ80" s="147"/>
      <c r="AK80" s="147"/>
      <c r="AL80" s="147"/>
      <c r="AM80" s="147"/>
      <c r="AN80" s="147"/>
      <c r="AO80" s="147"/>
      <c r="AP80" s="147"/>
      <c r="AQ80" s="147"/>
      <c r="AR80" s="147"/>
      <c r="AS80" s="147"/>
      <c r="AT80" s="147"/>
      <c r="AU80" s="147"/>
      <c r="AV80" s="147"/>
      <c r="AW80" s="147"/>
      <c r="AX80" s="147"/>
      <c r="AY80" s="147"/>
      <c r="AZ80" s="147"/>
      <c r="BA80" s="147"/>
      <c r="BB80" s="147"/>
      <c r="BC80" s="147"/>
      <c r="BD80" s="147"/>
      <c r="BE80" s="147"/>
      <c r="BF80" s="148"/>
      <c r="BG80" s="92"/>
      <c r="BH80" s="92"/>
      <c r="BI80" s="92"/>
      <c r="BJ80" s="92"/>
      <c r="BK80" s="92"/>
      <c r="BL80" s="92"/>
    </row>
    <row r="81" spans="1:64" s="81" customFormat="1" x14ac:dyDescent="0.3">
      <c r="A81" s="99"/>
      <c r="B81" s="100"/>
      <c r="C81" s="101"/>
      <c r="D81" s="101"/>
      <c r="E81" s="101"/>
      <c r="F81" s="101"/>
      <c r="G81" s="101"/>
      <c r="H81" s="102"/>
      <c r="I81" s="102"/>
      <c r="J81" s="102"/>
      <c r="K81" s="102"/>
      <c r="L81" s="102"/>
      <c r="M81" s="102"/>
      <c r="N81" s="102"/>
      <c r="O81" s="102"/>
      <c r="P81" s="102"/>
      <c r="Q81" s="102"/>
      <c r="R81" s="103"/>
      <c r="S81" s="103"/>
      <c r="T81" s="103"/>
      <c r="U81" s="103"/>
      <c r="V81" s="104"/>
      <c r="W81" s="104"/>
      <c r="X81" s="102"/>
      <c r="Y81" s="102"/>
      <c r="Z81" s="102"/>
      <c r="AA81" s="102"/>
      <c r="AB81" s="105"/>
      <c r="AC81" s="98"/>
      <c r="AD81" s="147"/>
      <c r="AE81" s="147"/>
      <c r="AF81" s="147"/>
      <c r="AG81" s="147"/>
      <c r="AH81" s="147"/>
      <c r="AI81" s="147"/>
      <c r="AJ81" s="147"/>
      <c r="AK81" s="147"/>
      <c r="AL81" s="147"/>
      <c r="AM81" s="147"/>
      <c r="AN81" s="147"/>
      <c r="AO81" s="147"/>
      <c r="AP81" s="147"/>
      <c r="AQ81" s="147"/>
      <c r="AR81" s="147"/>
      <c r="AS81" s="147"/>
      <c r="AT81" s="147"/>
      <c r="AU81" s="147"/>
      <c r="AV81" s="147"/>
      <c r="AW81" s="147"/>
      <c r="AX81" s="147"/>
      <c r="AY81" s="147"/>
      <c r="AZ81" s="147"/>
      <c r="BA81" s="147"/>
      <c r="BB81" s="147"/>
      <c r="BC81" s="147"/>
      <c r="BD81" s="147"/>
      <c r="BE81" s="147"/>
      <c r="BF81" s="148"/>
      <c r="BG81" s="92"/>
      <c r="BH81" s="92"/>
      <c r="BI81" s="92"/>
      <c r="BJ81" s="92"/>
      <c r="BK81" s="92"/>
      <c r="BL81" s="92"/>
    </row>
    <row r="82" spans="1:64" s="81" customFormat="1" ht="5.25" customHeight="1" x14ac:dyDescent="0.3">
      <c r="A82" s="99"/>
      <c r="B82" s="100"/>
      <c r="C82" s="101"/>
      <c r="D82" s="101"/>
      <c r="E82" s="101"/>
      <c r="F82" s="101"/>
      <c r="G82" s="101"/>
      <c r="H82" s="102"/>
      <c r="I82" s="102"/>
      <c r="J82" s="102"/>
      <c r="K82" s="102"/>
      <c r="L82" s="102"/>
      <c r="M82" s="102"/>
      <c r="N82" s="102"/>
      <c r="O82" s="102"/>
      <c r="P82" s="102"/>
      <c r="Q82" s="102"/>
      <c r="R82" s="103"/>
      <c r="S82" s="103"/>
      <c r="T82" s="103"/>
      <c r="U82" s="103"/>
      <c r="V82" s="104"/>
      <c r="W82" s="104"/>
      <c r="X82" s="102"/>
      <c r="Y82" s="102"/>
      <c r="Z82" s="102"/>
      <c r="AA82" s="102"/>
      <c r="AB82" s="105"/>
      <c r="AC82" s="98"/>
      <c r="AD82" s="96"/>
      <c r="AE82" s="96"/>
      <c r="AF82" s="96"/>
      <c r="AG82" s="96"/>
      <c r="AH82" s="96"/>
      <c r="AI82" s="96"/>
      <c r="AJ82" s="96"/>
      <c r="AK82" s="96"/>
      <c r="AL82" s="96"/>
      <c r="AM82" s="96"/>
      <c r="AN82" s="96"/>
      <c r="AO82" s="96"/>
      <c r="AP82" s="96"/>
      <c r="AQ82" s="96"/>
      <c r="AR82" s="96"/>
      <c r="AS82" s="96"/>
      <c r="AT82" s="96"/>
      <c r="AU82" s="96"/>
      <c r="AV82" s="96"/>
      <c r="AW82" s="96"/>
      <c r="AX82" s="96"/>
      <c r="AY82" s="96"/>
      <c r="AZ82" s="96"/>
      <c r="BA82" s="96"/>
      <c r="BB82" s="96"/>
      <c r="BC82" s="96"/>
      <c r="BD82" s="96"/>
      <c r="BE82" s="96"/>
      <c r="BF82" s="97"/>
      <c r="BG82" s="92"/>
      <c r="BH82" s="92"/>
      <c r="BI82" s="92"/>
      <c r="BJ82" s="92"/>
      <c r="BK82" s="92"/>
      <c r="BL82" s="92"/>
    </row>
    <row r="83" spans="1:64" s="81" customFormat="1" ht="16.5" customHeight="1" x14ac:dyDescent="0.3">
      <c r="A83" s="99"/>
      <c r="B83" s="100"/>
      <c r="C83" s="101"/>
      <c r="D83" s="101"/>
      <c r="E83" s="101"/>
      <c r="F83" s="101"/>
      <c r="G83" s="101"/>
      <c r="H83" s="102"/>
      <c r="I83" s="102"/>
      <c r="J83" s="102"/>
      <c r="K83" s="102"/>
      <c r="L83" s="102"/>
      <c r="M83" s="102"/>
      <c r="N83" s="102"/>
      <c r="O83" s="102"/>
      <c r="P83" s="102"/>
      <c r="Q83" s="102"/>
      <c r="R83" s="103"/>
      <c r="S83" s="103"/>
      <c r="T83" s="103"/>
      <c r="U83" s="103"/>
      <c r="V83" s="104"/>
      <c r="W83" s="104"/>
      <c r="X83" s="102"/>
      <c r="Y83" s="102"/>
      <c r="Z83" s="102"/>
      <c r="AA83" s="102"/>
      <c r="AB83" s="105"/>
      <c r="AC83" s="98"/>
      <c r="AD83" s="147" t="s">
        <v>79</v>
      </c>
      <c r="AE83" s="147"/>
      <c r="AF83" s="147"/>
      <c r="AG83" s="147"/>
      <c r="AH83" s="147"/>
      <c r="AI83" s="147"/>
      <c r="AJ83" s="147"/>
      <c r="AK83" s="147"/>
      <c r="AL83" s="147"/>
      <c r="AM83" s="147"/>
      <c r="AN83" s="147"/>
      <c r="AO83" s="147"/>
      <c r="AP83" s="147"/>
      <c r="AQ83" s="147"/>
      <c r="AR83" s="147"/>
      <c r="AS83" s="147"/>
      <c r="AT83" s="147"/>
      <c r="AU83" s="147"/>
      <c r="AV83" s="147"/>
      <c r="AW83" s="147"/>
      <c r="AX83" s="147"/>
      <c r="AY83" s="147"/>
      <c r="AZ83" s="147"/>
      <c r="BA83" s="147"/>
      <c r="BB83" s="147"/>
      <c r="BC83" s="147"/>
      <c r="BD83" s="147"/>
      <c r="BE83" s="147"/>
      <c r="BF83" s="148"/>
      <c r="BG83" s="92"/>
      <c r="BH83" s="92"/>
      <c r="BI83" s="92"/>
      <c r="BJ83" s="92"/>
      <c r="BK83" s="92"/>
      <c r="BL83" s="92"/>
    </row>
    <row r="84" spans="1:64" s="81" customFormat="1" ht="16.5" customHeight="1" x14ac:dyDescent="0.3">
      <c r="A84" s="99"/>
      <c r="B84" s="100"/>
      <c r="C84" s="101"/>
      <c r="D84" s="101"/>
      <c r="E84" s="101"/>
      <c r="F84" s="101"/>
      <c r="G84" s="101"/>
      <c r="H84" s="102"/>
      <c r="I84" s="102"/>
      <c r="J84" s="102"/>
      <c r="K84" s="102"/>
      <c r="L84" s="102"/>
      <c r="M84" s="102"/>
      <c r="N84" s="102"/>
      <c r="O84" s="102"/>
      <c r="P84" s="102"/>
      <c r="Q84" s="102"/>
      <c r="R84" s="103"/>
      <c r="S84" s="103"/>
      <c r="T84" s="103"/>
      <c r="U84" s="103"/>
      <c r="V84" s="104"/>
      <c r="W84" s="104"/>
      <c r="X84" s="102"/>
      <c r="Y84" s="102"/>
      <c r="Z84" s="102"/>
      <c r="AA84" s="102"/>
      <c r="AB84" s="105"/>
      <c r="AC84" s="98"/>
      <c r="AD84" s="147"/>
      <c r="AE84" s="147"/>
      <c r="AF84" s="147"/>
      <c r="AG84" s="147"/>
      <c r="AH84" s="147"/>
      <c r="AI84" s="147"/>
      <c r="AJ84" s="147"/>
      <c r="AK84" s="147"/>
      <c r="AL84" s="147"/>
      <c r="AM84" s="147"/>
      <c r="AN84" s="147"/>
      <c r="AO84" s="147"/>
      <c r="AP84" s="147"/>
      <c r="AQ84" s="147"/>
      <c r="AR84" s="147"/>
      <c r="AS84" s="147"/>
      <c r="AT84" s="147"/>
      <c r="AU84" s="147"/>
      <c r="AV84" s="147"/>
      <c r="AW84" s="147"/>
      <c r="AX84" s="147"/>
      <c r="AY84" s="147"/>
      <c r="AZ84" s="147"/>
      <c r="BA84" s="147"/>
      <c r="BB84" s="147"/>
      <c r="BC84" s="147"/>
      <c r="BD84" s="147"/>
      <c r="BE84" s="147"/>
      <c r="BF84" s="148"/>
      <c r="BG84" s="92"/>
      <c r="BH84" s="92"/>
      <c r="BI84" s="92"/>
      <c r="BJ84" s="92"/>
      <c r="BK84" s="92"/>
      <c r="BL84" s="92"/>
    </row>
    <row r="85" spans="1:64" s="81" customFormat="1" ht="16.5" customHeight="1" x14ac:dyDescent="0.3">
      <c r="A85" s="99"/>
      <c r="B85" s="100"/>
      <c r="C85" s="101"/>
      <c r="D85" s="101"/>
      <c r="E85" s="101"/>
      <c r="F85" s="101"/>
      <c r="G85" s="101"/>
      <c r="H85" s="102"/>
      <c r="I85" s="102"/>
      <c r="J85" s="102"/>
      <c r="K85" s="102"/>
      <c r="L85" s="102"/>
      <c r="M85" s="102"/>
      <c r="N85" s="102"/>
      <c r="O85" s="102"/>
      <c r="P85" s="102"/>
      <c r="Q85" s="102"/>
      <c r="R85" s="103"/>
      <c r="S85" s="103"/>
      <c r="T85" s="103"/>
      <c r="U85" s="103"/>
      <c r="V85" s="104"/>
      <c r="W85" s="104"/>
      <c r="X85" s="102"/>
      <c r="Y85" s="102"/>
      <c r="Z85" s="102"/>
      <c r="AA85" s="102"/>
      <c r="AB85" s="105"/>
      <c r="AC85" s="98"/>
      <c r="AD85" s="96"/>
      <c r="AE85" s="96"/>
      <c r="AF85" s="96"/>
      <c r="AG85" s="96"/>
      <c r="AH85" s="96"/>
      <c r="AI85" s="96"/>
      <c r="AJ85" s="96"/>
      <c r="AK85" s="96"/>
      <c r="AL85" s="96"/>
      <c r="AM85" s="96"/>
      <c r="AN85" s="96"/>
      <c r="AO85" s="96"/>
      <c r="AP85" s="96"/>
      <c r="AQ85" s="96"/>
      <c r="AR85" s="96"/>
      <c r="AS85" s="96"/>
      <c r="AT85" s="96"/>
      <c r="AU85" s="96"/>
      <c r="AV85" s="96"/>
      <c r="AW85" s="96"/>
      <c r="AX85" s="96"/>
      <c r="AY85" s="96"/>
      <c r="AZ85" s="96"/>
      <c r="BA85" s="96"/>
      <c r="BB85" s="96"/>
      <c r="BC85" s="96"/>
      <c r="BD85" s="96"/>
      <c r="BE85" s="96"/>
      <c r="BF85" s="97"/>
      <c r="BG85" s="92"/>
      <c r="BH85" s="92"/>
      <c r="BI85" s="92"/>
      <c r="BJ85" s="92"/>
      <c r="BK85" s="92"/>
      <c r="BL85" s="92"/>
    </row>
    <row r="86" spans="1:64" ht="16.5" customHeight="1" x14ac:dyDescent="0.3">
      <c r="A86" s="89"/>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c r="AB86" s="106"/>
      <c r="AC86" s="89"/>
      <c r="AD86" s="130"/>
      <c r="AE86" s="130"/>
      <c r="AF86" s="130"/>
      <c r="AG86" s="130"/>
      <c r="AH86" s="130"/>
      <c r="AI86" s="130"/>
      <c r="AJ86" s="130"/>
      <c r="AK86" s="130"/>
      <c r="AL86" s="130"/>
      <c r="AM86" s="130"/>
      <c r="AN86" s="130"/>
      <c r="AO86" s="130"/>
      <c r="AP86" s="130"/>
      <c r="AQ86" s="130"/>
      <c r="AR86" s="130"/>
      <c r="AS86" s="130"/>
      <c r="AT86" s="130"/>
      <c r="AU86" s="130"/>
      <c r="AV86" s="130"/>
      <c r="AW86" s="130"/>
      <c r="AX86" s="130"/>
      <c r="AY86" s="130"/>
      <c r="AZ86" s="130"/>
      <c r="BA86" s="130"/>
      <c r="BB86" s="130"/>
      <c r="BC86" s="130"/>
      <c r="BD86" s="130"/>
      <c r="BE86" s="130"/>
      <c r="BF86" s="131"/>
    </row>
    <row r="87" spans="1:64" x14ac:dyDescent="0.3">
      <c r="A87" s="109" t="s">
        <v>39</v>
      </c>
      <c r="B87" s="110" t="s">
        <v>123</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2"/>
      <c r="AC87" s="109" t="s">
        <v>39</v>
      </c>
      <c r="AD87" s="110" t="s">
        <v>123</v>
      </c>
      <c r="BF87" s="113"/>
      <c r="BG87" s="68" t="s">
        <v>126</v>
      </c>
    </row>
    <row r="88" spans="1:64" x14ac:dyDescent="0.3">
      <c r="A88" s="87"/>
      <c r="B88" s="147" t="s">
        <v>124</v>
      </c>
      <c r="C88" s="147"/>
      <c r="D88" s="147"/>
      <c r="E88" s="147"/>
      <c r="F88" s="147"/>
      <c r="G88" s="147"/>
      <c r="H88" s="147"/>
      <c r="I88" s="147"/>
      <c r="J88" s="147"/>
      <c r="K88" s="147"/>
      <c r="L88" s="147"/>
      <c r="M88" s="147"/>
      <c r="N88" s="147"/>
      <c r="O88" s="147"/>
      <c r="P88" s="147"/>
      <c r="Q88" s="147"/>
      <c r="R88" s="147"/>
      <c r="S88" s="147"/>
      <c r="T88" s="147"/>
      <c r="U88" s="147"/>
      <c r="V88" s="147"/>
      <c r="W88" s="147"/>
      <c r="X88" s="147"/>
      <c r="Y88" s="147"/>
      <c r="Z88" s="147"/>
      <c r="AA88" s="147"/>
      <c r="AB88" s="148"/>
      <c r="AD88" s="147" t="s">
        <v>125</v>
      </c>
      <c r="AE88" s="147"/>
      <c r="AF88" s="147"/>
      <c r="AG88" s="147"/>
      <c r="AH88" s="147"/>
      <c r="AI88" s="147"/>
      <c r="AJ88" s="147"/>
      <c r="AK88" s="147"/>
      <c r="AL88" s="147"/>
      <c r="AM88" s="147"/>
      <c r="AN88" s="147"/>
      <c r="AO88" s="147"/>
      <c r="AP88" s="147"/>
      <c r="AQ88" s="147"/>
      <c r="AR88" s="147"/>
      <c r="AS88" s="147"/>
      <c r="AT88" s="147"/>
      <c r="AU88" s="147"/>
      <c r="AV88" s="147"/>
      <c r="AW88" s="147"/>
      <c r="AX88" s="147"/>
      <c r="AY88" s="147"/>
      <c r="AZ88" s="147"/>
      <c r="BA88" s="147"/>
      <c r="BB88" s="147"/>
      <c r="BC88" s="147"/>
      <c r="BD88" s="147"/>
      <c r="BE88" s="147"/>
      <c r="BF88" s="148"/>
    </row>
    <row r="89" spans="1:64" x14ac:dyDescent="0.3">
      <c r="A89" s="99"/>
      <c r="B89" s="147"/>
      <c r="C89" s="147"/>
      <c r="D89" s="147"/>
      <c r="E89" s="147"/>
      <c r="F89" s="147"/>
      <c r="G89" s="147"/>
      <c r="H89" s="147"/>
      <c r="I89" s="147"/>
      <c r="J89" s="147"/>
      <c r="K89" s="147"/>
      <c r="L89" s="147"/>
      <c r="M89" s="147"/>
      <c r="N89" s="147"/>
      <c r="O89" s="147"/>
      <c r="P89" s="147"/>
      <c r="Q89" s="147"/>
      <c r="R89" s="147"/>
      <c r="S89" s="147"/>
      <c r="T89" s="147"/>
      <c r="U89" s="147"/>
      <c r="V89" s="147"/>
      <c r="W89" s="147"/>
      <c r="X89" s="147"/>
      <c r="Y89" s="147"/>
      <c r="Z89" s="147"/>
      <c r="AA89" s="147"/>
      <c r="AB89" s="148"/>
      <c r="AD89" s="147"/>
      <c r="AE89" s="147"/>
      <c r="AF89" s="147"/>
      <c r="AG89" s="147"/>
      <c r="AH89" s="147"/>
      <c r="AI89" s="147"/>
      <c r="AJ89" s="147"/>
      <c r="AK89" s="147"/>
      <c r="AL89" s="147"/>
      <c r="AM89" s="147"/>
      <c r="AN89" s="147"/>
      <c r="AO89" s="147"/>
      <c r="AP89" s="147"/>
      <c r="AQ89" s="147"/>
      <c r="AR89" s="147"/>
      <c r="AS89" s="147"/>
      <c r="AT89" s="147"/>
      <c r="AU89" s="147"/>
      <c r="AV89" s="147"/>
      <c r="AW89" s="147"/>
      <c r="AX89" s="147"/>
      <c r="AY89" s="147"/>
      <c r="AZ89" s="147"/>
      <c r="BA89" s="147"/>
      <c r="BB89" s="147"/>
      <c r="BC89" s="147"/>
      <c r="BD89" s="147"/>
      <c r="BE89" s="147"/>
      <c r="BF89" s="148"/>
    </row>
    <row r="90" spans="1:64" x14ac:dyDescent="0.3">
      <c r="A90" s="99"/>
      <c r="B90" s="96"/>
      <c r="C90" s="96"/>
      <c r="D90" s="96"/>
      <c r="E90" s="96"/>
      <c r="F90" s="96"/>
      <c r="G90" s="96"/>
      <c r="H90" s="96"/>
      <c r="I90" s="96"/>
      <c r="J90" s="96"/>
      <c r="K90" s="96"/>
      <c r="L90" s="96"/>
      <c r="M90" s="96"/>
      <c r="N90" s="96"/>
      <c r="O90" s="96"/>
      <c r="P90" s="96"/>
      <c r="Q90" s="96"/>
      <c r="R90" s="96"/>
      <c r="S90" s="96"/>
      <c r="T90" s="96"/>
      <c r="U90" s="96"/>
      <c r="V90" s="96"/>
      <c r="W90" s="96"/>
      <c r="X90" s="96"/>
      <c r="Y90" s="96"/>
      <c r="Z90" s="96"/>
      <c r="AA90" s="96"/>
      <c r="AB90" s="97"/>
      <c r="AD90" s="147"/>
      <c r="AE90" s="147"/>
      <c r="AF90" s="147"/>
      <c r="AG90" s="147"/>
      <c r="AH90" s="147"/>
      <c r="AI90" s="147"/>
      <c r="AJ90" s="147"/>
      <c r="AK90" s="147"/>
      <c r="AL90" s="147"/>
      <c r="AM90" s="147"/>
      <c r="AN90" s="147"/>
      <c r="AO90" s="147"/>
      <c r="AP90" s="147"/>
      <c r="AQ90" s="147"/>
      <c r="AR90" s="147"/>
      <c r="AS90" s="147"/>
      <c r="AT90" s="147"/>
      <c r="AU90" s="147"/>
      <c r="AV90" s="147"/>
      <c r="AW90" s="147"/>
      <c r="AX90" s="147"/>
      <c r="AY90" s="147"/>
      <c r="AZ90" s="147"/>
      <c r="BA90" s="147"/>
      <c r="BB90" s="147"/>
      <c r="BC90" s="147"/>
      <c r="BD90" s="147"/>
      <c r="BE90" s="147"/>
      <c r="BF90" s="148"/>
    </row>
    <row r="91" spans="1:64" ht="5.25" customHeight="1" x14ac:dyDescent="0.3">
      <c r="A91" s="99"/>
      <c r="B91" s="96"/>
      <c r="C91" s="96"/>
      <c r="D91" s="96"/>
      <c r="E91" s="96"/>
      <c r="F91" s="96"/>
      <c r="G91" s="96"/>
      <c r="H91" s="96"/>
      <c r="I91" s="96"/>
      <c r="J91" s="96"/>
      <c r="K91" s="96"/>
      <c r="L91" s="96"/>
      <c r="M91" s="96"/>
      <c r="N91" s="96"/>
      <c r="O91" s="96"/>
      <c r="P91" s="96"/>
      <c r="Q91" s="96"/>
      <c r="R91" s="96"/>
      <c r="S91" s="96"/>
      <c r="T91" s="96"/>
      <c r="U91" s="96"/>
      <c r="V91" s="96"/>
      <c r="W91" s="96"/>
      <c r="X91" s="96"/>
      <c r="Y91" s="96"/>
      <c r="Z91" s="96"/>
      <c r="AA91" s="96"/>
      <c r="AB91" s="97"/>
      <c r="AD91" s="111"/>
      <c r="AE91" s="111"/>
      <c r="AF91" s="111"/>
      <c r="AG91" s="111"/>
      <c r="AH91" s="111"/>
      <c r="AI91" s="111"/>
      <c r="AJ91" s="111"/>
      <c r="AK91" s="111"/>
      <c r="AL91" s="111"/>
      <c r="AM91" s="111"/>
      <c r="AN91" s="111"/>
      <c r="AO91" s="111"/>
      <c r="AP91" s="111"/>
      <c r="AQ91" s="111"/>
      <c r="AR91" s="111"/>
      <c r="AS91" s="111"/>
      <c r="AT91" s="111"/>
      <c r="AU91" s="111"/>
      <c r="AV91" s="111"/>
      <c r="AW91" s="111"/>
      <c r="AX91" s="111"/>
      <c r="AY91" s="111"/>
      <c r="AZ91" s="111"/>
      <c r="BA91" s="111"/>
      <c r="BB91" s="111"/>
      <c r="BC91" s="111"/>
      <c r="BD91" s="111"/>
      <c r="BE91" s="111"/>
      <c r="BF91" s="112"/>
    </row>
    <row r="92" spans="1:64" x14ac:dyDescent="0.3">
      <c r="A92" s="99"/>
      <c r="B92" s="96"/>
      <c r="C92" s="96"/>
      <c r="D92" s="96"/>
      <c r="E92" s="96"/>
      <c r="F92" s="96"/>
      <c r="G92" s="96"/>
      <c r="H92" s="96"/>
      <c r="I92" s="96"/>
      <c r="J92" s="96"/>
      <c r="K92" s="96"/>
      <c r="L92" s="96"/>
      <c r="M92" s="96"/>
      <c r="N92" s="96"/>
      <c r="O92" s="96"/>
      <c r="P92" s="96"/>
      <c r="Q92" s="96"/>
      <c r="R92" s="96"/>
      <c r="S92" s="96"/>
      <c r="T92" s="96"/>
      <c r="U92" s="96"/>
      <c r="V92" s="96"/>
      <c r="W92" s="96"/>
      <c r="X92" s="96"/>
      <c r="Y92" s="96"/>
      <c r="Z92" s="96"/>
      <c r="AA92" s="96"/>
      <c r="AB92" s="97"/>
      <c r="AD92" s="147" t="s">
        <v>81</v>
      </c>
      <c r="AE92" s="147"/>
      <c r="AF92" s="147"/>
      <c r="AG92" s="147"/>
      <c r="AH92" s="147"/>
      <c r="AI92" s="147"/>
      <c r="AJ92" s="147"/>
      <c r="AK92" s="147"/>
      <c r="AL92" s="147"/>
      <c r="AM92" s="147"/>
      <c r="AN92" s="147"/>
      <c r="AO92" s="147"/>
      <c r="AP92" s="147"/>
      <c r="AQ92" s="147"/>
      <c r="AR92" s="147"/>
      <c r="AS92" s="147"/>
      <c r="AT92" s="147"/>
      <c r="AU92" s="147"/>
      <c r="AV92" s="147"/>
      <c r="AW92" s="147"/>
      <c r="AX92" s="147"/>
      <c r="AY92" s="147"/>
      <c r="AZ92" s="147"/>
      <c r="BA92" s="147"/>
      <c r="BB92" s="147"/>
      <c r="BC92" s="147"/>
      <c r="BD92" s="147"/>
      <c r="BE92" s="147"/>
      <c r="BF92" s="148"/>
    </row>
    <row r="93" spans="1:64" x14ac:dyDescent="0.3">
      <c r="A93" s="99"/>
      <c r="B93" s="96"/>
      <c r="C93" s="96"/>
      <c r="D93" s="96"/>
      <c r="E93" s="96"/>
      <c r="F93" s="96"/>
      <c r="G93" s="96"/>
      <c r="H93" s="96"/>
      <c r="I93" s="96"/>
      <c r="J93" s="96"/>
      <c r="K93" s="96"/>
      <c r="L93" s="96"/>
      <c r="M93" s="96"/>
      <c r="N93" s="96"/>
      <c r="O93" s="96"/>
      <c r="P93" s="96"/>
      <c r="Q93" s="96"/>
      <c r="R93" s="96"/>
      <c r="S93" s="96"/>
      <c r="T93" s="96"/>
      <c r="U93" s="96"/>
      <c r="V93" s="96"/>
      <c r="W93" s="96"/>
      <c r="X93" s="96"/>
      <c r="Y93" s="96"/>
      <c r="Z93" s="96"/>
      <c r="AA93" s="96"/>
      <c r="AB93" s="97"/>
      <c r="AD93" s="147"/>
      <c r="AE93" s="147"/>
      <c r="AF93" s="147"/>
      <c r="AG93" s="147"/>
      <c r="AH93" s="147"/>
      <c r="AI93" s="147"/>
      <c r="AJ93" s="147"/>
      <c r="AK93" s="147"/>
      <c r="AL93" s="147"/>
      <c r="AM93" s="147"/>
      <c r="AN93" s="147"/>
      <c r="AO93" s="147"/>
      <c r="AP93" s="147"/>
      <c r="AQ93" s="147"/>
      <c r="AR93" s="147"/>
      <c r="AS93" s="147"/>
      <c r="AT93" s="147"/>
      <c r="AU93" s="147"/>
      <c r="AV93" s="147"/>
      <c r="AW93" s="147"/>
      <c r="AX93" s="147"/>
      <c r="AY93" s="147"/>
      <c r="AZ93" s="147"/>
      <c r="BA93" s="147"/>
      <c r="BB93" s="147"/>
      <c r="BC93" s="147"/>
      <c r="BD93" s="147"/>
      <c r="BE93" s="147"/>
      <c r="BF93" s="148"/>
    </row>
    <row r="94" spans="1:64" x14ac:dyDescent="0.3">
      <c r="A94" s="99"/>
      <c r="B94" s="96"/>
      <c r="C94" s="96"/>
      <c r="D94" s="96"/>
      <c r="E94" s="96"/>
      <c r="F94" s="96"/>
      <c r="G94" s="96"/>
      <c r="H94" s="96"/>
      <c r="I94" s="96"/>
      <c r="J94" s="96"/>
      <c r="K94" s="96"/>
      <c r="L94" s="96"/>
      <c r="M94" s="96"/>
      <c r="N94" s="96"/>
      <c r="O94" s="96"/>
      <c r="P94" s="96"/>
      <c r="Q94" s="96"/>
      <c r="R94" s="96"/>
      <c r="S94" s="96"/>
      <c r="T94" s="96"/>
      <c r="U94" s="96"/>
      <c r="V94" s="96"/>
      <c r="W94" s="96"/>
      <c r="X94" s="96"/>
      <c r="Y94" s="96"/>
      <c r="Z94" s="96"/>
      <c r="AA94" s="96"/>
      <c r="AB94" s="97"/>
      <c r="AD94" s="147"/>
      <c r="AE94" s="147"/>
      <c r="AF94" s="147"/>
      <c r="AG94" s="147"/>
      <c r="AH94" s="147"/>
      <c r="AI94" s="147"/>
      <c r="AJ94" s="147"/>
      <c r="AK94" s="147"/>
      <c r="AL94" s="147"/>
      <c r="AM94" s="147"/>
      <c r="AN94" s="147"/>
      <c r="AO94" s="147"/>
      <c r="AP94" s="147"/>
      <c r="AQ94" s="147"/>
      <c r="AR94" s="147"/>
      <c r="AS94" s="147"/>
      <c r="AT94" s="147"/>
      <c r="AU94" s="147"/>
      <c r="AV94" s="147"/>
      <c r="AW94" s="147"/>
      <c r="AX94" s="147"/>
      <c r="AY94" s="147"/>
      <c r="AZ94" s="147"/>
      <c r="BA94" s="147"/>
      <c r="BB94" s="147"/>
      <c r="BC94" s="147"/>
      <c r="BD94" s="147"/>
      <c r="BE94" s="147"/>
      <c r="BF94" s="148"/>
    </row>
    <row r="95" spans="1:64" ht="5.25" customHeight="1" x14ac:dyDescent="0.3">
      <c r="A95" s="99"/>
      <c r="B95" s="96"/>
      <c r="C95" s="96"/>
      <c r="D95" s="96"/>
      <c r="E95" s="96"/>
      <c r="F95" s="96"/>
      <c r="G95" s="96"/>
      <c r="H95" s="96"/>
      <c r="I95" s="96"/>
      <c r="J95" s="96"/>
      <c r="K95" s="96"/>
      <c r="L95" s="96"/>
      <c r="M95" s="96"/>
      <c r="N95" s="96"/>
      <c r="O95" s="96"/>
      <c r="P95" s="96"/>
      <c r="Q95" s="96"/>
      <c r="R95" s="96"/>
      <c r="S95" s="96"/>
      <c r="T95" s="96"/>
      <c r="U95" s="96"/>
      <c r="V95" s="96"/>
      <c r="W95" s="96"/>
      <c r="X95" s="96"/>
      <c r="Y95" s="96"/>
      <c r="Z95" s="96"/>
      <c r="AA95" s="96"/>
      <c r="AB95" s="97"/>
      <c r="AD95" s="96"/>
      <c r="AE95" s="96"/>
      <c r="AF95" s="96"/>
      <c r="AG95" s="96"/>
      <c r="AH95" s="96"/>
      <c r="AI95" s="96"/>
      <c r="AJ95" s="96"/>
      <c r="AK95" s="96"/>
      <c r="AL95" s="96"/>
      <c r="AM95" s="96"/>
      <c r="AN95" s="96"/>
      <c r="AO95" s="96"/>
      <c r="AP95" s="96"/>
      <c r="AQ95" s="96"/>
      <c r="AR95" s="96"/>
      <c r="AS95" s="96"/>
      <c r="AT95" s="96"/>
      <c r="AU95" s="96"/>
      <c r="AV95" s="96"/>
      <c r="AW95" s="96"/>
      <c r="AX95" s="96"/>
      <c r="AY95" s="96"/>
      <c r="AZ95" s="96"/>
      <c r="BA95" s="96"/>
      <c r="BB95" s="96"/>
      <c r="BC95" s="96"/>
      <c r="BD95" s="96"/>
      <c r="BE95" s="96"/>
      <c r="BF95" s="97"/>
    </row>
    <row r="96" spans="1:64" x14ac:dyDescent="0.3">
      <c r="A96" s="99"/>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c r="AB96" s="97"/>
      <c r="AD96" s="147" t="s">
        <v>82</v>
      </c>
      <c r="AE96" s="147"/>
      <c r="AF96" s="147"/>
      <c r="AG96" s="147"/>
      <c r="AH96" s="147"/>
      <c r="AI96" s="147"/>
      <c r="AJ96" s="147"/>
      <c r="AK96" s="147"/>
      <c r="AL96" s="147"/>
      <c r="AM96" s="147"/>
      <c r="AN96" s="147"/>
      <c r="AO96" s="147"/>
      <c r="AP96" s="147"/>
      <c r="AQ96" s="147"/>
      <c r="AR96" s="147"/>
      <c r="AS96" s="147"/>
      <c r="AT96" s="147"/>
      <c r="AU96" s="147"/>
      <c r="AV96" s="147"/>
      <c r="AW96" s="147"/>
      <c r="AX96" s="147"/>
      <c r="AY96" s="147"/>
      <c r="AZ96" s="147"/>
      <c r="BA96" s="147"/>
      <c r="BB96" s="147"/>
      <c r="BC96" s="147"/>
      <c r="BD96" s="147"/>
      <c r="BE96" s="147"/>
      <c r="BF96" s="148"/>
    </row>
    <row r="97" spans="1:67" x14ac:dyDescent="0.3">
      <c r="A97" s="99"/>
      <c r="B97" s="96"/>
      <c r="C97" s="96"/>
      <c r="D97" s="96"/>
      <c r="E97" s="96"/>
      <c r="F97" s="96"/>
      <c r="G97" s="96"/>
      <c r="H97" s="96"/>
      <c r="I97" s="96"/>
      <c r="J97" s="96"/>
      <c r="K97" s="96"/>
      <c r="L97" s="96"/>
      <c r="M97" s="96"/>
      <c r="N97" s="96"/>
      <c r="O97" s="96"/>
      <c r="P97" s="96"/>
      <c r="Q97" s="96"/>
      <c r="R97" s="96"/>
      <c r="S97" s="96"/>
      <c r="T97" s="96"/>
      <c r="U97" s="96"/>
      <c r="V97" s="96"/>
      <c r="W97" s="96"/>
      <c r="X97" s="96"/>
      <c r="Y97" s="96"/>
      <c r="Z97" s="96"/>
      <c r="AA97" s="96"/>
      <c r="AB97" s="97"/>
      <c r="AD97" s="147"/>
      <c r="AE97" s="147"/>
      <c r="AF97" s="147"/>
      <c r="AG97" s="147"/>
      <c r="AH97" s="147"/>
      <c r="AI97" s="147"/>
      <c r="AJ97" s="147"/>
      <c r="AK97" s="147"/>
      <c r="AL97" s="147"/>
      <c r="AM97" s="147"/>
      <c r="AN97" s="147"/>
      <c r="AO97" s="147"/>
      <c r="AP97" s="147"/>
      <c r="AQ97" s="147"/>
      <c r="AR97" s="147"/>
      <c r="AS97" s="147"/>
      <c r="AT97" s="147"/>
      <c r="AU97" s="147"/>
      <c r="AV97" s="147"/>
      <c r="AW97" s="147"/>
      <c r="AX97" s="147"/>
      <c r="AY97" s="147"/>
      <c r="AZ97" s="147"/>
      <c r="BA97" s="147"/>
      <c r="BB97" s="147"/>
      <c r="BC97" s="147"/>
      <c r="BD97" s="147"/>
      <c r="BE97" s="147"/>
      <c r="BF97" s="148"/>
    </row>
    <row r="98" spans="1:67" x14ac:dyDescent="0.3">
      <c r="A98" s="99"/>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c r="AB98" s="97"/>
      <c r="AD98" s="147"/>
      <c r="AE98" s="147"/>
      <c r="AF98" s="147"/>
      <c r="AG98" s="147"/>
      <c r="AH98" s="147"/>
      <c r="AI98" s="147"/>
      <c r="AJ98" s="147"/>
      <c r="AK98" s="147"/>
      <c r="AL98" s="147"/>
      <c r="AM98" s="147"/>
      <c r="AN98" s="147"/>
      <c r="AO98" s="147"/>
      <c r="AP98" s="147"/>
      <c r="AQ98" s="147"/>
      <c r="AR98" s="147"/>
      <c r="AS98" s="147"/>
      <c r="AT98" s="147"/>
      <c r="AU98" s="147"/>
      <c r="AV98" s="147"/>
      <c r="AW98" s="147"/>
      <c r="AX98" s="147"/>
      <c r="AY98" s="147"/>
      <c r="AZ98" s="147"/>
      <c r="BA98" s="147"/>
      <c r="BB98" s="147"/>
      <c r="BC98" s="147"/>
      <c r="BD98" s="147"/>
      <c r="BE98" s="147"/>
      <c r="BF98" s="148"/>
    </row>
    <row r="99" spans="1:67" x14ac:dyDescent="0.3">
      <c r="A99" s="99"/>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c r="AB99" s="97"/>
      <c r="AD99" s="147"/>
      <c r="AE99" s="147"/>
      <c r="AF99" s="147"/>
      <c r="AG99" s="147"/>
      <c r="AH99" s="147"/>
      <c r="AI99" s="147"/>
      <c r="AJ99" s="147"/>
      <c r="AK99" s="147"/>
      <c r="AL99" s="147"/>
      <c r="AM99" s="147"/>
      <c r="AN99" s="147"/>
      <c r="AO99" s="147"/>
      <c r="AP99" s="147"/>
      <c r="AQ99" s="147"/>
      <c r="AR99" s="147"/>
      <c r="AS99" s="147"/>
      <c r="AT99" s="147"/>
      <c r="AU99" s="147"/>
      <c r="AV99" s="147"/>
      <c r="AW99" s="147"/>
      <c r="AX99" s="147"/>
      <c r="AY99" s="147"/>
      <c r="AZ99" s="147"/>
      <c r="BA99" s="147"/>
      <c r="BB99" s="147"/>
      <c r="BC99" s="147"/>
      <c r="BD99" s="147"/>
      <c r="BE99" s="147"/>
      <c r="BF99" s="148"/>
    </row>
    <row r="100" spans="1:67" x14ac:dyDescent="0.3">
      <c r="A100" s="99"/>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c r="AB100" s="97"/>
      <c r="AD100" s="147"/>
      <c r="AE100" s="147"/>
      <c r="AF100" s="147"/>
      <c r="AG100" s="147"/>
      <c r="AH100" s="147"/>
      <c r="AI100" s="147"/>
      <c r="AJ100" s="147"/>
      <c r="AK100" s="147"/>
      <c r="AL100" s="147"/>
      <c r="AM100" s="147"/>
      <c r="AN100" s="147"/>
      <c r="AO100" s="147"/>
      <c r="AP100" s="147"/>
      <c r="AQ100" s="147"/>
      <c r="AR100" s="147"/>
      <c r="AS100" s="147"/>
      <c r="AT100" s="147"/>
      <c r="AU100" s="147"/>
      <c r="AV100" s="147"/>
      <c r="AW100" s="147"/>
      <c r="AX100" s="147"/>
      <c r="AY100" s="147"/>
      <c r="AZ100" s="147"/>
      <c r="BA100" s="147"/>
      <c r="BB100" s="147"/>
      <c r="BC100" s="147"/>
      <c r="BD100" s="147"/>
      <c r="BE100" s="147"/>
      <c r="BF100" s="148"/>
    </row>
    <row r="101" spans="1:67" x14ac:dyDescent="0.3">
      <c r="A101" s="99"/>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c r="AB101" s="97"/>
      <c r="AD101" s="147"/>
      <c r="AE101" s="147"/>
      <c r="AF101" s="147"/>
      <c r="AG101" s="147"/>
      <c r="AH101" s="147"/>
      <c r="AI101" s="147"/>
      <c r="AJ101" s="147"/>
      <c r="AK101" s="147"/>
      <c r="AL101" s="147"/>
      <c r="AM101" s="147"/>
      <c r="AN101" s="147"/>
      <c r="AO101" s="147"/>
      <c r="AP101" s="147"/>
      <c r="AQ101" s="147"/>
      <c r="AR101" s="147"/>
      <c r="AS101" s="147"/>
      <c r="AT101" s="147"/>
      <c r="AU101" s="147"/>
      <c r="AV101" s="147"/>
      <c r="AW101" s="147"/>
      <c r="AX101" s="147"/>
      <c r="AY101" s="147"/>
      <c r="AZ101" s="147"/>
      <c r="BA101" s="147"/>
      <c r="BB101" s="147"/>
      <c r="BC101" s="147"/>
      <c r="BD101" s="147"/>
      <c r="BE101" s="147"/>
      <c r="BF101" s="148"/>
    </row>
    <row r="102" spans="1:67" x14ac:dyDescent="0.3">
      <c r="A102" s="99"/>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7"/>
      <c r="AD102" s="147"/>
      <c r="AE102" s="147"/>
      <c r="AF102" s="147"/>
      <c r="AG102" s="147"/>
      <c r="AH102" s="147"/>
      <c r="AI102" s="147"/>
      <c r="AJ102" s="147"/>
      <c r="AK102" s="147"/>
      <c r="AL102" s="147"/>
      <c r="AM102" s="147"/>
      <c r="AN102" s="147"/>
      <c r="AO102" s="147"/>
      <c r="AP102" s="147"/>
      <c r="AQ102" s="147"/>
      <c r="AR102" s="147"/>
      <c r="AS102" s="147"/>
      <c r="AT102" s="147"/>
      <c r="AU102" s="147"/>
      <c r="AV102" s="147"/>
      <c r="AW102" s="147"/>
      <c r="AX102" s="147"/>
      <c r="AY102" s="147"/>
      <c r="AZ102" s="147"/>
      <c r="BA102" s="147"/>
      <c r="BB102" s="147"/>
      <c r="BC102" s="147"/>
      <c r="BD102" s="147"/>
      <c r="BE102" s="147"/>
      <c r="BF102" s="148"/>
    </row>
    <row r="103" spans="1:67" x14ac:dyDescent="0.3">
      <c r="A103" s="99"/>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c r="AB103" s="97"/>
      <c r="AD103" s="147"/>
      <c r="AE103" s="147"/>
      <c r="AF103" s="147"/>
      <c r="AG103" s="147"/>
      <c r="AH103" s="147"/>
      <c r="AI103" s="147"/>
      <c r="AJ103" s="147"/>
      <c r="AK103" s="147"/>
      <c r="AL103" s="147"/>
      <c r="AM103" s="147"/>
      <c r="AN103" s="147"/>
      <c r="AO103" s="147"/>
      <c r="AP103" s="147"/>
      <c r="AQ103" s="147"/>
      <c r="AR103" s="147"/>
      <c r="AS103" s="147"/>
      <c r="AT103" s="147"/>
      <c r="AU103" s="147"/>
      <c r="AV103" s="147"/>
      <c r="AW103" s="147"/>
      <c r="AX103" s="147"/>
      <c r="AY103" s="147"/>
      <c r="AZ103" s="147"/>
      <c r="BA103" s="147"/>
      <c r="BB103" s="147"/>
      <c r="BC103" s="147"/>
      <c r="BD103" s="147"/>
      <c r="BE103" s="147"/>
      <c r="BF103" s="148"/>
    </row>
    <row r="104" spans="1:67" x14ac:dyDescent="0.3">
      <c r="A104" s="99"/>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c r="AB104" s="97"/>
      <c r="AD104" s="147"/>
      <c r="AE104" s="147"/>
      <c r="AF104" s="147"/>
      <c r="AG104" s="147"/>
      <c r="AH104" s="147"/>
      <c r="AI104" s="147"/>
      <c r="AJ104" s="147"/>
      <c r="AK104" s="147"/>
      <c r="AL104" s="147"/>
      <c r="AM104" s="147"/>
      <c r="AN104" s="147"/>
      <c r="AO104" s="147"/>
      <c r="AP104" s="147"/>
      <c r="AQ104" s="147"/>
      <c r="AR104" s="147"/>
      <c r="AS104" s="147"/>
      <c r="AT104" s="147"/>
      <c r="AU104" s="147"/>
      <c r="AV104" s="147"/>
      <c r="AW104" s="147"/>
      <c r="AX104" s="147"/>
      <c r="AY104" s="147"/>
      <c r="AZ104" s="147"/>
      <c r="BA104" s="147"/>
      <c r="BB104" s="147"/>
      <c r="BC104" s="147"/>
      <c r="BD104" s="147"/>
      <c r="BE104" s="147"/>
      <c r="BF104" s="148"/>
    </row>
    <row r="105" spans="1:67" ht="6" customHeight="1" x14ac:dyDescent="0.3">
      <c r="A105" s="99"/>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c r="AB105" s="97"/>
      <c r="AD105" s="111"/>
      <c r="AE105" s="111"/>
      <c r="AF105" s="111"/>
      <c r="AG105" s="111"/>
      <c r="AH105" s="111"/>
      <c r="AI105" s="111"/>
      <c r="AJ105" s="111"/>
      <c r="AK105" s="111"/>
      <c r="AL105" s="111"/>
      <c r="AM105" s="111"/>
      <c r="AN105" s="111"/>
      <c r="AO105" s="111"/>
      <c r="AP105" s="111"/>
      <c r="AQ105" s="111"/>
      <c r="AR105" s="111"/>
      <c r="AS105" s="111"/>
      <c r="AT105" s="111"/>
      <c r="AU105" s="111"/>
      <c r="AV105" s="111"/>
      <c r="AW105" s="111"/>
      <c r="AX105" s="111"/>
      <c r="AY105" s="111"/>
      <c r="AZ105" s="111"/>
      <c r="BA105" s="111"/>
      <c r="BB105" s="111"/>
      <c r="BC105" s="111"/>
      <c r="BD105" s="111"/>
      <c r="BE105" s="111"/>
      <c r="BF105" s="112"/>
    </row>
    <row r="106" spans="1:67" x14ac:dyDescent="0.3">
      <c r="A106" s="99"/>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c r="AB106" s="97"/>
      <c r="AD106" s="147" t="s">
        <v>83</v>
      </c>
      <c r="AE106" s="147"/>
      <c r="AF106" s="147"/>
      <c r="AG106" s="147"/>
      <c r="AH106" s="147"/>
      <c r="AI106" s="147"/>
      <c r="AJ106" s="147"/>
      <c r="AK106" s="147"/>
      <c r="AL106" s="147"/>
      <c r="AM106" s="147"/>
      <c r="AN106" s="147"/>
      <c r="AO106" s="147"/>
      <c r="AP106" s="147"/>
      <c r="AQ106" s="147"/>
      <c r="AR106" s="147"/>
      <c r="AS106" s="147"/>
      <c r="AT106" s="147"/>
      <c r="AU106" s="147"/>
      <c r="AV106" s="147"/>
      <c r="AW106" s="147"/>
      <c r="AX106" s="147"/>
      <c r="AY106" s="147"/>
      <c r="AZ106" s="147"/>
      <c r="BA106" s="147"/>
      <c r="BB106" s="147"/>
      <c r="BC106" s="147"/>
      <c r="BD106" s="147"/>
      <c r="BE106" s="147"/>
      <c r="BF106" s="148"/>
    </row>
    <row r="107" spans="1:67" x14ac:dyDescent="0.3">
      <c r="A107" s="99"/>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c r="AB107" s="97"/>
      <c r="AD107" s="147"/>
      <c r="AE107" s="147"/>
      <c r="AF107" s="147"/>
      <c r="AG107" s="147"/>
      <c r="AH107" s="147"/>
      <c r="AI107" s="147"/>
      <c r="AJ107" s="147"/>
      <c r="AK107" s="147"/>
      <c r="AL107" s="147"/>
      <c r="AM107" s="147"/>
      <c r="AN107" s="147"/>
      <c r="AO107" s="147"/>
      <c r="AP107" s="147"/>
      <c r="AQ107" s="147"/>
      <c r="AR107" s="147"/>
      <c r="AS107" s="147"/>
      <c r="AT107" s="147"/>
      <c r="AU107" s="147"/>
      <c r="AV107" s="147"/>
      <c r="AW107" s="147"/>
      <c r="AX107" s="147"/>
      <c r="AY107" s="147"/>
      <c r="AZ107" s="147"/>
      <c r="BA107" s="147"/>
      <c r="BB107" s="147"/>
      <c r="BC107" s="147"/>
      <c r="BD107" s="147"/>
      <c r="BE107" s="147"/>
      <c r="BF107" s="148"/>
    </row>
    <row r="108" spans="1:67" x14ac:dyDescent="0.3">
      <c r="A108" s="8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89"/>
      <c r="AD108" s="107"/>
      <c r="AE108" s="107"/>
      <c r="AF108" s="107"/>
      <c r="AG108" s="107"/>
      <c r="AH108" s="107"/>
      <c r="AI108" s="107"/>
      <c r="AJ108" s="107"/>
      <c r="AK108" s="107"/>
      <c r="AL108" s="107"/>
      <c r="AM108" s="107"/>
      <c r="AN108" s="107"/>
      <c r="AO108" s="107"/>
      <c r="AP108" s="107"/>
      <c r="AQ108" s="107"/>
      <c r="AR108" s="107"/>
      <c r="AS108" s="107"/>
      <c r="AT108" s="107"/>
      <c r="AU108" s="107"/>
      <c r="AV108" s="107"/>
      <c r="AW108" s="107"/>
      <c r="AX108" s="107"/>
      <c r="AY108" s="107"/>
      <c r="AZ108" s="107"/>
      <c r="BA108" s="107"/>
      <c r="BB108" s="107"/>
      <c r="BC108" s="107"/>
      <c r="BD108" s="107"/>
      <c r="BE108" s="107"/>
      <c r="BF108" s="108"/>
      <c r="BH108" s="114"/>
      <c r="BI108" s="114"/>
      <c r="BJ108" s="114"/>
      <c r="BK108" s="114"/>
      <c r="BL108" s="114"/>
      <c r="BM108" s="114"/>
      <c r="BN108" s="114"/>
      <c r="BO108" s="114"/>
    </row>
    <row r="109" spans="1:67" x14ac:dyDescent="0.3">
      <c r="A109" s="109" t="s">
        <v>80</v>
      </c>
      <c r="B109" s="110" t="s">
        <v>127</v>
      </c>
      <c r="AC109" s="109" t="s">
        <v>80</v>
      </c>
      <c r="AD109" s="110" t="s">
        <v>127</v>
      </c>
      <c r="AE109" s="96"/>
      <c r="AF109" s="96"/>
      <c r="AG109" s="96"/>
      <c r="AH109" s="96"/>
      <c r="AI109" s="96"/>
      <c r="AJ109" s="96"/>
      <c r="AK109" s="96"/>
      <c r="AL109" s="96"/>
      <c r="AM109" s="96"/>
      <c r="AN109" s="96"/>
      <c r="AO109" s="96"/>
      <c r="AP109" s="96"/>
      <c r="AQ109" s="96"/>
      <c r="AR109" s="96"/>
      <c r="AS109" s="96"/>
      <c r="AT109" s="96"/>
      <c r="AU109" s="96"/>
      <c r="AV109" s="96"/>
      <c r="AW109" s="96"/>
      <c r="AX109" s="96"/>
      <c r="AY109" s="96"/>
      <c r="AZ109" s="96"/>
      <c r="BA109" s="96"/>
      <c r="BB109" s="96"/>
      <c r="BC109" s="96"/>
      <c r="BD109" s="96"/>
      <c r="BE109" s="96"/>
      <c r="BF109" s="97"/>
      <c r="BH109" s="114"/>
      <c r="BI109" s="114"/>
      <c r="BJ109" s="114"/>
      <c r="BK109" s="114"/>
      <c r="BL109" s="114"/>
      <c r="BM109" s="114"/>
      <c r="BN109" s="114"/>
      <c r="BO109" s="114"/>
    </row>
    <row r="110" spans="1:67" x14ac:dyDescent="0.3">
      <c r="A110" s="99"/>
      <c r="B110" s="147" t="s">
        <v>128</v>
      </c>
      <c r="C110" s="147"/>
      <c r="D110" s="147"/>
      <c r="E110" s="147"/>
      <c r="F110" s="147"/>
      <c r="G110" s="147"/>
      <c r="H110" s="147"/>
      <c r="I110" s="147"/>
      <c r="J110" s="147"/>
      <c r="K110" s="147"/>
      <c r="L110" s="147"/>
      <c r="M110" s="147"/>
      <c r="N110" s="147"/>
      <c r="O110" s="147"/>
      <c r="P110" s="147"/>
      <c r="Q110" s="147"/>
      <c r="R110" s="147"/>
      <c r="S110" s="147"/>
      <c r="T110" s="147"/>
      <c r="U110" s="147"/>
      <c r="V110" s="147"/>
      <c r="W110" s="147"/>
      <c r="X110" s="147"/>
      <c r="Y110" s="147"/>
      <c r="Z110" s="147"/>
      <c r="AA110" s="147"/>
      <c r="AB110" s="148"/>
      <c r="AC110" s="99"/>
      <c r="AD110" s="147" t="s">
        <v>300</v>
      </c>
      <c r="AE110" s="147"/>
      <c r="AF110" s="147"/>
      <c r="AG110" s="147"/>
      <c r="AH110" s="147"/>
      <c r="AI110" s="147"/>
      <c r="AJ110" s="147"/>
      <c r="AK110" s="147"/>
      <c r="AL110" s="147"/>
      <c r="AM110" s="147"/>
      <c r="AN110" s="147"/>
      <c r="AO110" s="147"/>
      <c r="AP110" s="147"/>
      <c r="AQ110" s="147"/>
      <c r="AR110" s="147"/>
      <c r="AS110" s="147"/>
      <c r="AT110" s="147"/>
      <c r="AU110" s="147"/>
      <c r="AV110" s="147"/>
      <c r="AW110" s="147"/>
      <c r="AX110" s="147"/>
      <c r="AY110" s="147"/>
      <c r="AZ110" s="147"/>
      <c r="BA110" s="147"/>
      <c r="BB110" s="147"/>
      <c r="BC110" s="147"/>
      <c r="BD110" s="147"/>
      <c r="BE110" s="147"/>
      <c r="BF110" s="148"/>
      <c r="BH110" s="114"/>
      <c r="BI110" s="114"/>
      <c r="BJ110" s="114"/>
      <c r="BK110" s="114"/>
      <c r="BL110" s="114"/>
      <c r="BM110" s="114"/>
      <c r="BN110" s="114"/>
      <c r="BO110" s="114"/>
    </row>
    <row r="111" spans="1:67" x14ac:dyDescent="0.3">
      <c r="A111" s="99"/>
      <c r="B111" s="147"/>
      <c r="C111" s="147"/>
      <c r="D111" s="147"/>
      <c r="E111" s="147"/>
      <c r="F111" s="147"/>
      <c r="G111" s="147"/>
      <c r="H111" s="147"/>
      <c r="I111" s="147"/>
      <c r="J111" s="147"/>
      <c r="K111" s="147"/>
      <c r="L111" s="147"/>
      <c r="M111" s="147"/>
      <c r="N111" s="147"/>
      <c r="O111" s="147"/>
      <c r="P111" s="147"/>
      <c r="Q111" s="147"/>
      <c r="R111" s="147"/>
      <c r="S111" s="147"/>
      <c r="T111" s="147"/>
      <c r="U111" s="147"/>
      <c r="V111" s="147"/>
      <c r="W111" s="147"/>
      <c r="X111" s="147"/>
      <c r="Y111" s="147"/>
      <c r="Z111" s="147"/>
      <c r="AA111" s="147"/>
      <c r="AB111" s="148"/>
      <c r="AC111" s="99"/>
      <c r="AD111" s="147"/>
      <c r="AE111" s="147"/>
      <c r="AF111" s="147"/>
      <c r="AG111" s="147"/>
      <c r="AH111" s="147"/>
      <c r="AI111" s="147"/>
      <c r="AJ111" s="147"/>
      <c r="AK111" s="147"/>
      <c r="AL111" s="147"/>
      <c r="AM111" s="147"/>
      <c r="AN111" s="147"/>
      <c r="AO111" s="147"/>
      <c r="AP111" s="147"/>
      <c r="AQ111" s="147"/>
      <c r="AR111" s="147"/>
      <c r="AS111" s="147"/>
      <c r="AT111" s="147"/>
      <c r="AU111" s="147"/>
      <c r="AV111" s="147"/>
      <c r="AW111" s="147"/>
      <c r="AX111" s="147"/>
      <c r="AY111" s="147"/>
      <c r="AZ111" s="147"/>
      <c r="BA111" s="147"/>
      <c r="BB111" s="147"/>
      <c r="BC111" s="147"/>
      <c r="BD111" s="147"/>
      <c r="BE111" s="147"/>
      <c r="BF111" s="148"/>
      <c r="BH111" s="114"/>
      <c r="BI111" s="114"/>
      <c r="BJ111" s="114"/>
      <c r="BK111" s="114"/>
      <c r="BL111" s="114"/>
      <c r="BM111" s="114"/>
      <c r="BN111" s="114"/>
      <c r="BO111" s="114"/>
    </row>
    <row r="112" spans="1:67" x14ac:dyDescent="0.3">
      <c r="A112" s="99"/>
      <c r="B112" s="147"/>
      <c r="C112" s="147"/>
      <c r="D112" s="147"/>
      <c r="E112" s="147"/>
      <c r="F112" s="147"/>
      <c r="G112" s="147"/>
      <c r="H112" s="147"/>
      <c r="I112" s="147"/>
      <c r="J112" s="147"/>
      <c r="K112" s="147"/>
      <c r="L112" s="147"/>
      <c r="M112" s="147"/>
      <c r="N112" s="147"/>
      <c r="O112" s="147"/>
      <c r="P112" s="147"/>
      <c r="Q112" s="147"/>
      <c r="R112" s="147"/>
      <c r="S112" s="147"/>
      <c r="T112" s="147"/>
      <c r="U112" s="147"/>
      <c r="V112" s="147"/>
      <c r="W112" s="147"/>
      <c r="X112" s="147"/>
      <c r="Y112" s="147"/>
      <c r="Z112" s="147"/>
      <c r="AA112" s="147"/>
      <c r="AB112" s="148"/>
      <c r="AC112" s="99"/>
      <c r="AD112" s="147"/>
      <c r="AE112" s="147"/>
      <c r="AF112" s="147"/>
      <c r="AG112" s="147"/>
      <c r="AH112" s="147"/>
      <c r="AI112" s="147"/>
      <c r="AJ112" s="147"/>
      <c r="AK112" s="147"/>
      <c r="AL112" s="147"/>
      <c r="AM112" s="147"/>
      <c r="AN112" s="147"/>
      <c r="AO112" s="147"/>
      <c r="AP112" s="147"/>
      <c r="AQ112" s="147"/>
      <c r="AR112" s="147"/>
      <c r="AS112" s="147"/>
      <c r="AT112" s="147"/>
      <c r="AU112" s="147"/>
      <c r="AV112" s="147"/>
      <c r="AW112" s="147"/>
      <c r="AX112" s="147"/>
      <c r="AY112" s="147"/>
      <c r="AZ112" s="147"/>
      <c r="BA112" s="147"/>
      <c r="BB112" s="147"/>
      <c r="BC112" s="147"/>
      <c r="BD112" s="147"/>
      <c r="BE112" s="147"/>
      <c r="BF112" s="148"/>
      <c r="BH112" s="114"/>
      <c r="BI112" s="114"/>
      <c r="BJ112" s="114"/>
      <c r="BK112" s="114"/>
      <c r="BL112" s="114"/>
      <c r="BM112" s="114"/>
      <c r="BN112" s="114"/>
      <c r="BO112" s="114"/>
    </row>
    <row r="113" spans="1:67" x14ac:dyDescent="0.3">
      <c r="A113" s="99"/>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c r="AA113" s="96"/>
      <c r="AB113" s="96"/>
      <c r="AC113" s="99"/>
      <c r="AD113" s="111"/>
      <c r="AE113" s="111"/>
      <c r="AF113" s="111"/>
      <c r="AG113" s="111"/>
      <c r="AH113" s="111"/>
      <c r="AI113" s="111"/>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2"/>
      <c r="BH113" s="114"/>
      <c r="BI113" s="114"/>
      <c r="BJ113" s="114"/>
      <c r="BK113" s="114"/>
      <c r="BL113" s="114"/>
      <c r="BM113" s="114"/>
      <c r="BN113" s="114"/>
      <c r="BO113" s="114"/>
    </row>
    <row r="114" spans="1:67" x14ac:dyDescent="0.3">
      <c r="A114" s="89"/>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89"/>
      <c r="AD114" s="107"/>
      <c r="AE114" s="107"/>
      <c r="AF114" s="107"/>
      <c r="AG114" s="107"/>
      <c r="AH114" s="107"/>
      <c r="AI114" s="107"/>
      <c r="AJ114" s="107"/>
      <c r="AK114" s="107"/>
      <c r="AL114" s="107"/>
      <c r="AM114" s="107"/>
      <c r="AN114" s="107"/>
      <c r="AO114" s="107"/>
      <c r="AP114" s="107"/>
      <c r="AQ114" s="107"/>
      <c r="AR114" s="107"/>
      <c r="AS114" s="107"/>
      <c r="AT114" s="107"/>
      <c r="AU114" s="107"/>
      <c r="AV114" s="107"/>
      <c r="AW114" s="107"/>
      <c r="AX114" s="107"/>
      <c r="AY114" s="107"/>
      <c r="AZ114" s="107"/>
      <c r="BA114" s="107"/>
      <c r="BB114" s="107"/>
      <c r="BC114" s="107"/>
      <c r="BD114" s="107"/>
      <c r="BE114" s="107"/>
      <c r="BF114" s="108"/>
      <c r="BH114" s="114"/>
      <c r="BI114" s="114"/>
      <c r="BJ114" s="114"/>
      <c r="BK114" s="114"/>
      <c r="BL114" s="114"/>
      <c r="BM114" s="114"/>
      <c r="BN114" s="114"/>
      <c r="BO114" s="114"/>
    </row>
    <row r="115" spans="1:67" x14ac:dyDescent="0.3">
      <c r="A115" s="109" t="s">
        <v>84</v>
      </c>
      <c r="B115" s="110" t="s">
        <v>131</v>
      </c>
      <c r="AC115" s="109" t="s">
        <v>84</v>
      </c>
      <c r="AD115" s="110" t="s">
        <v>131</v>
      </c>
      <c r="AE115" s="111"/>
      <c r="AF115" s="111"/>
      <c r="AG115" s="111"/>
      <c r="AH115" s="111"/>
      <c r="AI115" s="111"/>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2"/>
      <c r="BH115" s="114"/>
      <c r="BI115" s="114"/>
      <c r="BJ115" s="114"/>
      <c r="BK115" s="114"/>
      <c r="BL115" s="114"/>
      <c r="BM115" s="114"/>
      <c r="BN115" s="114"/>
      <c r="BO115" s="114"/>
    </row>
    <row r="116" spans="1:67" x14ac:dyDescent="0.3">
      <c r="A116" s="99"/>
      <c r="B116" s="147" t="s">
        <v>129</v>
      </c>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c r="Y116" s="147"/>
      <c r="Z116" s="147"/>
      <c r="AA116" s="147"/>
      <c r="AB116" s="148"/>
      <c r="AC116" s="99"/>
      <c r="AD116" s="147" t="s">
        <v>147</v>
      </c>
      <c r="AE116" s="147"/>
      <c r="AF116" s="147"/>
      <c r="AG116" s="147"/>
      <c r="AH116" s="147"/>
      <c r="AI116" s="147"/>
      <c r="AJ116" s="147"/>
      <c r="AK116" s="147"/>
      <c r="AL116" s="147"/>
      <c r="AM116" s="147"/>
      <c r="AN116" s="147"/>
      <c r="AO116" s="147"/>
      <c r="AP116" s="147"/>
      <c r="AQ116" s="147"/>
      <c r="AR116" s="147"/>
      <c r="AS116" s="147"/>
      <c r="AT116" s="147"/>
      <c r="AU116" s="147"/>
      <c r="AV116" s="147"/>
      <c r="AW116" s="147"/>
      <c r="AX116" s="147"/>
      <c r="AY116" s="147"/>
      <c r="AZ116" s="147"/>
      <c r="BA116" s="147"/>
      <c r="BB116" s="147"/>
      <c r="BC116" s="147"/>
      <c r="BD116" s="147"/>
      <c r="BE116" s="147"/>
      <c r="BF116" s="148"/>
      <c r="BH116" s="114"/>
      <c r="BI116" s="114"/>
      <c r="BJ116" s="114"/>
      <c r="BK116" s="114"/>
      <c r="BL116" s="114"/>
      <c r="BM116" s="114"/>
      <c r="BN116" s="114"/>
      <c r="BO116" s="114"/>
    </row>
    <row r="117" spans="1:67" x14ac:dyDescent="0.3">
      <c r="A117" s="99"/>
      <c r="B117" s="147"/>
      <c r="C117" s="147"/>
      <c r="D117" s="147"/>
      <c r="E117" s="147"/>
      <c r="F117" s="147"/>
      <c r="G117" s="147"/>
      <c r="H117" s="147"/>
      <c r="I117" s="147"/>
      <c r="J117" s="147"/>
      <c r="K117" s="147"/>
      <c r="L117" s="147"/>
      <c r="M117" s="147"/>
      <c r="N117" s="147"/>
      <c r="O117" s="147"/>
      <c r="P117" s="147"/>
      <c r="Q117" s="147"/>
      <c r="R117" s="147"/>
      <c r="S117" s="147"/>
      <c r="T117" s="147"/>
      <c r="U117" s="147"/>
      <c r="V117" s="147"/>
      <c r="W117" s="147"/>
      <c r="X117" s="147"/>
      <c r="Y117" s="147"/>
      <c r="Z117" s="147"/>
      <c r="AA117" s="147"/>
      <c r="AB117" s="148"/>
      <c r="AC117" s="99"/>
      <c r="AD117" s="147"/>
      <c r="AE117" s="147"/>
      <c r="AF117" s="147"/>
      <c r="AG117" s="147"/>
      <c r="AH117" s="147"/>
      <c r="AI117" s="147"/>
      <c r="AJ117" s="147"/>
      <c r="AK117" s="147"/>
      <c r="AL117" s="147"/>
      <c r="AM117" s="147"/>
      <c r="AN117" s="147"/>
      <c r="AO117" s="147"/>
      <c r="AP117" s="147"/>
      <c r="AQ117" s="147"/>
      <c r="AR117" s="147"/>
      <c r="AS117" s="147"/>
      <c r="AT117" s="147"/>
      <c r="AU117" s="147"/>
      <c r="AV117" s="147"/>
      <c r="AW117" s="147"/>
      <c r="AX117" s="147"/>
      <c r="AY117" s="147"/>
      <c r="AZ117" s="147"/>
      <c r="BA117" s="147"/>
      <c r="BB117" s="147"/>
      <c r="BC117" s="147"/>
      <c r="BD117" s="147"/>
      <c r="BE117" s="147"/>
      <c r="BF117" s="148"/>
      <c r="BH117" s="114"/>
      <c r="BI117" s="114"/>
      <c r="BJ117" s="114"/>
      <c r="BK117" s="114"/>
      <c r="BL117" s="114"/>
      <c r="BM117" s="114"/>
      <c r="BN117" s="114"/>
      <c r="BO117" s="114"/>
    </row>
    <row r="118" spans="1:67" x14ac:dyDescent="0.3">
      <c r="A118" s="99"/>
      <c r="B118" s="147"/>
      <c r="C118" s="147"/>
      <c r="D118" s="147"/>
      <c r="E118" s="147"/>
      <c r="F118" s="147"/>
      <c r="G118" s="147"/>
      <c r="H118" s="147"/>
      <c r="I118" s="147"/>
      <c r="J118" s="147"/>
      <c r="K118" s="147"/>
      <c r="L118" s="147"/>
      <c r="M118" s="147"/>
      <c r="N118" s="147"/>
      <c r="O118" s="147"/>
      <c r="P118" s="147"/>
      <c r="Q118" s="147"/>
      <c r="R118" s="147"/>
      <c r="S118" s="147"/>
      <c r="T118" s="147"/>
      <c r="U118" s="147"/>
      <c r="V118" s="147"/>
      <c r="W118" s="147"/>
      <c r="X118" s="147"/>
      <c r="Y118" s="147"/>
      <c r="Z118" s="147"/>
      <c r="AA118" s="147"/>
      <c r="AB118" s="148"/>
      <c r="AC118" s="99"/>
      <c r="AD118" s="147"/>
      <c r="AE118" s="147"/>
      <c r="AF118" s="147"/>
      <c r="AG118" s="147"/>
      <c r="AH118" s="147"/>
      <c r="AI118" s="147"/>
      <c r="AJ118" s="147"/>
      <c r="AK118" s="147"/>
      <c r="AL118" s="147"/>
      <c r="AM118" s="147"/>
      <c r="AN118" s="147"/>
      <c r="AO118" s="147"/>
      <c r="AP118" s="147"/>
      <c r="AQ118" s="147"/>
      <c r="AR118" s="147"/>
      <c r="AS118" s="147"/>
      <c r="AT118" s="147"/>
      <c r="AU118" s="147"/>
      <c r="AV118" s="147"/>
      <c r="AW118" s="147"/>
      <c r="AX118" s="147"/>
      <c r="AY118" s="147"/>
      <c r="AZ118" s="147"/>
      <c r="BA118" s="147"/>
      <c r="BB118" s="147"/>
      <c r="BC118" s="147"/>
      <c r="BD118" s="147"/>
      <c r="BE118" s="147"/>
      <c r="BF118" s="148"/>
      <c r="BH118" s="114"/>
      <c r="BI118" s="114"/>
      <c r="BJ118" s="114"/>
      <c r="BK118" s="114"/>
      <c r="BL118" s="114"/>
      <c r="BM118" s="114"/>
      <c r="BN118" s="114"/>
      <c r="BO118" s="114"/>
    </row>
    <row r="119" spans="1:67" x14ac:dyDescent="0.3">
      <c r="A119" s="99"/>
      <c r="B119" s="147"/>
      <c r="C119" s="147"/>
      <c r="D119" s="147"/>
      <c r="E119" s="147"/>
      <c r="F119" s="147"/>
      <c r="G119" s="147"/>
      <c r="H119" s="147"/>
      <c r="I119" s="147"/>
      <c r="J119" s="147"/>
      <c r="K119" s="147"/>
      <c r="L119" s="147"/>
      <c r="M119" s="147"/>
      <c r="N119" s="147"/>
      <c r="O119" s="147"/>
      <c r="P119" s="147"/>
      <c r="Q119" s="147"/>
      <c r="R119" s="147"/>
      <c r="S119" s="147"/>
      <c r="T119" s="147"/>
      <c r="U119" s="147"/>
      <c r="V119" s="147"/>
      <c r="W119" s="147"/>
      <c r="X119" s="147"/>
      <c r="Y119" s="147"/>
      <c r="Z119" s="147"/>
      <c r="AA119" s="147"/>
      <c r="AB119" s="148"/>
      <c r="AC119" s="99"/>
      <c r="AD119" s="147"/>
      <c r="AE119" s="147"/>
      <c r="AF119" s="147"/>
      <c r="AG119" s="147"/>
      <c r="AH119" s="147"/>
      <c r="AI119" s="147"/>
      <c r="AJ119" s="147"/>
      <c r="AK119" s="147"/>
      <c r="AL119" s="147"/>
      <c r="AM119" s="147"/>
      <c r="AN119" s="147"/>
      <c r="AO119" s="147"/>
      <c r="AP119" s="147"/>
      <c r="AQ119" s="147"/>
      <c r="AR119" s="147"/>
      <c r="AS119" s="147"/>
      <c r="AT119" s="147"/>
      <c r="AU119" s="147"/>
      <c r="AV119" s="147"/>
      <c r="AW119" s="147"/>
      <c r="AX119" s="147"/>
      <c r="AY119" s="147"/>
      <c r="AZ119" s="147"/>
      <c r="BA119" s="147"/>
      <c r="BB119" s="147"/>
      <c r="BC119" s="147"/>
      <c r="BD119" s="147"/>
      <c r="BE119" s="147"/>
      <c r="BF119" s="148"/>
      <c r="BH119" s="114"/>
      <c r="BI119" s="114"/>
      <c r="BJ119" s="114"/>
      <c r="BK119" s="114"/>
      <c r="BL119" s="114"/>
      <c r="BM119" s="114"/>
      <c r="BN119" s="114"/>
      <c r="BO119" s="114"/>
    </row>
    <row r="120" spans="1:67" x14ac:dyDescent="0.3">
      <c r="A120" s="99"/>
      <c r="AC120" s="99"/>
      <c r="AD120" s="147" t="s">
        <v>139</v>
      </c>
      <c r="AE120" s="147"/>
      <c r="AF120" s="147"/>
      <c r="AG120" s="147"/>
      <c r="AH120" s="147"/>
      <c r="AI120" s="147"/>
      <c r="AJ120" s="147"/>
      <c r="AK120" s="147"/>
      <c r="AL120" s="147"/>
      <c r="AM120" s="147"/>
      <c r="AN120" s="147"/>
      <c r="AO120" s="147"/>
      <c r="AP120" s="147"/>
      <c r="AQ120" s="147"/>
      <c r="AR120" s="147"/>
      <c r="AS120" s="147"/>
      <c r="AT120" s="147"/>
      <c r="AU120" s="147"/>
      <c r="AV120" s="147"/>
      <c r="AW120" s="147"/>
      <c r="AX120" s="147"/>
      <c r="AY120" s="147"/>
      <c r="AZ120" s="147"/>
      <c r="BA120" s="147"/>
      <c r="BB120" s="147"/>
      <c r="BC120" s="147"/>
      <c r="BD120" s="147"/>
      <c r="BE120" s="147"/>
      <c r="BF120" s="148"/>
      <c r="BH120" s="114"/>
      <c r="BI120" s="114"/>
      <c r="BJ120" s="114"/>
      <c r="BK120" s="114"/>
      <c r="BL120" s="114"/>
      <c r="BM120" s="114"/>
      <c r="BN120" s="114"/>
      <c r="BO120" s="114"/>
    </row>
    <row r="121" spans="1:67" x14ac:dyDescent="0.3">
      <c r="A121" s="99"/>
      <c r="AC121" s="99"/>
      <c r="AD121" s="147"/>
      <c r="AE121" s="147"/>
      <c r="AF121" s="147"/>
      <c r="AG121" s="147"/>
      <c r="AH121" s="147"/>
      <c r="AI121" s="147"/>
      <c r="AJ121" s="147"/>
      <c r="AK121" s="147"/>
      <c r="AL121" s="147"/>
      <c r="AM121" s="147"/>
      <c r="AN121" s="147"/>
      <c r="AO121" s="147"/>
      <c r="AP121" s="147"/>
      <c r="AQ121" s="147"/>
      <c r="AR121" s="147"/>
      <c r="AS121" s="147"/>
      <c r="AT121" s="147"/>
      <c r="AU121" s="147"/>
      <c r="AV121" s="147"/>
      <c r="AW121" s="147"/>
      <c r="AX121" s="147"/>
      <c r="AY121" s="147"/>
      <c r="AZ121" s="147"/>
      <c r="BA121" s="147"/>
      <c r="BB121" s="147"/>
      <c r="BC121" s="147"/>
      <c r="BD121" s="147"/>
      <c r="BE121" s="147"/>
      <c r="BF121" s="148"/>
      <c r="BH121" s="114"/>
      <c r="BI121" s="114"/>
      <c r="BJ121" s="114"/>
      <c r="BK121" s="114"/>
      <c r="BL121" s="114"/>
      <c r="BM121" s="114"/>
      <c r="BN121" s="114"/>
      <c r="BO121" s="114"/>
    </row>
    <row r="122" spans="1:67" x14ac:dyDescent="0.3">
      <c r="A122" s="99"/>
      <c r="AC122" s="99"/>
      <c r="AD122" s="147"/>
      <c r="AE122" s="147"/>
      <c r="AF122" s="147"/>
      <c r="AG122" s="147"/>
      <c r="AH122" s="147"/>
      <c r="AI122" s="147"/>
      <c r="AJ122" s="147"/>
      <c r="AK122" s="147"/>
      <c r="AL122" s="147"/>
      <c r="AM122" s="147"/>
      <c r="AN122" s="147"/>
      <c r="AO122" s="147"/>
      <c r="AP122" s="147"/>
      <c r="AQ122" s="147"/>
      <c r="AR122" s="147"/>
      <c r="AS122" s="147"/>
      <c r="AT122" s="147"/>
      <c r="AU122" s="147"/>
      <c r="AV122" s="147"/>
      <c r="AW122" s="147"/>
      <c r="AX122" s="147"/>
      <c r="AY122" s="147"/>
      <c r="AZ122" s="147"/>
      <c r="BA122" s="147"/>
      <c r="BB122" s="147"/>
      <c r="BC122" s="147"/>
      <c r="BD122" s="147"/>
      <c r="BE122" s="147"/>
      <c r="BF122" s="148"/>
      <c r="BH122" s="114"/>
      <c r="BI122" s="114"/>
      <c r="BJ122" s="114"/>
      <c r="BK122" s="114"/>
      <c r="BL122" s="114"/>
      <c r="BM122" s="114"/>
      <c r="BN122" s="114"/>
      <c r="BO122" s="114"/>
    </row>
    <row r="123" spans="1:67" x14ac:dyDescent="0.3">
      <c r="A123" s="99"/>
      <c r="AC123" s="99"/>
      <c r="AD123" s="111"/>
      <c r="AE123" s="111"/>
      <c r="AF123" s="111"/>
      <c r="AG123" s="111"/>
      <c r="AH123" s="111"/>
      <c r="AI123" s="111"/>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2"/>
      <c r="BH123" s="114"/>
      <c r="BI123" s="114"/>
      <c r="BJ123" s="114"/>
      <c r="BK123" s="114"/>
      <c r="BL123" s="114"/>
      <c r="BM123" s="114"/>
      <c r="BN123" s="114"/>
      <c r="BO123" s="114"/>
    </row>
    <row r="124" spans="1:67" x14ac:dyDescent="0.3">
      <c r="A124" s="99"/>
      <c r="AC124" s="99"/>
      <c r="AD124" s="81" t="s">
        <v>119</v>
      </c>
      <c r="AE124" s="111"/>
      <c r="AF124" s="111"/>
      <c r="AG124" s="111"/>
      <c r="AH124" s="111"/>
      <c r="AI124" s="111"/>
      <c r="AJ124" s="111"/>
      <c r="AK124" s="111"/>
      <c r="AL124" s="111"/>
      <c r="AM124" s="111"/>
      <c r="AN124" s="111"/>
      <c r="AO124" s="151">
        <v>107897234</v>
      </c>
      <c r="AP124" s="151"/>
      <c r="AQ124" s="151"/>
      <c r="AR124" s="151"/>
      <c r="AS124" s="151"/>
      <c r="AT124" s="151"/>
      <c r="AU124" s="111"/>
      <c r="AV124" s="111"/>
      <c r="AW124" s="111"/>
      <c r="AX124" s="111"/>
      <c r="AY124" s="111"/>
      <c r="AZ124" s="111"/>
      <c r="BA124" s="111"/>
      <c r="BB124" s="111"/>
      <c r="BC124" s="111"/>
      <c r="BD124" s="111"/>
      <c r="BE124" s="111"/>
      <c r="BF124" s="112"/>
      <c r="BH124" s="114"/>
      <c r="BI124" s="114"/>
      <c r="BJ124" s="114"/>
      <c r="BK124" s="114"/>
      <c r="BL124" s="114"/>
      <c r="BM124" s="114"/>
      <c r="BN124" s="114"/>
      <c r="BO124" s="114"/>
    </row>
    <row r="125" spans="1:67" x14ac:dyDescent="0.3">
      <c r="A125" s="99"/>
      <c r="AC125" s="99"/>
      <c r="AD125" s="81" t="s">
        <v>60</v>
      </c>
      <c r="AE125" s="111"/>
      <c r="AF125" s="111"/>
      <c r="AG125" s="111"/>
      <c r="AH125" s="111"/>
      <c r="AI125" s="111"/>
      <c r="AJ125" s="111"/>
      <c r="AK125" s="111"/>
      <c r="AL125" s="111"/>
      <c r="AM125" s="111"/>
      <c r="AN125" s="111"/>
      <c r="AO125" s="151">
        <v>34633551</v>
      </c>
      <c r="AP125" s="151"/>
      <c r="AQ125" s="151"/>
      <c r="AR125" s="151"/>
      <c r="AS125" s="151"/>
      <c r="AT125" s="151"/>
      <c r="AU125" s="111"/>
      <c r="AV125" s="111"/>
      <c r="AW125" s="111"/>
      <c r="AX125" s="111"/>
      <c r="AY125" s="111"/>
      <c r="AZ125" s="111"/>
      <c r="BA125" s="111"/>
      <c r="BB125" s="111"/>
      <c r="BC125" s="111"/>
      <c r="BD125" s="111"/>
      <c r="BE125" s="111"/>
      <c r="BF125" s="112"/>
      <c r="BH125" s="114"/>
      <c r="BI125" s="114"/>
      <c r="BJ125" s="114"/>
      <c r="BK125" s="114"/>
      <c r="BL125" s="114"/>
      <c r="BM125" s="114"/>
      <c r="BN125" s="114"/>
      <c r="BO125" s="114"/>
    </row>
    <row r="126" spans="1:67" x14ac:dyDescent="0.3">
      <c r="A126" s="99"/>
      <c r="AC126" s="99"/>
      <c r="AD126" s="81" t="s">
        <v>61</v>
      </c>
      <c r="AE126" s="111"/>
      <c r="AF126" s="111"/>
      <c r="AG126" s="111"/>
      <c r="AH126" s="111"/>
      <c r="AI126" s="111"/>
      <c r="AJ126" s="111"/>
      <c r="AK126" s="111"/>
      <c r="AL126" s="111"/>
      <c r="AM126" s="111"/>
      <c r="AN126" s="111"/>
      <c r="AO126" s="151">
        <v>5247693</v>
      </c>
      <c r="AP126" s="151"/>
      <c r="AQ126" s="151"/>
      <c r="AR126" s="151"/>
      <c r="AS126" s="151"/>
      <c r="AT126" s="151"/>
      <c r="AU126" s="111"/>
      <c r="AV126" s="111"/>
      <c r="AW126" s="111"/>
      <c r="AX126" s="111"/>
      <c r="AY126" s="111"/>
      <c r="AZ126" s="111"/>
      <c r="BA126" s="111"/>
      <c r="BB126" s="111"/>
      <c r="BC126" s="111"/>
      <c r="BD126" s="111"/>
      <c r="BE126" s="111"/>
      <c r="BF126" s="112"/>
      <c r="BH126" s="114"/>
      <c r="BI126" s="114"/>
      <c r="BJ126" s="114"/>
      <c r="BK126" s="114"/>
      <c r="BL126" s="114"/>
      <c r="BM126" s="114"/>
      <c r="BN126" s="114"/>
      <c r="BO126" s="114"/>
    </row>
    <row r="127" spans="1:67" x14ac:dyDescent="0.3">
      <c r="A127" s="99"/>
      <c r="AC127" s="99"/>
      <c r="AD127" s="81" t="s">
        <v>115</v>
      </c>
      <c r="AE127" s="111"/>
      <c r="AF127" s="111"/>
      <c r="AG127" s="111"/>
      <c r="AH127" s="111"/>
      <c r="AI127" s="111"/>
      <c r="AJ127" s="111"/>
      <c r="AK127" s="111"/>
      <c r="AL127" s="111"/>
      <c r="AM127" s="111"/>
      <c r="AN127" s="111"/>
      <c r="AO127" s="151">
        <v>50000</v>
      </c>
      <c r="AP127" s="151"/>
      <c r="AQ127" s="151"/>
      <c r="AR127" s="151"/>
      <c r="AS127" s="151"/>
      <c r="AT127" s="151"/>
      <c r="AU127" s="111"/>
      <c r="AV127" s="111"/>
      <c r="AW127" s="111"/>
      <c r="AX127" s="111"/>
      <c r="AY127" s="111"/>
      <c r="AZ127" s="111"/>
      <c r="BA127" s="111"/>
      <c r="BB127" s="111"/>
      <c r="BC127" s="111"/>
      <c r="BD127" s="111"/>
      <c r="BE127" s="111"/>
      <c r="BF127" s="112"/>
      <c r="BH127" s="114"/>
      <c r="BI127" s="114"/>
      <c r="BJ127" s="114"/>
      <c r="BK127" s="114"/>
      <c r="BL127" s="114"/>
      <c r="BM127" s="114"/>
      <c r="BN127" s="114"/>
      <c r="BO127" s="114"/>
    </row>
    <row r="128" spans="1:67" x14ac:dyDescent="0.3">
      <c r="A128" s="99"/>
      <c r="AC128" s="99"/>
      <c r="AD128" s="81" t="s">
        <v>140</v>
      </c>
      <c r="AE128" s="111"/>
      <c r="AF128" s="111"/>
      <c r="AG128" s="111"/>
      <c r="AH128" s="111"/>
      <c r="AI128" s="111"/>
      <c r="AJ128" s="111"/>
      <c r="AK128" s="111"/>
      <c r="AL128" s="111"/>
      <c r="AM128" s="111"/>
      <c r="AN128" s="111"/>
      <c r="AO128" s="152">
        <v>0</v>
      </c>
      <c r="AP128" s="152"/>
      <c r="AQ128" s="152"/>
      <c r="AR128" s="152"/>
      <c r="AS128" s="152"/>
      <c r="AT128" s="152"/>
      <c r="AU128" s="111"/>
      <c r="AV128" s="111"/>
      <c r="AW128" s="111"/>
      <c r="AX128" s="111"/>
      <c r="AY128" s="111"/>
      <c r="AZ128" s="111"/>
      <c r="BA128" s="111"/>
      <c r="BB128" s="111"/>
      <c r="BC128" s="111"/>
      <c r="BD128" s="111"/>
      <c r="BE128" s="111"/>
      <c r="BF128" s="112"/>
      <c r="BH128" s="114"/>
      <c r="BI128" s="114"/>
      <c r="BJ128" s="114"/>
      <c r="BK128" s="114"/>
      <c r="BL128" s="114"/>
      <c r="BM128" s="114"/>
      <c r="BN128" s="114"/>
      <c r="BO128" s="114"/>
    </row>
    <row r="129" spans="1:67" ht="16.5" customHeight="1" x14ac:dyDescent="0.3">
      <c r="A129" s="99"/>
      <c r="AC129" s="99"/>
      <c r="AD129" s="154" t="s">
        <v>141</v>
      </c>
      <c r="AE129" s="154"/>
      <c r="AF129" s="154"/>
      <c r="AG129" s="154"/>
      <c r="AH129" s="154"/>
      <c r="AI129" s="154"/>
      <c r="AJ129" s="154"/>
      <c r="AK129" s="154"/>
      <c r="AL129" s="111"/>
      <c r="AM129" s="111"/>
      <c r="AN129" s="111"/>
      <c r="AO129" s="153">
        <f>SUM(AO124:AT128)</f>
        <v>147828478</v>
      </c>
      <c r="AP129" s="153"/>
      <c r="AQ129" s="153"/>
      <c r="AR129" s="153"/>
      <c r="AS129" s="153"/>
      <c r="AT129" s="153"/>
      <c r="AU129" s="111"/>
      <c r="AV129" s="111"/>
      <c r="AW129" s="111"/>
      <c r="AX129" s="111"/>
      <c r="AY129" s="111"/>
      <c r="AZ129" s="111"/>
      <c r="BA129" s="111"/>
      <c r="BB129" s="111"/>
      <c r="BC129" s="111"/>
      <c r="BD129" s="111"/>
      <c r="BE129" s="111"/>
      <c r="BF129" s="112"/>
      <c r="BH129" s="114"/>
      <c r="BI129" s="114"/>
      <c r="BJ129" s="114"/>
      <c r="BK129" s="114"/>
      <c r="BL129" s="114"/>
      <c r="BM129" s="114"/>
      <c r="BN129" s="114"/>
      <c r="BO129" s="114"/>
    </row>
    <row r="130" spans="1:67" x14ac:dyDescent="0.3">
      <c r="A130" s="99"/>
      <c r="AC130" s="99"/>
      <c r="AD130" s="111"/>
      <c r="AE130" s="132"/>
      <c r="AF130" s="132"/>
      <c r="AG130" s="132"/>
      <c r="AH130" s="132"/>
      <c r="AI130" s="132"/>
      <c r="AJ130" s="132"/>
      <c r="AK130" s="132"/>
      <c r="AL130" s="111"/>
      <c r="AM130" s="111"/>
      <c r="AN130" s="111"/>
      <c r="AO130" s="133"/>
      <c r="AP130" s="133"/>
      <c r="AQ130" s="133"/>
      <c r="AR130" s="133"/>
      <c r="AS130" s="133"/>
      <c r="AT130" s="133"/>
      <c r="AU130" s="111"/>
      <c r="AV130" s="111"/>
      <c r="AW130" s="111"/>
      <c r="AX130" s="111"/>
      <c r="AY130" s="111"/>
      <c r="AZ130" s="111"/>
      <c r="BA130" s="111"/>
      <c r="BB130" s="111"/>
      <c r="BC130" s="111"/>
      <c r="BD130" s="111"/>
      <c r="BE130" s="111"/>
      <c r="BF130" s="112"/>
      <c r="BH130" s="114"/>
      <c r="BI130" s="114"/>
      <c r="BJ130" s="114"/>
      <c r="BK130" s="114"/>
      <c r="BL130" s="114"/>
      <c r="BM130" s="114"/>
      <c r="BN130" s="114"/>
      <c r="BO130" s="114"/>
    </row>
    <row r="131" spans="1:67" x14ac:dyDescent="0.3">
      <c r="A131" s="99"/>
      <c r="AC131" s="99"/>
      <c r="AD131" s="147" t="s">
        <v>142</v>
      </c>
      <c r="AE131" s="147"/>
      <c r="AF131" s="147"/>
      <c r="AG131" s="147"/>
      <c r="AH131" s="147"/>
      <c r="AI131" s="147"/>
      <c r="AJ131" s="147"/>
      <c r="AK131" s="147"/>
      <c r="AL131" s="147"/>
      <c r="AM131" s="147"/>
      <c r="AN131" s="147"/>
      <c r="AO131" s="147"/>
      <c r="AP131" s="147"/>
      <c r="AQ131" s="147"/>
      <c r="AR131" s="147"/>
      <c r="AS131" s="147"/>
      <c r="AT131" s="147"/>
      <c r="AU131" s="147"/>
      <c r="AV131" s="147"/>
      <c r="AW131" s="147"/>
      <c r="AX131" s="147"/>
      <c r="AY131" s="147"/>
      <c r="AZ131" s="147"/>
      <c r="BA131" s="147"/>
      <c r="BB131" s="147"/>
      <c r="BC131" s="147"/>
      <c r="BD131" s="147"/>
      <c r="BE131" s="147"/>
      <c r="BF131" s="148"/>
      <c r="BH131" s="114"/>
      <c r="BI131" s="114"/>
      <c r="BJ131" s="114"/>
      <c r="BK131" s="114"/>
      <c r="BL131" s="114"/>
      <c r="BM131" s="114"/>
      <c r="BN131" s="114"/>
      <c r="BO131" s="114"/>
    </row>
    <row r="132" spans="1:67" x14ac:dyDescent="0.3">
      <c r="A132" s="99"/>
      <c r="AC132" s="99"/>
      <c r="AD132" s="147"/>
      <c r="AE132" s="147"/>
      <c r="AF132" s="147"/>
      <c r="AG132" s="147"/>
      <c r="AH132" s="147"/>
      <c r="AI132" s="147"/>
      <c r="AJ132" s="147"/>
      <c r="AK132" s="147"/>
      <c r="AL132" s="147"/>
      <c r="AM132" s="147"/>
      <c r="AN132" s="147"/>
      <c r="AO132" s="147"/>
      <c r="AP132" s="147"/>
      <c r="AQ132" s="147"/>
      <c r="AR132" s="147"/>
      <c r="AS132" s="147"/>
      <c r="AT132" s="147"/>
      <c r="AU132" s="147"/>
      <c r="AV132" s="147"/>
      <c r="AW132" s="147"/>
      <c r="AX132" s="147"/>
      <c r="AY132" s="147"/>
      <c r="AZ132" s="147"/>
      <c r="BA132" s="147"/>
      <c r="BB132" s="147"/>
      <c r="BC132" s="147"/>
      <c r="BD132" s="147"/>
      <c r="BE132" s="147"/>
      <c r="BF132" s="148"/>
      <c r="BH132" s="114"/>
      <c r="BI132" s="114"/>
      <c r="BJ132" s="114"/>
      <c r="BK132" s="114"/>
      <c r="BL132" s="114"/>
      <c r="BM132" s="114"/>
      <c r="BN132" s="114"/>
      <c r="BO132" s="114"/>
    </row>
    <row r="133" spans="1:67" x14ac:dyDescent="0.3">
      <c r="A133" s="99"/>
      <c r="AC133" s="99"/>
      <c r="AD133" s="147" t="s">
        <v>143</v>
      </c>
      <c r="AE133" s="147"/>
      <c r="AF133" s="147"/>
      <c r="AG133" s="147"/>
      <c r="AH133" s="147"/>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c r="BF133" s="148"/>
      <c r="BH133" s="114"/>
      <c r="BI133" s="114"/>
      <c r="BJ133" s="114"/>
      <c r="BK133" s="114"/>
      <c r="BL133" s="114"/>
      <c r="BM133" s="114"/>
      <c r="BN133" s="114"/>
      <c r="BO133" s="114"/>
    </row>
    <row r="134" spans="1:67" x14ac:dyDescent="0.3">
      <c r="A134" s="99"/>
      <c r="AC134" s="99"/>
      <c r="AD134" s="147"/>
      <c r="AE134" s="147"/>
      <c r="AF134" s="147"/>
      <c r="AG134" s="147"/>
      <c r="AH134" s="147"/>
      <c r="AI134" s="147"/>
      <c r="AJ134" s="147"/>
      <c r="AK134" s="147"/>
      <c r="AL134" s="147"/>
      <c r="AM134" s="147"/>
      <c r="AN134" s="147"/>
      <c r="AO134" s="147"/>
      <c r="AP134" s="147"/>
      <c r="AQ134" s="147"/>
      <c r="AR134" s="147"/>
      <c r="AS134" s="147"/>
      <c r="AT134" s="147"/>
      <c r="AU134" s="147"/>
      <c r="AV134" s="147"/>
      <c r="AW134" s="147"/>
      <c r="AX134" s="147"/>
      <c r="AY134" s="147"/>
      <c r="AZ134" s="147"/>
      <c r="BA134" s="147"/>
      <c r="BB134" s="147"/>
      <c r="BC134" s="147"/>
      <c r="BD134" s="147"/>
      <c r="BE134" s="147"/>
      <c r="BF134" s="148"/>
      <c r="BH134" s="114"/>
      <c r="BI134" s="114"/>
      <c r="BJ134" s="114"/>
      <c r="BK134" s="114"/>
      <c r="BL134" s="114"/>
      <c r="BM134" s="114"/>
      <c r="BN134" s="114"/>
      <c r="BO134" s="114"/>
    </row>
    <row r="135" spans="1:67" x14ac:dyDescent="0.3">
      <c r="A135" s="99"/>
      <c r="AC135" s="99"/>
      <c r="AD135" s="147"/>
      <c r="AE135" s="147"/>
      <c r="AF135" s="147"/>
      <c r="AG135" s="147"/>
      <c r="AH135" s="147"/>
      <c r="AI135" s="147"/>
      <c r="AJ135" s="147"/>
      <c r="AK135" s="147"/>
      <c r="AL135" s="147"/>
      <c r="AM135" s="147"/>
      <c r="AN135" s="147"/>
      <c r="AO135" s="147"/>
      <c r="AP135" s="147"/>
      <c r="AQ135" s="147"/>
      <c r="AR135" s="147"/>
      <c r="AS135" s="147"/>
      <c r="AT135" s="147"/>
      <c r="AU135" s="147"/>
      <c r="AV135" s="147"/>
      <c r="AW135" s="147"/>
      <c r="AX135" s="147"/>
      <c r="AY135" s="147"/>
      <c r="AZ135" s="147"/>
      <c r="BA135" s="147"/>
      <c r="BB135" s="147"/>
      <c r="BC135" s="147"/>
      <c r="BD135" s="147"/>
      <c r="BE135" s="147"/>
      <c r="BF135" s="148"/>
      <c r="BH135" s="114"/>
      <c r="BI135" s="114"/>
      <c r="BJ135" s="114"/>
      <c r="BK135" s="114"/>
      <c r="BL135" s="114"/>
      <c r="BM135" s="114"/>
      <c r="BN135" s="114"/>
      <c r="BO135" s="114"/>
    </row>
    <row r="136" spans="1:67" ht="6" customHeight="1" x14ac:dyDescent="0.3">
      <c r="A136" s="99"/>
      <c r="AC136" s="99"/>
      <c r="AD136" s="68"/>
      <c r="AE136" s="96"/>
      <c r="AF136" s="96"/>
      <c r="AG136" s="96"/>
      <c r="AH136" s="96"/>
      <c r="AI136" s="96"/>
      <c r="AJ136" s="96"/>
      <c r="AK136" s="96"/>
      <c r="AL136" s="96"/>
      <c r="AM136" s="96"/>
      <c r="AN136" s="96"/>
      <c r="AO136" s="96"/>
      <c r="AP136" s="96"/>
      <c r="AQ136" s="96"/>
      <c r="AR136" s="96"/>
      <c r="AS136" s="96"/>
      <c r="AT136" s="96"/>
      <c r="AU136" s="96"/>
      <c r="AV136" s="96"/>
      <c r="AW136" s="96"/>
      <c r="AX136" s="96"/>
      <c r="AY136" s="96"/>
      <c r="AZ136" s="96"/>
      <c r="BA136" s="96"/>
      <c r="BB136" s="96"/>
      <c r="BC136" s="96"/>
      <c r="BD136" s="96"/>
      <c r="BE136" s="96"/>
      <c r="BF136" s="97"/>
      <c r="BH136" s="114"/>
      <c r="BI136" s="114"/>
      <c r="BJ136" s="114"/>
      <c r="BK136" s="114"/>
      <c r="BL136" s="114"/>
      <c r="BM136" s="114"/>
      <c r="BN136" s="114"/>
      <c r="BO136" s="114"/>
    </row>
    <row r="137" spans="1:67" x14ac:dyDescent="0.3">
      <c r="A137" s="99"/>
      <c r="AC137" s="99"/>
      <c r="AD137" s="147" t="s">
        <v>144</v>
      </c>
      <c r="AE137" s="147"/>
      <c r="AF137" s="147"/>
      <c r="AG137" s="147"/>
      <c r="AH137" s="147"/>
      <c r="AI137" s="147"/>
      <c r="AJ137" s="147"/>
      <c r="AK137" s="147"/>
      <c r="AL137" s="147"/>
      <c r="AM137" s="147"/>
      <c r="AN137" s="147"/>
      <c r="AO137" s="147"/>
      <c r="AP137" s="147"/>
      <c r="AQ137" s="147"/>
      <c r="AR137" s="147"/>
      <c r="AS137" s="147"/>
      <c r="AT137" s="147"/>
      <c r="AU137" s="147"/>
      <c r="AV137" s="147"/>
      <c r="AW137" s="147"/>
      <c r="AX137" s="147"/>
      <c r="AY137" s="147"/>
      <c r="AZ137" s="147"/>
      <c r="BA137" s="147"/>
      <c r="BB137" s="147"/>
      <c r="BC137" s="147"/>
      <c r="BD137" s="147"/>
      <c r="BE137" s="147"/>
      <c r="BF137" s="148"/>
      <c r="BH137" s="114"/>
      <c r="BI137" s="114"/>
      <c r="BJ137" s="114"/>
      <c r="BK137" s="114"/>
      <c r="BL137" s="114"/>
      <c r="BM137" s="114"/>
      <c r="BN137" s="114"/>
      <c r="BO137" s="114"/>
    </row>
    <row r="138" spans="1:67" x14ac:dyDescent="0.3">
      <c r="A138" s="99"/>
      <c r="AC138" s="99"/>
      <c r="AD138" s="147"/>
      <c r="AE138" s="147"/>
      <c r="AF138" s="147"/>
      <c r="AG138" s="147"/>
      <c r="AH138" s="147"/>
      <c r="AI138" s="147"/>
      <c r="AJ138" s="147"/>
      <c r="AK138" s="147"/>
      <c r="AL138" s="147"/>
      <c r="AM138" s="147"/>
      <c r="AN138" s="147"/>
      <c r="AO138" s="147"/>
      <c r="AP138" s="147"/>
      <c r="AQ138" s="147"/>
      <c r="AR138" s="147"/>
      <c r="AS138" s="147"/>
      <c r="AT138" s="147"/>
      <c r="AU138" s="147"/>
      <c r="AV138" s="147"/>
      <c r="AW138" s="147"/>
      <c r="AX138" s="147"/>
      <c r="AY138" s="147"/>
      <c r="AZ138" s="147"/>
      <c r="BA138" s="147"/>
      <c r="BB138" s="147"/>
      <c r="BC138" s="147"/>
      <c r="BD138" s="147"/>
      <c r="BE138" s="147"/>
      <c r="BF138" s="148"/>
      <c r="BH138" s="114"/>
      <c r="BI138" s="114"/>
      <c r="BJ138" s="114"/>
      <c r="BK138" s="114"/>
      <c r="BL138" s="114"/>
      <c r="BM138" s="114"/>
      <c r="BN138" s="114"/>
      <c r="BO138" s="114"/>
    </row>
    <row r="139" spans="1:67" x14ac:dyDescent="0.3">
      <c r="A139" s="99"/>
      <c r="AC139" s="99"/>
      <c r="AD139" s="147"/>
      <c r="AE139" s="147"/>
      <c r="AF139" s="147"/>
      <c r="AG139" s="147"/>
      <c r="AH139" s="147"/>
      <c r="AI139" s="147"/>
      <c r="AJ139" s="147"/>
      <c r="AK139" s="147"/>
      <c r="AL139" s="147"/>
      <c r="AM139" s="147"/>
      <c r="AN139" s="147"/>
      <c r="AO139" s="147"/>
      <c r="AP139" s="147"/>
      <c r="AQ139" s="147"/>
      <c r="AR139" s="147"/>
      <c r="AS139" s="147"/>
      <c r="AT139" s="147"/>
      <c r="AU139" s="147"/>
      <c r="AV139" s="147"/>
      <c r="AW139" s="147"/>
      <c r="AX139" s="147"/>
      <c r="AY139" s="147"/>
      <c r="AZ139" s="147"/>
      <c r="BA139" s="147"/>
      <c r="BB139" s="147"/>
      <c r="BC139" s="147"/>
      <c r="BD139" s="147"/>
      <c r="BE139" s="147"/>
      <c r="BF139" s="148"/>
      <c r="BH139" s="114"/>
      <c r="BI139" s="114"/>
      <c r="BJ139" s="114"/>
      <c r="BK139" s="114"/>
      <c r="BL139" s="114"/>
      <c r="BM139" s="114"/>
      <c r="BN139" s="114"/>
      <c r="BO139" s="114"/>
    </row>
    <row r="140" spans="1:67" x14ac:dyDescent="0.3">
      <c r="A140" s="8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89"/>
      <c r="AD140" s="107"/>
      <c r="AE140" s="107"/>
      <c r="AF140" s="107"/>
      <c r="AG140" s="107"/>
      <c r="AH140" s="107"/>
      <c r="AI140" s="107"/>
      <c r="AJ140" s="107"/>
      <c r="AK140" s="107"/>
      <c r="AL140" s="107"/>
      <c r="AM140" s="107"/>
      <c r="AN140" s="107"/>
      <c r="AO140" s="107"/>
      <c r="AP140" s="107"/>
      <c r="AQ140" s="107"/>
      <c r="AR140" s="107"/>
      <c r="AS140" s="107"/>
      <c r="AT140" s="107"/>
      <c r="AU140" s="107"/>
      <c r="AV140" s="107"/>
      <c r="AW140" s="107"/>
      <c r="AX140" s="107"/>
      <c r="AY140" s="107"/>
      <c r="AZ140" s="107"/>
      <c r="BA140" s="107"/>
      <c r="BB140" s="107"/>
      <c r="BC140" s="107"/>
      <c r="BD140" s="107"/>
      <c r="BE140" s="107"/>
      <c r="BF140" s="108"/>
      <c r="BH140" s="114"/>
      <c r="BI140" s="114"/>
      <c r="BJ140" s="114"/>
      <c r="BK140" s="114"/>
      <c r="BL140" s="114"/>
      <c r="BM140" s="114"/>
      <c r="BN140" s="114"/>
      <c r="BO140" s="114"/>
    </row>
    <row r="141" spans="1:67" x14ac:dyDescent="0.3">
      <c r="A141" s="109" t="s">
        <v>133</v>
      </c>
      <c r="B141" s="110" t="s">
        <v>19</v>
      </c>
      <c r="AC141" s="109" t="s">
        <v>133</v>
      </c>
      <c r="AD141" s="110" t="s">
        <v>19</v>
      </c>
      <c r="AE141" s="96"/>
      <c r="AF141" s="96"/>
      <c r="AG141" s="96"/>
      <c r="AH141" s="96"/>
      <c r="AI141" s="96"/>
      <c r="AJ141" s="96"/>
      <c r="AK141" s="96"/>
      <c r="AL141" s="96"/>
      <c r="AM141" s="96"/>
      <c r="AN141" s="96"/>
      <c r="AO141" s="96"/>
      <c r="AP141" s="96"/>
      <c r="AQ141" s="96"/>
      <c r="AR141" s="96"/>
      <c r="AS141" s="96"/>
      <c r="AT141" s="96"/>
      <c r="AU141" s="96"/>
      <c r="AV141" s="96"/>
      <c r="AW141" s="96"/>
      <c r="AX141" s="96"/>
      <c r="AY141" s="96"/>
      <c r="AZ141" s="96"/>
      <c r="BA141" s="96"/>
      <c r="BB141" s="96"/>
      <c r="BC141" s="96"/>
      <c r="BD141" s="96"/>
      <c r="BE141" s="96"/>
      <c r="BF141" s="97"/>
      <c r="BH141" s="114"/>
      <c r="BI141" s="114"/>
      <c r="BJ141" s="114"/>
      <c r="BK141" s="114"/>
      <c r="BL141" s="114"/>
      <c r="BM141" s="114"/>
      <c r="BN141" s="114"/>
      <c r="BO141" s="114"/>
    </row>
    <row r="142" spans="1:67" ht="16.5" customHeight="1" x14ac:dyDescent="0.3">
      <c r="A142" s="99"/>
      <c r="B142" s="147" t="s">
        <v>132</v>
      </c>
      <c r="C142" s="147"/>
      <c r="D142" s="147"/>
      <c r="E142" s="147"/>
      <c r="F142" s="147"/>
      <c r="G142" s="147"/>
      <c r="H142" s="147"/>
      <c r="I142" s="147"/>
      <c r="J142" s="147"/>
      <c r="K142" s="147"/>
      <c r="L142" s="147"/>
      <c r="M142" s="147"/>
      <c r="N142" s="147"/>
      <c r="O142" s="147"/>
      <c r="P142" s="147"/>
      <c r="Q142" s="147"/>
      <c r="R142" s="147"/>
      <c r="S142" s="147"/>
      <c r="T142" s="147"/>
      <c r="U142" s="147"/>
      <c r="V142" s="147"/>
      <c r="W142" s="147"/>
      <c r="X142" s="147"/>
      <c r="Y142" s="147"/>
      <c r="Z142" s="147"/>
      <c r="AA142" s="147"/>
      <c r="AB142" s="148"/>
      <c r="AC142" s="99"/>
      <c r="AD142" s="147" t="s">
        <v>138</v>
      </c>
      <c r="AE142" s="147"/>
      <c r="AF142" s="147"/>
      <c r="AG142" s="147"/>
      <c r="AH142" s="147"/>
      <c r="AI142" s="147"/>
      <c r="AJ142" s="147"/>
      <c r="AK142" s="147"/>
      <c r="AL142" s="147"/>
      <c r="AM142" s="147"/>
      <c r="AN142" s="147"/>
      <c r="AO142" s="147"/>
      <c r="AP142" s="147"/>
      <c r="AQ142" s="147"/>
      <c r="AR142" s="147"/>
      <c r="AS142" s="147"/>
      <c r="AT142" s="147"/>
      <c r="AU142" s="147"/>
      <c r="AV142" s="147"/>
      <c r="AW142" s="147"/>
      <c r="AX142" s="147"/>
      <c r="AY142" s="147"/>
      <c r="AZ142" s="147"/>
      <c r="BA142" s="147"/>
      <c r="BB142" s="147"/>
      <c r="BC142" s="147"/>
      <c r="BD142" s="147"/>
      <c r="BE142" s="147"/>
      <c r="BF142" s="148"/>
      <c r="BH142" s="114"/>
      <c r="BI142" s="114"/>
      <c r="BJ142" s="114"/>
      <c r="BK142" s="114"/>
      <c r="BL142" s="114"/>
      <c r="BM142" s="114"/>
      <c r="BN142" s="114"/>
      <c r="BO142" s="114"/>
    </row>
    <row r="143" spans="1:67" x14ac:dyDescent="0.3">
      <c r="A143" s="99"/>
      <c r="B143" s="147"/>
      <c r="C143" s="147"/>
      <c r="D143" s="147"/>
      <c r="E143" s="147"/>
      <c r="F143" s="147"/>
      <c r="G143" s="147"/>
      <c r="H143" s="147"/>
      <c r="I143" s="147"/>
      <c r="J143" s="147"/>
      <c r="K143" s="147"/>
      <c r="L143" s="147"/>
      <c r="M143" s="147"/>
      <c r="N143" s="147"/>
      <c r="O143" s="147"/>
      <c r="P143" s="147"/>
      <c r="Q143" s="147"/>
      <c r="R143" s="147"/>
      <c r="S143" s="147"/>
      <c r="T143" s="147"/>
      <c r="U143" s="147"/>
      <c r="V143" s="147"/>
      <c r="W143" s="147"/>
      <c r="X143" s="147"/>
      <c r="Y143" s="147"/>
      <c r="Z143" s="147"/>
      <c r="AA143" s="147"/>
      <c r="AB143" s="148"/>
      <c r="AC143" s="99"/>
      <c r="AD143" s="147"/>
      <c r="AE143" s="147"/>
      <c r="AF143" s="147"/>
      <c r="AG143" s="147"/>
      <c r="AH143" s="147"/>
      <c r="AI143" s="147"/>
      <c r="AJ143" s="147"/>
      <c r="AK143" s="147"/>
      <c r="AL143" s="147"/>
      <c r="AM143" s="147"/>
      <c r="AN143" s="147"/>
      <c r="AO143" s="147"/>
      <c r="AP143" s="147"/>
      <c r="AQ143" s="147"/>
      <c r="AR143" s="147"/>
      <c r="AS143" s="147"/>
      <c r="AT143" s="147"/>
      <c r="AU143" s="147"/>
      <c r="AV143" s="147"/>
      <c r="AW143" s="147"/>
      <c r="AX143" s="147"/>
      <c r="AY143" s="147"/>
      <c r="AZ143" s="147"/>
      <c r="BA143" s="147"/>
      <c r="BB143" s="147"/>
      <c r="BC143" s="147"/>
      <c r="BD143" s="147"/>
      <c r="BE143" s="147"/>
      <c r="BF143" s="148"/>
      <c r="BH143" s="114"/>
      <c r="BI143" s="114"/>
      <c r="BJ143" s="114"/>
      <c r="BK143" s="114"/>
      <c r="BL143" s="114"/>
      <c r="BM143" s="114"/>
      <c r="BN143" s="114"/>
      <c r="BO143" s="114"/>
    </row>
    <row r="144" spans="1:67" x14ac:dyDescent="0.3">
      <c r="A144" s="99"/>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9"/>
      <c r="AD144" s="115" t="s">
        <v>145</v>
      </c>
      <c r="AE144" s="96"/>
      <c r="AF144" s="96"/>
      <c r="AG144" s="96"/>
      <c r="AH144" s="96"/>
      <c r="AI144" s="96"/>
      <c r="AJ144" s="96"/>
      <c r="AK144" s="96"/>
      <c r="AL144" s="96"/>
      <c r="AM144" s="96"/>
      <c r="AN144" s="96"/>
      <c r="AO144" s="96"/>
      <c r="AP144" s="96"/>
      <c r="AQ144" s="96"/>
      <c r="AR144" s="96"/>
      <c r="AS144" s="96"/>
      <c r="AT144" s="96"/>
      <c r="AU144" s="96"/>
      <c r="AV144" s="96"/>
      <c r="AW144" s="96"/>
      <c r="AX144" s="96"/>
      <c r="AY144" s="96"/>
      <c r="AZ144" s="96"/>
      <c r="BA144" s="96"/>
      <c r="BB144" s="96"/>
      <c r="BC144" s="96"/>
      <c r="BD144" s="96"/>
      <c r="BE144" s="96"/>
      <c r="BF144" s="97"/>
      <c r="BH144" s="114"/>
      <c r="BI144" s="114"/>
      <c r="BJ144" s="114"/>
      <c r="BK144" s="114"/>
      <c r="BL144" s="114"/>
      <c r="BM144" s="114"/>
      <c r="BN144" s="114"/>
      <c r="BO144" s="114"/>
    </row>
    <row r="145" spans="1:85" x14ac:dyDescent="0.3">
      <c r="A145" s="99"/>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9"/>
      <c r="AE145" s="96"/>
      <c r="AF145" s="96"/>
      <c r="AG145" s="96"/>
      <c r="AH145" s="96"/>
      <c r="AI145" s="96"/>
      <c r="AJ145" s="96"/>
      <c r="AK145" s="96"/>
      <c r="AL145" s="96"/>
      <c r="AM145" s="96"/>
      <c r="AN145" s="96"/>
      <c r="AO145" s="96"/>
      <c r="AP145" s="96"/>
      <c r="AQ145" s="96"/>
      <c r="AR145" s="96"/>
      <c r="AS145" s="96"/>
      <c r="AT145" s="96"/>
      <c r="AU145" s="96"/>
      <c r="AV145" s="96"/>
      <c r="AW145" s="96"/>
      <c r="AX145" s="96"/>
      <c r="AY145" s="96"/>
      <c r="AZ145" s="96"/>
      <c r="BA145" s="96"/>
      <c r="BB145" s="96"/>
      <c r="BC145" s="96"/>
      <c r="BD145" s="96"/>
      <c r="BE145" s="96"/>
      <c r="BF145" s="97"/>
      <c r="BH145" s="114"/>
      <c r="BI145" s="114"/>
      <c r="BJ145" s="114"/>
      <c r="BK145" s="114"/>
      <c r="BL145" s="114"/>
      <c r="BM145" s="114"/>
      <c r="BN145" s="114"/>
      <c r="BO145" s="114"/>
    </row>
    <row r="146" spans="1:85" x14ac:dyDescent="0.3">
      <c r="A146" s="99"/>
      <c r="AC146" s="89"/>
      <c r="AD146" s="96"/>
      <c r="AE146" s="96"/>
      <c r="AF146" s="96"/>
      <c r="AG146" s="96"/>
      <c r="AH146" s="96"/>
      <c r="AI146" s="96"/>
      <c r="AJ146" s="96"/>
      <c r="AK146" s="96"/>
      <c r="AL146" s="96"/>
      <c r="AM146" s="96"/>
      <c r="AN146" s="96"/>
      <c r="AO146" s="96"/>
      <c r="AP146" s="96"/>
      <c r="AQ146" s="96"/>
      <c r="AR146" s="96"/>
      <c r="AS146" s="96"/>
      <c r="AT146" s="96"/>
      <c r="AU146" s="96"/>
      <c r="AV146" s="96"/>
      <c r="AW146" s="96"/>
      <c r="AX146" s="96"/>
      <c r="AY146" s="96"/>
      <c r="AZ146" s="96"/>
      <c r="BA146" s="96"/>
      <c r="BB146" s="96"/>
      <c r="BC146" s="96"/>
      <c r="BD146" s="96"/>
      <c r="BE146" s="96"/>
      <c r="BF146" s="97"/>
      <c r="BH146" s="114"/>
      <c r="BI146" s="114"/>
      <c r="BJ146" s="114"/>
      <c r="BK146" s="114"/>
      <c r="BL146" s="114"/>
      <c r="BM146" s="114"/>
      <c r="BN146" s="114"/>
      <c r="BO146" s="114"/>
    </row>
    <row r="147" spans="1:85" ht="16.5" customHeight="1" x14ac:dyDescent="0.3">
      <c r="A147" s="116"/>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149" t="s">
        <v>87</v>
      </c>
      <c r="AE147" s="149"/>
      <c r="AF147" s="149"/>
      <c r="AG147" s="149"/>
      <c r="AH147" s="149"/>
      <c r="AI147" s="149"/>
      <c r="AJ147" s="149"/>
      <c r="AK147" s="149"/>
      <c r="AL147" s="149"/>
      <c r="AM147" s="149"/>
      <c r="AN147" s="149"/>
      <c r="AO147" s="149"/>
      <c r="AP147" s="149"/>
      <c r="AQ147" s="149"/>
      <c r="AR147" s="149"/>
      <c r="AS147" s="149"/>
      <c r="AT147" s="149"/>
      <c r="AU147" s="149"/>
      <c r="AV147" s="149"/>
      <c r="AW147" s="149"/>
      <c r="AX147" s="149"/>
      <c r="AY147" s="149"/>
      <c r="AZ147" s="149"/>
      <c r="BA147" s="149"/>
      <c r="BB147" s="149"/>
      <c r="BC147" s="149"/>
      <c r="BD147" s="149"/>
      <c r="BE147" s="149"/>
      <c r="BF147" s="150"/>
    </row>
    <row r="148" spans="1:85" x14ac:dyDescent="0.3">
      <c r="A148" s="99"/>
      <c r="AD148" s="147"/>
      <c r="AE148" s="147"/>
      <c r="AF148" s="147"/>
      <c r="AG148" s="147"/>
      <c r="AH148" s="147"/>
      <c r="AI148" s="147"/>
      <c r="AJ148" s="147"/>
      <c r="AK148" s="147"/>
      <c r="AL148" s="147"/>
      <c r="AM148" s="147"/>
      <c r="AN148" s="147"/>
      <c r="AO148" s="147"/>
      <c r="AP148" s="147"/>
      <c r="AQ148" s="147"/>
      <c r="AR148" s="147"/>
      <c r="AS148" s="147"/>
      <c r="AT148" s="147"/>
      <c r="AU148" s="147"/>
      <c r="AV148" s="147"/>
      <c r="AW148" s="147"/>
      <c r="AX148" s="147"/>
      <c r="AY148" s="147"/>
      <c r="AZ148" s="147"/>
      <c r="BA148" s="147"/>
      <c r="BB148" s="147"/>
      <c r="BC148" s="147"/>
      <c r="BD148" s="147"/>
      <c r="BE148" s="147"/>
      <c r="BF148" s="148"/>
    </row>
    <row r="149" spans="1:85" x14ac:dyDescent="0.3">
      <c r="A149" s="99"/>
      <c r="AD149" s="147"/>
      <c r="AE149" s="147"/>
      <c r="AF149" s="147"/>
      <c r="AG149" s="147"/>
      <c r="AH149" s="147"/>
      <c r="AI149" s="147"/>
      <c r="AJ149" s="147"/>
      <c r="AK149" s="147"/>
      <c r="AL149" s="147"/>
      <c r="AM149" s="147"/>
      <c r="AN149" s="147"/>
      <c r="AO149" s="147"/>
      <c r="AP149" s="147"/>
      <c r="AQ149" s="147"/>
      <c r="AR149" s="147"/>
      <c r="AS149" s="147"/>
      <c r="AT149" s="147"/>
      <c r="AU149" s="147"/>
      <c r="AV149" s="147"/>
      <c r="AW149" s="147"/>
      <c r="AX149" s="147"/>
      <c r="AY149" s="147"/>
      <c r="AZ149" s="147"/>
      <c r="BA149" s="147"/>
      <c r="BB149" s="147"/>
      <c r="BC149" s="147"/>
      <c r="BD149" s="147"/>
      <c r="BE149" s="147"/>
      <c r="BF149" s="148"/>
    </row>
    <row r="150" spans="1:85" ht="15" customHeight="1" x14ac:dyDescent="0.3">
      <c r="A150" s="99"/>
      <c r="AD150" s="117" t="s">
        <v>88</v>
      </c>
      <c r="AE150" s="143" t="s">
        <v>4</v>
      </c>
      <c r="AF150" s="144"/>
      <c r="AG150" s="144"/>
      <c r="AH150" s="144"/>
      <c r="AI150" s="145"/>
      <c r="AJ150" s="146" t="s">
        <v>72</v>
      </c>
      <c r="AK150" s="146"/>
      <c r="AL150" s="146"/>
      <c r="AM150" s="146"/>
      <c r="AN150" s="146"/>
      <c r="AO150" s="118"/>
      <c r="AP150" s="81"/>
      <c r="AQ150" s="81"/>
      <c r="AR150" s="81"/>
      <c r="AS150" s="81"/>
      <c r="AT150" s="81"/>
      <c r="AU150" s="81"/>
      <c r="AV150" s="81"/>
      <c r="AW150" s="81"/>
      <c r="AX150" s="81"/>
      <c r="AY150" s="81"/>
      <c r="AZ150" s="81"/>
      <c r="BA150" s="81"/>
      <c r="BB150" s="81"/>
      <c r="BC150" s="81"/>
      <c r="BD150" s="81"/>
      <c r="BE150" s="81"/>
      <c r="BF150" s="119"/>
      <c r="BG150" s="120"/>
      <c r="BH150" s="120"/>
      <c r="BI150" s="120"/>
      <c r="BJ150" s="120"/>
      <c r="BK150" s="120"/>
      <c r="BL150" s="120"/>
      <c r="BM150" s="120"/>
      <c r="BN150" s="120"/>
      <c r="BO150" s="120"/>
      <c r="BP150" s="120"/>
      <c r="BQ150" s="120"/>
      <c r="BR150" s="120"/>
      <c r="BS150" s="120"/>
      <c r="BT150" s="120"/>
      <c r="BU150" s="120"/>
      <c r="BV150" s="120"/>
      <c r="BW150" s="120"/>
      <c r="BX150" s="120"/>
      <c r="BY150" s="120"/>
      <c r="BZ150" s="120"/>
      <c r="CA150" s="120"/>
      <c r="CB150" s="120"/>
      <c r="CC150" s="120"/>
      <c r="CD150" s="120"/>
      <c r="CE150" s="120"/>
      <c r="CF150" s="120"/>
      <c r="CG150" s="120"/>
    </row>
    <row r="151" spans="1:85" x14ac:dyDescent="0.3">
      <c r="A151" s="99"/>
      <c r="AD151" s="121">
        <v>1</v>
      </c>
      <c r="AE151" s="139" t="s">
        <v>13</v>
      </c>
      <c r="AF151" s="140"/>
      <c r="AG151" s="140"/>
      <c r="AH151" s="140"/>
      <c r="AI151" s="141"/>
      <c r="AJ151" s="142">
        <v>0</v>
      </c>
      <c r="AK151" s="142"/>
      <c r="AL151" s="142"/>
      <c r="AM151" s="142"/>
      <c r="AN151" s="142"/>
      <c r="AO151" s="122"/>
      <c r="AP151" s="81"/>
      <c r="AQ151" s="81"/>
      <c r="AR151" s="81"/>
      <c r="AS151" s="81"/>
      <c r="AT151" s="81"/>
      <c r="AU151" s="81"/>
      <c r="AV151" s="81"/>
      <c r="AW151" s="81"/>
      <c r="AX151" s="81"/>
      <c r="AY151" s="81"/>
      <c r="AZ151" s="81"/>
      <c r="BA151" s="81"/>
      <c r="BB151" s="81"/>
      <c r="BC151" s="81"/>
      <c r="BD151" s="81"/>
      <c r="BE151" s="81"/>
      <c r="BF151" s="119"/>
    </row>
    <row r="152" spans="1:85" x14ac:dyDescent="0.3">
      <c r="A152" s="99"/>
      <c r="AD152" s="121">
        <v>2</v>
      </c>
      <c r="AE152" s="139" t="s">
        <v>73</v>
      </c>
      <c r="AF152" s="140"/>
      <c r="AG152" s="140"/>
      <c r="AH152" s="140"/>
      <c r="AI152" s="141"/>
      <c r="AJ152" s="142">
        <v>0</v>
      </c>
      <c r="AK152" s="142"/>
      <c r="AL152" s="142"/>
      <c r="AM152" s="142"/>
      <c r="AN152" s="142"/>
      <c r="AO152" s="122"/>
      <c r="AP152" s="81"/>
      <c r="AQ152" s="81"/>
      <c r="AR152" s="81"/>
      <c r="AS152" s="81"/>
      <c r="AT152" s="81"/>
      <c r="AU152" s="81"/>
      <c r="AV152" s="81"/>
      <c r="AW152" s="81"/>
      <c r="AX152" s="81"/>
      <c r="AY152" s="81"/>
      <c r="AZ152" s="81"/>
      <c r="BA152" s="81"/>
      <c r="BB152" s="81"/>
      <c r="BC152" s="81"/>
      <c r="BD152" s="81"/>
      <c r="BE152" s="81"/>
      <c r="BF152" s="119"/>
    </row>
    <row r="153" spans="1:85" x14ac:dyDescent="0.3">
      <c r="A153" s="99"/>
      <c r="AD153" s="121">
        <v>3</v>
      </c>
      <c r="AE153" s="139" t="s">
        <v>75</v>
      </c>
      <c r="AF153" s="140"/>
      <c r="AG153" s="140"/>
      <c r="AH153" s="140"/>
      <c r="AI153" s="141"/>
      <c r="AJ153" s="142">
        <v>0</v>
      </c>
      <c r="AK153" s="142"/>
      <c r="AL153" s="142"/>
      <c r="AM153" s="142"/>
      <c r="AN153" s="142"/>
      <c r="AO153" s="122"/>
      <c r="AP153" s="81"/>
      <c r="AQ153" s="81"/>
      <c r="AR153" s="81"/>
      <c r="AS153" s="81"/>
      <c r="AT153" s="81"/>
      <c r="AU153" s="81"/>
      <c r="AV153" s="81"/>
      <c r="AW153" s="81"/>
      <c r="AX153" s="81"/>
      <c r="AY153" s="81"/>
      <c r="AZ153" s="81"/>
      <c r="BA153" s="81"/>
      <c r="BB153" s="81"/>
      <c r="BC153" s="81"/>
      <c r="BD153" s="81"/>
      <c r="BE153" s="81"/>
      <c r="BF153" s="119"/>
    </row>
    <row r="154" spans="1:85" x14ac:dyDescent="0.3">
      <c r="A154" s="99"/>
      <c r="AD154" s="121">
        <v>4</v>
      </c>
      <c r="AE154" s="139" t="s">
        <v>38</v>
      </c>
      <c r="AF154" s="140"/>
      <c r="AG154" s="140"/>
      <c r="AH154" s="140"/>
      <c r="AI154" s="141"/>
      <c r="AJ154" s="142">
        <v>0</v>
      </c>
      <c r="AK154" s="142"/>
      <c r="AL154" s="142"/>
      <c r="AM154" s="142"/>
      <c r="AN154" s="142"/>
      <c r="AO154" s="122"/>
      <c r="AP154" s="81"/>
      <c r="AQ154" s="81"/>
      <c r="AR154" s="81"/>
      <c r="AS154" s="81"/>
      <c r="AT154" s="81"/>
      <c r="AU154" s="81"/>
      <c r="AV154" s="81"/>
      <c r="AW154" s="81"/>
      <c r="AX154" s="81"/>
      <c r="AY154" s="81"/>
      <c r="AZ154" s="81"/>
      <c r="BA154" s="81"/>
      <c r="BB154" s="81"/>
      <c r="BC154" s="81"/>
      <c r="BD154" s="81"/>
      <c r="BE154" s="81"/>
      <c r="BF154" s="119"/>
    </row>
    <row r="155" spans="1:85" ht="15" customHeight="1" x14ac:dyDescent="0.3">
      <c r="A155" s="99"/>
      <c r="AD155" s="143" t="s">
        <v>89</v>
      </c>
      <c r="AE155" s="144"/>
      <c r="AF155" s="144"/>
      <c r="AG155" s="144"/>
      <c r="AH155" s="144"/>
      <c r="AI155" s="145"/>
      <c r="AJ155" s="146">
        <f>SUM(AJ151:AN154)</f>
        <v>0</v>
      </c>
      <c r="AK155" s="146"/>
      <c r="AL155" s="146"/>
      <c r="AM155" s="146"/>
      <c r="AN155" s="146"/>
      <c r="AO155" s="118"/>
      <c r="AP155" s="81"/>
      <c r="AQ155" s="81"/>
      <c r="AR155" s="81"/>
      <c r="AS155" s="81"/>
      <c r="AT155" s="81"/>
      <c r="AU155" s="81"/>
      <c r="AV155" s="81"/>
      <c r="AW155" s="81"/>
      <c r="AX155" s="81"/>
      <c r="AY155" s="81"/>
      <c r="AZ155" s="81"/>
      <c r="BA155" s="81"/>
      <c r="BB155" s="81"/>
      <c r="BC155" s="81"/>
      <c r="BD155" s="81"/>
      <c r="BE155" s="81"/>
      <c r="BF155" s="119"/>
    </row>
    <row r="156" spans="1:85" x14ac:dyDescent="0.3">
      <c r="A156" s="8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90"/>
      <c r="AE156" s="90"/>
      <c r="AF156" s="90"/>
      <c r="AG156" s="90"/>
      <c r="AH156" s="90"/>
      <c r="AI156" s="90"/>
      <c r="AJ156" s="90"/>
      <c r="AK156" s="90"/>
      <c r="AL156" s="90"/>
      <c r="AM156" s="90"/>
      <c r="AN156" s="90"/>
      <c r="AO156" s="90"/>
      <c r="AP156" s="90"/>
      <c r="AQ156" s="90"/>
      <c r="AR156" s="90"/>
      <c r="AS156" s="90"/>
      <c r="AT156" s="90"/>
      <c r="AU156" s="90"/>
      <c r="AV156" s="90"/>
      <c r="AW156" s="90"/>
      <c r="AX156" s="90"/>
      <c r="AY156" s="90"/>
      <c r="AZ156" s="90"/>
      <c r="BA156" s="90"/>
      <c r="BB156" s="90"/>
      <c r="BC156" s="90"/>
      <c r="BD156" s="90"/>
      <c r="BE156" s="90"/>
      <c r="BF156" s="91"/>
    </row>
    <row r="157" spans="1:85" x14ac:dyDescent="0.3">
      <c r="A157" s="123" t="s">
        <v>90</v>
      </c>
      <c r="B157" s="123"/>
      <c r="C157" s="123"/>
      <c r="D157" s="123"/>
      <c r="E157" s="123"/>
      <c r="F157" s="123"/>
      <c r="G157" s="123"/>
      <c r="H157" s="123"/>
      <c r="I157" s="123"/>
      <c r="J157" s="123"/>
      <c r="K157" s="123"/>
      <c r="L157" s="123"/>
      <c r="M157" s="123"/>
      <c r="N157" s="123"/>
      <c r="O157" s="123"/>
      <c r="P157" s="123"/>
      <c r="Q157" s="123"/>
      <c r="R157" s="123"/>
      <c r="S157" s="123"/>
      <c r="T157" s="123"/>
      <c r="U157" s="123"/>
      <c r="V157" s="123"/>
      <c r="W157" s="123"/>
      <c r="X157" s="123"/>
      <c r="Y157" s="123"/>
      <c r="Z157" s="123"/>
      <c r="AA157" s="123"/>
      <c r="AB157" s="123"/>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row>
    <row r="158" spans="1:85" x14ac:dyDescent="0.3">
      <c r="A158" s="123" t="s">
        <v>91</v>
      </c>
      <c r="B158" s="123"/>
      <c r="C158" s="123"/>
      <c r="D158" s="123"/>
      <c r="E158" s="123"/>
      <c r="F158" s="123"/>
      <c r="G158" s="123"/>
      <c r="H158" s="123"/>
      <c r="I158" s="123"/>
      <c r="J158" s="123"/>
      <c r="K158" s="123"/>
      <c r="L158" s="123"/>
      <c r="M158" s="123"/>
      <c r="N158" s="123"/>
      <c r="O158" s="123"/>
      <c r="P158" s="123"/>
      <c r="Q158" s="123"/>
      <c r="R158" s="123"/>
      <c r="S158" s="123"/>
      <c r="T158" s="123"/>
      <c r="U158" s="123"/>
      <c r="V158" s="123"/>
      <c r="W158" s="123"/>
      <c r="X158" s="123"/>
      <c r="Y158" s="123"/>
      <c r="Z158" s="123"/>
      <c r="AA158" s="123"/>
      <c r="AB158" s="123"/>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row>
    <row r="159" spans="1:85" ht="5.25" customHeight="1" x14ac:dyDescent="0.3">
      <c r="A159" s="123"/>
      <c r="B159" s="123"/>
      <c r="C159" s="123"/>
      <c r="D159" s="123"/>
      <c r="E159" s="123"/>
      <c r="F159" s="123"/>
      <c r="G159" s="123"/>
      <c r="H159" s="123"/>
      <c r="I159" s="123"/>
      <c r="J159" s="123"/>
      <c r="K159" s="123"/>
      <c r="L159" s="123"/>
      <c r="M159" s="123"/>
      <c r="N159" s="123"/>
      <c r="O159" s="123"/>
      <c r="P159" s="123"/>
      <c r="Q159" s="123"/>
      <c r="R159" s="123"/>
      <c r="S159" s="123"/>
      <c r="T159" s="123"/>
      <c r="U159" s="123"/>
      <c r="V159" s="123"/>
      <c r="W159" s="123"/>
      <c r="X159" s="123"/>
      <c r="Y159" s="123"/>
      <c r="Z159" s="123"/>
      <c r="AA159" s="123"/>
      <c r="AB159" s="123"/>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c r="BD159" s="123"/>
      <c r="BE159" s="123"/>
      <c r="BF159" s="123"/>
    </row>
    <row r="160" spans="1:85" ht="15" customHeight="1" x14ac:dyDescent="0.3">
      <c r="A160" s="84"/>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4"/>
      <c r="AE160" s="81"/>
      <c r="AF160" s="81"/>
      <c r="AG160" s="81"/>
      <c r="AH160" s="81"/>
      <c r="AI160" s="81"/>
      <c r="AJ160" s="81"/>
      <c r="AK160" s="81"/>
      <c r="AL160" s="81"/>
      <c r="AM160" s="81"/>
      <c r="AN160" s="81"/>
      <c r="AO160" s="81"/>
      <c r="AP160" s="81"/>
      <c r="AQ160" s="81"/>
      <c r="AR160" s="81"/>
      <c r="AS160" s="81"/>
      <c r="AT160" s="81"/>
      <c r="AU160" s="81" t="s">
        <v>146</v>
      </c>
      <c r="AV160" s="81"/>
      <c r="AW160" s="81"/>
      <c r="AX160" s="81"/>
      <c r="AY160" s="81"/>
      <c r="AZ160" s="81"/>
      <c r="BA160" s="81"/>
      <c r="BB160" s="81"/>
      <c r="BC160" s="81"/>
      <c r="BD160" s="81"/>
      <c r="BE160" s="81"/>
      <c r="BF160" s="81"/>
    </row>
    <row r="161" spans="1:65" ht="16.5" customHeight="1" x14ac:dyDescent="0.3">
      <c r="A161" s="84"/>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4"/>
      <c r="AE161" s="81"/>
      <c r="AF161" s="81"/>
      <c r="AG161" s="81"/>
      <c r="AH161" s="81"/>
      <c r="AI161" s="81"/>
      <c r="AJ161" s="81"/>
      <c r="AK161" s="81"/>
      <c r="AL161" s="81"/>
      <c r="AM161" s="81"/>
      <c r="AN161" s="81"/>
      <c r="AO161" s="81"/>
      <c r="AP161" s="81"/>
      <c r="AQ161" s="81"/>
      <c r="AR161" s="81"/>
      <c r="AS161" s="81"/>
      <c r="AT161" s="81"/>
      <c r="AU161" s="81" t="s">
        <v>92</v>
      </c>
      <c r="AV161" s="81"/>
      <c r="AW161" s="81"/>
      <c r="AX161" s="81"/>
      <c r="AY161" s="81"/>
      <c r="AZ161" s="81"/>
      <c r="BA161" s="81"/>
      <c r="BB161" s="81"/>
      <c r="BC161" s="81"/>
      <c r="BD161" s="81"/>
      <c r="BE161" s="81"/>
      <c r="BF161" s="81"/>
    </row>
    <row r="162" spans="1:65" x14ac:dyDescent="0.3">
      <c r="A162" s="84"/>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4"/>
      <c r="AE162" s="81"/>
      <c r="AF162" s="81"/>
      <c r="AG162" s="81"/>
      <c r="AH162" s="81"/>
      <c r="AI162" s="81"/>
      <c r="AJ162" s="81"/>
      <c r="AK162" s="81"/>
      <c r="AL162" s="81"/>
      <c r="AM162" s="81"/>
      <c r="AN162" s="81"/>
      <c r="AO162" s="81"/>
      <c r="AP162" s="81"/>
      <c r="AQ162" s="81"/>
      <c r="AR162" s="81"/>
      <c r="AS162" s="81"/>
      <c r="AT162" s="81"/>
      <c r="AU162" s="81"/>
      <c r="AV162" s="81"/>
      <c r="AW162" s="81"/>
      <c r="AX162" s="81"/>
      <c r="AY162" s="81"/>
      <c r="AZ162" s="81"/>
      <c r="BA162" s="81"/>
      <c r="BB162" s="81"/>
      <c r="BC162" s="81"/>
      <c r="BD162" s="81"/>
      <c r="BE162" s="81"/>
      <c r="BF162" s="81"/>
    </row>
    <row r="163" spans="1:65" x14ac:dyDescent="0.3">
      <c r="A163" s="84"/>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4"/>
      <c r="AE163" s="81"/>
      <c r="AF163" s="81"/>
      <c r="AG163" s="81"/>
      <c r="AH163" s="81"/>
      <c r="AI163" s="81"/>
      <c r="AJ163" s="81"/>
      <c r="AK163" s="81"/>
      <c r="AL163" s="81"/>
      <c r="AM163" s="81"/>
      <c r="AN163" s="81"/>
      <c r="AO163" s="81"/>
      <c r="AP163" s="81"/>
      <c r="AQ163" s="81"/>
      <c r="AR163" s="81"/>
      <c r="AS163" s="81"/>
      <c r="AT163" s="81"/>
      <c r="AU163" s="81"/>
      <c r="AV163" s="81"/>
      <c r="AW163" s="81"/>
      <c r="AX163" s="81"/>
      <c r="AY163" s="81"/>
      <c r="AZ163" s="81"/>
      <c r="BA163" s="81"/>
      <c r="BB163" s="81"/>
      <c r="BC163" s="81"/>
      <c r="BD163" s="81"/>
      <c r="BE163" s="81"/>
      <c r="BF163" s="81"/>
    </row>
    <row r="164" spans="1:65" x14ac:dyDescent="0.3">
      <c r="A164" s="84"/>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4"/>
      <c r="AE164" s="81"/>
      <c r="AF164" s="81"/>
      <c r="AG164" s="81"/>
      <c r="AH164" s="81"/>
      <c r="AI164" s="81"/>
      <c r="AJ164" s="81"/>
      <c r="AK164" s="81"/>
      <c r="AL164" s="81"/>
      <c r="AM164" s="81"/>
      <c r="AN164" s="81"/>
      <c r="AO164" s="81"/>
      <c r="AP164" s="81"/>
      <c r="AQ164" s="81"/>
      <c r="AR164" s="81"/>
      <c r="AS164" s="81"/>
      <c r="AT164" s="81"/>
      <c r="AU164" s="81"/>
      <c r="AV164" s="81"/>
      <c r="AW164" s="81"/>
      <c r="AX164" s="81"/>
      <c r="AY164" s="81"/>
      <c r="AZ164" s="81"/>
      <c r="BA164" s="81"/>
      <c r="BB164" s="81"/>
      <c r="BC164" s="81"/>
      <c r="BD164" s="81"/>
      <c r="BE164" s="81"/>
      <c r="BF164" s="81"/>
    </row>
    <row r="165" spans="1:65" x14ac:dyDescent="0.3">
      <c r="A165" s="84"/>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4"/>
      <c r="AE165" s="81"/>
      <c r="AF165" s="81"/>
      <c r="AG165" s="81"/>
      <c r="AH165" s="81"/>
      <c r="AI165" s="81"/>
      <c r="AJ165" s="81"/>
      <c r="AK165" s="81"/>
      <c r="AL165" s="81"/>
      <c r="AM165" s="81"/>
      <c r="AN165" s="81"/>
      <c r="AO165" s="81"/>
      <c r="AP165" s="81"/>
      <c r="AQ165" s="81"/>
      <c r="AR165" s="81"/>
      <c r="AS165" s="81"/>
      <c r="AT165" s="81"/>
      <c r="AU165" s="81"/>
      <c r="AV165" s="81"/>
      <c r="AW165" s="81"/>
      <c r="AX165" s="81"/>
      <c r="AY165" s="81"/>
      <c r="AZ165" s="81"/>
      <c r="BA165" s="81"/>
      <c r="BB165" s="81"/>
      <c r="BC165" s="81"/>
      <c r="BD165" s="81"/>
      <c r="BE165" s="81"/>
      <c r="BF165" s="81"/>
    </row>
    <row r="166" spans="1:65" x14ac:dyDescent="0.3">
      <c r="A166" s="84"/>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4"/>
      <c r="AE166" s="81"/>
      <c r="AF166" s="81"/>
      <c r="AG166" s="81"/>
      <c r="AH166" s="81"/>
      <c r="AI166" s="81"/>
      <c r="AJ166" s="81"/>
      <c r="AK166" s="81"/>
      <c r="AL166" s="81"/>
      <c r="AM166" s="81"/>
      <c r="AN166" s="81"/>
      <c r="AO166" s="81"/>
      <c r="AP166" s="81"/>
      <c r="AQ166" s="81"/>
      <c r="AR166" s="81"/>
      <c r="AS166" s="81"/>
      <c r="AT166" s="81"/>
      <c r="AU166" s="124" t="s">
        <v>93</v>
      </c>
      <c r="AV166" s="81"/>
      <c r="AW166" s="81"/>
      <c r="AX166" s="81"/>
      <c r="AY166" s="81"/>
      <c r="AZ166" s="81"/>
      <c r="BA166" s="81"/>
      <c r="BB166" s="81"/>
      <c r="BC166" s="81"/>
      <c r="BD166" s="81"/>
      <c r="BE166" s="81"/>
      <c r="BF166" s="81"/>
    </row>
    <row r="167" spans="1:65" s="81" customFormat="1" x14ac:dyDescent="0.25">
      <c r="A167" s="84"/>
      <c r="AD167" s="84"/>
      <c r="AU167" s="81" t="s">
        <v>94</v>
      </c>
      <c r="BG167" s="123"/>
      <c r="BH167" s="125"/>
      <c r="BI167" s="125"/>
      <c r="BJ167" s="125"/>
      <c r="BK167" s="125"/>
      <c r="BL167" s="125"/>
      <c r="BM167" s="125"/>
    </row>
    <row r="168" spans="1:65" s="81" customFormat="1" x14ac:dyDescent="0.25">
      <c r="A168" s="84"/>
      <c r="AD168" s="84"/>
      <c r="AU168" s="81" t="s">
        <v>95</v>
      </c>
      <c r="BG168" s="123"/>
      <c r="BH168" s="125"/>
      <c r="BI168" s="125"/>
      <c r="BJ168" s="125"/>
      <c r="BK168" s="125"/>
      <c r="BL168" s="125"/>
      <c r="BM168" s="125"/>
    </row>
    <row r="169" spans="1:65" s="81" customFormat="1" x14ac:dyDescent="0.25">
      <c r="A169" s="84"/>
      <c r="AD169" s="84"/>
      <c r="BG169" s="123"/>
      <c r="BH169" s="125"/>
      <c r="BI169" s="125"/>
      <c r="BJ169" s="125"/>
      <c r="BK169" s="125"/>
      <c r="BL169" s="125"/>
      <c r="BM169" s="125"/>
    </row>
    <row r="170" spans="1:65" s="81" customFormat="1" x14ac:dyDescent="0.25">
      <c r="A170" s="84"/>
      <c r="AD170" s="84"/>
      <c r="BG170" s="123"/>
      <c r="BH170" s="125"/>
      <c r="BI170" s="125"/>
      <c r="BJ170" s="125"/>
      <c r="BK170" s="125"/>
      <c r="BL170" s="125"/>
      <c r="BM170" s="125"/>
    </row>
    <row r="171" spans="1:65" s="81" customFormat="1" x14ac:dyDescent="0.25">
      <c r="A171" s="84"/>
      <c r="AD171" s="84"/>
      <c r="AK171" s="126"/>
      <c r="AL171" s="135" t="s">
        <v>96</v>
      </c>
      <c r="AM171" s="135"/>
      <c r="AN171" s="135"/>
      <c r="AO171" s="135"/>
      <c r="AP171" s="135"/>
      <c r="AQ171" s="135"/>
      <c r="AR171" s="136" t="s">
        <v>97</v>
      </c>
      <c r="AS171" s="136"/>
      <c r="AT171" s="136"/>
      <c r="AU171" s="136"/>
      <c r="AV171" s="136"/>
      <c r="AW171" s="136"/>
      <c r="AX171" s="136"/>
      <c r="AY171" s="136"/>
      <c r="AZ171" s="136"/>
      <c r="BA171" s="136"/>
      <c r="BB171" s="136"/>
      <c r="BC171" s="136"/>
      <c r="BD171" s="136"/>
      <c r="BE171" s="136"/>
      <c r="BF171" s="136"/>
      <c r="BG171" s="123"/>
      <c r="BH171" s="125"/>
      <c r="BI171" s="125"/>
      <c r="BJ171" s="125"/>
      <c r="BK171" s="125"/>
      <c r="BL171" s="125"/>
      <c r="BM171" s="125"/>
    </row>
    <row r="172" spans="1:65" s="81" customFormat="1" x14ac:dyDescent="0.25">
      <c r="A172" s="84"/>
      <c r="AD172" s="84"/>
      <c r="AL172" s="137"/>
      <c r="AM172" s="137"/>
      <c r="AN172" s="137"/>
      <c r="AO172" s="137"/>
      <c r="AP172" s="137"/>
      <c r="AQ172" s="137"/>
      <c r="AR172" s="138" t="s">
        <v>98</v>
      </c>
      <c r="AS172" s="138"/>
      <c r="AT172" s="138"/>
      <c r="AU172" s="138"/>
      <c r="AV172" s="138"/>
      <c r="AW172" s="138" t="s">
        <v>99</v>
      </c>
      <c r="AX172" s="138"/>
      <c r="AY172" s="138"/>
      <c r="AZ172" s="138"/>
      <c r="BA172" s="138"/>
      <c r="BB172" s="138" t="s">
        <v>100</v>
      </c>
      <c r="BC172" s="138"/>
      <c r="BD172" s="138"/>
      <c r="BE172" s="138"/>
      <c r="BF172" s="138"/>
      <c r="BG172" s="123"/>
      <c r="BH172" s="125"/>
      <c r="BI172" s="125"/>
      <c r="BJ172" s="125"/>
      <c r="BK172" s="125"/>
      <c r="BL172" s="125"/>
      <c r="BM172" s="125"/>
    </row>
    <row r="173" spans="1:65" s="81" customFormat="1" ht="5.25" customHeight="1" x14ac:dyDescent="0.25">
      <c r="A173" s="84"/>
      <c r="AD173" s="84"/>
      <c r="AL173" s="137"/>
      <c r="AM173" s="137"/>
      <c r="AN173" s="137"/>
      <c r="AO173" s="137"/>
      <c r="AP173" s="137"/>
      <c r="AQ173" s="137"/>
      <c r="AR173" s="138"/>
      <c r="AS173" s="138"/>
      <c r="AT173" s="138"/>
      <c r="AU173" s="138"/>
      <c r="AV173" s="138"/>
      <c r="AW173" s="138"/>
      <c r="AX173" s="138"/>
      <c r="AY173" s="138"/>
      <c r="AZ173" s="138"/>
      <c r="BA173" s="138"/>
      <c r="BB173" s="138"/>
      <c r="BC173" s="138"/>
      <c r="BD173" s="138"/>
      <c r="BE173" s="138"/>
      <c r="BF173" s="138"/>
      <c r="BG173" s="123"/>
      <c r="BH173" s="125"/>
      <c r="BI173" s="125"/>
      <c r="BJ173" s="125"/>
      <c r="BK173" s="125"/>
      <c r="BL173" s="125"/>
      <c r="BM173" s="125"/>
    </row>
    <row r="174" spans="1:65" s="81" customFormat="1" ht="5.25" customHeight="1" x14ac:dyDescent="0.25">
      <c r="A174" s="84"/>
      <c r="AD174" s="84"/>
      <c r="AL174" s="137"/>
      <c r="AM174" s="137"/>
      <c r="AN174" s="137"/>
      <c r="AO174" s="137"/>
      <c r="AP174" s="137"/>
      <c r="AQ174" s="137"/>
      <c r="AR174" s="138"/>
      <c r="AS174" s="138"/>
      <c r="AT174" s="138"/>
      <c r="AU174" s="138"/>
      <c r="AV174" s="138"/>
      <c r="AW174" s="138"/>
      <c r="AX174" s="138"/>
      <c r="AY174" s="138"/>
      <c r="AZ174" s="138"/>
      <c r="BA174" s="138"/>
      <c r="BB174" s="138"/>
      <c r="BC174" s="138"/>
      <c r="BD174" s="138"/>
      <c r="BE174" s="138"/>
      <c r="BF174" s="138"/>
      <c r="BG174" s="123"/>
      <c r="BH174" s="125"/>
      <c r="BI174" s="125"/>
      <c r="BJ174" s="125"/>
      <c r="BK174" s="125"/>
      <c r="BL174" s="125"/>
      <c r="BM174" s="125"/>
    </row>
    <row r="175" spans="1:65" s="81" customFormat="1" x14ac:dyDescent="0.3">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c r="AA175" s="68"/>
      <c r="AB175" s="68"/>
      <c r="AC175" s="68"/>
      <c r="AD175" s="70"/>
      <c r="AE175" s="70"/>
      <c r="AF175" s="70"/>
      <c r="AG175" s="70"/>
      <c r="AH175" s="70"/>
      <c r="AI175" s="70"/>
      <c r="AJ175" s="70"/>
      <c r="AK175" s="70"/>
      <c r="AL175" s="137"/>
      <c r="AM175" s="137"/>
      <c r="AN175" s="137"/>
      <c r="AO175" s="137"/>
      <c r="AP175" s="137"/>
      <c r="AQ175" s="137"/>
      <c r="AR175" s="138"/>
      <c r="AS175" s="138"/>
      <c r="AT175" s="138"/>
      <c r="AU175" s="138"/>
      <c r="AV175" s="138"/>
      <c r="AW175" s="138"/>
      <c r="AX175" s="138"/>
      <c r="AY175" s="138"/>
      <c r="AZ175" s="138"/>
      <c r="BA175" s="138"/>
      <c r="BB175" s="138"/>
      <c r="BC175" s="138"/>
      <c r="BD175" s="138"/>
      <c r="BE175" s="138"/>
      <c r="BF175" s="138"/>
      <c r="BK175" s="125"/>
      <c r="BL175" s="125"/>
      <c r="BM175" s="125"/>
    </row>
    <row r="176" spans="1:65" s="81" customFormat="1" x14ac:dyDescent="0.3">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c r="AB176" s="68"/>
      <c r="AC176" s="68"/>
      <c r="AD176" s="70"/>
      <c r="AE176" s="70"/>
      <c r="AF176" s="70"/>
      <c r="AG176" s="70"/>
      <c r="AH176" s="70"/>
      <c r="AI176" s="70"/>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K176" s="125"/>
      <c r="BL176" s="125"/>
      <c r="BM176" s="125"/>
    </row>
    <row r="177" spans="1:65" s="81" customFormat="1" x14ac:dyDescent="0.3">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c r="AB177" s="68"/>
      <c r="AC177" s="68"/>
      <c r="AD177" s="70"/>
      <c r="AE177" s="70"/>
      <c r="AF177" s="70"/>
      <c r="AG177" s="70"/>
      <c r="AH177" s="70"/>
      <c r="AI177" s="70"/>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K177" s="125"/>
      <c r="BL177" s="125"/>
      <c r="BM177" s="125"/>
    </row>
  </sheetData>
  <mergeCells count="209">
    <mergeCell ref="AR69:AV69"/>
    <mergeCell ref="AW69:BA69"/>
    <mergeCell ref="AH74:AQ74"/>
    <mergeCell ref="AR74:AV74"/>
    <mergeCell ref="AW74:BA74"/>
    <mergeCell ref="AD116:BF119"/>
    <mergeCell ref="AD120:BF122"/>
    <mergeCell ref="AO124:AT124"/>
    <mergeCell ref="AN34:AS34"/>
    <mergeCell ref="AT34:AY34"/>
    <mergeCell ref="AD47:AM47"/>
    <mergeCell ref="AN47:AS47"/>
    <mergeCell ref="AT47:AY47"/>
    <mergeCell ref="AD46:AM46"/>
    <mergeCell ref="AN46:AS46"/>
    <mergeCell ref="AT46:AY46"/>
    <mergeCell ref="AD39:AM39"/>
    <mergeCell ref="AN39:AS39"/>
    <mergeCell ref="AT39:AY39"/>
    <mergeCell ref="AD40:AM40"/>
    <mergeCell ref="AN40:AS40"/>
    <mergeCell ref="AT40:AY40"/>
    <mergeCell ref="AD41:AM41"/>
    <mergeCell ref="AN41:AS41"/>
    <mergeCell ref="AT41:AY41"/>
    <mergeCell ref="AD35:AM35"/>
    <mergeCell ref="AN35:AS35"/>
    <mergeCell ref="AT35:AY35"/>
    <mergeCell ref="AD76:AQ76"/>
    <mergeCell ref="AR76:AV76"/>
    <mergeCell ref="AW76:BA76"/>
    <mergeCell ref="AD80:BF81"/>
    <mergeCell ref="AD83:BF84"/>
    <mergeCell ref="AD53:AM53"/>
    <mergeCell ref="AN53:AS53"/>
    <mergeCell ref="AT53:AY53"/>
    <mergeCell ref="AD54:AM54"/>
    <mergeCell ref="AN54:AS54"/>
    <mergeCell ref="AT54:AY54"/>
    <mergeCell ref="AD44:AM44"/>
    <mergeCell ref="AN44:AS44"/>
    <mergeCell ref="AT44:AY44"/>
    <mergeCell ref="AD71:AG75"/>
    <mergeCell ref="AH71:AQ71"/>
    <mergeCell ref="AR71:AV71"/>
    <mergeCell ref="AW71:BA71"/>
    <mergeCell ref="AH72:AQ72"/>
    <mergeCell ref="AR72:AV72"/>
    <mergeCell ref="AD21:AM21"/>
    <mergeCell ref="AN21:AS21"/>
    <mergeCell ref="AT21:AY21"/>
    <mergeCell ref="AD22:AM22"/>
    <mergeCell ref="AN22:AS22"/>
    <mergeCell ref="AT22:AY22"/>
    <mergeCell ref="AD23:AM23"/>
    <mergeCell ref="AN23:AS23"/>
    <mergeCell ref="AT23:AY23"/>
    <mergeCell ref="AW72:BA72"/>
    <mergeCell ref="AH73:AQ73"/>
    <mergeCell ref="AR73:AV73"/>
    <mergeCell ref="AW73:BA73"/>
    <mergeCell ref="AH75:AQ75"/>
    <mergeCell ref="AR75:AV75"/>
    <mergeCell ref="AW75:BA75"/>
    <mergeCell ref="AD63:AG63"/>
    <mergeCell ref="AH63:AQ63"/>
    <mergeCell ref="AR63:BA63"/>
    <mergeCell ref="AD64:AG70"/>
    <mergeCell ref="AH64:AQ64"/>
    <mergeCell ref="AR64:AV64"/>
    <mergeCell ref="AW64:BA64"/>
    <mergeCell ref="AH70:AQ70"/>
    <mergeCell ref="AR70:AV70"/>
    <mergeCell ref="AW70:BA70"/>
    <mergeCell ref="AH65:AQ65"/>
    <mergeCell ref="AH66:AQ66"/>
    <mergeCell ref="AH67:AQ67"/>
    <mergeCell ref="AH68:AQ68"/>
    <mergeCell ref="AH69:AQ69"/>
    <mergeCell ref="AR65:AV65"/>
    <mergeCell ref="AW65:BA65"/>
    <mergeCell ref="AR66:AV66"/>
    <mergeCell ref="AW66:BA66"/>
    <mergeCell ref="AR67:AV67"/>
    <mergeCell ref="AW67:BA67"/>
    <mergeCell ref="AR68:AV68"/>
    <mergeCell ref="AW68:BA68"/>
    <mergeCell ref="AD55:AM55"/>
    <mergeCell ref="AN55:AS55"/>
    <mergeCell ref="AT55:AY55"/>
    <mergeCell ref="AD56:AM56"/>
    <mergeCell ref="AN56:AS56"/>
    <mergeCell ref="AT56:AY56"/>
    <mergeCell ref="AD57:AS57"/>
    <mergeCell ref="AT57:AY57"/>
    <mergeCell ref="AD59:BF61"/>
    <mergeCell ref="AD50:AM50"/>
    <mergeCell ref="AN50:AS50"/>
    <mergeCell ref="AT50:AY50"/>
    <mergeCell ref="AD51:AM51"/>
    <mergeCell ref="AN51:AS51"/>
    <mergeCell ref="AT51:AY51"/>
    <mergeCell ref="AD52:AM52"/>
    <mergeCell ref="AN52:AS52"/>
    <mergeCell ref="AT52:AY52"/>
    <mergeCell ref="AD48:AM48"/>
    <mergeCell ref="AN48:AS48"/>
    <mergeCell ref="AT48:AY48"/>
    <mergeCell ref="AD49:AM49"/>
    <mergeCell ref="AN49:AS49"/>
    <mergeCell ref="AT49:AY49"/>
    <mergeCell ref="AD42:AM42"/>
    <mergeCell ref="AN42:AS42"/>
    <mergeCell ref="AT42:AY42"/>
    <mergeCell ref="AD43:AM43"/>
    <mergeCell ref="AN43:AS43"/>
    <mergeCell ref="AT43:AY43"/>
    <mergeCell ref="AD45:AM45"/>
    <mergeCell ref="AN45:AS45"/>
    <mergeCell ref="AT45:AY45"/>
    <mergeCell ref="AN38:AS38"/>
    <mergeCell ref="AT38:AY38"/>
    <mergeCell ref="AD24:AM24"/>
    <mergeCell ref="AN24:AS24"/>
    <mergeCell ref="AT24:AY24"/>
    <mergeCell ref="AD25:AM25"/>
    <mergeCell ref="AN25:AS25"/>
    <mergeCell ref="AT25:AY25"/>
    <mergeCell ref="AD26:AM26"/>
    <mergeCell ref="AN26:AS26"/>
    <mergeCell ref="AT26:AY26"/>
    <mergeCell ref="AD27:AM27"/>
    <mergeCell ref="AN27:AS27"/>
    <mergeCell ref="AT27:AY27"/>
    <mergeCell ref="AD28:AM28"/>
    <mergeCell ref="AN28:AS28"/>
    <mergeCell ref="AT28:AY28"/>
    <mergeCell ref="AD29:AM29"/>
    <mergeCell ref="AN29:AS29"/>
    <mergeCell ref="AT29:AY29"/>
    <mergeCell ref="AD30:AM30"/>
    <mergeCell ref="AN30:AS30"/>
    <mergeCell ref="AT30:AY30"/>
    <mergeCell ref="AD34:AM34"/>
    <mergeCell ref="B18:AB20"/>
    <mergeCell ref="A6:BF6"/>
    <mergeCell ref="A8:BF8"/>
    <mergeCell ref="A9:BF9"/>
    <mergeCell ref="BI9:BM9"/>
    <mergeCell ref="A10:BF10"/>
    <mergeCell ref="A11:AB11"/>
    <mergeCell ref="AC11:BF11"/>
    <mergeCell ref="B13:AB15"/>
    <mergeCell ref="AD13:BF15"/>
    <mergeCell ref="AD18:BF20"/>
    <mergeCell ref="B110:AB112"/>
    <mergeCell ref="AD110:BF112"/>
    <mergeCell ref="B116:AB119"/>
    <mergeCell ref="AD88:BF90"/>
    <mergeCell ref="AD92:BF94"/>
    <mergeCell ref="AD96:BF104"/>
    <mergeCell ref="AD106:BF107"/>
    <mergeCell ref="B88:AB89"/>
    <mergeCell ref="AD31:AM31"/>
    <mergeCell ref="AN31:AS31"/>
    <mergeCell ref="AT31:AY31"/>
    <mergeCell ref="AD32:AM32"/>
    <mergeCell ref="AN32:AS32"/>
    <mergeCell ref="AT32:AY32"/>
    <mergeCell ref="AD33:AM33"/>
    <mergeCell ref="AN33:AS33"/>
    <mergeCell ref="AT33:AY33"/>
    <mergeCell ref="AD37:AM37"/>
    <mergeCell ref="AN37:AS37"/>
    <mergeCell ref="AT37:AY37"/>
    <mergeCell ref="AD36:AM36"/>
    <mergeCell ref="AN36:AS36"/>
    <mergeCell ref="AT36:AY36"/>
    <mergeCell ref="AD38:AM38"/>
    <mergeCell ref="AO125:AT125"/>
    <mergeCell ref="AO126:AT126"/>
    <mergeCell ref="AO127:AT127"/>
    <mergeCell ref="AO128:AT128"/>
    <mergeCell ref="AO129:AT129"/>
    <mergeCell ref="AD131:BF132"/>
    <mergeCell ref="AD129:AK129"/>
    <mergeCell ref="AD133:BF135"/>
    <mergeCell ref="AD137:BF139"/>
    <mergeCell ref="AE150:AI150"/>
    <mergeCell ref="AJ150:AN150"/>
    <mergeCell ref="AE151:AI151"/>
    <mergeCell ref="AJ151:AN151"/>
    <mergeCell ref="AE152:AI152"/>
    <mergeCell ref="AJ152:AN152"/>
    <mergeCell ref="B142:AB143"/>
    <mergeCell ref="AD142:BF143"/>
    <mergeCell ref="AD147:BF149"/>
    <mergeCell ref="AL171:AQ171"/>
    <mergeCell ref="AR171:BF171"/>
    <mergeCell ref="AL172:AQ175"/>
    <mergeCell ref="AR172:AV175"/>
    <mergeCell ref="AW172:BA175"/>
    <mergeCell ref="BB172:BF175"/>
    <mergeCell ref="AE153:AI153"/>
    <mergeCell ref="AJ153:AN153"/>
    <mergeCell ref="AE154:AI154"/>
    <mergeCell ref="AJ154:AN154"/>
    <mergeCell ref="AD155:AI155"/>
    <mergeCell ref="AJ155:AN155"/>
  </mergeCells>
  <printOptions horizontalCentered="1"/>
  <pageMargins left="0.39370078740157483" right="0.31496062992125984" top="0.39370078740157483" bottom="0.31496062992125984" header="0.31496062992125984" footer="0.31496062992125984"/>
  <pageSetup paperSize="9" scale="58" orientation="landscape" r:id="rId1"/>
  <rowBreaks count="2" manualBreakCount="2">
    <brk id="58" max="57" man="1"/>
    <brk id="108" max="5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6BB9D-5920-49DF-AA0E-EB68866551C1}">
  <dimension ref="A2"/>
  <sheetViews>
    <sheetView workbookViewId="0">
      <selection activeCell="A3" sqref="A3"/>
    </sheetView>
  </sheetViews>
  <sheetFormatPr defaultRowHeight="15" x14ac:dyDescent="0.25"/>
  <sheetData>
    <row r="2" spans="1:1" x14ac:dyDescent="0.25">
      <c r="A2" s="205" t="s">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46ADD-2C50-418A-8648-18E5F77E0770}">
  <dimension ref="A1:I118"/>
  <sheetViews>
    <sheetView view="pageBreakPreview" zoomScale="71" zoomScaleNormal="71" workbookViewId="0">
      <selection activeCell="A2" sqref="A2"/>
    </sheetView>
  </sheetViews>
  <sheetFormatPr defaultRowHeight="15" x14ac:dyDescent="0.25"/>
  <cols>
    <col min="1" max="1" width="12.85546875" style="214" customWidth="1"/>
    <col min="2" max="2" width="30.5703125" style="226" customWidth="1"/>
    <col min="3" max="3" width="26.7109375" style="215" customWidth="1"/>
    <col min="4" max="4" width="15.28515625" style="216" bestFit="1" customWidth="1"/>
    <col min="5" max="5" width="15.7109375" style="214" bestFit="1" customWidth="1"/>
    <col min="6" max="6" width="16.5703125" style="207" bestFit="1" customWidth="1"/>
    <col min="7" max="7" width="14.140625" style="207" bestFit="1" customWidth="1"/>
    <col min="8" max="8" width="41.7109375" bestFit="1" customWidth="1"/>
    <col min="9" max="9" width="14.28515625" bestFit="1" customWidth="1"/>
  </cols>
  <sheetData>
    <row r="1" spans="1:7" x14ac:dyDescent="0.25">
      <c r="A1"/>
      <c r="B1" s="204"/>
      <c r="C1"/>
      <c r="D1" s="223"/>
      <c r="E1"/>
    </row>
    <row r="2" spans="1:7" x14ac:dyDescent="0.25">
      <c r="A2" s="205" t="s">
        <v>299</v>
      </c>
      <c r="B2" s="204"/>
      <c r="C2"/>
      <c r="D2" s="223"/>
      <c r="E2"/>
    </row>
    <row r="3" spans="1:7" x14ac:dyDescent="0.25">
      <c r="A3"/>
      <c r="B3" s="204"/>
      <c r="C3"/>
      <c r="D3" s="223"/>
      <c r="E3"/>
    </row>
    <row r="4" spans="1:7" x14ac:dyDescent="0.25">
      <c r="A4" s="204" t="s">
        <v>73</v>
      </c>
      <c r="B4" s="204"/>
      <c r="C4"/>
      <c r="D4" s="223"/>
      <c r="E4"/>
    </row>
    <row r="5" spans="1:7" x14ac:dyDescent="0.25">
      <c r="A5"/>
      <c r="B5" s="204"/>
      <c r="C5"/>
      <c r="D5" s="223"/>
      <c r="E5"/>
    </row>
    <row r="6" spans="1:7" x14ac:dyDescent="0.25">
      <c r="A6" s="204" t="s">
        <v>149</v>
      </c>
      <c r="B6" s="204"/>
      <c r="C6"/>
      <c r="D6" s="223"/>
      <c r="E6" s="204" t="s">
        <v>150</v>
      </c>
    </row>
    <row r="7" spans="1:7" x14ac:dyDescent="0.25">
      <c r="A7" s="209" t="s">
        <v>163</v>
      </c>
      <c r="B7" s="225" t="s">
        <v>164</v>
      </c>
      <c r="C7" s="210">
        <v>885819300</v>
      </c>
      <c r="D7" s="223"/>
      <c r="E7" t="s">
        <v>151</v>
      </c>
      <c r="F7" s="207">
        <v>227675600</v>
      </c>
      <c r="G7" s="207">
        <v>2058000</v>
      </c>
    </row>
    <row r="8" spans="1:7" x14ac:dyDescent="0.25">
      <c r="A8" s="209" t="s">
        <v>165</v>
      </c>
      <c r="B8" s="225" t="s">
        <v>166</v>
      </c>
      <c r="C8" s="210">
        <v>397044000</v>
      </c>
      <c r="D8" s="223"/>
      <c r="E8" t="s">
        <v>152</v>
      </c>
      <c r="F8" s="207">
        <v>331494200</v>
      </c>
      <c r="G8" s="207">
        <f>4250000+1050000+960000</f>
        <v>6260000</v>
      </c>
    </row>
    <row r="9" spans="1:7" x14ac:dyDescent="0.25">
      <c r="A9" s="209" t="s">
        <v>167</v>
      </c>
      <c r="B9" s="225" t="s">
        <v>168</v>
      </c>
      <c r="C9" s="210">
        <v>477606509</v>
      </c>
      <c r="D9" s="223"/>
      <c r="E9" t="s">
        <v>153</v>
      </c>
      <c r="F9" s="207">
        <v>299950000</v>
      </c>
      <c r="G9" s="207">
        <v>6400000</v>
      </c>
    </row>
    <row r="10" spans="1:7" x14ac:dyDescent="0.25">
      <c r="A10" s="209" t="s">
        <v>169</v>
      </c>
      <c r="B10" s="225" t="s">
        <v>170</v>
      </c>
      <c r="C10" s="210">
        <v>1649007800</v>
      </c>
      <c r="D10" s="223"/>
      <c r="E10" t="s">
        <v>154</v>
      </c>
      <c r="F10" s="207">
        <v>124000000</v>
      </c>
      <c r="G10" s="207">
        <v>100000</v>
      </c>
    </row>
    <row r="11" spans="1:7" x14ac:dyDescent="0.25">
      <c r="A11" s="209" t="s">
        <v>171</v>
      </c>
      <c r="B11" s="225" t="s">
        <v>135</v>
      </c>
      <c r="C11" s="210">
        <v>57490000</v>
      </c>
      <c r="D11" s="223"/>
      <c r="E11" t="s">
        <v>155</v>
      </c>
      <c r="F11" s="207">
        <v>326101500</v>
      </c>
      <c r="G11" s="207">
        <v>1850000</v>
      </c>
    </row>
    <row r="12" spans="1:7" x14ac:dyDescent="0.25">
      <c r="A12" s="209" t="s">
        <v>172</v>
      </c>
      <c r="B12" s="225" t="s">
        <v>136</v>
      </c>
      <c r="C12" s="210">
        <v>49056500</v>
      </c>
      <c r="D12" s="223"/>
      <c r="E12" t="s">
        <v>156</v>
      </c>
      <c r="F12" s="207">
        <v>226150000</v>
      </c>
      <c r="G12" s="207">
        <v>11915000</v>
      </c>
    </row>
    <row r="13" spans="1:7" x14ac:dyDescent="0.25">
      <c r="A13"/>
      <c r="B13" s="204"/>
      <c r="C13"/>
      <c r="D13" s="223"/>
      <c r="E13" t="s">
        <v>157</v>
      </c>
      <c r="F13" s="207">
        <v>347200000</v>
      </c>
      <c r="G13" s="207">
        <v>20000000</v>
      </c>
    </row>
    <row r="14" spans="1:7" x14ac:dyDescent="0.25">
      <c r="A14"/>
      <c r="B14" s="204"/>
      <c r="C14"/>
      <c r="D14" s="223"/>
      <c r="E14" t="s">
        <v>158</v>
      </c>
      <c r="F14" s="207">
        <v>270865000</v>
      </c>
      <c r="G14" s="207">
        <v>24800000</v>
      </c>
    </row>
    <row r="15" spans="1:7" x14ac:dyDescent="0.25">
      <c r="A15"/>
      <c r="B15" s="204"/>
      <c r="C15"/>
      <c r="D15" s="223"/>
      <c r="E15" t="s">
        <v>159</v>
      </c>
      <c r="F15" s="207">
        <v>353555000</v>
      </c>
      <c r="G15" s="207">
        <v>300000</v>
      </c>
    </row>
    <row r="16" spans="1:7" x14ac:dyDescent="0.25">
      <c r="A16"/>
      <c r="B16" s="204"/>
      <c r="C16"/>
      <c r="D16" s="223"/>
      <c r="E16" t="s">
        <v>160</v>
      </c>
      <c r="F16" s="207">
        <v>202596000</v>
      </c>
      <c r="G16" s="207">
        <v>16306500</v>
      </c>
    </row>
    <row r="17" spans="1:9" x14ac:dyDescent="0.25">
      <c r="A17"/>
      <c r="B17" s="204"/>
      <c r="C17"/>
      <c r="D17" s="223"/>
      <c r="E17" t="s">
        <v>161</v>
      </c>
      <c r="F17" s="207">
        <v>248350000</v>
      </c>
      <c r="G17" s="207">
        <v>19073000</v>
      </c>
    </row>
    <row r="18" spans="1:9" x14ac:dyDescent="0.25">
      <c r="A18"/>
      <c r="B18" s="204"/>
      <c r="C18"/>
      <c r="D18" s="223"/>
      <c r="E18" t="s">
        <v>162</v>
      </c>
      <c r="F18" s="207">
        <v>372040300</v>
      </c>
      <c r="G18" s="207">
        <v>70603000</v>
      </c>
    </row>
    <row r="19" spans="1:9" x14ac:dyDescent="0.25">
      <c r="A19"/>
      <c r="B19" s="204"/>
      <c r="C19"/>
      <c r="D19" s="223"/>
      <c r="E19"/>
    </row>
    <row r="20" spans="1:9" x14ac:dyDescent="0.25">
      <c r="A20"/>
      <c r="B20" s="204"/>
      <c r="C20" s="227">
        <f>SUM(C7:C19)</f>
        <v>3516024109</v>
      </c>
      <c r="D20" s="223"/>
      <c r="E20" s="204" t="s">
        <v>89</v>
      </c>
      <c r="F20" s="208">
        <f>SUM(F7:F18)</f>
        <v>3329977600</v>
      </c>
      <c r="G20" s="208">
        <f>SUM(G7:G18)</f>
        <v>179665500</v>
      </c>
    </row>
    <row r="21" spans="1:9" x14ac:dyDescent="0.25">
      <c r="A21" s="221"/>
      <c r="F21" s="208">
        <f>SUM(F20:G20)</f>
        <v>3509643100</v>
      </c>
    </row>
    <row r="22" spans="1:9" x14ac:dyDescent="0.25">
      <c r="A22" s="221"/>
      <c r="E22" s="226" t="s">
        <v>289</v>
      </c>
      <c r="F22" s="208">
        <f>F21-C20</f>
        <v>-6381009</v>
      </c>
    </row>
    <row r="23" spans="1:9" x14ac:dyDescent="0.25">
      <c r="A23" s="221"/>
      <c r="F23" s="208"/>
    </row>
    <row r="24" spans="1:9" ht="17.25" x14ac:dyDescent="0.4">
      <c r="A24" s="213" t="s">
        <v>173</v>
      </c>
      <c r="F24" s="208"/>
      <c r="G24" s="210"/>
      <c r="H24" s="222" t="s">
        <v>258</v>
      </c>
      <c r="I24" s="210"/>
    </row>
    <row r="25" spans="1:9" x14ac:dyDescent="0.25">
      <c r="A25" s="217" t="s">
        <v>174</v>
      </c>
      <c r="B25" s="218" t="s">
        <v>135</v>
      </c>
      <c r="C25" s="211" t="s">
        <v>175</v>
      </c>
      <c r="D25" s="218">
        <v>1000000</v>
      </c>
      <c r="E25" s="215">
        <v>30000</v>
      </c>
      <c r="G25" s="210"/>
      <c r="H25" s="210"/>
      <c r="I25" s="210"/>
    </row>
    <row r="26" spans="1:9" x14ac:dyDescent="0.25">
      <c r="A26" s="217" t="s">
        <v>174</v>
      </c>
      <c r="B26" s="218" t="s">
        <v>135</v>
      </c>
      <c r="C26" s="211" t="s">
        <v>176</v>
      </c>
      <c r="D26" s="218">
        <v>750000</v>
      </c>
      <c r="E26" s="215">
        <v>45000</v>
      </c>
      <c r="G26" s="210">
        <v>1</v>
      </c>
      <c r="H26" s="210" t="s">
        <v>259</v>
      </c>
      <c r="I26" s="210">
        <f>SUM(F20,D25:D36)</f>
        <v>3365567600</v>
      </c>
    </row>
    <row r="27" spans="1:9" x14ac:dyDescent="0.25">
      <c r="A27" s="217" t="s">
        <v>174</v>
      </c>
      <c r="B27" s="218" t="s">
        <v>135</v>
      </c>
      <c r="C27" s="211" t="s">
        <v>177</v>
      </c>
      <c r="D27" s="218">
        <v>1000000</v>
      </c>
      <c r="E27" s="215">
        <v>30000</v>
      </c>
      <c r="G27" s="210">
        <v>2</v>
      </c>
      <c r="H27" s="210" t="s">
        <v>260</v>
      </c>
      <c r="I27" s="210"/>
    </row>
    <row r="28" spans="1:9" x14ac:dyDescent="0.25">
      <c r="A28" s="217" t="s">
        <v>178</v>
      </c>
      <c r="B28" s="218" t="s">
        <v>135</v>
      </c>
      <c r="C28" s="211" t="s">
        <v>179</v>
      </c>
      <c r="D28" s="218">
        <v>1200000</v>
      </c>
      <c r="E28" s="215">
        <v>36000</v>
      </c>
      <c r="G28" s="210">
        <v>3</v>
      </c>
      <c r="H28" s="210" t="s">
        <v>261</v>
      </c>
      <c r="I28" s="210"/>
    </row>
    <row r="29" spans="1:9" x14ac:dyDescent="0.25">
      <c r="A29" s="217" t="s">
        <v>180</v>
      </c>
      <c r="B29" s="218" t="s">
        <v>135</v>
      </c>
      <c r="C29" s="211" t="s">
        <v>175</v>
      </c>
      <c r="D29" s="218">
        <v>1050000</v>
      </c>
      <c r="E29" s="215">
        <v>31500</v>
      </c>
      <c r="G29" s="210">
        <v>4</v>
      </c>
      <c r="H29" s="210" t="s">
        <v>262</v>
      </c>
      <c r="I29" s="210"/>
    </row>
    <row r="30" spans="1:9" x14ac:dyDescent="0.25">
      <c r="A30" s="217" t="s">
        <v>180</v>
      </c>
      <c r="B30" s="218" t="s">
        <v>135</v>
      </c>
      <c r="C30" s="211" t="s">
        <v>181</v>
      </c>
      <c r="D30" s="218">
        <v>1000000</v>
      </c>
      <c r="E30" s="215">
        <v>30000</v>
      </c>
      <c r="G30" s="210">
        <v>5</v>
      </c>
      <c r="H30" s="210" t="s">
        <v>263</v>
      </c>
      <c r="I30" s="210"/>
    </row>
    <row r="31" spans="1:9" x14ac:dyDescent="0.25">
      <c r="A31" s="217" t="s">
        <v>182</v>
      </c>
      <c r="B31" s="218" t="s">
        <v>135</v>
      </c>
      <c r="C31" s="212" t="s">
        <v>183</v>
      </c>
      <c r="D31" s="218">
        <v>1000000</v>
      </c>
      <c r="E31" s="219">
        <f>6%*D31*50%</f>
        <v>30000</v>
      </c>
      <c r="G31" s="210">
        <v>6</v>
      </c>
      <c r="H31" s="210" t="s">
        <v>264</v>
      </c>
      <c r="I31" s="210">
        <f>SUM(D37:D40)</f>
        <v>42056500</v>
      </c>
    </row>
    <row r="32" spans="1:9" x14ac:dyDescent="0.25">
      <c r="A32" s="217" t="s">
        <v>184</v>
      </c>
      <c r="B32" s="218" t="s">
        <v>135</v>
      </c>
      <c r="C32" s="212" t="s">
        <v>185</v>
      </c>
      <c r="D32" s="218">
        <v>1000000</v>
      </c>
      <c r="E32" s="219">
        <f>6%*D32*50%</f>
        <v>30000</v>
      </c>
      <c r="G32" s="210">
        <v>7</v>
      </c>
      <c r="H32" s="210" t="s">
        <v>265</v>
      </c>
      <c r="I32" s="210"/>
    </row>
    <row r="33" spans="1:9" x14ac:dyDescent="0.25">
      <c r="A33" s="217" t="s">
        <v>186</v>
      </c>
      <c r="B33" s="218" t="s">
        <v>135</v>
      </c>
      <c r="C33" s="211" t="s">
        <v>187</v>
      </c>
      <c r="D33" s="219">
        <v>1000000</v>
      </c>
      <c r="E33" s="219">
        <v>60000</v>
      </c>
      <c r="G33" s="210">
        <v>8</v>
      </c>
      <c r="H33" s="210" t="s">
        <v>266</v>
      </c>
      <c r="I33" s="210"/>
    </row>
    <row r="34" spans="1:9" x14ac:dyDescent="0.25">
      <c r="A34" s="217" t="s">
        <v>188</v>
      </c>
      <c r="B34" s="218" t="s">
        <v>135</v>
      </c>
      <c r="C34" s="212" t="s">
        <v>189</v>
      </c>
      <c r="D34" s="218">
        <v>900000</v>
      </c>
      <c r="E34" s="218">
        <v>27000</v>
      </c>
      <c r="G34" s="210">
        <v>9</v>
      </c>
      <c r="H34" s="210" t="s">
        <v>267</v>
      </c>
      <c r="I34" s="210">
        <f>SUM(D73:D85)</f>
        <v>89769500</v>
      </c>
    </row>
    <row r="35" spans="1:9" x14ac:dyDescent="0.25">
      <c r="A35" s="217" t="s">
        <v>190</v>
      </c>
      <c r="B35" s="218" t="s">
        <v>135</v>
      </c>
      <c r="C35" s="212" t="s">
        <v>181</v>
      </c>
      <c r="D35" s="218">
        <v>1050000</v>
      </c>
      <c r="E35" s="218">
        <v>31500</v>
      </c>
      <c r="G35" s="210">
        <v>10</v>
      </c>
      <c r="H35" s="210" t="s">
        <v>268</v>
      </c>
      <c r="I35" s="210">
        <f>SUM(D41:D71,D86:D87)</f>
        <v>12249500</v>
      </c>
    </row>
    <row r="36" spans="1:9" x14ac:dyDescent="0.25">
      <c r="A36" s="217" t="s">
        <v>191</v>
      </c>
      <c r="B36" s="218" t="s">
        <v>135</v>
      </c>
      <c r="C36" s="212" t="s">
        <v>192</v>
      </c>
      <c r="D36" s="218">
        <v>24640000</v>
      </c>
      <c r="E36" s="218">
        <v>1478400</v>
      </c>
      <c r="G36" s="210"/>
      <c r="H36" s="222" t="s">
        <v>89</v>
      </c>
      <c r="I36" s="222">
        <f>SUM(I26:I35)</f>
        <v>3509643100</v>
      </c>
    </row>
    <row r="37" spans="1:9" x14ac:dyDescent="0.25">
      <c r="A37" s="217" t="s">
        <v>193</v>
      </c>
      <c r="B37" s="218" t="s">
        <v>136</v>
      </c>
      <c r="C37" s="212" t="s">
        <v>194</v>
      </c>
      <c r="D37" s="218">
        <v>2000000</v>
      </c>
      <c r="E37" s="219">
        <f>6%*50%*D37</f>
        <v>60000</v>
      </c>
      <c r="G37" s="210"/>
      <c r="H37" s="210"/>
      <c r="I37" s="210">
        <f>I36-F20</f>
        <v>179665500</v>
      </c>
    </row>
    <row r="38" spans="1:9" x14ac:dyDescent="0.25">
      <c r="A38" s="217" t="s">
        <v>195</v>
      </c>
      <c r="B38" s="218" t="s">
        <v>136</v>
      </c>
      <c r="C38" s="211" t="s">
        <v>196</v>
      </c>
      <c r="D38" s="218">
        <v>100000</v>
      </c>
      <c r="E38" s="218">
        <v>3000</v>
      </c>
    </row>
    <row r="39" spans="1:9" x14ac:dyDescent="0.25">
      <c r="A39" s="217" t="s">
        <v>197</v>
      </c>
      <c r="B39" s="218" t="s">
        <v>136</v>
      </c>
      <c r="C39" s="212" t="s">
        <v>198</v>
      </c>
      <c r="D39" s="218">
        <v>1506500</v>
      </c>
      <c r="E39" s="218">
        <v>45195</v>
      </c>
    </row>
    <row r="40" spans="1:9" x14ac:dyDescent="0.25">
      <c r="A40" s="217" t="s">
        <v>199</v>
      </c>
      <c r="B40" s="218" t="s">
        <v>136</v>
      </c>
      <c r="C40" s="212" t="s">
        <v>200</v>
      </c>
      <c r="D40" s="218">
        <v>38450000</v>
      </c>
      <c r="E40" s="218">
        <v>1153500</v>
      </c>
    </row>
    <row r="41" spans="1:9" x14ac:dyDescent="0.25">
      <c r="A41" s="217" t="s">
        <v>174</v>
      </c>
      <c r="B41" s="218" t="s">
        <v>116</v>
      </c>
      <c r="C41" s="211" t="s">
        <v>201</v>
      </c>
      <c r="D41" s="219">
        <v>50000</v>
      </c>
      <c r="E41" s="219">
        <f>6%*50%*D41</f>
        <v>1500</v>
      </c>
    </row>
    <row r="42" spans="1:9" x14ac:dyDescent="0.25">
      <c r="A42" s="217" t="s">
        <v>202</v>
      </c>
      <c r="B42" s="218" t="s">
        <v>116</v>
      </c>
      <c r="C42" s="211" t="s">
        <v>203</v>
      </c>
      <c r="D42" s="219">
        <v>160000</v>
      </c>
      <c r="E42" s="219">
        <f>6%*D42</f>
        <v>9600</v>
      </c>
    </row>
    <row r="43" spans="1:9" x14ac:dyDescent="0.25">
      <c r="A43" s="217" t="s">
        <v>180</v>
      </c>
      <c r="B43" s="218" t="s">
        <v>116</v>
      </c>
      <c r="C43" s="211" t="s">
        <v>204</v>
      </c>
      <c r="D43" s="219">
        <v>50000</v>
      </c>
      <c r="E43" s="219">
        <f>6%*D43</f>
        <v>3000</v>
      </c>
    </row>
    <row r="44" spans="1:9" x14ac:dyDescent="0.25">
      <c r="A44" s="217" t="s">
        <v>205</v>
      </c>
      <c r="B44" s="218" t="s">
        <v>116</v>
      </c>
      <c r="C44" s="211" t="s">
        <v>206</v>
      </c>
      <c r="D44" s="219">
        <v>1850000</v>
      </c>
      <c r="E44" s="219">
        <f>6%*D44</f>
        <v>111000</v>
      </c>
    </row>
    <row r="45" spans="1:9" x14ac:dyDescent="0.25">
      <c r="A45" s="217"/>
      <c r="B45" s="218" t="s">
        <v>54</v>
      </c>
      <c r="D45" s="220"/>
      <c r="E45" s="220"/>
    </row>
    <row r="46" spans="1:9" x14ac:dyDescent="0.25">
      <c r="A46" s="217" t="s">
        <v>269</v>
      </c>
      <c r="B46" s="218" t="s">
        <v>54</v>
      </c>
      <c r="C46" s="215" t="s">
        <v>275</v>
      </c>
      <c r="D46" s="220">
        <v>295000</v>
      </c>
      <c r="E46" s="220">
        <v>8850</v>
      </c>
    </row>
    <row r="47" spans="1:9" x14ac:dyDescent="0.25">
      <c r="A47" s="217" t="s">
        <v>270</v>
      </c>
      <c r="B47" s="218" t="s">
        <v>54</v>
      </c>
      <c r="C47" s="215" t="s">
        <v>276</v>
      </c>
      <c r="D47" s="220">
        <v>265000</v>
      </c>
      <c r="E47" s="220">
        <v>7950</v>
      </c>
    </row>
    <row r="48" spans="1:9" x14ac:dyDescent="0.25">
      <c r="A48" s="217" t="s">
        <v>271</v>
      </c>
      <c r="B48" s="218" t="s">
        <v>54</v>
      </c>
      <c r="C48" s="215" t="s">
        <v>277</v>
      </c>
      <c r="D48" s="220">
        <v>165000</v>
      </c>
      <c r="E48" s="220">
        <v>4950</v>
      </c>
    </row>
    <row r="49" spans="1:5" x14ac:dyDescent="0.25">
      <c r="A49" s="217" t="s">
        <v>271</v>
      </c>
      <c r="B49" s="218" t="s">
        <v>54</v>
      </c>
      <c r="C49" s="215" t="s">
        <v>278</v>
      </c>
      <c r="D49" s="220">
        <v>108000</v>
      </c>
      <c r="E49" s="220">
        <v>3240</v>
      </c>
    </row>
    <row r="50" spans="1:5" x14ac:dyDescent="0.25">
      <c r="A50" s="217" t="s">
        <v>272</v>
      </c>
      <c r="B50" s="218" t="s">
        <v>54</v>
      </c>
      <c r="C50" s="215" t="s">
        <v>279</v>
      </c>
      <c r="D50" s="220">
        <v>500000</v>
      </c>
      <c r="E50" s="220">
        <v>15000</v>
      </c>
    </row>
    <row r="51" spans="1:5" x14ac:dyDescent="0.25">
      <c r="A51" s="217" t="s">
        <v>273</v>
      </c>
      <c r="B51" s="218" t="s">
        <v>54</v>
      </c>
      <c r="C51" s="215" t="s">
        <v>280</v>
      </c>
      <c r="D51" s="220">
        <v>350000</v>
      </c>
      <c r="E51" s="220">
        <v>10500</v>
      </c>
    </row>
    <row r="52" spans="1:5" x14ac:dyDescent="0.25">
      <c r="A52" s="217" t="s">
        <v>273</v>
      </c>
      <c r="B52" s="218" t="s">
        <v>54</v>
      </c>
      <c r="C52" s="215" t="s">
        <v>281</v>
      </c>
      <c r="D52" s="220">
        <v>125000</v>
      </c>
      <c r="E52" s="220">
        <v>3750</v>
      </c>
    </row>
    <row r="53" spans="1:5" x14ac:dyDescent="0.25">
      <c r="A53" s="217" t="s">
        <v>274</v>
      </c>
      <c r="B53" s="218" t="s">
        <v>54</v>
      </c>
      <c r="C53" s="215" t="s">
        <v>282</v>
      </c>
      <c r="D53" s="220">
        <v>250000</v>
      </c>
      <c r="E53" s="220">
        <v>7500</v>
      </c>
    </row>
    <row r="54" spans="1:5" x14ac:dyDescent="0.25">
      <c r="A54" s="217" t="s">
        <v>207</v>
      </c>
      <c r="B54" s="218" t="s">
        <v>54</v>
      </c>
      <c r="C54" s="212" t="s">
        <v>208</v>
      </c>
      <c r="D54" s="218">
        <v>400000</v>
      </c>
      <c r="E54" s="219">
        <f>6%*50%*D54</f>
        <v>12000</v>
      </c>
    </row>
    <row r="55" spans="1:5" x14ac:dyDescent="0.25">
      <c r="A55" s="217" t="s">
        <v>184</v>
      </c>
      <c r="B55" s="218" t="s">
        <v>54</v>
      </c>
      <c r="C55" s="212" t="s">
        <v>209</v>
      </c>
      <c r="D55" s="218">
        <v>500000</v>
      </c>
      <c r="E55" s="219">
        <f>6%*50%*500000</f>
        <v>15000</v>
      </c>
    </row>
    <row r="56" spans="1:5" x14ac:dyDescent="0.25">
      <c r="A56" s="217" t="s">
        <v>210</v>
      </c>
      <c r="B56" s="218" t="s">
        <v>54</v>
      </c>
      <c r="C56" s="212" t="s">
        <v>211</v>
      </c>
      <c r="D56" s="218">
        <v>1000000</v>
      </c>
      <c r="E56" s="219">
        <f>6%*50%*1000000</f>
        <v>30000</v>
      </c>
    </row>
    <row r="57" spans="1:5" x14ac:dyDescent="0.25">
      <c r="A57" s="217" t="s">
        <v>210</v>
      </c>
      <c r="B57" s="218" t="s">
        <v>54</v>
      </c>
      <c r="C57" s="212" t="s">
        <v>212</v>
      </c>
      <c r="D57" s="218">
        <v>500000</v>
      </c>
      <c r="E57" s="219">
        <f>6%*50%*500000</f>
        <v>15000</v>
      </c>
    </row>
    <row r="58" spans="1:5" x14ac:dyDescent="0.25">
      <c r="A58" s="217" t="s">
        <v>213</v>
      </c>
      <c r="B58" s="218" t="s">
        <v>54</v>
      </c>
      <c r="C58" s="211" t="s">
        <v>214</v>
      </c>
      <c r="D58" s="219">
        <v>100000</v>
      </c>
      <c r="E58" s="219">
        <f>6%*50%*D58</f>
        <v>3000</v>
      </c>
    </row>
    <row r="59" spans="1:5" x14ac:dyDescent="0.25">
      <c r="A59" s="217" t="s">
        <v>215</v>
      </c>
      <c r="B59" s="218" t="s">
        <v>54</v>
      </c>
      <c r="C59" s="211" t="s">
        <v>216</v>
      </c>
      <c r="D59" s="219">
        <v>1365000</v>
      </c>
      <c r="E59" s="219">
        <v>40950</v>
      </c>
    </row>
    <row r="60" spans="1:5" x14ac:dyDescent="0.25">
      <c r="A60" s="217" t="s">
        <v>217</v>
      </c>
      <c r="B60" s="218" t="s">
        <v>54</v>
      </c>
      <c r="C60" s="211" t="s">
        <v>218</v>
      </c>
      <c r="D60" s="219">
        <v>50000</v>
      </c>
      <c r="E60" s="219">
        <v>1500</v>
      </c>
    </row>
    <row r="61" spans="1:5" x14ac:dyDescent="0.25">
      <c r="A61" s="217" t="s">
        <v>219</v>
      </c>
      <c r="B61" s="218" t="s">
        <v>54</v>
      </c>
      <c r="C61" s="211" t="s">
        <v>220</v>
      </c>
      <c r="D61" s="218">
        <v>200000</v>
      </c>
      <c r="E61" s="218">
        <v>6000</v>
      </c>
    </row>
    <row r="62" spans="1:5" x14ac:dyDescent="0.25">
      <c r="A62" s="217" t="s">
        <v>248</v>
      </c>
      <c r="B62" s="218" t="s">
        <v>54</v>
      </c>
      <c r="C62" s="212" t="s">
        <v>249</v>
      </c>
      <c r="D62" s="218">
        <v>500000</v>
      </c>
      <c r="E62" s="218">
        <v>15000</v>
      </c>
    </row>
    <row r="63" spans="1:5" x14ac:dyDescent="0.25">
      <c r="A63" s="217" t="s">
        <v>221</v>
      </c>
      <c r="B63" s="218" t="s">
        <v>54</v>
      </c>
      <c r="C63" s="212" t="s">
        <v>222</v>
      </c>
      <c r="D63" s="218">
        <v>260000</v>
      </c>
      <c r="E63" s="218">
        <v>7800</v>
      </c>
    </row>
    <row r="64" spans="1:5" x14ac:dyDescent="0.25">
      <c r="A64" s="217" t="s">
        <v>223</v>
      </c>
      <c r="B64" s="218" t="s">
        <v>54</v>
      </c>
      <c r="C64" s="212" t="s">
        <v>224</v>
      </c>
      <c r="D64" s="218">
        <v>506500</v>
      </c>
      <c r="E64" s="218">
        <v>15195</v>
      </c>
    </row>
    <row r="65" spans="1:5" x14ac:dyDescent="0.25">
      <c r="A65" s="217" t="s">
        <v>225</v>
      </c>
      <c r="B65" s="218" t="s">
        <v>54</v>
      </c>
      <c r="C65" s="212" t="s">
        <v>226</v>
      </c>
      <c r="D65" s="218">
        <v>350000</v>
      </c>
      <c r="E65" s="218">
        <v>10500</v>
      </c>
    </row>
    <row r="66" spans="1:5" x14ac:dyDescent="0.25">
      <c r="A66" s="217" t="s">
        <v>225</v>
      </c>
      <c r="B66" s="218" t="s">
        <v>54</v>
      </c>
      <c r="C66" s="212" t="s">
        <v>227</v>
      </c>
      <c r="D66" s="218">
        <v>200000</v>
      </c>
      <c r="E66" s="218">
        <v>6000</v>
      </c>
    </row>
    <row r="67" spans="1:5" x14ac:dyDescent="0.25">
      <c r="A67" s="217" t="s">
        <v>228</v>
      </c>
      <c r="B67" s="218" t="s">
        <v>54</v>
      </c>
      <c r="C67" s="212" t="s">
        <v>229</v>
      </c>
      <c r="D67" s="218">
        <v>350000</v>
      </c>
      <c r="E67" s="218">
        <v>10500</v>
      </c>
    </row>
    <row r="68" spans="1:5" x14ac:dyDescent="0.25">
      <c r="A68" s="217" t="s">
        <v>190</v>
      </c>
      <c r="B68" s="218" t="s">
        <v>54</v>
      </c>
      <c r="C68" s="212" t="s">
        <v>230</v>
      </c>
      <c r="D68" s="218">
        <v>200000</v>
      </c>
      <c r="E68" s="218">
        <v>6000</v>
      </c>
    </row>
    <row r="69" spans="1:5" x14ac:dyDescent="0.25">
      <c r="A69" s="217" t="s">
        <v>231</v>
      </c>
      <c r="B69" s="218" t="s">
        <v>54</v>
      </c>
      <c r="C69" s="212" t="s">
        <v>232</v>
      </c>
      <c r="D69" s="218">
        <v>200000</v>
      </c>
      <c r="E69" s="218">
        <v>6000</v>
      </c>
    </row>
    <row r="70" spans="1:5" x14ac:dyDescent="0.25">
      <c r="A70" s="217" t="s">
        <v>231</v>
      </c>
      <c r="B70" s="218" t="s">
        <v>54</v>
      </c>
      <c r="C70" s="212" t="s">
        <v>233</v>
      </c>
      <c r="D70" s="218">
        <v>200000</v>
      </c>
      <c r="E70" s="218">
        <v>6000</v>
      </c>
    </row>
    <row r="71" spans="1:5" x14ac:dyDescent="0.25">
      <c r="A71" s="217" t="s">
        <v>234</v>
      </c>
      <c r="B71" s="218" t="s">
        <v>54</v>
      </c>
      <c r="C71" s="212" t="s">
        <v>235</v>
      </c>
      <c r="D71" s="218">
        <v>200000</v>
      </c>
      <c r="E71" s="218">
        <v>6000</v>
      </c>
    </row>
    <row r="72" spans="1:5" x14ac:dyDescent="0.25">
      <c r="A72" s="217"/>
      <c r="B72" s="218" t="s">
        <v>137</v>
      </c>
      <c r="C72" s="212"/>
      <c r="D72" s="218"/>
      <c r="E72" s="218"/>
    </row>
    <row r="73" spans="1:5" x14ac:dyDescent="0.25">
      <c r="A73" s="217" t="s">
        <v>236</v>
      </c>
      <c r="B73" s="218" t="s">
        <v>137</v>
      </c>
      <c r="C73" s="211" t="s">
        <v>237</v>
      </c>
      <c r="D73" s="219">
        <v>10000000</v>
      </c>
      <c r="E73" s="219">
        <v>600000</v>
      </c>
    </row>
    <row r="74" spans="1:5" x14ac:dyDescent="0.25">
      <c r="A74" s="217" t="s">
        <v>238</v>
      </c>
      <c r="B74" s="218" t="s">
        <v>137</v>
      </c>
      <c r="C74" s="211" t="s">
        <v>239</v>
      </c>
      <c r="D74" s="219">
        <v>11500000</v>
      </c>
      <c r="E74" s="219">
        <v>690000</v>
      </c>
    </row>
    <row r="75" spans="1:5" x14ac:dyDescent="0.25">
      <c r="A75" s="217" t="s">
        <v>238</v>
      </c>
      <c r="B75" s="218" t="s">
        <v>137</v>
      </c>
      <c r="C75" s="211" t="s">
        <v>240</v>
      </c>
      <c r="D75" s="219">
        <v>3000000</v>
      </c>
      <c r="E75" s="219">
        <v>180000</v>
      </c>
    </row>
    <row r="76" spans="1:5" x14ac:dyDescent="0.25">
      <c r="A76" s="217" t="s">
        <v>241</v>
      </c>
      <c r="B76" s="218" t="s">
        <v>137</v>
      </c>
      <c r="C76" s="211" t="s">
        <v>242</v>
      </c>
      <c r="D76" s="219">
        <v>4500000</v>
      </c>
      <c r="E76" s="219">
        <v>270000</v>
      </c>
    </row>
    <row r="77" spans="1:5" x14ac:dyDescent="0.25">
      <c r="A77" s="217" t="s">
        <v>283</v>
      </c>
      <c r="B77" s="218" t="s">
        <v>137</v>
      </c>
      <c r="C77" s="221" t="s">
        <v>286</v>
      </c>
      <c r="D77" s="224">
        <v>2400000</v>
      </c>
      <c r="E77" s="219">
        <v>144000</v>
      </c>
    </row>
    <row r="78" spans="1:5" x14ac:dyDescent="0.25">
      <c r="A78" s="217" t="s">
        <v>284</v>
      </c>
      <c r="B78" s="218" t="s">
        <v>137</v>
      </c>
      <c r="C78" s="221" t="s">
        <v>287</v>
      </c>
      <c r="D78" s="224">
        <v>20000000</v>
      </c>
      <c r="E78" s="219">
        <v>1200000</v>
      </c>
    </row>
    <row r="79" spans="1:5" x14ac:dyDescent="0.25">
      <c r="A79" s="217" t="s">
        <v>285</v>
      </c>
      <c r="B79" s="218" t="s">
        <v>137</v>
      </c>
      <c r="C79" s="221" t="s">
        <v>288</v>
      </c>
      <c r="D79" s="224">
        <v>2400000</v>
      </c>
      <c r="E79" s="215">
        <v>144000</v>
      </c>
    </row>
    <row r="80" spans="1:5" x14ac:dyDescent="0.25">
      <c r="A80" s="217" t="s">
        <v>243</v>
      </c>
      <c r="B80" s="218" t="s">
        <v>137</v>
      </c>
      <c r="C80" s="212" t="s">
        <v>244</v>
      </c>
      <c r="D80" s="218">
        <v>2650000</v>
      </c>
      <c r="E80" s="218">
        <v>159000</v>
      </c>
    </row>
    <row r="81" spans="1:5" x14ac:dyDescent="0.25">
      <c r="A81" s="217" t="s">
        <v>243</v>
      </c>
      <c r="B81" s="218" t="s">
        <v>137</v>
      </c>
      <c r="C81" s="212" t="s">
        <v>245</v>
      </c>
      <c r="D81" s="218">
        <v>10000000</v>
      </c>
      <c r="E81" s="218">
        <v>600000</v>
      </c>
    </row>
    <row r="82" spans="1:5" x14ac:dyDescent="0.25">
      <c r="A82" s="217" t="s">
        <v>246</v>
      </c>
      <c r="B82" s="218" t="s">
        <v>137</v>
      </c>
      <c r="C82" s="212" t="s">
        <v>247</v>
      </c>
      <c r="D82" s="218">
        <v>2656500</v>
      </c>
      <c r="E82" s="218">
        <v>159390</v>
      </c>
    </row>
    <row r="83" spans="1:5" x14ac:dyDescent="0.25">
      <c r="A83" s="217" t="s">
        <v>250</v>
      </c>
      <c r="B83" s="218" t="s">
        <v>137</v>
      </c>
      <c r="C83" s="212" t="s">
        <v>251</v>
      </c>
      <c r="D83" s="218">
        <v>15000000</v>
      </c>
      <c r="E83" s="218">
        <v>900000</v>
      </c>
    </row>
    <row r="84" spans="1:5" x14ac:dyDescent="0.25">
      <c r="A84" s="217" t="s">
        <v>190</v>
      </c>
      <c r="B84" s="218" t="s">
        <v>137</v>
      </c>
      <c r="C84" s="212" t="s">
        <v>252</v>
      </c>
      <c r="D84" s="218">
        <v>3006500</v>
      </c>
      <c r="E84" s="218">
        <v>180390</v>
      </c>
    </row>
    <row r="85" spans="1:5" x14ac:dyDescent="0.25">
      <c r="A85" s="217" t="s">
        <v>234</v>
      </c>
      <c r="B85" s="218" t="s">
        <v>137</v>
      </c>
      <c r="C85" s="212" t="s">
        <v>253</v>
      </c>
      <c r="D85" s="218">
        <v>2656500</v>
      </c>
      <c r="E85" s="218">
        <v>159390</v>
      </c>
    </row>
    <row r="86" spans="1:5" x14ac:dyDescent="0.25">
      <c r="A86" s="217" t="s">
        <v>254</v>
      </c>
      <c r="B86" s="218" t="s">
        <v>50</v>
      </c>
      <c r="C86" s="211" t="s">
        <v>255</v>
      </c>
      <c r="D86" s="219">
        <v>500000</v>
      </c>
      <c r="E86" s="219">
        <v>15000</v>
      </c>
    </row>
    <row r="87" spans="1:5" x14ac:dyDescent="0.25">
      <c r="A87" s="217" t="s">
        <v>256</v>
      </c>
      <c r="B87" s="218" t="s">
        <v>50</v>
      </c>
      <c r="C87" s="212" t="s">
        <v>257</v>
      </c>
      <c r="D87" s="218">
        <v>500000</v>
      </c>
      <c r="E87" s="218">
        <v>30000</v>
      </c>
    </row>
    <row r="88" spans="1:5" x14ac:dyDescent="0.25">
      <c r="D88" s="220"/>
      <c r="E88" s="215"/>
    </row>
    <row r="89" spans="1:5" x14ac:dyDescent="0.25">
      <c r="D89" s="220">
        <f>SUM(D25:D88)</f>
        <v>179665500</v>
      </c>
      <c r="E89" s="215">
        <f>SUM(E25:E88)</f>
        <v>8951550</v>
      </c>
    </row>
    <row r="91" spans="1:5" x14ac:dyDescent="0.25">
      <c r="D91" s="216">
        <f>D89-G20</f>
        <v>0</v>
      </c>
    </row>
    <row r="95" spans="1:5" x14ac:dyDescent="0.25">
      <c r="A95" s="205" t="s">
        <v>148</v>
      </c>
    </row>
    <row r="96" spans="1:5" x14ac:dyDescent="0.25">
      <c r="A96"/>
    </row>
    <row r="97" spans="1:6" x14ac:dyDescent="0.25">
      <c r="A97" s="204" t="s">
        <v>75</v>
      </c>
    </row>
    <row r="98" spans="1:6" x14ac:dyDescent="0.25">
      <c r="A98"/>
    </row>
    <row r="99" spans="1:6" x14ac:dyDescent="0.25">
      <c r="A99" s="204" t="s">
        <v>290</v>
      </c>
      <c r="E99" s="204" t="s">
        <v>150</v>
      </c>
    </row>
    <row r="100" spans="1:6" x14ac:dyDescent="0.25">
      <c r="A100" s="206" t="s">
        <v>291</v>
      </c>
      <c r="B100" s="206" t="s">
        <v>47</v>
      </c>
      <c r="C100" s="228">
        <v>5715665</v>
      </c>
      <c r="E100" t="s">
        <v>151</v>
      </c>
      <c r="F100" s="207">
        <v>2963237</v>
      </c>
    </row>
    <row r="101" spans="1:6" x14ac:dyDescent="0.25">
      <c r="A101" s="206" t="s">
        <v>292</v>
      </c>
      <c r="B101" s="206" t="s">
        <v>55</v>
      </c>
      <c r="C101" s="228">
        <v>8353500</v>
      </c>
      <c r="E101" t="s">
        <v>152</v>
      </c>
      <c r="F101" s="207">
        <v>5120428</v>
      </c>
    </row>
    <row r="102" spans="1:6" x14ac:dyDescent="0.25">
      <c r="A102" s="206" t="s">
        <v>293</v>
      </c>
      <c r="B102" s="206" t="s">
        <v>54</v>
      </c>
      <c r="C102" s="228">
        <v>112367998</v>
      </c>
      <c r="E102" t="s">
        <v>153</v>
      </c>
      <c r="F102" s="207">
        <v>11468490</v>
      </c>
    </row>
    <row r="103" spans="1:6" x14ac:dyDescent="0.25">
      <c r="A103" s="214" t="s">
        <v>294</v>
      </c>
      <c r="B103" s="214" t="s">
        <v>137</v>
      </c>
      <c r="C103" s="215">
        <v>279354000</v>
      </c>
      <c r="E103" t="s">
        <v>154</v>
      </c>
      <c r="F103" s="207">
        <v>1280000</v>
      </c>
    </row>
    <row r="104" spans="1:6" x14ac:dyDescent="0.25">
      <c r="A104" s="214" t="s">
        <v>295</v>
      </c>
      <c r="B104" s="214" t="s">
        <v>46</v>
      </c>
      <c r="C104" s="215">
        <v>239402989</v>
      </c>
      <c r="E104" t="s">
        <v>155</v>
      </c>
      <c r="F104" s="207">
        <v>63506359</v>
      </c>
    </row>
    <row r="105" spans="1:6" x14ac:dyDescent="0.25">
      <c r="A105" s="214" t="s">
        <v>296</v>
      </c>
      <c r="B105" s="214" t="s">
        <v>121</v>
      </c>
      <c r="C105" s="215">
        <v>903222057</v>
      </c>
      <c r="E105" t="s">
        <v>156</v>
      </c>
      <c r="F105" s="207">
        <v>8060763</v>
      </c>
    </row>
    <row r="106" spans="1:6" x14ac:dyDescent="0.25">
      <c r="E106" t="s">
        <v>157</v>
      </c>
      <c r="F106" s="207">
        <v>15108115</v>
      </c>
    </row>
    <row r="107" spans="1:6" x14ac:dyDescent="0.25">
      <c r="E107" t="s">
        <v>158</v>
      </c>
      <c r="F107" s="207">
        <v>16684635</v>
      </c>
    </row>
    <row r="108" spans="1:6" x14ac:dyDescent="0.25">
      <c r="E108" t="s">
        <v>159</v>
      </c>
      <c r="F108" s="207">
        <v>35120420</v>
      </c>
    </row>
    <row r="109" spans="1:6" x14ac:dyDescent="0.25">
      <c r="E109" t="s">
        <v>160</v>
      </c>
      <c r="F109" s="207">
        <v>7237800</v>
      </c>
    </row>
    <row r="110" spans="1:6" x14ac:dyDescent="0.25">
      <c r="E110" t="s">
        <v>161</v>
      </c>
      <c r="F110" s="207">
        <v>15323022</v>
      </c>
    </row>
    <row r="111" spans="1:6" x14ac:dyDescent="0.25">
      <c r="E111" t="s">
        <v>162</v>
      </c>
      <c r="F111" s="207">
        <v>34017345</v>
      </c>
    </row>
    <row r="112" spans="1:6" x14ac:dyDescent="0.25">
      <c r="E112"/>
    </row>
    <row r="113" spans="3:8" x14ac:dyDescent="0.25">
      <c r="C113" s="229">
        <f>SUM(C100:C105)</f>
        <v>1548416209</v>
      </c>
      <c r="E113" s="204" t="s">
        <v>89</v>
      </c>
      <c r="F113" s="208">
        <f>SUM(F100:F111)</f>
        <v>215890614</v>
      </c>
    </row>
    <row r="114" spans="3:8" x14ac:dyDescent="0.25">
      <c r="E114" s="204" t="s">
        <v>289</v>
      </c>
      <c r="F114" s="208">
        <f>C113-F113</f>
        <v>1332525595</v>
      </c>
    </row>
    <row r="116" spans="3:8" x14ac:dyDescent="0.25">
      <c r="E116" t="s">
        <v>297</v>
      </c>
      <c r="F116" s="207">
        <v>629488800</v>
      </c>
      <c r="G116" s="207">
        <f>F116*10%</f>
        <v>62948880</v>
      </c>
      <c r="H116" t="s">
        <v>298</v>
      </c>
    </row>
    <row r="118" spans="3:8" x14ac:dyDescent="0.25">
      <c r="F118" s="207">
        <f>F114-F116</f>
        <v>703036795</v>
      </c>
    </row>
  </sheetData>
  <phoneticPr fontId="15" type="noConversion"/>
  <pageMargins left="0.7" right="0.7" top="0.75" bottom="0.75" header="0.3" footer="0.3"/>
  <pageSetup paperSize="9" scale="6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Temuan</vt:lpstr>
      <vt:lpstr>Surat Balasan</vt:lpstr>
      <vt:lpstr>1.1</vt:lpstr>
      <vt:lpstr>2.1</vt:lpstr>
      <vt:lpstr>'2.1'!Print_Area</vt:lpstr>
      <vt:lpstr>'Surat Balasan'!Print_Area</vt:lpstr>
      <vt:lpstr>Temuan!Print_Area</vt:lpstr>
      <vt:lpstr>'Surat Balasan'!Print_Titles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Pramudita</dc:creator>
  <cp:lastModifiedBy>Brian Pramudita</cp:lastModifiedBy>
  <cp:lastPrinted>2023-10-20T07:10:21Z</cp:lastPrinted>
  <dcterms:created xsi:type="dcterms:W3CDTF">2023-10-16T04:13:56Z</dcterms:created>
  <dcterms:modified xsi:type="dcterms:W3CDTF">2023-10-20T07:11:24Z</dcterms:modified>
</cp:coreProperties>
</file>