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brian\OneDrive\Desktop\IRMA NURANISA\30. UNIV AISYAH LAMPUNG\KERTAS KERJA\"/>
    </mc:Choice>
  </mc:AlternateContent>
  <xr:revisionPtr revIDLastSave="0" documentId="13_ncr:1_{6A305314-1640-415A-AF6B-32B4D6F509B1}" xr6:coauthVersionLast="47" xr6:coauthVersionMax="47" xr10:uidLastSave="{00000000-0000-0000-0000-000000000000}"/>
  <bookViews>
    <workbookView xWindow="-120" yWindow="-120" windowWidth="20730" windowHeight="11040" xr2:uid="{9E3D5A1E-ECBF-48B8-BABB-34F0E93BA8FE}"/>
  </bookViews>
  <sheets>
    <sheet name="Balasan" sheetId="2" r:id="rId1"/>
    <sheet name="1.1" sheetId="3" r:id="rId2"/>
    <sheet name="2.1" sheetId="4" r:id="rId3"/>
    <sheet name="2.2" sheetId="1" r:id="rId4"/>
    <sheet name="2.3" sheetId="5" r:id="rId5"/>
  </sheets>
  <externalReferences>
    <externalReference r:id="rId6"/>
  </externalReferences>
  <definedNames>
    <definedName name="_xlnm._FilterDatabase" localSheetId="2" hidden="1">'2.1'!$B$4:$D$305</definedName>
    <definedName name="_xlnm._FilterDatabase" localSheetId="3" hidden="1">'2.2'!$B$4:$D$161</definedName>
    <definedName name="_xlnm._FilterDatabase" localSheetId="4" hidden="1">'2.3'!$B$4:$D$260</definedName>
    <definedName name="_xlnm.Print_Area" localSheetId="1">'1.1'!$A$1:$L$54,'1.1'!$A$57:$L$100</definedName>
    <definedName name="_xlnm.Print_Area" localSheetId="0">Balasan!$A$1:$BE$71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45" i="2" l="1"/>
  <c r="AL45" i="2"/>
  <c r="AG45" i="2"/>
  <c r="AV44" i="2"/>
  <c r="BA44" i="2" s="1"/>
  <c r="AV43" i="2"/>
  <c r="BA43" i="2" s="1"/>
  <c r="AV42" i="2"/>
  <c r="BA42" i="2" s="1"/>
  <c r="AV41" i="2"/>
  <c r="BA41" i="2" s="1"/>
  <c r="AV40" i="2"/>
  <c r="BA40" i="2" s="1"/>
  <c r="AV39" i="2"/>
  <c r="BA39" i="2" s="1"/>
  <c r="AV38" i="2"/>
  <c r="BA38" i="2" s="1"/>
  <c r="AV37" i="2"/>
  <c r="BA37" i="2" s="1"/>
  <c r="AV36" i="2"/>
  <c r="BA36" i="2" s="1"/>
  <c r="AV35" i="2"/>
  <c r="BA35" i="2" s="1"/>
  <c r="AV34" i="2"/>
  <c r="BA34" i="2" s="1"/>
  <c r="AV33" i="2"/>
  <c r="BA33" i="2" s="1"/>
  <c r="BA45" i="2" l="1"/>
  <c r="AJ56" i="2" s="1"/>
  <c r="AV45" i="2"/>
  <c r="D260" i="5"/>
  <c r="D305" i="4"/>
  <c r="D161" i="1"/>
  <c r="K83" i="3" l="1"/>
  <c r="L81" i="3"/>
  <c r="K81" i="3"/>
  <c r="I81" i="3"/>
  <c r="H81" i="3"/>
  <c r="G76" i="3"/>
  <c r="G74" i="3"/>
  <c r="G72" i="3"/>
  <c r="G81" i="3" s="1"/>
  <c r="H41" i="3"/>
  <c r="H42" i="3" s="1"/>
  <c r="H43" i="3" s="1"/>
  <c r="H40" i="3"/>
  <c r="H39" i="3"/>
  <c r="D39" i="3"/>
  <c r="F36" i="3"/>
  <c r="F35" i="3"/>
  <c r="H35" i="3" s="1"/>
  <c r="H36" i="3" s="1"/>
  <c r="H37" i="3" s="1"/>
  <c r="F78" i="3" s="1"/>
  <c r="J78" i="3" s="1"/>
  <c r="H34" i="3"/>
  <c r="D34" i="3"/>
  <c r="B78" i="3" s="1"/>
  <c r="H31" i="3"/>
  <c r="H32" i="3" s="1"/>
  <c r="H30" i="3"/>
  <c r="H29" i="3"/>
  <c r="D29" i="3"/>
  <c r="B76" i="3" s="1"/>
  <c r="H24" i="3"/>
  <c r="H25" i="3" s="1"/>
  <c r="D24" i="3"/>
  <c r="B74" i="3" s="1"/>
  <c r="H20" i="3"/>
  <c r="H21" i="3" s="1"/>
  <c r="D20" i="3"/>
  <c r="B72" i="3" s="1"/>
  <c r="H26" i="3" l="1"/>
  <c r="H27" i="3" s="1"/>
  <c r="F74" i="3"/>
  <c r="J74" i="3" s="1"/>
  <c r="H22" i="3"/>
  <c r="F72" i="3"/>
  <c r="F76" i="3"/>
  <c r="J76" i="3" s="1"/>
  <c r="F81" i="3" l="1"/>
  <c r="J81" i="3" s="1"/>
  <c r="J72" i="3"/>
  <c r="AC11" i="2" l="1"/>
  <c r="AJ57" i="2" l="1"/>
</calcChain>
</file>

<file path=xl/sharedStrings.xml><?xml version="1.0" encoding="utf-8"?>
<sst xmlns="http://schemas.openxmlformats.org/spreadsheetml/2006/main" count="939" uniqueCount="461">
  <si>
    <t xml:space="preserve">Nomor  </t>
  </si>
  <si>
    <t>:</t>
  </si>
  <si>
    <t xml:space="preserve">Perihal   </t>
  </si>
  <si>
    <t xml:space="preserve">: </t>
  </si>
  <si>
    <t>Surat Balasan Penjelasan atas Data dan/atau Keterangan</t>
  </si>
  <si>
    <t xml:space="preserve">Tanggal  </t>
  </si>
  <si>
    <t>NAMA WAJIB PAJAK : YAYASAN AISYAH LAMPUNG</t>
  </si>
  <si>
    <t>NPWP : 02.896.830.3-325.000</t>
  </si>
  <si>
    <t>TAHUN PAJAK : 2019</t>
  </si>
  <si>
    <t>KPP PRATAMA NATAR</t>
  </si>
  <si>
    <t>A.</t>
  </si>
  <si>
    <t>No</t>
  </si>
  <si>
    <t>Tahun Pajak</t>
  </si>
  <si>
    <t>1</t>
  </si>
  <si>
    <t>Total</t>
  </si>
  <si>
    <t>Atas rencana realisasi dari sisa lebih tersebut akan kami lampirkan saat pelaporan SPT Tahunan PPh Badan 2019 Pembetulan I.</t>
  </si>
  <si>
    <t>Dengan demikian, tidak terdapat kurang bayar atas PPh Badan Pasal 29. Atas segala kesalahan penyajian komponen laporan keuangan yang terlampir dalam SPT akan kami lakukan pembetulan dalam SPT Tahunan Badan 2019 Pembetulan I.</t>
  </si>
  <si>
    <t>B.</t>
  </si>
  <si>
    <t>Bulan</t>
  </si>
  <si>
    <t>Januari</t>
  </si>
  <si>
    <t>Februari</t>
  </si>
  <si>
    <t>Maret</t>
  </si>
  <si>
    <t>April</t>
  </si>
  <si>
    <t>Mei</t>
  </si>
  <si>
    <t>Juni</t>
  </si>
  <si>
    <t>Juli</t>
  </si>
  <si>
    <t>Agustus</t>
  </si>
  <si>
    <t>September</t>
  </si>
  <si>
    <t>Oktober</t>
  </si>
  <si>
    <t>November</t>
  </si>
  <si>
    <t>Desember</t>
  </si>
  <si>
    <t>TOTAL</t>
  </si>
  <si>
    <t>Berikut kesimpulan atas setiap poin yang dibahas pada  SP2DK-2154/WPJ.28/KP.06/2022 tanggal 10 Maret 2022. Kami Setuju akan melakukan pembayaran/penyetoran, pelaporan dan/atau pembetulan atas PPh Terutang dengan rincian sebagai berikut.</t>
  </si>
  <si>
    <t>No.</t>
  </si>
  <si>
    <t>Jenis Pajak</t>
  </si>
  <si>
    <t>Nominal</t>
  </si>
  <si>
    <t>PPh Badan</t>
  </si>
  <si>
    <t>Atas perhatian dan kerjasamanya, kami ucapkan terima kasih.</t>
  </si>
  <si>
    <t>Hormat kami,</t>
  </si>
  <si>
    <t>Sukarni, S.SiT. M. Kes</t>
  </si>
  <si>
    <t>Ketua Yayasan Aisyah Lampung</t>
  </si>
  <si>
    <t>4 Agustus 2023</t>
  </si>
  <si>
    <t>Berdasarkan SP2DK Nomor S-934/P2DK/KPP.2806/2023 tanggal 4 Agustus 2023, terdapat beberapa indikasi temuan petugas pajak. Berikut tanggapan Wajib Pajak dari beberapa temuan tersebut.</t>
  </si>
  <si>
    <t>Perbedaan Laba Komersil</t>
  </si>
  <si>
    <t>Terdapat selisih antara nilai jumlah penghasilan netto komersil pada SPT Tahunan dengan nilai laba komersil pada laporan keuangan yang telah diaudit.</t>
  </si>
  <si>
    <t>Penghasilan Netto Komersial cfm SPT Tahunan PPh Badan (1771 I angka 3)</t>
  </si>
  <si>
    <t>Nama KAP cfm SPT (1771 Induk hal.1)</t>
  </si>
  <si>
    <t>Laba Sebelum Pajak cfm Laporan Audit</t>
  </si>
  <si>
    <t>Nama KAP cfm Laporan Audit</t>
  </si>
  <si>
    <t>Tjahjo, Machdjud Modopuro &amp; Rekan</t>
  </si>
  <si>
    <t>Selisih</t>
  </si>
  <si>
    <t>Ekualisasi PPN KMS</t>
  </si>
  <si>
    <t>Nama WP</t>
  </si>
  <si>
    <t>Yayasan Aisyah Lampung</t>
  </si>
  <si>
    <t>NPWP</t>
  </si>
  <si>
    <t>02.896.830.3.325.000</t>
  </si>
  <si>
    <t>Alamat</t>
  </si>
  <si>
    <t>Jl. Ahmad Yani No. 1A Tambahrejo, Gadingrejo, Pringsewu</t>
  </si>
  <si>
    <t>KLU</t>
  </si>
  <si>
    <t>Dasar Hukum</t>
  </si>
  <si>
    <t>PMK NOMOR 80/PMK.03/2009</t>
  </si>
  <si>
    <t>PMK NOMOR 68/PMK.03/2020</t>
  </si>
  <si>
    <t>Pada tahun pajak 2019 Wajib Pajak Yayasan Aisyah Lampung memperoleh sisa lebih sebagai berikut:</t>
  </si>
  <si>
    <t>Tahun Pajak 2015 :</t>
  </si>
  <si>
    <t>Tahun Pajak 2016 :</t>
  </si>
  <si>
    <t>Tahun Pajak 2017 :</t>
  </si>
  <si>
    <t>Tahun Pajak 2018 :</t>
  </si>
  <si>
    <t>Tahun Pajak 2019 :</t>
  </si>
  <si>
    <t>Sisa lebih tersebut ditanamkan kembali dalam bentuk pembangunan dan pengadaan sarana dan prasarana kegiatan pendidikan dan/atau penelitian dan pengembangan dengan rincian sebagai berikut:</t>
  </si>
  <si>
    <t>Rencana Penggunaan Sisa Lebih FY 2019</t>
  </si>
  <si>
    <t>Sisa Lebih yang Diterima/
Diperoleh</t>
  </si>
  <si>
    <t>Rencana Penggunaan Sisa Lebih</t>
  </si>
  <si>
    <t>Penggunaan Sisa Lebih</t>
  </si>
  <si>
    <t>Tahun</t>
  </si>
  <si>
    <t>Jumlah</t>
  </si>
  <si>
    <t>Estimasi Jumlah</t>
  </si>
  <si>
    <t>Jumlah Sisa Lebih yang digunakan (Rp)</t>
  </si>
  <si>
    <t>Referensi data</t>
  </si>
  <si>
    <t>1. Pembangunan Gedung Belajar 3</t>
  </si>
  <si>
    <t>Ditanamkan dalam bentuk pembangunan sarana dan prasarana</t>
  </si>
  <si>
    <t>2. Pembangunan Gedung B</t>
  </si>
  <si>
    <t>3. Pembangunan Gedung Lab Terpadu</t>
  </si>
  <si>
    <t>4. Pembangunan Gedung A</t>
  </si>
  <si>
    <t>1. Pembangunan Gedung E</t>
  </si>
  <si>
    <t>ambil dari beban pembangunan material dan jasa di 2017 DQ3</t>
  </si>
  <si>
    <t>2. Pembangunan Gedung Aisyah Medical Center</t>
  </si>
  <si>
    <t>3. Pembangunan Gedung Aisyah Mart</t>
  </si>
  <si>
    <t>4. Pembangunan Gedung C</t>
  </si>
  <si>
    <t>5. Pembangunan Gedung D</t>
  </si>
  <si>
    <t>Lampung, ... Juli 2023</t>
  </si>
  <si>
    <t>Pimpinan Yayasan</t>
  </si>
  <si>
    <t>Laporan Penggunaan Sisa Lebih Tahun Pajak 2019</t>
  </si>
  <si>
    <t>Penyediaan Sisa Lebih Untuk Ditanamkan Kembali Selama 4 Tahun</t>
  </si>
  <si>
    <t>Penggunaan Sisa Lebih untuk Pembangunan dan
Pengadaan Sarana dan Prasarana Kegiatan Pendidikan
dan/atau Penelitian dan Pengembangan</t>
  </si>
  <si>
    <t>Jumlah Penggunaan Sisa Lebih</t>
  </si>
  <si>
    <t>Sisa Lebih Yang Belum Ditanamkan Kembali</t>
  </si>
  <si>
    <t>Sisa Lebih Yang Melewati Jangka Waktu Penanaman Kembali Dalam Jangka Waktu 4 Tahun</t>
  </si>
  <si>
    <t>Bentuk penanaman sisa lebih *)</t>
  </si>
  <si>
    <t>Tahun Pertama</t>
  </si>
  <si>
    <t>Tahun Kedua</t>
  </si>
  <si>
    <t>Tahun Ketiga</t>
  </si>
  <si>
    <t>Tahun Keempat</t>
  </si>
  <si>
    <t>(Rp)</t>
  </si>
  <si>
    <t>(1)</t>
  </si>
  <si>
    <t>(2)</t>
  </si>
  <si>
    <t>(3)</t>
  </si>
  <si>
    <t>(4)</t>
  </si>
  <si>
    <t>(5)</t>
  </si>
  <si>
    <t>(6)</t>
  </si>
  <si>
    <t>(7)</t>
  </si>
  <si>
    <t>(8) = (4) + (5)
+ (6) + (7)</t>
  </si>
  <si>
    <t>(9) = (2) - (8)</t>
  </si>
  <si>
    <t>(10)</t>
  </si>
  <si>
    <t>Sarana dan prasarana yang digunakan sendiri</t>
  </si>
  <si>
    <t>(a)</t>
  </si>
  <si>
    <t>(b)</t>
  </si>
  <si>
    <t>Sisa lebih yang masih dapat ditanamkan kembali (a) - (b)</t>
  </si>
  <si>
    <t>Lampung, 14 Juli 2023</t>
  </si>
  <si>
    <t>Sukarni, SST, M. Kes</t>
  </si>
  <si>
    <t xml:space="preserve">Keterangan: </t>
  </si>
  <si>
    <t xml:space="preserve">*) Diisi sesuai penggunaan sisa lebih: </t>
  </si>
  <si>
    <t>- Sarana dan prasarana yang digunakan sendiri</t>
  </si>
  <si>
    <t>- Sarana dan prasarana yang diberikan kepada Badan atau Lembaga lain; atau</t>
  </si>
  <si>
    <t>- Ditanamkan dalam Dana Abadi</t>
  </si>
  <si>
    <t>Rencana realisasi sisa lebih terlampir dalam lampiran 1.1</t>
  </si>
  <si>
    <t>Terdapat biaya cicilan bangunan dan biaya pembayaran gaji tukang yang sudah dibiayakan dalam laporan L/R tanpa ada equalisasi pembayaran PPN KMS atas kegiatan penambahan kualitas aset bangunan tersebut.</t>
  </si>
  <si>
    <t>Equalisasi PPN KMS</t>
  </si>
  <si>
    <t>Namun, Berdasarkan UU PPh Pasal 4 ayat 3 huruf m sisa lebih yang diterima atau diperoleh badan atau lembaga nirlaba yang bergerak dalam bidang pendidikan yang ditanamkan kembali dalam bentuk sarana dan prasarana kegiatan pendidikan dan/atau penelitian dan pengembangan, dalam jangka waktu paling lama 4 (empat) tahun dapat dikecualikan dari objek pajak penghasilan.</t>
  </si>
  <si>
    <t>Rencana penggunaan dan realisasi sisa lebih yang diterima perlu dilaporkan sebagai lampiran pada SPT Tahunan PPh Badan berdasarkan PMK NOMOR 68/PMK.03/2020.</t>
  </si>
  <si>
    <t>Biaya Tukang</t>
  </si>
  <si>
    <t>Honor kepala bangunan 31 Des 18 s/d 5 Jan 19</t>
  </si>
  <si>
    <t>Honor pengawas bangunan 31 Des 18 s/d 5 Jan 19</t>
  </si>
  <si>
    <t>Honor tukang bangunan 31 Des 18 s/d 5 Jan 19</t>
  </si>
  <si>
    <t>Honor kepala bangunan 7-12 Januari 2019</t>
  </si>
  <si>
    <t>Honor pengawas bangunan 7-12 Januari 2019</t>
  </si>
  <si>
    <t>Honor tukang bangunan 7-12 Januari 2019</t>
  </si>
  <si>
    <t>Honor kepala bangunan 14-19 Januari 2019</t>
  </si>
  <si>
    <t>Honor pengawas bangunan 14-19 Januari 2019</t>
  </si>
  <si>
    <t>Honor tukang bangunan 14-19 Januari 2019</t>
  </si>
  <si>
    <t>Honor kepala bangunan 21-26 Januari 2019</t>
  </si>
  <si>
    <t>Honor pengawas bangunan 21-26 Januari 2019</t>
  </si>
  <si>
    <t>Honor tukang bangunan 21-26 Januari 2019</t>
  </si>
  <si>
    <t>Honor kepala bangunan 28 Jan s/d 2 Feb 2019</t>
  </si>
  <si>
    <t>Honor pengawas bangunan 28 Jan s/d 2 Feb 2019</t>
  </si>
  <si>
    <t>Honor tukang bangunan 28 Jan s/d 2 Feb 2019</t>
  </si>
  <si>
    <t>Honor kepala tukang bangunan 4-9 Februari 2019</t>
  </si>
  <si>
    <t>Honor pengawas tukang bangunan 4-9 Februari 2019</t>
  </si>
  <si>
    <t>Honor tukang bangunan 4-9 Februari 2019</t>
  </si>
  <si>
    <t>Honor kepala tukang bangunan 11-16 Februari 2019</t>
  </si>
  <si>
    <t>Honor pengawas tukang bangunan 11-16 Februari 2019</t>
  </si>
  <si>
    <t>Honor tukang bangunan 11-16 Februari 2019</t>
  </si>
  <si>
    <t>Honor kepala tukang bangunan 19-23 Februari 2019</t>
  </si>
  <si>
    <t>Honor pengawas tukang bangunan 19-23 Februari 2019</t>
  </si>
  <si>
    <t>Honor tukang bangunan 19-23 Februari 2019</t>
  </si>
  <si>
    <t>Honor kepala tukang bangunan 26 Feb s/d 2 Mar 2019</t>
  </si>
  <si>
    <t>Honor pengawas tukang bangunan 26 Feb s/d 2 Mar 2019</t>
  </si>
  <si>
    <t>Honor tukang bangunan 26 Feb s/d 2 Mar 2019</t>
  </si>
  <si>
    <t>Honor kepala tukang bangunan 4-9 Maret 2019</t>
  </si>
  <si>
    <t>Honor pengawas tukang bangunan 4-9 Maret 2019</t>
  </si>
  <si>
    <t>Honor tukang bangunan 4-9 Maret 2019</t>
  </si>
  <si>
    <t>Honor kepala tukang bangunan11-16 Maret 2019</t>
  </si>
  <si>
    <t>Honor pengawas tukang bangunan 11-16 Maret 2019</t>
  </si>
  <si>
    <t>Honor tukang bangunan 11-16 Maret 2019</t>
  </si>
  <si>
    <t>Honor kepala tukang bangunan 18-23 Maret 2019</t>
  </si>
  <si>
    <t>Honor pengawas tukang bangunan 18-23 Maret 2019</t>
  </si>
  <si>
    <t>Honor tukang bangunan 18-23 Maret 2019</t>
  </si>
  <si>
    <t>Honor kepala tukang bangunan 25-30 Maret 2019</t>
  </si>
  <si>
    <t>Honor pengawas tukang bangunan 25-30 Maret 2019</t>
  </si>
  <si>
    <t>Honor tukang bangunan 25-30 Maret 2019</t>
  </si>
  <si>
    <t>Honor kepala tukang bangunan 1-6 April 2019</t>
  </si>
  <si>
    <t>Honor pengawas tukang bangunan 1-6 April 2019</t>
  </si>
  <si>
    <t>Honor tukang bangunan 1-6 April 2019</t>
  </si>
  <si>
    <t>Honor kepala tukang bangunan 7-12 April 2019</t>
  </si>
  <si>
    <t>Honor pengawas tukang bangunan 7-12 April 2019</t>
  </si>
  <si>
    <t>Honor tukang bangunan 7-12 April 2019</t>
  </si>
  <si>
    <t>Honor kepala tukang bangunan 15-20 April 2019</t>
  </si>
  <si>
    <t>Honor pengawas tukang bangunan 15-20 April 2019</t>
  </si>
  <si>
    <t>Honor tukang bangunan 15-20 April 2019</t>
  </si>
  <si>
    <t>Honor kepala tukang bangunan 22-27 April 2019</t>
  </si>
  <si>
    <t>Honor pengawas tukang bangunan 22-27 April 2019</t>
  </si>
  <si>
    <t>Honor tukang bangunan 22-27 April 2019</t>
  </si>
  <si>
    <t>Honor kepala tukang bangunan 29 April s/d 4 Mei 2019</t>
  </si>
  <si>
    <t>Honor pengawas tukang bangunan 29 April s/d 4 Mei 2019</t>
  </si>
  <si>
    <t>Honor tukang bangunan 29 April s/d 4 Mei 2019</t>
  </si>
  <si>
    <t>Honor kepala tukang bangunan 6-11 Mei 2019</t>
  </si>
  <si>
    <t>Honor pengawas tukang bangunan 6-11 Mei 2019</t>
  </si>
  <si>
    <t>Honor tukang bangunan 6-11 Mei 2019</t>
  </si>
  <si>
    <t>Honor kepala tukang bangunan 13-18 Mei 2019</t>
  </si>
  <si>
    <t>Honor pengawas tukang bangunan 13-18 Mei 2019</t>
  </si>
  <si>
    <t>Honor tukang bangunan 13-18 Mei 2019</t>
  </si>
  <si>
    <t>Honor kepala tukang bangunan 20-25 Mei 2019</t>
  </si>
  <si>
    <t>Honor pengawas tukang bangunan 20-25 Mei 2019</t>
  </si>
  <si>
    <t>Honor tukang bangunan 20-25 Mei 2019</t>
  </si>
  <si>
    <t>Honor kepala tukang bangunan 26 Mei s/d 1 Juni 2019</t>
  </si>
  <si>
    <t>Honor pengawas tukang bangunan 26 Mei s/d 1 Juni 2019</t>
  </si>
  <si>
    <t>Honor tukang bangunan 26 Mei s/d 1 Juni 2019</t>
  </si>
  <si>
    <t>Honor kepala tukang bangunan 10-15 Juni 2019</t>
  </si>
  <si>
    <t>Honor pengawas tukang bangunan 10-15 Juni 2019</t>
  </si>
  <si>
    <t>Honor tukang bangunan 10-15 Juni 2019</t>
  </si>
  <si>
    <t>Honor kepala tukang bangunan 17-22 Juni 2019</t>
  </si>
  <si>
    <t>Honor pengawas tukang bangunan 17-22 Juni 2019</t>
  </si>
  <si>
    <t>Honor tukang bangunan 17-22 Juni 2019</t>
  </si>
  <si>
    <t>Honor kepala tukang bangunan 24-29 Juni 2019</t>
  </si>
  <si>
    <t>Honor pengawas tukang bangunan 24-29 Juni 2019</t>
  </si>
  <si>
    <t>Honor tukang bangunan 24-29 Juni 2019</t>
  </si>
  <si>
    <t>Honor kepala tukang bangunan 1-6 Juli 2019</t>
  </si>
  <si>
    <t>Honor pengawas tukang bangunan 1-6 Juli 2019</t>
  </si>
  <si>
    <t>Honor tukang bangunan 1-6 Juli 2019</t>
  </si>
  <si>
    <t>Honor kepala tukang bangunan 8-13 Juli 2019</t>
  </si>
  <si>
    <t>Honor pengawas tukang bangunan 8-13 Juli 2019</t>
  </si>
  <si>
    <t>Honor tukang bangunan 8-13 Juli 2019</t>
  </si>
  <si>
    <t>Honor kepala tukang bangunan 15-20 Juli 2019</t>
  </si>
  <si>
    <t>Honor pengawas tukang bangunan 15-20 Juli 2019</t>
  </si>
  <si>
    <t>Honor tukang bangunan 15-20 Juli 2019</t>
  </si>
  <si>
    <t>Honor kepala tukang bangunan 22-27 Juli 2019</t>
  </si>
  <si>
    <t>Honor pengawas tukang bangunan 22-27 Juli 2019</t>
  </si>
  <si>
    <t>Honor tukang bangunan 22-27 Juli 2019</t>
  </si>
  <si>
    <t>Honor kepala tukang 29 Juli s/d 3 Agustus 2019</t>
  </si>
  <si>
    <t>Honor pengawas 29 Juli s/d 3 Agustus 2019</t>
  </si>
  <si>
    <t>Honor tukang 29 Juli s/d 3 Agustus 2019</t>
  </si>
  <si>
    <t>Honor kepala tukang 5-10 Agustus 2019</t>
  </si>
  <si>
    <t>Honor pengawas 5-10 Agustus 2019</t>
  </si>
  <si>
    <t>Honor tukang 5-10 Agustus 2019</t>
  </si>
  <si>
    <t>Honor kepala tukang 12-17 Agustus 2019</t>
  </si>
  <si>
    <t>Honor pengawas 12-17 Agustus 2019</t>
  </si>
  <si>
    <t>Honor tukang 12-17 Agustus 2019</t>
  </si>
  <si>
    <t>Honor kepala tukang 19-24 Agustus 2019</t>
  </si>
  <si>
    <t>Honor pengawas 19-24 Agustus 2019</t>
  </si>
  <si>
    <t>Honor tukang 19-24 Agustus 2019</t>
  </si>
  <si>
    <t>Honor kepala tukang 26-31 Agustus 2019</t>
  </si>
  <si>
    <t>Honor pengawas 26-31 Agustus 2019</t>
  </si>
  <si>
    <t>Honor tukang 26-31 Agustus 2019</t>
  </si>
  <si>
    <t>Honor kepala tukang 2-7 September 2019</t>
  </si>
  <si>
    <t>Honor pengawas bangunan 2-7 September 2019</t>
  </si>
  <si>
    <t>Honor tukang bangunan 2-7 September 2019</t>
  </si>
  <si>
    <t>Honor kepala tukang 9-14 September 2019</t>
  </si>
  <si>
    <t>Honor pengawas bangunan 9-14 September 2019</t>
  </si>
  <si>
    <t>Honor tukang bangunan 9-14 September 2019</t>
  </si>
  <si>
    <t>Honor kepala tukang 16-21 September 2019</t>
  </si>
  <si>
    <t>Honor pengawas bangunan 16-21 September 2019</t>
  </si>
  <si>
    <t>Honor tukang bangunan 16-21 September 2019</t>
  </si>
  <si>
    <t>Honor tukang klinik Purworejo</t>
  </si>
  <si>
    <t>Honor kepala tukang 23-28 September 2019</t>
  </si>
  <si>
    <t>Honor pengawas bangunan 23-28 September 2019</t>
  </si>
  <si>
    <t>Honor tukang bangunan 23-28 September 2019</t>
  </si>
  <si>
    <t>Honor kepala tukang 30 September s/d 5 Oktober 2019</t>
  </si>
  <si>
    <t>Honor pengawas bangunan 30 September 2019 s/d 5 Oktober 2019</t>
  </si>
  <si>
    <t>Honor tukang 30 September s/d 5 Oktober 2019</t>
  </si>
  <si>
    <t>Honor kepala tukang 7-12 Oktober 2019</t>
  </si>
  <si>
    <t>Honor pengawas bangunan 7-12 Oktober 2019</t>
  </si>
  <si>
    <t>Honor tukang 7-12 Oktober 2019</t>
  </si>
  <si>
    <t>Honor kepala tukang 14-19 Oktober 2019</t>
  </si>
  <si>
    <t>Honor pengawas tukang 14-19 Oktober 2019</t>
  </si>
  <si>
    <t>Honor tukang 14-19 Oktober 2019</t>
  </si>
  <si>
    <t>Sisa honor tukang (untuk kas bangunan)</t>
  </si>
  <si>
    <t>Honor kepala tukang 21-26 Oktober 2019</t>
  </si>
  <si>
    <t>Honor pengawas tukang 21-26 Oktober 2019</t>
  </si>
  <si>
    <t>Honor tukang 21-26 Oktober 2019</t>
  </si>
  <si>
    <t>Honor tukang</t>
  </si>
  <si>
    <t>Honor tukang 4-9 November 2019</t>
  </si>
  <si>
    <t>Honor kepala tukang bangunan 11-16 November 2019</t>
  </si>
  <si>
    <t>Honor pengawas bangunan 11-16 November 2019</t>
  </si>
  <si>
    <t>Honor tukang bangunan 11-16 November 2019</t>
  </si>
  <si>
    <t>Honor kepala tukang bangunan 17-23 November 2019</t>
  </si>
  <si>
    <t>Honor pengawas bangunan 17-23 November 2019</t>
  </si>
  <si>
    <t>Honor tukang bangunan 17-23 November 2019</t>
  </si>
  <si>
    <t>Honor kepala tukang bangunan 24-30 November 2019</t>
  </si>
  <si>
    <t>Honor pengawas bangunan 24-30 November 2019</t>
  </si>
  <si>
    <t>Honor tukang bangunan 24-30 November 2019</t>
  </si>
  <si>
    <t>Honor tukang bangunan luar 24-30 November 2019</t>
  </si>
  <si>
    <t>Anggaran honor tukang dan kas umum</t>
  </si>
  <si>
    <t>Honor kepala tukang bangunan 1-7 Desember 2019</t>
  </si>
  <si>
    <t>Honor pengawas bangunan 1-7 Desember 2019</t>
  </si>
  <si>
    <t>Honor tukang bangunan 1-7 Desember 2019</t>
  </si>
  <si>
    <t>Honor tukang bangunan luar 1-7 Desember 2019</t>
  </si>
  <si>
    <t>Honor kepala tukang bangunan 9-14 Desember 2019</t>
  </si>
  <si>
    <t>Honor pengawas bangunan 9-14 Desember 2019</t>
  </si>
  <si>
    <t>Honor tukang bangunan 9-14 Desember 2019</t>
  </si>
  <si>
    <t>Honor kepala tukang bangunan 15-21 Desember 2019</t>
  </si>
  <si>
    <t>Honor pengawas bangunan 15-21 Desember 2019</t>
  </si>
  <si>
    <t>Honor tukang bangunan 15-21 Desember 2019</t>
  </si>
  <si>
    <t>Honor kepala tukang bangunan 23-28 Desember 2019</t>
  </si>
  <si>
    <t>Honor pengawas bangunan 23-28 Desember 2019</t>
  </si>
  <si>
    <t>Honor tukang bangunan 23-28 Desember 2019</t>
  </si>
  <si>
    <t>THR tukang</t>
  </si>
  <si>
    <t>Biaya berobat tukang bangunan</t>
  </si>
  <si>
    <t>Tanggal</t>
  </si>
  <si>
    <t>Keterangan</t>
  </si>
  <si>
    <t>Biaya las pagar atas gedung baru</t>
  </si>
  <si>
    <t>Biaya pengacian</t>
  </si>
  <si>
    <t>Pembayaran nota Toko Kawan Setia</t>
  </si>
  <si>
    <t>Biaya las pagar atas gedung baru (2)</t>
  </si>
  <si>
    <t>Pelunasan Karya Muda Material tahap 11</t>
  </si>
  <si>
    <t>Penggantian DP pemasangan CCTV</t>
  </si>
  <si>
    <t>Biaya las gerobak dan pagar bangunan baru</t>
  </si>
  <si>
    <t>Pengacian dinding</t>
  </si>
  <si>
    <t>Pembelian baut (Bangunan)</t>
  </si>
  <si>
    <t>Pembelian kepala bor bangunan</t>
  </si>
  <si>
    <t>Las pagar bangunan baru dan pembuatan gagang martil</t>
  </si>
  <si>
    <t>Pembelian keramik untuk lantai gudang</t>
  </si>
  <si>
    <t>Material semen dan paralon Murah Hati</t>
  </si>
  <si>
    <t>Material kaca dan alumunium Rio Alumunium</t>
  </si>
  <si>
    <t>Plafon gedung</t>
  </si>
  <si>
    <t>Material pasir dan batu Karya Muda Material</t>
  </si>
  <si>
    <t>Las dan pengecatan pagar bangunan baru dan lampu</t>
  </si>
  <si>
    <t>Pelunasan hutang Karya Muda Material</t>
  </si>
  <si>
    <t>Pembayaran nota Toko Sumber Tani "Hendro"</t>
  </si>
  <si>
    <t>Pembelian perlengkapan bangunan</t>
  </si>
  <si>
    <t>Pengacian profil tiang</t>
  </si>
  <si>
    <t>Pembelian kapur cat tembok</t>
  </si>
  <si>
    <t>Pelunasan rangka atap baja</t>
  </si>
  <si>
    <t>Biaya las dan cat</t>
  </si>
  <si>
    <t>Pembelian amplas</t>
  </si>
  <si>
    <t>Penggantian pembayaran rangka atap baja</t>
  </si>
  <si>
    <t>Penggantian pembelian batu bata</t>
  </si>
  <si>
    <t>Pembelian obeng dan tang</t>
  </si>
  <si>
    <t>Pembayaran las</t>
  </si>
  <si>
    <t>Pengacian</t>
  </si>
  <si>
    <t>Pembelian cat</t>
  </si>
  <si>
    <t>Pembelian amplas dan kawat</t>
  </si>
  <si>
    <t>Pembelian baut</t>
  </si>
  <si>
    <t>Biaya las</t>
  </si>
  <si>
    <t>Material besi Wahyu Abadi</t>
  </si>
  <si>
    <t>Pembelian baut dan mata bor</t>
  </si>
  <si>
    <t>Material granit dan keramik Kawan Setia</t>
  </si>
  <si>
    <t>Jasa las</t>
  </si>
  <si>
    <t>Pemasangan rangka atap baja ringan</t>
  </si>
  <si>
    <t>Nota Sumber Tani "Hendro"</t>
  </si>
  <si>
    <t>Pelunasan Karya Muda Material</t>
  </si>
  <si>
    <t>Pelunasan Wahyu Abadi tahap I</t>
  </si>
  <si>
    <t>Penggantian pembelian cat (UAP)</t>
  </si>
  <si>
    <t>Penggantian pembelian perlengkapan (Mitra10)</t>
  </si>
  <si>
    <t>Penggantian propil bangunan</t>
  </si>
  <si>
    <t>Pembelian baut (bangunan)</t>
  </si>
  <si>
    <t>Penggantian bongkar pasang rangka atap baja ringan</t>
  </si>
  <si>
    <t>Penggantian pembelian cat</t>
  </si>
  <si>
    <t>Penggantian pembayaran nota Alfa Electric</t>
  </si>
  <si>
    <t>Penggantian pembelian cat bangunan</t>
  </si>
  <si>
    <t>Penggantian profil tiang bangunan</t>
  </si>
  <si>
    <t>Penggantian pembelian alat kamar mandi (Mitra10)</t>
  </si>
  <si>
    <t>Penggantian pembelian slenjer dan pita tarik</t>
  </si>
  <si>
    <t>Pemasangan pintu folding gate</t>
  </si>
  <si>
    <t>Penggantian pembelian tong sampah</t>
  </si>
  <si>
    <t>Pembelian tapak dan matabor (bangunan)</t>
  </si>
  <si>
    <t>Pembayaran nota Murah Hati a/n Wildan</t>
  </si>
  <si>
    <t>Penggantian pembayaran nota Mitra10</t>
  </si>
  <si>
    <t>Pembayaran nota pembelian kayu toko Central Jaya</t>
  </si>
  <si>
    <t>Pembelian tapak minimalis (bangunan)</t>
  </si>
  <si>
    <t>Pemasangan paving</t>
  </si>
  <si>
    <t>Biaya Las</t>
  </si>
  <si>
    <t>Cicilan tangga stainless</t>
  </si>
  <si>
    <t>Pelunasan Kawan Setia</t>
  </si>
  <si>
    <t>Pembelian kayu Toko Central Jaya</t>
  </si>
  <si>
    <t>Pembelian dynabolt (bangunan)</t>
  </si>
  <si>
    <t>Biaya pengerjaan atap baja ringan</t>
  </si>
  <si>
    <t>Penggantian pembelian kayu</t>
  </si>
  <si>
    <t>Pelunasan Toko Karya Muda Material</t>
  </si>
  <si>
    <t>Pembelian peralatan bangunan</t>
  </si>
  <si>
    <t>Pembelian ring hollo bangunan</t>
  </si>
  <si>
    <t>Pemasangan resplang</t>
  </si>
  <si>
    <t>Pembelian batu bata</t>
  </si>
  <si>
    <t>Servis mesin molen bangunan</t>
  </si>
  <si>
    <t>Pembayaran hutang Toko Murah Hati a/n Hendro</t>
  </si>
  <si>
    <t>Pembayaran hutang Toko Murah Hati a/n Wildan</t>
  </si>
  <si>
    <t>Pembelian lampu (bangunan)</t>
  </si>
  <si>
    <t>Penggantian pembuatan kaca tangga stainless steel 29/6/19</t>
  </si>
  <si>
    <t>Pembelian kran (bangunan)</t>
  </si>
  <si>
    <t>Penggantian pembelian perlengkapan las</t>
  </si>
  <si>
    <t>Pembelian bata</t>
  </si>
  <si>
    <t>Pembuatan rangka atap baja ringan</t>
  </si>
  <si>
    <t>DP Atap garasi</t>
  </si>
  <si>
    <t>Pembelian hollo toko Sumber Tani "Hendro"</t>
  </si>
  <si>
    <t>Pembelian multiplex bangunan Toko Kawan Setia</t>
  </si>
  <si>
    <t>Perlengkapan bangunan</t>
  </si>
  <si>
    <t>Pembayaran nota hutang Toko Kawan Setia</t>
  </si>
  <si>
    <t>Pemasangan paving parkiran</t>
  </si>
  <si>
    <t>Pembayaran hutang Murah Hati a/n Hendro</t>
  </si>
  <si>
    <t>Pembayaran hutang Murah Hati a/n Wildan</t>
  </si>
  <si>
    <t>Pembayaran hutang Rio Alumunium a/n Isnaidi</t>
  </si>
  <si>
    <t>Pembayaran hutang Toko Sumber Tani "Hendro"</t>
  </si>
  <si>
    <t>Pelunasan hutang Karya Muda Material tahap 23</t>
  </si>
  <si>
    <t>Pembayaran hutang Karya Muda Material a/n Hendro</t>
  </si>
  <si>
    <t>Pembelian Maxon (peralatan bangunan)</t>
  </si>
  <si>
    <t>Pembayaran nota hutang Toko Kawan Setia (PMC)</t>
  </si>
  <si>
    <t>Pembelian klem dan seling bangunan</t>
  </si>
  <si>
    <t>Penggantian pembayaran plafon a/n Hendro 1/6/19</t>
  </si>
  <si>
    <t>Biaya las 30 September s/d 5 Oktober 2019</t>
  </si>
  <si>
    <t>Pembelian tapak kaki kursi</t>
  </si>
  <si>
    <t>Pembelian 1 rit pasir a/n Isnaidi</t>
  </si>
  <si>
    <t>Biaya las 7-12 Oktober 2019</t>
  </si>
  <si>
    <t>Pembelian kayu Central Jaya</t>
  </si>
  <si>
    <t>Pembelian mata bor dan kunci T</t>
  </si>
  <si>
    <t>Biaya Las 14-19 Oktober 2019</t>
  </si>
  <si>
    <t>Pelunasan nota hutang Toko Sumber Tani "Hendro"</t>
  </si>
  <si>
    <t>Pembayaran nota toko Kawan Setia</t>
  </si>
  <si>
    <t>Penggantian pembelian helm proyek</t>
  </si>
  <si>
    <t>Pembelian mata bor dan selang</t>
  </si>
  <si>
    <t>Material bangunan Toko Sumber Tani "Hendro"</t>
  </si>
  <si>
    <t>Pembelian mata bor bangunan</t>
  </si>
  <si>
    <t>Pembayaran nota hutang Toko Murah Hati a/n Wildan</t>
  </si>
  <si>
    <t>Pembayaran nota hutang Toko Central Jaya (kayu)</t>
  </si>
  <si>
    <t>Pembayaran nota hutang Toko Sumber Tani "Hendro"</t>
  </si>
  <si>
    <t>Pemasangan perangkat listrik</t>
  </si>
  <si>
    <t>Pemasangan sekat lab</t>
  </si>
  <si>
    <t>Pembelian obeng dan meteran</t>
  </si>
  <si>
    <t>Pembayaran stainless steel</t>
  </si>
  <si>
    <t>Pembelian engsel dan gembok asrama</t>
  </si>
  <si>
    <t>Pembelian amplas dan kain poles</t>
  </si>
  <si>
    <t>Anggaran alumunium</t>
  </si>
  <si>
    <t>BBM scoopy bangunan</t>
  </si>
  <si>
    <t>Pelunasan pemasangan perangkat listrik</t>
  </si>
  <si>
    <t>Servis dan BBM scoopy bangunan</t>
  </si>
  <si>
    <t>Pelunasan Hutang Murah Hati a/n Wildan</t>
  </si>
  <si>
    <t>Pembuatan sumur bor FTI</t>
  </si>
  <si>
    <t>Biaya Material</t>
  </si>
  <si>
    <t>Konsumsi lembur bangunan</t>
  </si>
  <si>
    <t>Penggantian konsumsi lembur bangunan</t>
  </si>
  <si>
    <t>Penggantian konsumsi bangunan 8-16 Juni 2019</t>
  </si>
  <si>
    <t>Penggantian konsumsi lembur bangunan 10/9/19</t>
  </si>
  <si>
    <t>Bensin mesin molen bangunan</t>
  </si>
  <si>
    <t>Ganti oli dan bensin scoopy bangunan</t>
  </si>
  <si>
    <t>Bensin motor scoopy bangunan</t>
  </si>
  <si>
    <t>Bensin bangunan</t>
  </si>
  <si>
    <t>Drigen bensin bangunan</t>
  </si>
  <si>
    <t>Bensin (Scoopy bangunan)</t>
  </si>
  <si>
    <t>Solar bangunan</t>
  </si>
  <si>
    <t>Solar BBM mesin molen bangunan</t>
  </si>
  <si>
    <t>Solar mesin molen bangunan</t>
  </si>
  <si>
    <t>Ganti oli mesin dan genset (bangunan)</t>
  </si>
  <si>
    <t>Servis molen bangunan</t>
  </si>
  <si>
    <t>Pemasangan listrik "Alfa Electric"</t>
  </si>
  <si>
    <t>Jasa pemasangan listrik</t>
  </si>
  <si>
    <t>Jasa bongkar dan pindah AC</t>
  </si>
  <si>
    <t>Pembayaran sewa Stemper</t>
  </si>
  <si>
    <t>Pemasangan listrik dan nota Alfa Electric</t>
  </si>
  <si>
    <t>Penggantian servis scoopy bangunan</t>
  </si>
  <si>
    <t>Servis mesin air dan serkel bangunan</t>
  </si>
  <si>
    <t>Ganti accu dan oli scoopy bangunan</t>
  </si>
  <si>
    <t>Biaya sewa stempler Toko Kawan Setia</t>
  </si>
  <si>
    <t>Biaya pemasangan lampu baliho, klinik, gedung Fak. TI</t>
  </si>
  <si>
    <t>Servis motor scoopy bangunan</t>
  </si>
  <si>
    <t>Ganti ban dalam motor scoopy bangunan</t>
  </si>
  <si>
    <t>Pembayaran jasa pemasangan perangkat listrik</t>
  </si>
  <si>
    <t>BBM motor scoopy bangunan</t>
  </si>
  <si>
    <t>Biaya pemasangan perangkat listrik</t>
  </si>
  <si>
    <t>Pemasangan jaringan listrik</t>
  </si>
  <si>
    <t>Pembayaran pemasangan perangkat listrik (kekurangan)</t>
  </si>
  <si>
    <t>Ganti oli dan servis mesin molen bangunan</t>
  </si>
  <si>
    <t>Cicilan pemasangan perangkat listrik</t>
  </si>
  <si>
    <t>Biaya Lainnya</t>
  </si>
  <si>
    <t>Kami setuju bahwa belum adanya equalisasi pembayaran PPN KMS atas kegiatan kualitas aset bangunan yang dilakukan oleh Yayasan Aisyah Lampung.</t>
  </si>
  <si>
    <t>Atas hal tersebut, kami memperhitungkan biaya atas PPN KMS selama tahun 2019 sebagai berikut.</t>
  </si>
  <si>
    <t>PPN KMS</t>
  </si>
  <si>
    <t>Total Biaya</t>
  </si>
  <si>
    <t>Rincian biaya material terlampir dalam lampiran 2.1</t>
  </si>
  <si>
    <t>Rincian biaya tukang terlampir dalam lampiran 2.2</t>
  </si>
  <si>
    <t>Rincian biaya lainnya terlampir dalam lampiran 2.3</t>
  </si>
  <si>
    <t>Dengan demikian, PPN KMS terutang yang perlu dibayarkan Yayasan Aisyah Lampung atas kegiatan membangun sendiri sebesar Rp102.450.672.</t>
  </si>
  <si>
    <t>Demikian penjelasan yang kami paparkan terkait dengan Surat Permintaan Penjelasan atas Data dan/atau Keterangan (SP2DK) Nomor S-934/P2DK/KPP.2806/2023 tanggal 4 Agustus 2023.</t>
  </si>
  <si>
    <t>Pringsewu, 14 Agustus 2023</t>
  </si>
  <si>
    <t xml:space="preserve">Kami setuju terdapat selisih antara nilai jumlah penghasilan netto komersil pada SPT Tahunan dengan nilai laba komersil pada laporan keuangan yang telah diaudit sebesar Rp4.147.468.164.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</si>
</sst>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Rp&quot;* #,##0_-;\-&quot;Rp&quot;* #,##0_-;_-&quot;Rp&quot;* &quot;-&quot;_-;_-@_-"/>
    <numFmt numFmtId="41" formatCode="_-* #,##0_-;\-* #,##0_-;_-* &quot;-&quot;_-;_-@_-"/>
    <numFmt numFmtId="43" formatCode="_-* #,##0.00_-;\-* #,##0.00_-;_-* &quot;-&quot;??_-;_-@_-"/>
    <numFmt numFmtId="164" formatCode="_-* #,##0_-;\-* #,##0_-;_-* &quot;-&quot;??_-;_-@_-"/>
    <numFmt numFmtId="165" formatCode="_(* #,##0_);_(* \(#,##0\);_(* &quot;-&quot;??_);_(@_)"/>
    <numFmt numFmtId="166" formatCode="_-[$Rp-421]* #,##0_-;\-[$Rp-421]* #,##0_-;_-[$Rp-421]* &quot;-&quot;_-;_-@_-"/>
  </numFmts>
  <fonts count="22" x14ac:knownFonts="1">
    <font>
      <sz val="11"/>
      <color theme="1"/>
      <name val="Calibri"/>
      <family val="2"/>
      <charset val="1"/>
      <scheme val="minor"/>
    </font>
    <font>
      <sz val="11"/>
      <color theme="1"/>
      <name val="Calibri"/>
      <family val="2"/>
      <charset val="1"/>
      <scheme val="minor"/>
    </font>
    <font>
      <sz val="11"/>
      <color theme="1"/>
      <name val="Calibri"/>
      <family val="2"/>
      <scheme val="minor"/>
    </font>
    <font>
      <sz val="1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1"/>
      <color theme="1"/>
      <name val="Times New Roman"/>
      <family val="1"/>
    </font>
    <font>
      <sz val="12"/>
      <name val="Times New Roman"/>
      <family val="1"/>
    </font>
    <font>
      <sz val="11"/>
      <name val="Times New Roman"/>
      <family val="1"/>
    </font>
    <font>
      <b/>
      <sz val="11"/>
      <color theme="1"/>
      <name val="Times New Roman"/>
      <family val="1"/>
    </font>
    <font>
      <b/>
      <sz val="11"/>
      <color theme="1"/>
      <name val="Book Antiqua"/>
      <family val="1"/>
    </font>
    <font>
      <sz val="11"/>
      <color theme="1"/>
      <name val="Book Antiqua"/>
      <family val="1"/>
    </font>
    <font>
      <sz val="12"/>
      <color theme="1"/>
      <name val="Book Antiqua"/>
      <family val="1"/>
    </font>
    <font>
      <sz val="12"/>
      <name val="Book Antiqua"/>
      <family val="1"/>
    </font>
    <font>
      <sz val="12"/>
      <color theme="3" tint="-0.499984740745262"/>
      <name val="Book Antiqua"/>
      <family val="1"/>
    </font>
    <font>
      <b/>
      <sz val="12"/>
      <color theme="1"/>
      <name val="Book Antiqua"/>
      <family val="1"/>
    </font>
    <font>
      <sz val="11"/>
      <name val="Times New Roman"/>
      <family val="1"/>
      <charset val="1"/>
    </font>
    <font>
      <b/>
      <sz val="11"/>
      <name val="Book Antiqua"/>
      <family val="1"/>
      <charset val="1"/>
    </font>
    <font>
      <sz val="12"/>
      <name val="Book Antiqua"/>
      <family val="1"/>
      <charset val="1"/>
    </font>
    <font>
      <b/>
      <sz val="12"/>
      <name val="Book Antiqua"/>
      <family val="1"/>
      <charset val="1"/>
    </font>
    <font>
      <sz val="11"/>
      <name val="Book Antiqua"/>
      <family val="1"/>
      <charset val="1"/>
    </font>
  </fonts>
  <fills count="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6" tint="0.59999389629810485"/>
        <bgColor indexed="64"/>
      </patternFill>
    </fill>
  </fills>
  <borders count="16">
    <border>
      <left/>
      <right/>
      <top/>
      <bottom/>
      <diagonal/>
    </border>
    <border>
      <left/>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0" fontId="8" fillId="0" borderId="0"/>
  </cellStyleXfs>
  <cellXfs count="241">
    <xf numFmtId="0" fontId="0" fillId="0" borderId="0" xfId="0"/>
    <xf numFmtId="0" fontId="2" fillId="0" borderId="0" xfId="0" applyFont="1"/>
    <xf numFmtId="0" fontId="2" fillId="0" borderId="1" xfId="0" applyFont="1" applyBorder="1"/>
    <xf numFmtId="0" fontId="2" fillId="0" borderId="0" xfId="0" applyFont="1" applyAlignment="1">
      <alignment horizontal="justify" vertical="justify"/>
    </xf>
    <xf numFmtId="0" fontId="2" fillId="0" borderId="2" xfId="0" applyFont="1" applyBorder="1" applyAlignment="1">
      <alignment horizontal="left" vertical="top"/>
    </xf>
    <xf numFmtId="0" fontId="2" fillId="0" borderId="3" xfId="0" applyFont="1" applyBorder="1" applyAlignment="1">
      <alignment vertical="top"/>
    </xf>
    <xf numFmtId="0" fontId="2" fillId="0" borderId="3" xfId="0" applyFont="1" applyBorder="1" applyAlignment="1">
      <alignment horizontal="right" vertical="top"/>
    </xf>
    <xf numFmtId="0" fontId="2" fillId="0" borderId="3" xfId="0" quotePrefix="1" applyFont="1" applyBorder="1" applyAlignment="1">
      <alignment vertical="top"/>
    </xf>
    <xf numFmtId="0" fontId="2" fillId="0" borderId="3" xfId="0" applyFont="1" applyBorder="1" applyAlignment="1">
      <alignment horizontal="justify" vertical="top"/>
    </xf>
    <xf numFmtId="0" fontId="2" fillId="0" borderId="3" xfId="0" applyFont="1" applyBorder="1" applyAlignment="1">
      <alignment horizontal="center" vertical="top"/>
    </xf>
    <xf numFmtId="0" fontId="2" fillId="0" borderId="5" xfId="0" applyFont="1" applyBorder="1" applyAlignment="1">
      <alignment horizontal="left" vertical="top"/>
    </xf>
    <xf numFmtId="0" fontId="2" fillId="0" borderId="0" xfId="0" applyFont="1" applyAlignment="1">
      <alignment vertical="top"/>
    </xf>
    <xf numFmtId="0" fontId="2" fillId="0" borderId="0" xfId="0" applyFont="1" applyAlignment="1">
      <alignment horizontal="right" vertical="top"/>
    </xf>
    <xf numFmtId="0" fontId="2" fillId="0" borderId="0" xfId="0" applyFont="1" applyAlignment="1">
      <alignment horizontal="justify" vertical="top"/>
    </xf>
    <xf numFmtId="0" fontId="2" fillId="0" borderId="0" xfId="0" applyFont="1" applyAlignment="1">
      <alignment horizontal="center" vertical="top"/>
    </xf>
    <xf numFmtId="0" fontId="3" fillId="0" borderId="0" xfId="0" quotePrefix="1" applyFont="1" applyAlignment="1">
      <alignment vertical="top"/>
    </xf>
    <xf numFmtId="0" fontId="2" fillId="0" borderId="5" xfId="0" applyFont="1" applyBorder="1" applyAlignment="1">
      <alignment horizontal="center" vertical="top"/>
    </xf>
    <xf numFmtId="0" fontId="2" fillId="0" borderId="0" xfId="0" quotePrefix="1" applyFont="1" applyAlignment="1">
      <alignment vertical="top"/>
    </xf>
    <xf numFmtId="0" fontId="2" fillId="0" borderId="7" xfId="0" applyFont="1" applyBorder="1"/>
    <xf numFmtId="0" fontId="2" fillId="0" borderId="1" xfId="0" applyFont="1" applyBorder="1" applyAlignment="1">
      <alignment horizontal="justify" vertical="justify"/>
    </xf>
    <xf numFmtId="41" fontId="2" fillId="0" borderId="0" xfId="2" applyFont="1" applyFill="1" applyAlignment="1">
      <alignment vertical="top"/>
    </xf>
    <xf numFmtId="0" fontId="4" fillId="0" borderId="2" xfId="0" quotePrefix="1" applyFont="1" applyBorder="1" applyAlignment="1">
      <alignment horizontal="center" vertical="top"/>
    </xf>
    <xf numFmtId="0" fontId="5" fillId="0" borderId="3" xfId="0" applyFont="1" applyBorder="1" applyAlignment="1">
      <alignment vertical="top"/>
    </xf>
    <xf numFmtId="0" fontId="2" fillId="0" borderId="3" xfId="0" applyFont="1" applyBorder="1" applyAlignment="1">
      <alignment vertical="top" wrapText="1"/>
    </xf>
    <xf numFmtId="0" fontId="2" fillId="0" borderId="4" xfId="0" applyFont="1" applyBorder="1" applyAlignment="1">
      <alignment vertical="top" wrapText="1"/>
    </xf>
    <xf numFmtId="0" fontId="4" fillId="0" borderId="3" xfId="0" quotePrefix="1" applyFont="1" applyBorder="1" applyAlignment="1">
      <alignment horizontal="center" vertical="top"/>
    </xf>
    <xf numFmtId="0" fontId="2" fillId="0" borderId="3" xfId="0" applyFont="1" applyBorder="1" applyAlignment="1">
      <alignment horizontal="justify" vertical="justify" wrapText="1"/>
    </xf>
    <xf numFmtId="0" fontId="2" fillId="0" borderId="0" xfId="0" applyFont="1" applyAlignment="1">
      <alignment horizontal="center" vertical="top" wrapText="1"/>
    </xf>
    <xf numFmtId="0" fontId="2" fillId="0" borderId="5" xfId="0" applyFont="1" applyBorder="1"/>
    <xf numFmtId="0" fontId="2" fillId="0" borderId="6" xfId="0" applyFont="1" applyBorder="1"/>
    <xf numFmtId="0" fontId="2" fillId="0" borderId="0" xfId="0" applyFont="1" applyAlignment="1">
      <alignment horizontal="left" vertical="top" wrapText="1"/>
    </xf>
    <xf numFmtId="0" fontId="6" fillId="0" borderId="0" xfId="0" applyFont="1"/>
    <xf numFmtId="0" fontId="2" fillId="0" borderId="0" xfId="0" applyFont="1" applyAlignment="1">
      <alignment horizontal="justify" vertical="center" wrapText="1"/>
    </xf>
    <xf numFmtId="0" fontId="2" fillId="0" borderId="6" xfId="0" applyFont="1" applyBorder="1" applyAlignment="1">
      <alignment horizontal="left" vertical="top" wrapText="1"/>
    </xf>
    <xf numFmtId="0" fontId="2" fillId="0" borderId="0" xfId="0" applyFont="1" applyAlignment="1">
      <alignment vertical="top" wrapText="1"/>
    </xf>
    <xf numFmtId="0" fontId="2" fillId="0" borderId="8" xfId="0" applyFont="1" applyBorder="1"/>
    <xf numFmtId="0" fontId="2" fillId="0" borderId="3" xfId="0" applyFont="1" applyBorder="1" applyAlignment="1">
      <alignment horizontal="justify" vertical="justify"/>
    </xf>
    <xf numFmtId="0" fontId="2" fillId="0" borderId="0" xfId="0" applyFont="1" applyAlignment="1">
      <alignment horizontal="left" vertical="top"/>
    </xf>
    <xf numFmtId="164" fontId="2" fillId="0" borderId="0" xfId="1" applyNumberFormat="1" applyFont="1" applyBorder="1" applyAlignment="1">
      <alignment vertical="top" wrapText="1"/>
    </xf>
    <xf numFmtId="0" fontId="2" fillId="0" borderId="6" xfId="0" applyFont="1" applyBorder="1" applyAlignment="1">
      <alignment vertical="center" wrapText="1"/>
    </xf>
    <xf numFmtId="0" fontId="2" fillId="0" borderId="2" xfId="0" applyFont="1" applyBorder="1"/>
    <xf numFmtId="0" fontId="2" fillId="0" borderId="3" xfId="0" applyFont="1" applyBorder="1"/>
    <xf numFmtId="0" fontId="2" fillId="0" borderId="9" xfId="0" applyFont="1" applyBorder="1" applyAlignment="1">
      <alignment vertical="top"/>
    </xf>
    <xf numFmtId="0" fontId="2" fillId="0" borderId="9" xfId="0" applyFont="1" applyBorder="1" applyAlignment="1">
      <alignment horizontal="center" vertical="top"/>
    </xf>
    <xf numFmtId="41" fontId="2" fillId="0" borderId="0" xfId="2" applyFont="1" applyFill="1" applyBorder="1" applyAlignment="1">
      <alignment vertical="top"/>
    </xf>
    <xf numFmtId="0" fontId="3" fillId="0" borderId="0" xfId="0" applyFont="1" applyAlignment="1">
      <alignment vertical="top"/>
    </xf>
    <xf numFmtId="0" fontId="2" fillId="0" borderId="9" xfId="0" quotePrefix="1" applyFont="1" applyBorder="1" applyAlignment="1">
      <alignment horizontal="center" vertical="center"/>
    </xf>
    <xf numFmtId="164" fontId="2" fillId="0" borderId="9" xfId="1" applyNumberFormat="1" applyFont="1" applyBorder="1" applyAlignment="1">
      <alignment horizontal="center" vertical="center" wrapText="1"/>
    </xf>
    <xf numFmtId="164" fontId="2" fillId="0" borderId="9" xfId="1" applyNumberFormat="1" applyFont="1" applyBorder="1" applyAlignment="1">
      <alignment horizontal="center" vertical="center"/>
    </xf>
    <xf numFmtId="164" fontId="2" fillId="0" borderId="9" xfId="1" applyNumberFormat="1" applyFont="1" applyBorder="1" applyAlignment="1">
      <alignment horizontal="left" vertical="center" wrapText="1"/>
    </xf>
    <xf numFmtId="0" fontId="2" fillId="0" borderId="9" xfId="1" applyNumberFormat="1" applyFont="1" applyBorder="1" applyAlignment="1">
      <alignment horizontal="center" vertical="center"/>
    </xf>
    <xf numFmtId="0" fontId="2" fillId="0" borderId="9" xfId="0" applyFont="1" applyBorder="1" applyAlignment="1">
      <alignment horizontal="left" vertical="top"/>
    </xf>
    <xf numFmtId="41" fontId="2" fillId="0" borderId="9" xfId="2" applyFont="1" applyFill="1" applyBorder="1" applyAlignment="1">
      <alignment horizontal="center" vertical="top"/>
    </xf>
    <xf numFmtId="0" fontId="2" fillId="0" borderId="9" xfId="0" applyFont="1" applyBorder="1" applyAlignment="1">
      <alignment horizontal="center" vertical="top"/>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2" fillId="0" borderId="0" xfId="0" applyFont="1" applyAlignment="1">
      <alignment horizontal="justify" vertical="top" wrapText="1"/>
    </xf>
    <xf numFmtId="0" fontId="2" fillId="0" borderId="6" xfId="0" applyFont="1" applyBorder="1" applyAlignment="1">
      <alignment horizontal="justify" vertical="top" wrapText="1"/>
    </xf>
    <xf numFmtId="0" fontId="2" fillId="0" borderId="3" xfId="0" applyFont="1" applyBorder="1" applyAlignment="1">
      <alignment horizontal="justify" vertical="top" wrapText="1"/>
    </xf>
    <xf numFmtId="0" fontId="2" fillId="0" borderId="0" xfId="0" applyFont="1" applyAlignment="1">
      <alignment horizontal="justify"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top" wrapText="1"/>
    </xf>
    <xf numFmtId="0" fontId="4" fillId="0" borderId="11" xfId="0" applyFont="1" applyBorder="1" applyAlignment="1">
      <alignment horizontal="center" vertical="top" wrapText="1"/>
    </xf>
    <xf numFmtId="0" fontId="4" fillId="0" borderId="12" xfId="0" applyFont="1" applyBorder="1" applyAlignment="1">
      <alignment horizontal="center" vertical="top" wrapText="1"/>
    </xf>
    <xf numFmtId="164" fontId="2" fillId="0" borderId="2" xfId="1" applyNumberFormat="1" applyFont="1" applyBorder="1" applyAlignment="1">
      <alignment horizontal="center"/>
    </xf>
    <xf numFmtId="164" fontId="2" fillId="0" borderId="3" xfId="1" applyNumberFormat="1" applyFont="1" applyBorder="1" applyAlignment="1">
      <alignment horizontal="center"/>
    </xf>
    <xf numFmtId="164" fontId="2" fillId="0" borderId="4" xfId="1" applyNumberFormat="1" applyFont="1" applyBorder="1" applyAlignment="1">
      <alignment horizontal="center"/>
    </xf>
    <xf numFmtId="0" fontId="4" fillId="0" borderId="9" xfId="0" applyFont="1" applyBorder="1" applyAlignment="1">
      <alignment horizontal="center" vertical="center"/>
    </xf>
    <xf numFmtId="0" fontId="4" fillId="0" borderId="9" xfId="0" applyFont="1" applyBorder="1" applyAlignment="1">
      <alignment horizontal="center" wrapText="1"/>
    </xf>
    <xf numFmtId="0" fontId="3" fillId="0" borderId="5" xfId="0" applyFont="1" applyBorder="1" applyAlignment="1">
      <alignment horizontal="justify" vertical="top" wrapText="1"/>
    </xf>
    <xf numFmtId="0" fontId="3" fillId="0" borderId="0" xfId="0" applyFont="1" applyAlignment="1">
      <alignment horizontal="justify" vertical="top" wrapText="1"/>
    </xf>
    <xf numFmtId="0" fontId="4" fillId="0" borderId="5" xfId="0" applyFont="1" applyBorder="1" applyAlignment="1">
      <alignment horizontal="center" vertical="top"/>
    </xf>
    <xf numFmtId="0" fontId="4" fillId="0" borderId="0" xfId="0" applyFont="1" applyAlignment="1">
      <alignment horizontal="center" vertical="top"/>
    </xf>
    <xf numFmtId="0" fontId="4" fillId="0" borderId="7" xfId="0" applyFont="1" applyBorder="1" applyAlignment="1">
      <alignment horizontal="center" vertical="top"/>
    </xf>
    <xf numFmtId="0" fontId="4" fillId="0" borderId="1" xfId="0" applyFont="1" applyBorder="1" applyAlignment="1">
      <alignment horizontal="center" vertical="top"/>
    </xf>
    <xf numFmtId="0" fontId="4" fillId="0" borderId="9" xfId="0" applyFont="1" applyBorder="1" applyAlignment="1">
      <alignment horizontal="center" vertical="top"/>
    </xf>
    <xf numFmtId="0" fontId="7" fillId="0" borderId="0" xfId="0" applyFont="1" applyAlignment="1">
      <alignment horizontal="left" vertical="top" wrapText="1"/>
    </xf>
    <xf numFmtId="0" fontId="7" fillId="0" borderId="0" xfId="0" applyFont="1" applyAlignment="1">
      <alignment horizontal="left" vertical="top"/>
    </xf>
    <xf numFmtId="41" fontId="7" fillId="0" borderId="0" xfId="3" applyFont="1" applyAlignment="1">
      <alignment horizontal="center" vertical="top" wrapText="1"/>
    </xf>
    <xf numFmtId="165" fontId="7" fillId="0" borderId="0" xfId="1" applyNumberFormat="1" applyFont="1" applyAlignment="1">
      <alignment horizontal="center" vertical="top" wrapText="1"/>
    </xf>
    <xf numFmtId="14" fontId="9" fillId="0" borderId="0" xfId="4" quotePrefix="1" applyNumberFormat="1" applyFont="1" applyAlignment="1">
      <alignment horizontal="left" vertical="center"/>
    </xf>
    <xf numFmtId="0" fontId="7" fillId="0" borderId="0" xfId="0" applyFont="1" applyAlignment="1">
      <alignment horizontal="center" vertical="top"/>
    </xf>
    <xf numFmtId="43" fontId="7" fillId="0" borderId="0" xfId="1" applyFont="1" applyAlignment="1">
      <alignment horizontal="left" vertical="top"/>
    </xf>
    <xf numFmtId="0" fontId="7" fillId="0" borderId="0" xfId="0" applyFont="1" applyAlignment="1">
      <alignment horizontal="center" vertical="top" wrapText="1"/>
    </xf>
    <xf numFmtId="43" fontId="7" fillId="0" borderId="0" xfId="1" applyFont="1" applyFill="1" applyBorder="1" applyAlignment="1">
      <alignment horizontal="left" vertical="top"/>
    </xf>
    <xf numFmtId="20" fontId="7" fillId="0" borderId="0" xfId="0" applyNumberFormat="1" applyFont="1" applyAlignment="1">
      <alignment horizontal="left" vertical="top"/>
    </xf>
    <xf numFmtId="0" fontId="10" fillId="0" borderId="0" xfId="0" applyFont="1" applyAlignment="1">
      <alignment horizontal="left" vertical="top"/>
    </xf>
    <xf numFmtId="0" fontId="7" fillId="0" borderId="0" xfId="0" applyFont="1" applyAlignment="1">
      <alignment horizontal="left" vertical="center" wrapText="1"/>
    </xf>
    <xf numFmtId="0" fontId="10" fillId="2" borderId="10" xfId="0" applyFont="1" applyFill="1" applyBorder="1" applyAlignment="1">
      <alignment horizontal="center" vertical="center" wrapText="1"/>
    </xf>
    <xf numFmtId="0" fontId="10" fillId="2" borderId="12" xfId="0" applyFont="1" applyFill="1" applyBorder="1" applyAlignment="1">
      <alignment horizontal="center" vertical="center" wrapText="1"/>
    </xf>
    <xf numFmtId="41" fontId="10" fillId="2" borderId="13" xfId="3" applyFont="1" applyFill="1" applyBorder="1" applyAlignment="1">
      <alignment horizontal="center" vertical="center" wrapText="1"/>
    </xf>
    <xf numFmtId="0" fontId="10" fillId="2" borderId="10" xfId="0" applyFont="1" applyFill="1" applyBorder="1" applyAlignment="1">
      <alignment horizontal="center" vertical="center"/>
    </xf>
    <xf numFmtId="0" fontId="10" fillId="2" borderId="11" xfId="0" applyFont="1" applyFill="1" applyBorder="1" applyAlignment="1">
      <alignment horizontal="center" vertical="center"/>
    </xf>
    <xf numFmtId="0" fontId="10" fillId="2" borderId="12" xfId="0" applyFont="1" applyFill="1" applyBorder="1" applyAlignment="1">
      <alignment horizontal="center" vertical="center"/>
    </xf>
    <xf numFmtId="41" fontId="10" fillId="2" borderId="2" xfId="3" applyFont="1" applyFill="1" applyBorder="1" applyAlignment="1">
      <alignment horizontal="center" vertical="center"/>
    </xf>
    <xf numFmtId="41" fontId="10" fillId="2" borderId="3" xfId="3" applyFont="1" applyFill="1" applyBorder="1" applyAlignment="1">
      <alignment horizontal="center" vertical="center"/>
    </xf>
    <xf numFmtId="41" fontId="10" fillId="2" borderId="4" xfId="3" applyFont="1" applyFill="1" applyBorder="1" applyAlignment="1">
      <alignment horizontal="center" vertical="center"/>
    </xf>
    <xf numFmtId="0" fontId="7" fillId="0" borderId="0" xfId="0" applyFont="1" applyAlignment="1">
      <alignment horizontal="center" vertical="center"/>
    </xf>
    <xf numFmtId="0" fontId="10" fillId="2" borderId="9" xfId="0" applyFont="1" applyFill="1" applyBorder="1" applyAlignment="1">
      <alignment horizontal="center" vertical="center" wrapText="1"/>
    </xf>
    <xf numFmtId="0" fontId="10" fillId="2" borderId="9" xfId="0" applyFont="1" applyFill="1" applyBorder="1" applyAlignment="1">
      <alignment horizontal="center" vertical="center"/>
    </xf>
    <xf numFmtId="41" fontId="10" fillId="2" borderId="15" xfId="3" applyFont="1" applyFill="1" applyBorder="1" applyAlignment="1">
      <alignment horizontal="center" vertical="center" wrapText="1"/>
    </xf>
    <xf numFmtId="165" fontId="10" fillId="2" borderId="13" xfId="1" applyNumberFormat="1" applyFont="1" applyFill="1" applyBorder="1" applyAlignment="1">
      <alignment horizontal="center" vertical="center"/>
    </xf>
    <xf numFmtId="41" fontId="10" fillId="2" borderId="9" xfId="3" applyFont="1" applyFill="1" applyBorder="1" applyAlignment="1">
      <alignment horizontal="center" vertical="center" wrapText="1"/>
    </xf>
    <xf numFmtId="41" fontId="10" fillId="2" borderId="7" xfId="3" applyFont="1" applyFill="1" applyBorder="1" applyAlignment="1">
      <alignment horizontal="center" vertical="center"/>
    </xf>
    <xf numFmtId="41" fontId="10" fillId="2" borderId="1" xfId="3" applyFont="1" applyFill="1" applyBorder="1" applyAlignment="1">
      <alignment horizontal="center" vertical="center"/>
    </xf>
    <xf numFmtId="41" fontId="10" fillId="2" borderId="8" xfId="3" applyFont="1" applyFill="1" applyBorder="1" applyAlignment="1">
      <alignment horizontal="center" vertical="center"/>
    </xf>
    <xf numFmtId="0" fontId="10" fillId="0" borderId="13" xfId="0" applyFont="1" applyBorder="1" applyAlignment="1">
      <alignment horizontal="center" vertical="top" wrapText="1"/>
    </xf>
    <xf numFmtId="164" fontId="10" fillId="0" borderId="13" xfId="0" applyNumberFormat="1" applyFont="1" applyBorder="1" applyAlignment="1">
      <alignment horizontal="center" vertical="top"/>
    </xf>
    <xf numFmtId="41" fontId="7" fillId="0" borderId="15" xfId="3" applyFont="1" applyBorder="1" applyAlignment="1">
      <alignment horizontal="left" vertical="center" wrapText="1"/>
    </xf>
    <xf numFmtId="165" fontId="7" fillId="0" borderId="13" xfId="1" applyNumberFormat="1" applyFont="1" applyBorder="1" applyAlignment="1">
      <alignment horizontal="center" vertical="center"/>
    </xf>
    <xf numFmtId="0" fontId="7" fillId="0" borderId="9" xfId="0" applyFont="1" applyBorder="1" applyAlignment="1">
      <alignment horizontal="center" vertical="center"/>
    </xf>
    <xf numFmtId="41" fontId="7" fillId="0" borderId="9" xfId="3" applyFont="1" applyBorder="1" applyAlignment="1">
      <alignment horizontal="center" vertical="center" wrapText="1"/>
    </xf>
    <xf numFmtId="165" fontId="7" fillId="0" borderId="9" xfId="0" applyNumberFormat="1" applyFont="1" applyBorder="1" applyAlignment="1">
      <alignment horizontal="left" vertical="top"/>
    </xf>
    <xf numFmtId="41" fontId="10" fillId="0" borderId="1" xfId="3" applyFont="1" applyBorder="1" applyAlignment="1">
      <alignment horizontal="center" vertical="center"/>
    </xf>
    <xf numFmtId="41" fontId="10" fillId="0" borderId="8" xfId="3" applyFont="1" applyBorder="1" applyAlignment="1">
      <alignment horizontal="center" vertical="center"/>
    </xf>
    <xf numFmtId="0" fontId="10" fillId="0" borderId="14" xfId="0" applyFont="1" applyBorder="1" applyAlignment="1">
      <alignment horizontal="center" vertical="top" wrapText="1"/>
    </xf>
    <xf numFmtId="164" fontId="10" fillId="0" borderId="14" xfId="0" applyNumberFormat="1" applyFont="1" applyBorder="1" applyAlignment="1">
      <alignment horizontal="center" vertical="top"/>
    </xf>
    <xf numFmtId="0" fontId="10" fillId="0" borderId="15" xfId="0" applyFont="1" applyBorder="1" applyAlignment="1">
      <alignment horizontal="center" vertical="top" wrapText="1"/>
    </xf>
    <xf numFmtId="164" fontId="10" fillId="0" borderId="15" xfId="0" applyNumberFormat="1" applyFont="1" applyBorder="1" applyAlignment="1">
      <alignment horizontal="center" vertical="top"/>
    </xf>
    <xf numFmtId="0" fontId="10" fillId="0" borderId="13" xfId="0" applyFont="1" applyBorder="1" applyAlignment="1">
      <alignment horizontal="center" vertical="center" wrapText="1"/>
    </xf>
    <xf numFmtId="164" fontId="10" fillId="0" borderId="13" xfId="0" applyNumberFormat="1" applyFont="1" applyBorder="1" applyAlignment="1">
      <alignment horizontal="center" vertical="center"/>
    </xf>
    <xf numFmtId="41" fontId="7" fillId="0" borderId="9" xfId="3" applyFont="1" applyFill="1" applyBorder="1" applyAlignment="1">
      <alignment horizontal="center" vertical="top"/>
    </xf>
    <xf numFmtId="41" fontId="7" fillId="0" borderId="7" xfId="3" applyFont="1" applyBorder="1" applyAlignment="1">
      <alignment horizontal="center" vertical="center"/>
    </xf>
    <xf numFmtId="165" fontId="7" fillId="0" borderId="7" xfId="0" applyNumberFormat="1" applyFont="1" applyBorder="1" applyAlignment="1">
      <alignment horizontal="left" vertical="top"/>
    </xf>
    <xf numFmtId="164" fontId="10" fillId="0" borderId="13" xfId="3" applyNumberFormat="1" applyFont="1" applyFill="1" applyBorder="1" applyAlignment="1">
      <alignment horizontal="center" vertical="top" wrapText="1"/>
    </xf>
    <xf numFmtId="41" fontId="7" fillId="0" borderId="15" xfId="3" applyFont="1" applyFill="1" applyBorder="1" applyAlignment="1">
      <alignment horizontal="left" vertical="center" wrapText="1"/>
    </xf>
    <xf numFmtId="165" fontId="7" fillId="0" borderId="13" xfId="1" applyNumberFormat="1" applyFont="1" applyFill="1" applyBorder="1" applyAlignment="1">
      <alignment horizontal="left" vertical="top"/>
    </xf>
    <xf numFmtId="0" fontId="7" fillId="0" borderId="9" xfId="0" applyFont="1" applyBorder="1" applyAlignment="1">
      <alignment horizontal="center" vertical="top"/>
    </xf>
    <xf numFmtId="0" fontId="7" fillId="0" borderId="11" xfId="3" applyNumberFormat="1" applyFont="1" applyFill="1" applyBorder="1" applyAlignment="1">
      <alignment vertical="top"/>
    </xf>
    <xf numFmtId="0" fontId="7" fillId="0" borderId="12" xfId="3" applyNumberFormat="1" applyFont="1" applyFill="1" applyBorder="1" applyAlignment="1">
      <alignment vertical="top"/>
    </xf>
    <xf numFmtId="41" fontId="7" fillId="0" borderId="0" xfId="0" applyNumberFormat="1" applyFont="1" applyAlignment="1">
      <alignment horizontal="center" vertical="top"/>
    </xf>
    <xf numFmtId="164" fontId="10" fillId="0" borderId="14" xfId="3" applyNumberFormat="1" applyFont="1" applyFill="1" applyBorder="1" applyAlignment="1">
      <alignment horizontal="center" vertical="top" wrapText="1"/>
    </xf>
    <xf numFmtId="165" fontId="7" fillId="0" borderId="9" xfId="1" applyNumberFormat="1" applyFont="1" applyFill="1" applyBorder="1" applyAlignment="1">
      <alignment horizontal="left" vertical="top"/>
    </xf>
    <xf numFmtId="0" fontId="7" fillId="3" borderId="9" xfId="0" applyFont="1" applyFill="1" applyBorder="1" applyAlignment="1">
      <alignment vertical="top" wrapText="1"/>
    </xf>
    <xf numFmtId="164" fontId="10" fillId="3" borderId="12" xfId="0" applyNumberFormat="1" applyFont="1" applyFill="1" applyBorder="1" applyAlignment="1">
      <alignment vertical="top" wrapText="1"/>
    </xf>
    <xf numFmtId="0" fontId="10" fillId="3" borderId="9" xfId="0" applyFont="1" applyFill="1" applyBorder="1" applyAlignment="1">
      <alignment vertical="top"/>
    </xf>
    <xf numFmtId="41" fontId="10" fillId="3" borderId="9" xfId="0" applyNumberFormat="1" applyFont="1" applyFill="1" applyBorder="1" applyAlignment="1">
      <alignment horizontal="left" vertical="top"/>
    </xf>
    <xf numFmtId="0" fontId="7" fillId="3" borderId="10" xfId="3" applyNumberFormat="1" applyFont="1" applyFill="1" applyBorder="1" applyAlignment="1">
      <alignment vertical="top"/>
    </xf>
    <xf numFmtId="0" fontId="7" fillId="3" borderId="11" xfId="3" applyNumberFormat="1" applyFont="1" applyFill="1" applyBorder="1" applyAlignment="1">
      <alignment vertical="top"/>
    </xf>
    <xf numFmtId="0" fontId="7" fillId="3" borderId="12" xfId="3" applyNumberFormat="1" applyFont="1" applyFill="1" applyBorder="1" applyAlignment="1">
      <alignment vertical="top"/>
    </xf>
    <xf numFmtId="41" fontId="7" fillId="0" borderId="0" xfId="3" applyFont="1" applyAlignment="1">
      <alignment horizontal="left" vertical="top" wrapText="1"/>
    </xf>
    <xf numFmtId="41" fontId="10" fillId="0" borderId="0" xfId="3" applyFont="1" applyAlignment="1">
      <alignment horizontal="center" vertical="top"/>
    </xf>
    <xf numFmtId="41" fontId="10" fillId="0" borderId="0" xfId="3" applyFont="1" applyFill="1" applyAlignment="1">
      <alignment horizontal="center" vertical="top"/>
    </xf>
    <xf numFmtId="41" fontId="7" fillId="0" borderId="0" xfId="3" quotePrefix="1" applyFont="1" applyAlignment="1">
      <alignment horizontal="left" vertical="top"/>
    </xf>
    <xf numFmtId="41" fontId="7" fillId="0" borderId="0" xfId="3" applyFont="1" applyAlignment="1">
      <alignment horizontal="left" vertical="top"/>
    </xf>
    <xf numFmtId="41" fontId="7" fillId="0" borderId="0" xfId="3" applyFont="1" applyAlignment="1">
      <alignment horizontal="center" vertical="top"/>
    </xf>
    <xf numFmtId="165" fontId="7" fillId="0" borderId="0" xfId="1" applyNumberFormat="1" applyFont="1" applyAlignment="1">
      <alignment horizontal="center" vertical="top"/>
    </xf>
    <xf numFmtId="0" fontId="10" fillId="0" borderId="1" xfId="0" applyFont="1" applyBorder="1" applyAlignment="1">
      <alignment horizontal="center" vertical="center" wrapText="1"/>
    </xf>
    <xf numFmtId="0" fontId="10" fillId="0" borderId="0" xfId="0" applyFont="1" applyAlignment="1">
      <alignment horizontal="center" vertical="top"/>
    </xf>
    <xf numFmtId="0" fontId="7" fillId="0" borderId="1" xfId="0" applyFont="1" applyBorder="1" applyAlignment="1">
      <alignment horizontal="center" vertical="top" wrapText="1"/>
    </xf>
    <xf numFmtId="0" fontId="10" fillId="2" borderId="9" xfId="0" applyFont="1" applyFill="1" applyBorder="1" applyAlignment="1">
      <alignment horizontal="center" vertical="center" wrapText="1"/>
    </xf>
    <xf numFmtId="41" fontId="10" fillId="2" borderId="10" xfId="3" applyFont="1" applyFill="1" applyBorder="1" applyAlignment="1">
      <alignment horizontal="center" vertical="center" wrapText="1"/>
    </xf>
    <xf numFmtId="41" fontId="10" fillId="2" borderId="11" xfId="3" applyFont="1" applyFill="1" applyBorder="1" applyAlignment="1">
      <alignment horizontal="center" vertical="center" wrapText="1"/>
    </xf>
    <xf numFmtId="41" fontId="10" fillId="2" borderId="12" xfId="3" applyFont="1" applyFill="1" applyBorder="1" applyAlignment="1">
      <alignment horizontal="center" vertical="center" wrapText="1"/>
    </xf>
    <xf numFmtId="41" fontId="10" fillId="2" borderId="9" xfId="3" applyFont="1" applyFill="1" applyBorder="1" applyAlignment="1">
      <alignment horizontal="center" vertical="center" wrapText="1"/>
    </xf>
    <xf numFmtId="165" fontId="10" fillId="2" borderId="9" xfId="1" applyNumberFormat="1" applyFont="1" applyFill="1" applyBorder="1" applyAlignment="1">
      <alignment horizontal="center" vertical="center" wrapText="1"/>
    </xf>
    <xf numFmtId="0" fontId="7" fillId="0" borderId="9" xfId="0" applyFont="1" applyBorder="1" applyAlignment="1">
      <alignment horizontal="center" vertical="center" wrapText="1"/>
    </xf>
    <xf numFmtId="0" fontId="7" fillId="0" borderId="9" xfId="0" applyFont="1" applyBorder="1" applyAlignment="1">
      <alignment horizontal="center" vertical="center" wrapText="1"/>
    </xf>
    <xf numFmtId="165" fontId="7" fillId="0" borderId="9" xfId="1" applyNumberFormat="1" applyFont="1" applyBorder="1" applyAlignment="1">
      <alignment horizontal="center" vertical="center" wrapText="1"/>
    </xf>
    <xf numFmtId="0" fontId="7" fillId="0" borderId="9" xfId="0" quotePrefix="1" applyFont="1" applyBorder="1" applyAlignment="1">
      <alignment horizontal="center" vertical="center"/>
    </xf>
    <xf numFmtId="0" fontId="7" fillId="0" borderId="10" xfId="0" quotePrefix="1" applyFont="1" applyBorder="1" applyAlignment="1">
      <alignment horizontal="center" vertical="center"/>
    </xf>
    <xf numFmtId="0" fontId="7" fillId="0" borderId="12" xfId="0" applyFont="1" applyBorder="1" applyAlignment="1">
      <alignment horizontal="center" vertical="center"/>
    </xf>
    <xf numFmtId="0" fontId="7" fillId="0" borderId="9" xfId="0" quotePrefix="1" applyFont="1" applyBorder="1" applyAlignment="1">
      <alignment horizontal="center" vertical="center"/>
    </xf>
    <xf numFmtId="165" fontId="7" fillId="0" borderId="9" xfId="1" quotePrefix="1" applyNumberFormat="1" applyFont="1" applyBorder="1" applyAlignment="1">
      <alignment horizontal="center" vertical="center"/>
    </xf>
    <xf numFmtId="41" fontId="7" fillId="0" borderId="9" xfId="3" quotePrefix="1" applyFont="1" applyBorder="1" applyAlignment="1">
      <alignment horizontal="center" vertical="center"/>
    </xf>
    <xf numFmtId="41" fontId="7" fillId="0" borderId="9" xfId="3" quotePrefix="1" applyFont="1" applyBorder="1" applyAlignment="1">
      <alignment horizontal="center" vertical="center" wrapText="1"/>
    </xf>
    <xf numFmtId="1" fontId="10" fillId="0" borderId="13" xfId="3" applyNumberFormat="1" applyFont="1" applyBorder="1" applyAlignment="1">
      <alignment horizontal="center" vertical="top" wrapText="1"/>
    </xf>
    <xf numFmtId="41" fontId="10" fillId="0" borderId="2" xfId="3" applyFont="1" applyBorder="1" applyAlignment="1">
      <alignment horizontal="center" vertical="top" wrapText="1"/>
    </xf>
    <xf numFmtId="41" fontId="10" fillId="0" borderId="4" xfId="3" applyFont="1" applyBorder="1" applyAlignment="1">
      <alignment horizontal="center" vertical="top" wrapText="1"/>
    </xf>
    <xf numFmtId="41" fontId="7" fillId="0" borderId="13" xfId="3" applyFont="1" applyBorder="1" applyAlignment="1">
      <alignment horizontal="left" vertical="top"/>
    </xf>
    <xf numFmtId="165" fontId="7" fillId="0" borderId="9" xfId="1" applyNumberFormat="1" applyFont="1" applyBorder="1" applyAlignment="1">
      <alignment horizontal="left" vertical="top"/>
    </xf>
    <xf numFmtId="41" fontId="7" fillId="0" borderId="9" xfId="3" applyFont="1" applyBorder="1" applyAlignment="1">
      <alignment horizontal="center" vertical="top" wrapText="1"/>
    </xf>
    <xf numFmtId="1" fontId="10" fillId="0" borderId="14" xfId="3" applyNumberFormat="1" applyFont="1" applyBorder="1" applyAlignment="1">
      <alignment horizontal="center" vertical="top" wrapText="1"/>
    </xf>
    <xf numFmtId="41" fontId="10" fillId="0" borderId="5" xfId="3" applyFont="1" applyBorder="1" applyAlignment="1">
      <alignment horizontal="center" vertical="top" wrapText="1"/>
    </xf>
    <xf numFmtId="41" fontId="10" fillId="0" borderId="0" xfId="3" applyFont="1" applyBorder="1" applyAlignment="1">
      <alignment horizontal="center" vertical="top" wrapText="1"/>
    </xf>
    <xf numFmtId="41" fontId="7" fillId="0" borderId="10" xfId="3" applyFont="1" applyBorder="1" applyAlignment="1">
      <alignment horizontal="left" vertical="top"/>
    </xf>
    <xf numFmtId="41" fontId="7" fillId="0" borderId="12" xfId="3" applyFont="1" applyBorder="1" applyAlignment="1">
      <alignment horizontal="left" vertical="top"/>
    </xf>
    <xf numFmtId="165" fontId="7" fillId="0" borderId="12" xfId="1" applyNumberFormat="1" applyFont="1" applyBorder="1" applyAlignment="1">
      <alignment horizontal="left" vertical="top"/>
    </xf>
    <xf numFmtId="41" fontId="7" fillId="0" borderId="14" xfId="3" applyFont="1" applyBorder="1" applyAlignment="1">
      <alignment horizontal="left" vertical="top"/>
    </xf>
    <xf numFmtId="0" fontId="7" fillId="0" borderId="9" xfId="0" applyFont="1" applyBorder="1" applyAlignment="1">
      <alignment horizontal="center" vertical="top" wrapText="1"/>
    </xf>
    <xf numFmtId="41" fontId="7" fillId="0" borderId="9" xfId="3" applyFont="1" applyBorder="1" applyAlignment="1">
      <alignment horizontal="center" vertical="top" wrapText="1"/>
    </xf>
    <xf numFmtId="41" fontId="7" fillId="0" borderId="15" xfId="3" applyFont="1" applyBorder="1" applyAlignment="1">
      <alignment horizontal="center" vertical="top" wrapText="1"/>
    </xf>
    <xf numFmtId="165" fontId="7" fillId="0" borderId="9" xfId="1" applyNumberFormat="1" applyFont="1" applyBorder="1" applyAlignment="1">
      <alignment horizontal="center" vertical="top" wrapText="1"/>
    </xf>
    <xf numFmtId="0" fontId="10" fillId="0" borderId="9" xfId="0" applyFont="1" applyBorder="1" applyAlignment="1">
      <alignment horizontal="center" vertical="top" wrapText="1"/>
    </xf>
    <xf numFmtId="41" fontId="10" fillId="0" borderId="9" xfId="3" applyFont="1" applyBorder="1" applyAlignment="1">
      <alignment horizontal="center" vertical="top" wrapText="1"/>
    </xf>
    <xf numFmtId="165" fontId="10" fillId="0" borderId="9" xfId="1" applyNumberFormat="1" applyFont="1" applyBorder="1" applyAlignment="1">
      <alignment horizontal="center" vertical="top" wrapText="1"/>
    </xf>
    <xf numFmtId="41" fontId="10" fillId="0" borderId="9" xfId="3" applyFont="1" applyBorder="1" applyAlignment="1">
      <alignment horizontal="center" vertical="top" wrapText="1"/>
    </xf>
    <xf numFmtId="41" fontId="10" fillId="4" borderId="9" xfId="3" applyFont="1" applyFill="1" applyBorder="1" applyAlignment="1">
      <alignment horizontal="center" vertical="top" wrapText="1"/>
    </xf>
    <xf numFmtId="41" fontId="7" fillId="0" borderId="9" xfId="3" quotePrefix="1" applyFont="1" applyBorder="1" applyAlignment="1">
      <alignment horizontal="center" vertical="top" wrapText="1"/>
    </xf>
    <xf numFmtId="0" fontId="10" fillId="0" borderId="9" xfId="0" applyFont="1" applyBorder="1" applyAlignment="1">
      <alignment horizontal="center" vertical="top" wrapText="1"/>
    </xf>
    <xf numFmtId="41" fontId="10" fillId="4" borderId="9" xfId="3" applyFont="1" applyFill="1" applyBorder="1" applyAlignment="1">
      <alignment horizontal="center" vertical="top" wrapText="1"/>
    </xf>
    <xf numFmtId="0" fontId="7" fillId="0" borderId="0" xfId="0" applyFont="1" applyAlignment="1">
      <alignment horizontal="center" vertical="top" wrapText="1"/>
    </xf>
    <xf numFmtId="0" fontId="7" fillId="0" borderId="0" xfId="0" quotePrefix="1" applyFont="1" applyAlignment="1">
      <alignment vertical="top"/>
    </xf>
    <xf numFmtId="0" fontId="2" fillId="0" borderId="0" xfId="0" applyFont="1" applyAlignment="1">
      <alignment vertical="justify" wrapText="1"/>
    </xf>
    <xf numFmtId="0" fontId="2" fillId="0" borderId="0" xfId="0" applyFont="1" applyBorder="1" applyAlignment="1">
      <alignment horizontal="justify" vertical="center" wrapText="1"/>
    </xf>
    <xf numFmtId="0" fontId="2" fillId="0" borderId="1" xfId="0" applyFont="1" applyBorder="1" applyAlignment="1">
      <alignment vertical="center" wrapText="1"/>
    </xf>
    <xf numFmtId="0" fontId="2" fillId="0" borderId="0" xfId="0" applyFont="1" applyBorder="1" applyAlignment="1">
      <alignment vertical="center"/>
    </xf>
    <xf numFmtId="0" fontId="2" fillId="0" borderId="0" xfId="0" applyFont="1" applyBorder="1" applyAlignment="1">
      <alignment vertical="center" wrapText="1"/>
    </xf>
    <xf numFmtId="0" fontId="2" fillId="0" borderId="0" xfId="0" applyFont="1" applyBorder="1" applyAlignment="1">
      <alignment horizontal="justify" vertical="top" wrapText="1"/>
    </xf>
    <xf numFmtId="0" fontId="12" fillId="0" borderId="0" xfId="0" applyFont="1"/>
    <xf numFmtId="0" fontId="7" fillId="0" borderId="0" xfId="0" applyFont="1"/>
    <xf numFmtId="14" fontId="13" fillId="0" borderId="9" xfId="0" applyNumberFormat="1" applyFont="1" applyBorder="1" applyAlignment="1">
      <alignment horizontal="center"/>
    </xf>
    <xf numFmtId="166" fontId="13" fillId="0" borderId="9" xfId="0" applyNumberFormat="1" applyFont="1" applyBorder="1"/>
    <xf numFmtId="14" fontId="14" fillId="0" borderId="9" xfId="0" applyNumberFormat="1" applyFont="1" applyBorder="1" applyAlignment="1">
      <alignment horizontal="center"/>
    </xf>
    <xf numFmtId="14" fontId="15" fillId="0" borderId="9" xfId="0" applyNumberFormat="1" applyFont="1" applyBorder="1" applyAlignment="1">
      <alignment horizontal="center"/>
    </xf>
    <xf numFmtId="14" fontId="15" fillId="0" borderId="13" xfId="0" applyNumberFormat="1" applyFont="1" applyBorder="1" applyAlignment="1">
      <alignment horizontal="center"/>
    </xf>
    <xf numFmtId="166" fontId="13" fillId="0" borderId="13" xfId="0" applyNumberFormat="1" applyFont="1" applyBorder="1"/>
    <xf numFmtId="0" fontId="11" fillId="0" borderId="0" xfId="0" applyFont="1" applyFill="1" applyAlignment="1">
      <alignment horizontal="center"/>
    </xf>
    <xf numFmtId="0" fontId="11" fillId="5" borderId="9" xfId="0" applyFont="1" applyFill="1" applyBorder="1" applyAlignment="1">
      <alignment horizontal="center"/>
    </xf>
    <xf numFmtId="0" fontId="16" fillId="5" borderId="9" xfId="0" applyFont="1" applyFill="1" applyBorder="1" applyAlignment="1">
      <alignment horizontal="center"/>
    </xf>
    <xf numFmtId="0" fontId="7" fillId="0" borderId="0" xfId="0" applyFont="1" applyBorder="1"/>
    <xf numFmtId="0" fontId="13" fillId="0" borderId="9" xfId="0" applyFont="1" applyBorder="1"/>
    <xf numFmtId="14" fontId="12" fillId="0" borderId="9" xfId="0" applyNumberFormat="1" applyFont="1" applyBorder="1" applyAlignment="1">
      <alignment horizontal="center"/>
    </xf>
    <xf numFmtId="164" fontId="2" fillId="0" borderId="5" xfId="1" applyNumberFormat="1" applyFont="1" applyBorder="1" applyAlignment="1">
      <alignment horizontal="center"/>
    </xf>
    <xf numFmtId="164" fontId="2" fillId="0" borderId="0" xfId="1" applyNumberFormat="1" applyFont="1" applyBorder="1" applyAlignment="1">
      <alignment horizontal="center"/>
    </xf>
    <xf numFmtId="164" fontId="2" fillId="0" borderId="6" xfId="1" applyNumberFormat="1" applyFont="1" applyBorder="1" applyAlignment="1">
      <alignment horizontal="center"/>
    </xf>
    <xf numFmtId="0" fontId="2" fillId="0" borderId="0" xfId="0" applyFont="1" applyBorder="1" applyAlignment="1">
      <alignment horizontal="left" vertical="top" wrapText="1"/>
    </xf>
    <xf numFmtId="164" fontId="4" fillId="0" borderId="9" xfId="0" applyNumberFormat="1" applyFont="1" applyBorder="1" applyAlignment="1">
      <alignment horizontal="center" vertical="top" wrapText="1"/>
    </xf>
    <xf numFmtId="0" fontId="4" fillId="0" borderId="10" xfId="0" applyFont="1" applyBorder="1" applyAlignment="1">
      <alignment horizontal="center" vertical="top"/>
    </xf>
    <xf numFmtId="0" fontId="4" fillId="0" borderId="11" xfId="0" applyFont="1" applyBorder="1" applyAlignment="1">
      <alignment horizontal="center" vertical="top"/>
    </xf>
    <xf numFmtId="0" fontId="4" fillId="0" borderId="12" xfId="0" applyFont="1" applyBorder="1" applyAlignment="1">
      <alignment horizontal="center" vertical="top"/>
    </xf>
    <xf numFmtId="0" fontId="4" fillId="0" borderId="9" xfId="0" applyFont="1" applyBorder="1" applyAlignment="1">
      <alignment horizontal="center" vertical="top" wrapText="1"/>
    </xf>
    <xf numFmtId="164" fontId="2" fillId="0" borderId="7" xfId="1" applyNumberFormat="1" applyFont="1" applyBorder="1" applyAlignment="1">
      <alignment horizontal="center"/>
    </xf>
    <xf numFmtId="164" fontId="2" fillId="0" borderId="1" xfId="1" applyNumberFormat="1" applyFont="1" applyBorder="1" applyAlignment="1">
      <alignment horizontal="center"/>
    </xf>
    <xf numFmtId="164" fontId="2" fillId="0" borderId="8" xfId="1" applyNumberFormat="1" applyFont="1" applyBorder="1" applyAlignment="1">
      <alignment horizontal="center"/>
    </xf>
    <xf numFmtId="0" fontId="17" fillId="0" borderId="0" xfId="0" applyFont="1"/>
    <xf numFmtId="0" fontId="18" fillId="5" borderId="9" xfId="0" applyFont="1" applyFill="1" applyBorder="1" applyAlignment="1">
      <alignment horizontal="center"/>
    </xf>
    <xf numFmtId="166" fontId="19" fillId="0" borderId="9" xfId="0" applyNumberFormat="1" applyFont="1" applyBorder="1"/>
    <xf numFmtId="166" fontId="20" fillId="5" borderId="9" xfId="0" applyNumberFormat="1" applyFont="1" applyFill="1" applyBorder="1"/>
    <xf numFmtId="0" fontId="21" fillId="0" borderId="0" xfId="0" applyFont="1"/>
    <xf numFmtId="42" fontId="19" fillId="0" borderId="9" xfId="0" applyNumberFormat="1" applyFont="1" applyBorder="1"/>
    <xf numFmtId="166" fontId="19" fillId="0" borderId="13" xfId="0" applyNumberFormat="1" applyFont="1" applyBorder="1"/>
    <xf numFmtId="166" fontId="18" fillId="5" borderId="9" xfId="0" applyNumberFormat="1" applyFont="1" applyFill="1" applyBorder="1"/>
    <xf numFmtId="41" fontId="4" fillId="0" borderId="9" xfId="2" applyFont="1" applyFill="1" applyBorder="1" applyAlignment="1">
      <alignment horizontal="center" vertical="top"/>
    </xf>
  </cellXfs>
  <cellStyles count="5">
    <cellStyle name="Comma" xfId="1" builtinId="3"/>
    <cellStyle name="Comma [0]" xfId="2" builtinId="6"/>
    <cellStyle name="Comma [0] 2 2 3 2" xfId="3" xr:uid="{9286B6BB-30EC-4FBE-AD5A-EFB6298AB7DF}"/>
    <cellStyle name="Normal" xfId="0" builtinId="0"/>
    <cellStyle name="Normal_AMDOC DRAFT CIT Calc - Only" xfId="4" xr:uid="{5736A5EC-A957-40C1-A3F1-2CCCE0D08B5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brian\OneDrive\Desktop\IRMA%20NURANISA\30.%20UNIV%20AISYAH%20LAMPUNG\KERTAS%20KERJA\Daftar%20Aset%20Tetap%20&amp;%20Penyusutan%20UAP%202022%20-%20Jeremi.xlsx" TargetMode="External"/><Relationship Id="rId1" Type="http://schemas.openxmlformats.org/officeDocument/2006/relationships/externalLinkPath" Target="Daftar%20Aset%20Tetap%20&amp;%20Penyusutan%20UAP%202022%20-%20Jerem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T_2022 Ok"/>
    </sheetNames>
    <sheetDataSet>
      <sheetData sheetId="0">
        <row r="35">
          <cell r="G35">
            <v>3510600000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70E7D-3CC6-4D42-8EE8-BBE9B6207E5A}">
  <dimension ref="A1:BO69"/>
  <sheetViews>
    <sheetView tabSelected="1" view="pageBreakPreview" zoomScale="94" zoomScaleNormal="89" zoomScaleSheetLayoutView="77" workbookViewId="0">
      <selection activeCell="U51" sqref="U51"/>
    </sheetView>
  </sheetViews>
  <sheetFormatPr defaultRowHeight="15" x14ac:dyDescent="0.25"/>
  <cols>
    <col min="1" max="29" width="3.28515625" style="1" customWidth="1"/>
    <col min="30" max="30" width="4" style="3" customWidth="1"/>
    <col min="31" max="31" width="3.5703125" style="3" customWidth="1"/>
    <col min="32" max="32" width="3.7109375" style="3" customWidth="1"/>
    <col min="33" max="57" width="3.28515625" style="3" customWidth="1"/>
    <col min="58" max="71" width="3.28515625" style="1" customWidth="1"/>
    <col min="72" max="16384" width="9.140625" style="1"/>
  </cols>
  <sheetData>
    <row r="1" spans="1:64" x14ac:dyDescent="0.25">
      <c r="C1" s="2"/>
    </row>
    <row r="2" spans="1:64" x14ac:dyDescent="0.25">
      <c r="A2" s="4" t="s">
        <v>0</v>
      </c>
      <c r="B2" s="5"/>
      <c r="D2" s="6" t="s">
        <v>1</v>
      </c>
      <c r="E2" s="5"/>
      <c r="F2" s="5"/>
      <c r="G2" s="7"/>
      <c r="H2" s="8"/>
      <c r="I2" s="5"/>
      <c r="J2" s="5"/>
      <c r="K2" s="5"/>
      <c r="L2" s="5"/>
      <c r="M2" s="5"/>
      <c r="N2" s="5"/>
      <c r="O2" s="5"/>
      <c r="P2" s="5"/>
      <c r="Q2" s="5"/>
      <c r="R2" s="8"/>
      <c r="S2" s="8"/>
      <c r="T2" s="8"/>
      <c r="U2" s="8"/>
      <c r="V2" s="8"/>
      <c r="W2" s="8"/>
      <c r="X2" s="8"/>
      <c r="Y2" s="8"/>
      <c r="Z2" s="8"/>
      <c r="AA2" s="8"/>
      <c r="AB2" s="8"/>
      <c r="AC2" s="8"/>
      <c r="AD2" s="9"/>
      <c r="AE2" s="8"/>
      <c r="AF2" s="8"/>
      <c r="AG2" s="8"/>
      <c r="AH2" s="8"/>
      <c r="AI2" s="8"/>
      <c r="AJ2" s="8"/>
      <c r="AK2" s="8"/>
      <c r="AL2" s="8"/>
      <c r="AM2" s="8"/>
      <c r="AN2" s="8"/>
      <c r="AO2" s="8"/>
      <c r="AP2" s="8"/>
      <c r="AQ2" s="8"/>
      <c r="AR2" s="8"/>
      <c r="AS2" s="8"/>
      <c r="AT2" s="8"/>
      <c r="AU2" s="8"/>
      <c r="AV2" s="8"/>
      <c r="AW2" s="8"/>
      <c r="AX2" s="8"/>
      <c r="AY2" s="8"/>
      <c r="AZ2" s="8"/>
      <c r="BA2" s="8"/>
      <c r="BB2" s="8"/>
      <c r="BC2" s="8"/>
      <c r="BD2" s="8"/>
      <c r="BE2" s="8"/>
    </row>
    <row r="3" spans="1:64" x14ac:dyDescent="0.25">
      <c r="A3" s="10" t="s">
        <v>2</v>
      </c>
      <c r="B3" s="11"/>
      <c r="D3" s="12" t="s">
        <v>3</v>
      </c>
      <c r="E3" s="11" t="s">
        <v>4</v>
      </c>
      <c r="F3" s="11"/>
      <c r="G3" s="11"/>
      <c r="H3" s="13"/>
      <c r="I3" s="11"/>
      <c r="J3" s="11"/>
      <c r="K3" s="11"/>
      <c r="L3" s="11"/>
      <c r="M3" s="11"/>
      <c r="N3" s="11"/>
      <c r="O3" s="11"/>
      <c r="P3" s="11"/>
      <c r="Q3" s="11"/>
      <c r="R3" s="13"/>
      <c r="S3" s="13"/>
      <c r="T3" s="13"/>
      <c r="U3" s="13"/>
      <c r="V3" s="13"/>
      <c r="W3" s="13"/>
      <c r="X3" s="13"/>
      <c r="Y3" s="13"/>
      <c r="Z3" s="13"/>
      <c r="AA3" s="13"/>
      <c r="AB3" s="13"/>
      <c r="AC3" s="13"/>
      <c r="AD3" s="14"/>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row>
    <row r="4" spans="1:64" x14ac:dyDescent="0.25">
      <c r="A4" s="10" t="s">
        <v>5</v>
      </c>
      <c r="B4" s="11"/>
      <c r="D4" s="12" t="s">
        <v>1</v>
      </c>
      <c r="E4" s="15" t="s">
        <v>41</v>
      </c>
      <c r="F4" s="15"/>
      <c r="G4" s="15"/>
      <c r="H4" s="13"/>
      <c r="I4" s="11"/>
      <c r="J4" s="11"/>
      <c r="K4" s="11"/>
      <c r="L4" s="11"/>
      <c r="M4" s="11"/>
      <c r="N4" s="11"/>
      <c r="O4" s="11"/>
      <c r="P4" s="11"/>
      <c r="Q4" s="11"/>
      <c r="R4" s="13"/>
      <c r="S4" s="13"/>
      <c r="T4" s="13"/>
      <c r="U4" s="13"/>
      <c r="V4" s="13"/>
      <c r="W4" s="13"/>
      <c r="X4" s="13"/>
      <c r="Y4" s="13"/>
      <c r="Z4" s="13"/>
      <c r="AA4" s="13"/>
      <c r="AB4" s="13"/>
      <c r="AC4" s="13"/>
      <c r="AD4" s="14"/>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row>
    <row r="5" spans="1:64" x14ac:dyDescent="0.25">
      <c r="A5" s="16"/>
      <c r="B5" s="11"/>
      <c r="C5" s="11"/>
      <c r="D5" s="11"/>
      <c r="E5" s="13"/>
      <c r="F5" s="13"/>
      <c r="G5" s="11"/>
      <c r="H5" s="17"/>
      <c r="I5" s="11"/>
      <c r="J5" s="11"/>
      <c r="K5" s="11"/>
      <c r="L5" s="11"/>
      <c r="M5" s="11"/>
      <c r="N5" s="11"/>
      <c r="O5" s="11"/>
      <c r="P5" s="11"/>
      <c r="Q5" s="11"/>
      <c r="R5" s="13"/>
      <c r="S5" s="13"/>
      <c r="T5" s="13"/>
      <c r="U5" s="13"/>
      <c r="V5" s="13"/>
      <c r="W5" s="13"/>
      <c r="X5" s="13"/>
      <c r="Y5" s="13"/>
      <c r="Z5" s="13"/>
      <c r="AA5" s="13"/>
      <c r="AB5" s="13"/>
      <c r="AC5" s="13"/>
      <c r="AD5" s="14"/>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row>
    <row r="6" spans="1:64" x14ac:dyDescent="0.25">
      <c r="A6" s="76" t="s">
        <v>42</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c r="BA6" s="77"/>
      <c r="BB6" s="77"/>
      <c r="BC6" s="77"/>
      <c r="BD6" s="77"/>
      <c r="BE6" s="77"/>
    </row>
    <row r="7" spans="1:64" x14ac:dyDescent="0.25">
      <c r="A7" s="18"/>
      <c r="B7" s="2"/>
      <c r="C7" s="2"/>
      <c r="D7" s="2"/>
      <c r="E7" s="2"/>
      <c r="F7" s="2"/>
      <c r="G7" s="2"/>
      <c r="H7" s="2"/>
      <c r="I7" s="2"/>
      <c r="J7" s="2"/>
      <c r="K7" s="2"/>
      <c r="L7" s="2"/>
      <c r="M7" s="2"/>
      <c r="N7" s="2"/>
      <c r="O7" s="2"/>
      <c r="P7" s="2"/>
      <c r="Q7" s="2"/>
      <c r="R7" s="2"/>
      <c r="S7" s="2"/>
      <c r="T7" s="2"/>
      <c r="U7" s="2"/>
      <c r="V7" s="2"/>
      <c r="W7" s="2"/>
      <c r="X7" s="2"/>
      <c r="Y7" s="2"/>
      <c r="Z7" s="2"/>
      <c r="AA7" s="2"/>
      <c r="AB7" s="2"/>
      <c r="AC7" s="2"/>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row>
    <row r="8" spans="1:64" s="11" customFormat="1" x14ac:dyDescent="0.25">
      <c r="A8" s="78" t="s">
        <v>6</v>
      </c>
      <c r="B8" s="79"/>
      <c r="C8" s="79"/>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20"/>
      <c r="BG8" s="1"/>
      <c r="BH8" s="20"/>
      <c r="BI8" s="20"/>
      <c r="BJ8" s="20"/>
      <c r="BK8" s="20"/>
      <c r="BL8" s="20"/>
    </row>
    <row r="9" spans="1:64" s="11" customFormat="1" x14ac:dyDescent="0.25">
      <c r="A9" s="78" t="s">
        <v>7</v>
      </c>
      <c r="B9" s="79"/>
      <c r="C9" s="79"/>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20"/>
      <c r="BG9" s="20"/>
      <c r="BH9" s="20"/>
      <c r="BI9" s="20"/>
      <c r="BJ9" s="20"/>
      <c r="BK9" s="20"/>
      <c r="BL9" s="20"/>
    </row>
    <row r="10" spans="1:64" s="11" customFormat="1" x14ac:dyDescent="0.25">
      <c r="A10" s="80" t="s">
        <v>8</v>
      </c>
      <c r="B10" s="81"/>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20"/>
      <c r="BG10" s="20"/>
      <c r="BH10" s="20"/>
      <c r="BI10" s="20"/>
      <c r="BJ10" s="20"/>
      <c r="BK10" s="20"/>
      <c r="BL10" s="20"/>
    </row>
    <row r="11" spans="1:64" s="11" customFormat="1" x14ac:dyDescent="0.25">
      <c r="A11" s="82" t="s">
        <v>9</v>
      </c>
      <c r="B11" s="82"/>
      <c r="C11" s="82"/>
      <c r="D11" s="82"/>
      <c r="E11" s="82"/>
      <c r="F11" s="82"/>
      <c r="G11" s="82"/>
      <c r="H11" s="82"/>
      <c r="I11" s="82"/>
      <c r="J11" s="82"/>
      <c r="K11" s="82"/>
      <c r="L11" s="82"/>
      <c r="M11" s="82"/>
      <c r="N11" s="82"/>
      <c r="O11" s="82"/>
      <c r="P11" s="82"/>
      <c r="Q11" s="82"/>
      <c r="R11" s="82"/>
      <c r="S11" s="82"/>
      <c r="T11" s="82"/>
      <c r="U11" s="82"/>
      <c r="V11" s="82"/>
      <c r="W11" s="82"/>
      <c r="X11" s="82"/>
      <c r="Y11" s="82"/>
      <c r="Z11" s="82"/>
      <c r="AA11" s="82"/>
      <c r="AB11" s="82"/>
      <c r="AC11" s="81" t="str">
        <f>MID(A8,20,1000)</f>
        <v>YAYASAN AISYAH LAMPUNG</v>
      </c>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20"/>
      <c r="BG11" s="20"/>
      <c r="BH11" s="20"/>
      <c r="BI11" s="20"/>
      <c r="BJ11" s="20"/>
      <c r="BK11" s="20"/>
      <c r="BL11" s="20"/>
    </row>
    <row r="12" spans="1:64" s="11" customFormat="1" x14ac:dyDescent="0.25">
      <c r="A12" s="21" t="s">
        <v>10</v>
      </c>
      <c r="B12" s="22" t="s">
        <v>43</v>
      </c>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4"/>
      <c r="AC12" s="25" t="s">
        <v>10</v>
      </c>
      <c r="AD12" s="22" t="s">
        <v>43</v>
      </c>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0"/>
      <c r="BG12" s="20"/>
      <c r="BH12" s="20"/>
      <c r="BI12" s="20"/>
      <c r="BJ12" s="20"/>
      <c r="BK12" s="20"/>
      <c r="BL12" s="20"/>
    </row>
    <row r="13" spans="1:64" s="11" customFormat="1" ht="15.6" customHeight="1" x14ac:dyDescent="0.25">
      <c r="A13" s="16"/>
      <c r="B13" s="63" t="s">
        <v>44</v>
      </c>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4"/>
      <c r="AC13" s="27"/>
      <c r="AD13" s="63" t="s">
        <v>460</v>
      </c>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20"/>
      <c r="BG13" s="20"/>
      <c r="BH13" s="20"/>
      <c r="BI13" s="20"/>
      <c r="BJ13" s="20"/>
      <c r="BK13" s="20"/>
      <c r="BL13" s="20"/>
    </row>
    <row r="14" spans="1:64" s="11" customFormat="1" ht="15.6" customHeight="1" x14ac:dyDescent="0.25">
      <c r="A14" s="16"/>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4"/>
      <c r="AC14" s="27"/>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20"/>
      <c r="BG14" s="20"/>
      <c r="BH14" s="20"/>
      <c r="BI14" s="20"/>
      <c r="BJ14" s="20"/>
      <c r="BK14" s="20"/>
      <c r="BL14" s="20"/>
    </row>
    <row r="15" spans="1:64" x14ac:dyDescent="0.25">
      <c r="A15" s="28"/>
      <c r="AB15" s="29"/>
      <c r="AD15" s="63" t="s">
        <v>127</v>
      </c>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row>
    <row r="16" spans="1:64" ht="15" customHeight="1" x14ac:dyDescent="0.25">
      <c r="A16" s="28"/>
      <c r="B16" s="74" t="s">
        <v>11</v>
      </c>
      <c r="C16" s="67" t="s">
        <v>45</v>
      </c>
      <c r="D16" s="67"/>
      <c r="E16" s="67"/>
      <c r="F16" s="67"/>
      <c r="G16" s="67"/>
      <c r="H16" s="75" t="s">
        <v>46</v>
      </c>
      <c r="I16" s="75"/>
      <c r="J16" s="75"/>
      <c r="K16" s="75"/>
      <c r="L16" s="75"/>
      <c r="M16" s="75" t="s">
        <v>47</v>
      </c>
      <c r="N16" s="75"/>
      <c r="O16" s="75"/>
      <c r="P16" s="75"/>
      <c r="Q16" s="75"/>
      <c r="R16" s="67" t="s">
        <v>48</v>
      </c>
      <c r="S16" s="67"/>
      <c r="T16" s="67"/>
      <c r="U16" s="67"/>
      <c r="V16" s="54" t="s">
        <v>12</v>
      </c>
      <c r="W16" s="55"/>
      <c r="X16" s="54" t="s">
        <v>50</v>
      </c>
      <c r="Y16" s="55"/>
      <c r="Z16" s="55"/>
      <c r="AA16" s="55"/>
      <c r="AB16" s="56"/>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row>
    <row r="17" spans="1:67" ht="15" customHeight="1" x14ac:dyDescent="0.25">
      <c r="A17" s="28"/>
      <c r="B17" s="74"/>
      <c r="C17" s="67"/>
      <c r="D17" s="67"/>
      <c r="E17" s="67"/>
      <c r="F17" s="67"/>
      <c r="G17" s="67"/>
      <c r="H17" s="75"/>
      <c r="I17" s="75"/>
      <c r="J17" s="75"/>
      <c r="K17" s="75"/>
      <c r="L17" s="75"/>
      <c r="M17" s="75"/>
      <c r="N17" s="75"/>
      <c r="O17" s="75"/>
      <c r="P17" s="75"/>
      <c r="Q17" s="75"/>
      <c r="R17" s="67"/>
      <c r="S17" s="67"/>
      <c r="T17" s="67"/>
      <c r="U17" s="67"/>
      <c r="V17" s="57"/>
      <c r="W17" s="58"/>
      <c r="X17" s="57"/>
      <c r="Y17" s="58"/>
      <c r="Z17" s="58"/>
      <c r="AA17" s="58"/>
      <c r="AB17" s="59"/>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row>
    <row r="18" spans="1:67" ht="15" customHeight="1" x14ac:dyDescent="0.25">
      <c r="A18" s="28"/>
      <c r="B18" s="74"/>
      <c r="C18" s="67"/>
      <c r="D18" s="67"/>
      <c r="E18" s="67"/>
      <c r="F18" s="67"/>
      <c r="G18" s="67"/>
      <c r="H18" s="75"/>
      <c r="I18" s="75"/>
      <c r="J18" s="75"/>
      <c r="K18" s="75"/>
      <c r="L18" s="75"/>
      <c r="M18" s="75"/>
      <c r="N18" s="75"/>
      <c r="O18" s="75"/>
      <c r="P18" s="75"/>
      <c r="Q18" s="75"/>
      <c r="R18" s="67"/>
      <c r="S18" s="67"/>
      <c r="T18" s="67"/>
      <c r="U18" s="67"/>
      <c r="V18" s="60"/>
      <c r="W18" s="61"/>
      <c r="X18" s="60"/>
      <c r="Y18" s="61"/>
      <c r="Z18" s="61"/>
      <c r="AA18" s="61"/>
      <c r="AB18" s="62"/>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row>
    <row r="19" spans="1:67" ht="15" customHeight="1" x14ac:dyDescent="0.25">
      <c r="A19" s="28"/>
      <c r="B19" s="46" t="s">
        <v>13</v>
      </c>
      <c r="C19" s="47">
        <v>46633574</v>
      </c>
      <c r="D19" s="47"/>
      <c r="E19" s="47"/>
      <c r="F19" s="47"/>
      <c r="G19" s="47"/>
      <c r="H19" s="48">
        <v>0</v>
      </c>
      <c r="I19" s="48"/>
      <c r="J19" s="48"/>
      <c r="K19" s="48"/>
      <c r="L19" s="48"/>
      <c r="M19" s="48">
        <v>4194101738</v>
      </c>
      <c r="N19" s="48"/>
      <c r="O19" s="48"/>
      <c r="P19" s="48"/>
      <c r="Q19" s="48"/>
      <c r="R19" s="49" t="s">
        <v>49</v>
      </c>
      <c r="S19" s="49"/>
      <c r="T19" s="49"/>
      <c r="U19" s="49"/>
      <c r="V19" s="50">
        <v>2019</v>
      </c>
      <c r="W19" s="50"/>
      <c r="X19" s="48">
        <v>4147468164</v>
      </c>
      <c r="Y19" s="48"/>
      <c r="Z19" s="48"/>
      <c r="AA19" s="48"/>
      <c r="AB19" s="48"/>
      <c r="AD19" s="63" t="s">
        <v>128</v>
      </c>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row>
    <row r="20" spans="1:67" ht="15" customHeight="1" x14ac:dyDescent="0.25">
      <c r="A20" s="28"/>
      <c r="B20" s="46"/>
      <c r="C20" s="47"/>
      <c r="D20" s="47"/>
      <c r="E20" s="47"/>
      <c r="F20" s="47"/>
      <c r="G20" s="47"/>
      <c r="H20" s="48"/>
      <c r="I20" s="48"/>
      <c r="J20" s="48"/>
      <c r="K20" s="48"/>
      <c r="L20" s="48"/>
      <c r="M20" s="48"/>
      <c r="N20" s="48"/>
      <c r="O20" s="48"/>
      <c r="P20" s="48"/>
      <c r="Q20" s="48"/>
      <c r="R20" s="49"/>
      <c r="S20" s="49"/>
      <c r="T20" s="49"/>
      <c r="U20" s="49"/>
      <c r="V20" s="50"/>
      <c r="W20" s="50"/>
      <c r="X20" s="48"/>
      <c r="Y20" s="48"/>
      <c r="Z20" s="48"/>
      <c r="AA20" s="48"/>
      <c r="AB20" s="48"/>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row>
    <row r="21" spans="1:67" ht="15" customHeight="1" x14ac:dyDescent="0.25">
      <c r="A21" s="28"/>
      <c r="AB21" s="29"/>
      <c r="AD21" s="63" t="s">
        <v>15</v>
      </c>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c r="BC21" s="63"/>
      <c r="BD21" s="63"/>
      <c r="BE21" s="63"/>
    </row>
    <row r="22" spans="1:67" ht="15" customHeight="1" x14ac:dyDescent="0.25">
      <c r="A22" s="28"/>
      <c r="AB22" s="29"/>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row>
    <row r="23" spans="1:67" ht="15" customHeight="1" x14ac:dyDescent="0.25">
      <c r="A23" s="28"/>
      <c r="AB23" s="29"/>
      <c r="AD23" s="31" t="s">
        <v>124</v>
      </c>
      <c r="AE23" s="200"/>
      <c r="AF23" s="200"/>
      <c r="AG23" s="200"/>
      <c r="AH23" s="200"/>
      <c r="AI23" s="200"/>
      <c r="AJ23" s="200"/>
      <c r="AK23" s="200"/>
      <c r="AL23" s="200"/>
      <c r="AM23" s="200"/>
      <c r="AN23" s="200"/>
      <c r="AO23" s="200"/>
      <c r="AP23" s="200"/>
      <c r="AQ23" s="200"/>
      <c r="AR23" s="200"/>
      <c r="AS23" s="200"/>
      <c r="AT23" s="200"/>
      <c r="AU23" s="200"/>
      <c r="AV23" s="200"/>
      <c r="AW23" s="200"/>
      <c r="AX23" s="200"/>
      <c r="AY23" s="200"/>
      <c r="AZ23" s="200"/>
      <c r="BA23" s="200"/>
      <c r="BB23" s="200"/>
      <c r="BC23" s="200"/>
      <c r="BD23" s="200"/>
      <c r="BE23" s="200"/>
    </row>
    <row r="24" spans="1:67" ht="15" customHeight="1" x14ac:dyDescent="0.25">
      <c r="A24" s="28"/>
      <c r="AB24" s="29"/>
      <c r="AD24" s="201" t="s">
        <v>16</v>
      </c>
      <c r="AE24" s="201"/>
      <c r="AF24" s="201"/>
      <c r="AG24" s="201"/>
      <c r="AH24" s="201"/>
      <c r="AI24" s="201"/>
      <c r="AJ24" s="201"/>
      <c r="AK24" s="201"/>
      <c r="AL24" s="201"/>
      <c r="AM24" s="201"/>
      <c r="AN24" s="201"/>
      <c r="AO24" s="201"/>
      <c r="AP24" s="201"/>
      <c r="AQ24" s="201"/>
      <c r="AR24" s="201"/>
      <c r="AS24" s="201"/>
      <c r="AT24" s="201"/>
      <c r="AU24" s="201"/>
      <c r="AV24" s="201"/>
      <c r="AW24" s="201"/>
      <c r="AX24" s="201"/>
      <c r="AY24" s="201"/>
      <c r="AZ24" s="201"/>
      <c r="BA24" s="201"/>
      <c r="BB24" s="201"/>
      <c r="BC24" s="201"/>
      <c r="BD24" s="201"/>
      <c r="BE24" s="201"/>
    </row>
    <row r="25" spans="1:67" ht="15" customHeight="1" x14ac:dyDescent="0.25">
      <c r="A25" s="28"/>
      <c r="AB25" s="29"/>
      <c r="AD25" s="201"/>
      <c r="AE25" s="201"/>
      <c r="AF25" s="201"/>
      <c r="AG25" s="201"/>
      <c r="AH25" s="201"/>
      <c r="AI25" s="201"/>
      <c r="AJ25" s="201"/>
      <c r="AK25" s="201"/>
      <c r="AL25" s="201"/>
      <c r="AM25" s="201"/>
      <c r="AN25" s="201"/>
      <c r="AO25" s="201"/>
      <c r="AP25" s="201"/>
      <c r="AQ25" s="201"/>
      <c r="AR25" s="201"/>
      <c r="AS25" s="201"/>
      <c r="AT25" s="201"/>
      <c r="AU25" s="201"/>
      <c r="AV25" s="201"/>
      <c r="AW25" s="201"/>
      <c r="AX25" s="201"/>
      <c r="AY25" s="201"/>
      <c r="AZ25" s="201"/>
      <c r="BA25" s="201"/>
      <c r="BB25" s="201"/>
      <c r="BC25" s="201"/>
      <c r="BD25" s="201"/>
      <c r="BE25" s="201"/>
    </row>
    <row r="26" spans="1:67" x14ac:dyDescent="0.25">
      <c r="A26" s="28"/>
      <c r="AB26" s="29"/>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1"/>
      <c r="BA26" s="201"/>
      <c r="BB26" s="201"/>
      <c r="BC26" s="201"/>
      <c r="BD26" s="201"/>
      <c r="BE26" s="201"/>
    </row>
    <row r="27" spans="1:67" x14ac:dyDescent="0.25">
      <c r="A27" s="18"/>
      <c r="B27" s="2"/>
      <c r="C27" s="2"/>
      <c r="D27" s="2"/>
      <c r="E27" s="2"/>
      <c r="F27" s="2"/>
      <c r="G27" s="2"/>
      <c r="H27" s="2"/>
      <c r="I27" s="2"/>
      <c r="J27" s="2"/>
      <c r="K27" s="2"/>
      <c r="L27" s="2"/>
      <c r="M27" s="2"/>
      <c r="N27" s="2"/>
      <c r="O27" s="2"/>
      <c r="P27" s="2"/>
      <c r="Q27" s="2"/>
      <c r="R27" s="2"/>
      <c r="S27" s="2"/>
      <c r="T27" s="2"/>
      <c r="U27" s="2"/>
      <c r="V27" s="2"/>
      <c r="W27" s="2"/>
      <c r="X27" s="2"/>
      <c r="Y27" s="2"/>
      <c r="Z27" s="2"/>
      <c r="AA27" s="2"/>
      <c r="AB27" s="35"/>
      <c r="AC27" s="2"/>
      <c r="AD27" s="202"/>
      <c r="AE27" s="202"/>
      <c r="AF27" s="202"/>
      <c r="AG27" s="202"/>
      <c r="AH27" s="202"/>
      <c r="AI27" s="202"/>
      <c r="AJ27" s="202"/>
      <c r="AK27" s="202"/>
      <c r="AL27" s="202"/>
      <c r="AM27" s="202"/>
      <c r="AN27" s="202"/>
      <c r="AO27" s="202"/>
      <c r="AP27" s="202"/>
      <c r="AQ27" s="202"/>
      <c r="AR27" s="202"/>
      <c r="AS27" s="202"/>
      <c r="AT27" s="202"/>
      <c r="AU27" s="202"/>
      <c r="AV27" s="202"/>
      <c r="AW27" s="202"/>
      <c r="AX27" s="202"/>
      <c r="AY27" s="202"/>
      <c r="AZ27" s="202"/>
      <c r="BA27" s="202"/>
      <c r="BB27" s="202"/>
      <c r="BC27" s="202"/>
      <c r="BD27" s="202"/>
      <c r="BE27" s="202"/>
    </row>
    <row r="28" spans="1:67" x14ac:dyDescent="0.25">
      <c r="A28" s="21" t="s">
        <v>17</v>
      </c>
      <c r="B28" s="22" t="s">
        <v>126</v>
      </c>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4"/>
      <c r="AC28" s="21" t="s">
        <v>17</v>
      </c>
      <c r="AD28" s="22" t="s">
        <v>51</v>
      </c>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row>
    <row r="29" spans="1:67" ht="16.5" customHeight="1" x14ac:dyDescent="0.25">
      <c r="A29" s="16"/>
      <c r="B29" s="205" t="s">
        <v>125</v>
      </c>
      <c r="C29" s="205"/>
      <c r="D29" s="205"/>
      <c r="E29" s="205"/>
      <c r="F29" s="205"/>
      <c r="G29" s="205"/>
      <c r="H29" s="205"/>
      <c r="I29" s="205"/>
      <c r="J29" s="205"/>
      <c r="K29" s="205"/>
      <c r="L29" s="205"/>
      <c r="M29" s="205"/>
      <c r="N29" s="205"/>
      <c r="O29" s="205"/>
      <c r="P29" s="205"/>
      <c r="Q29" s="205"/>
      <c r="R29" s="205"/>
      <c r="S29" s="205"/>
      <c r="T29" s="205"/>
      <c r="U29" s="205"/>
      <c r="V29" s="205"/>
      <c r="W29" s="205"/>
      <c r="X29" s="205"/>
      <c r="Y29" s="205"/>
      <c r="Z29" s="205"/>
      <c r="AA29" s="205"/>
      <c r="AB29" s="64"/>
      <c r="AD29" s="63" t="s">
        <v>450</v>
      </c>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row>
    <row r="30" spans="1:67" ht="15" customHeight="1" x14ac:dyDescent="0.25">
      <c r="A30" s="28"/>
      <c r="B30" s="205"/>
      <c r="C30" s="205"/>
      <c r="D30" s="205"/>
      <c r="E30" s="205"/>
      <c r="F30" s="205"/>
      <c r="G30" s="205"/>
      <c r="H30" s="205"/>
      <c r="I30" s="205"/>
      <c r="J30" s="205"/>
      <c r="K30" s="205"/>
      <c r="L30" s="205"/>
      <c r="M30" s="205"/>
      <c r="N30" s="205"/>
      <c r="O30" s="205"/>
      <c r="P30" s="205"/>
      <c r="Q30" s="205"/>
      <c r="R30" s="205"/>
      <c r="S30" s="205"/>
      <c r="T30" s="205"/>
      <c r="U30" s="205"/>
      <c r="V30" s="205"/>
      <c r="W30" s="205"/>
      <c r="X30" s="205"/>
      <c r="Y30" s="205"/>
      <c r="Z30" s="205"/>
      <c r="AA30" s="205"/>
      <c r="AB30" s="64"/>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row>
    <row r="31" spans="1:67" x14ac:dyDescent="0.25">
      <c r="A31" s="28"/>
      <c r="B31" s="203"/>
      <c r="C31" s="203"/>
      <c r="D31" s="203"/>
      <c r="E31" s="203"/>
      <c r="F31" s="203"/>
      <c r="G31" s="203"/>
      <c r="H31" s="204"/>
      <c r="I31" s="204"/>
      <c r="J31" s="204"/>
      <c r="K31" s="204"/>
      <c r="L31" s="204"/>
      <c r="M31" s="204"/>
      <c r="N31" s="204"/>
      <c r="O31" s="204"/>
      <c r="P31" s="204"/>
      <c r="Q31" s="204"/>
      <c r="R31" s="204"/>
      <c r="S31" s="204"/>
      <c r="T31" s="204"/>
      <c r="U31" s="204"/>
      <c r="V31" s="204"/>
      <c r="W31" s="204"/>
      <c r="X31" s="204"/>
      <c r="Y31" s="204"/>
      <c r="Z31" s="204"/>
      <c r="AA31" s="204"/>
      <c r="AB31" s="39"/>
      <c r="AD31" s="37" t="s">
        <v>451</v>
      </c>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row>
    <row r="32" spans="1:67" x14ac:dyDescent="0.25">
      <c r="A32" s="28"/>
      <c r="AB32" s="29"/>
      <c r="AD32" s="225" t="s">
        <v>18</v>
      </c>
      <c r="AE32" s="226"/>
      <c r="AF32" s="227"/>
      <c r="AG32" s="225" t="s">
        <v>414</v>
      </c>
      <c r="AH32" s="226"/>
      <c r="AI32" s="226"/>
      <c r="AJ32" s="226"/>
      <c r="AK32" s="227"/>
      <c r="AL32" s="226" t="s">
        <v>129</v>
      </c>
      <c r="AM32" s="226"/>
      <c r="AN32" s="226"/>
      <c r="AO32" s="226"/>
      <c r="AP32" s="227"/>
      <c r="AQ32" s="225" t="s">
        <v>449</v>
      </c>
      <c r="AR32" s="226"/>
      <c r="AS32" s="226"/>
      <c r="AT32" s="226"/>
      <c r="AU32" s="226"/>
      <c r="AV32" s="228" t="s">
        <v>453</v>
      </c>
      <c r="AW32" s="228"/>
      <c r="AX32" s="228"/>
      <c r="AY32" s="228"/>
      <c r="AZ32" s="228"/>
      <c r="BA32" s="68" t="s">
        <v>452</v>
      </c>
      <c r="BB32" s="69"/>
      <c r="BC32" s="69"/>
      <c r="BD32" s="69"/>
      <c r="BE32" s="69"/>
      <c r="BG32" s="38"/>
      <c r="BH32" s="38"/>
      <c r="BI32" s="38"/>
      <c r="BJ32" s="38"/>
      <c r="BK32" s="38"/>
      <c r="BL32" s="38"/>
      <c r="BM32" s="38"/>
      <c r="BN32" s="38"/>
      <c r="BO32" s="38"/>
    </row>
    <row r="33" spans="1:67" x14ac:dyDescent="0.25">
      <c r="A33" s="28"/>
      <c r="AB33" s="29"/>
      <c r="AD33" s="10" t="s">
        <v>19</v>
      </c>
      <c r="AE33" s="30"/>
      <c r="AF33" s="33"/>
      <c r="AG33" s="71">
        <v>268927300</v>
      </c>
      <c r="AH33" s="72"/>
      <c r="AI33" s="72"/>
      <c r="AJ33" s="72"/>
      <c r="AK33" s="73"/>
      <c r="AL33" s="71">
        <v>43425000</v>
      </c>
      <c r="AM33" s="72"/>
      <c r="AN33" s="72"/>
      <c r="AO33" s="72"/>
      <c r="AP33" s="73"/>
      <c r="AQ33" s="71">
        <v>2610000</v>
      </c>
      <c r="AR33" s="72"/>
      <c r="AS33" s="72"/>
      <c r="AT33" s="72"/>
      <c r="AU33" s="73"/>
      <c r="AV33" s="71">
        <f>SUM(AG33:AU33)</f>
        <v>314962300</v>
      </c>
      <c r="AW33" s="72"/>
      <c r="AX33" s="72"/>
      <c r="AY33" s="72"/>
      <c r="AZ33" s="73"/>
      <c r="BA33" s="71">
        <f>AV33*2%</f>
        <v>6299246</v>
      </c>
      <c r="BB33" s="72"/>
      <c r="BC33" s="72"/>
      <c r="BD33" s="72"/>
      <c r="BE33" s="73"/>
      <c r="BG33" s="38"/>
      <c r="BH33" s="38"/>
      <c r="BI33" s="38"/>
      <c r="BJ33" s="38"/>
      <c r="BK33" s="38"/>
      <c r="BL33" s="38"/>
      <c r="BM33" s="38"/>
      <c r="BN33" s="38"/>
      <c r="BO33" s="38"/>
    </row>
    <row r="34" spans="1:67" x14ac:dyDescent="0.25">
      <c r="A34" s="28"/>
      <c r="AB34" s="29"/>
      <c r="AD34" s="10" t="s">
        <v>20</v>
      </c>
      <c r="AE34" s="30"/>
      <c r="AF34" s="223"/>
      <c r="AG34" s="220">
        <v>302509200</v>
      </c>
      <c r="AH34" s="221"/>
      <c r="AI34" s="221"/>
      <c r="AJ34" s="221"/>
      <c r="AK34" s="222"/>
      <c r="AL34" s="220">
        <v>62825000</v>
      </c>
      <c r="AM34" s="221"/>
      <c r="AN34" s="221"/>
      <c r="AO34" s="221"/>
      <c r="AP34" s="222"/>
      <c r="AQ34" s="220">
        <v>16617000</v>
      </c>
      <c r="AR34" s="221"/>
      <c r="AS34" s="221"/>
      <c r="AT34" s="221"/>
      <c r="AU34" s="221"/>
      <c r="AV34" s="220">
        <f t="shared" ref="AV34:AV44" si="0">SUM(AG34:AU34)</f>
        <v>381951200</v>
      </c>
      <c r="AW34" s="221"/>
      <c r="AX34" s="221"/>
      <c r="AY34" s="221"/>
      <c r="AZ34" s="222"/>
      <c r="BA34" s="220">
        <f t="shared" ref="BA34:BA44" si="1">AV34*2%</f>
        <v>7639024</v>
      </c>
      <c r="BB34" s="221"/>
      <c r="BC34" s="221"/>
      <c r="BD34" s="221"/>
      <c r="BE34" s="222"/>
      <c r="BG34" s="38"/>
      <c r="BH34" s="38"/>
      <c r="BI34" s="38"/>
      <c r="BJ34" s="38"/>
      <c r="BK34" s="38"/>
      <c r="BL34" s="38"/>
      <c r="BM34" s="38"/>
      <c r="BN34" s="38"/>
      <c r="BO34" s="38"/>
    </row>
    <row r="35" spans="1:67" x14ac:dyDescent="0.25">
      <c r="A35" s="28"/>
      <c r="AB35" s="29"/>
      <c r="AD35" s="10" t="s">
        <v>21</v>
      </c>
      <c r="AE35" s="30"/>
      <c r="AF35" s="223"/>
      <c r="AG35" s="220">
        <v>383596700</v>
      </c>
      <c r="AH35" s="221"/>
      <c r="AI35" s="221"/>
      <c r="AJ35" s="221"/>
      <c r="AK35" s="222"/>
      <c r="AL35" s="220">
        <v>95975000</v>
      </c>
      <c r="AM35" s="221"/>
      <c r="AN35" s="221"/>
      <c r="AO35" s="221"/>
      <c r="AP35" s="222"/>
      <c r="AQ35" s="220">
        <v>31327000</v>
      </c>
      <c r="AR35" s="221"/>
      <c r="AS35" s="221"/>
      <c r="AT35" s="221"/>
      <c r="AU35" s="221"/>
      <c r="AV35" s="220">
        <f t="shared" si="0"/>
        <v>510898700</v>
      </c>
      <c r="AW35" s="221"/>
      <c r="AX35" s="221"/>
      <c r="AY35" s="221"/>
      <c r="AZ35" s="222"/>
      <c r="BA35" s="220">
        <f t="shared" si="1"/>
        <v>10217974</v>
      </c>
      <c r="BB35" s="221"/>
      <c r="BC35" s="221"/>
      <c r="BD35" s="221"/>
      <c r="BE35" s="222"/>
      <c r="BG35" s="38"/>
      <c r="BH35" s="38"/>
      <c r="BI35" s="38"/>
      <c r="BJ35" s="38"/>
      <c r="BK35" s="38"/>
      <c r="BL35" s="38"/>
      <c r="BM35" s="38"/>
      <c r="BN35" s="38"/>
      <c r="BO35" s="38"/>
    </row>
    <row r="36" spans="1:67" x14ac:dyDescent="0.25">
      <c r="A36" s="28"/>
      <c r="AB36" s="29"/>
      <c r="AD36" s="10" t="s">
        <v>22</v>
      </c>
      <c r="AE36" s="30"/>
      <c r="AF36" s="223"/>
      <c r="AG36" s="220">
        <v>289083000</v>
      </c>
      <c r="AH36" s="221"/>
      <c r="AI36" s="221"/>
      <c r="AJ36" s="221"/>
      <c r="AK36" s="222"/>
      <c r="AL36" s="220">
        <v>63060000</v>
      </c>
      <c r="AM36" s="221"/>
      <c r="AN36" s="221"/>
      <c r="AO36" s="221"/>
      <c r="AP36" s="222"/>
      <c r="AQ36" s="220">
        <v>8235000</v>
      </c>
      <c r="AR36" s="221"/>
      <c r="AS36" s="221"/>
      <c r="AT36" s="221"/>
      <c r="AU36" s="221"/>
      <c r="AV36" s="220">
        <f t="shared" si="0"/>
        <v>360378000</v>
      </c>
      <c r="AW36" s="221"/>
      <c r="AX36" s="221"/>
      <c r="AY36" s="221"/>
      <c r="AZ36" s="222"/>
      <c r="BA36" s="220">
        <f t="shared" si="1"/>
        <v>7207560</v>
      </c>
      <c r="BB36" s="221"/>
      <c r="BC36" s="221"/>
      <c r="BD36" s="221"/>
      <c r="BE36" s="222"/>
      <c r="BG36" s="38"/>
      <c r="BH36" s="38"/>
      <c r="BI36" s="38"/>
      <c r="BJ36" s="38"/>
      <c r="BK36" s="38"/>
      <c r="BL36" s="38"/>
      <c r="BM36" s="38"/>
      <c r="BN36" s="38"/>
      <c r="BO36" s="38"/>
    </row>
    <row r="37" spans="1:67" x14ac:dyDescent="0.25">
      <c r="A37" s="28"/>
      <c r="AB37" s="29"/>
      <c r="AD37" s="10" t="s">
        <v>23</v>
      </c>
      <c r="AE37" s="30"/>
      <c r="AF37" s="223"/>
      <c r="AG37" s="220">
        <v>372837200</v>
      </c>
      <c r="AH37" s="221"/>
      <c r="AI37" s="221"/>
      <c r="AJ37" s="221"/>
      <c r="AK37" s="222"/>
      <c r="AL37" s="220">
        <v>101790000</v>
      </c>
      <c r="AM37" s="221"/>
      <c r="AN37" s="221"/>
      <c r="AO37" s="221"/>
      <c r="AP37" s="222"/>
      <c r="AQ37" s="220">
        <v>7220500</v>
      </c>
      <c r="AR37" s="221"/>
      <c r="AS37" s="221"/>
      <c r="AT37" s="221"/>
      <c r="AU37" s="221"/>
      <c r="AV37" s="220">
        <f t="shared" si="0"/>
        <v>481847700</v>
      </c>
      <c r="AW37" s="221"/>
      <c r="AX37" s="221"/>
      <c r="AY37" s="221"/>
      <c r="AZ37" s="222"/>
      <c r="BA37" s="220">
        <f t="shared" si="1"/>
        <v>9636954</v>
      </c>
      <c r="BB37" s="221"/>
      <c r="BC37" s="221"/>
      <c r="BD37" s="221"/>
      <c r="BE37" s="222"/>
      <c r="BG37" s="38"/>
      <c r="BH37" s="38"/>
      <c r="BI37" s="38"/>
      <c r="BJ37" s="38"/>
      <c r="BK37" s="38"/>
      <c r="BL37" s="38"/>
      <c r="BM37" s="38"/>
      <c r="BN37" s="38"/>
      <c r="BO37" s="38"/>
    </row>
    <row r="38" spans="1:67" x14ac:dyDescent="0.25">
      <c r="A38" s="28"/>
      <c r="AB38" s="29"/>
      <c r="AD38" s="10" t="s">
        <v>24</v>
      </c>
      <c r="AE38" s="30"/>
      <c r="AF38" s="223"/>
      <c r="AG38" s="220">
        <v>202033000</v>
      </c>
      <c r="AH38" s="221"/>
      <c r="AI38" s="221"/>
      <c r="AJ38" s="221"/>
      <c r="AK38" s="222"/>
      <c r="AL38" s="220">
        <v>61075000</v>
      </c>
      <c r="AM38" s="221"/>
      <c r="AN38" s="221"/>
      <c r="AO38" s="221"/>
      <c r="AP38" s="222"/>
      <c r="AQ38" s="220">
        <v>3622000</v>
      </c>
      <c r="AR38" s="221"/>
      <c r="AS38" s="221"/>
      <c r="AT38" s="221"/>
      <c r="AU38" s="221"/>
      <c r="AV38" s="220">
        <f t="shared" si="0"/>
        <v>266730000</v>
      </c>
      <c r="AW38" s="221"/>
      <c r="AX38" s="221"/>
      <c r="AY38" s="221"/>
      <c r="AZ38" s="222"/>
      <c r="BA38" s="220">
        <f t="shared" si="1"/>
        <v>5334600</v>
      </c>
      <c r="BB38" s="221"/>
      <c r="BC38" s="221"/>
      <c r="BD38" s="221"/>
      <c r="BE38" s="222"/>
      <c r="BG38" s="38"/>
      <c r="BH38" s="38"/>
      <c r="BI38" s="38"/>
      <c r="BJ38" s="38"/>
      <c r="BK38" s="38"/>
      <c r="BL38" s="38"/>
      <c r="BM38" s="38"/>
      <c r="BN38" s="38"/>
      <c r="BO38" s="38"/>
    </row>
    <row r="39" spans="1:67" x14ac:dyDescent="0.25">
      <c r="A39" s="28"/>
      <c r="AB39" s="29"/>
      <c r="AD39" s="10" t="s">
        <v>25</v>
      </c>
      <c r="AE39" s="30"/>
      <c r="AF39" s="223"/>
      <c r="AG39" s="220">
        <v>502110500</v>
      </c>
      <c r="AH39" s="221"/>
      <c r="AI39" s="221"/>
      <c r="AJ39" s="221"/>
      <c r="AK39" s="222"/>
      <c r="AL39" s="220">
        <v>89960000</v>
      </c>
      <c r="AM39" s="221"/>
      <c r="AN39" s="221"/>
      <c r="AO39" s="221"/>
      <c r="AP39" s="222"/>
      <c r="AQ39" s="220">
        <v>14640000</v>
      </c>
      <c r="AR39" s="221"/>
      <c r="AS39" s="221"/>
      <c r="AT39" s="221"/>
      <c r="AU39" s="221"/>
      <c r="AV39" s="220">
        <f t="shared" si="0"/>
        <v>606710500</v>
      </c>
      <c r="AW39" s="221"/>
      <c r="AX39" s="221"/>
      <c r="AY39" s="221"/>
      <c r="AZ39" s="222"/>
      <c r="BA39" s="220">
        <f t="shared" si="1"/>
        <v>12134210</v>
      </c>
      <c r="BB39" s="221"/>
      <c r="BC39" s="221"/>
      <c r="BD39" s="221"/>
      <c r="BE39" s="222"/>
      <c r="BG39" s="38"/>
      <c r="BH39" s="38"/>
      <c r="BI39" s="38"/>
      <c r="BJ39" s="38"/>
      <c r="BK39" s="38"/>
      <c r="BL39" s="38"/>
      <c r="BM39" s="38"/>
      <c r="BN39" s="38"/>
      <c r="BO39" s="38"/>
    </row>
    <row r="40" spans="1:67" x14ac:dyDescent="0.25">
      <c r="A40" s="28"/>
      <c r="AB40" s="29"/>
      <c r="AD40" s="10" t="s">
        <v>26</v>
      </c>
      <c r="AE40" s="30"/>
      <c r="AF40" s="223"/>
      <c r="AG40" s="220">
        <v>351664500</v>
      </c>
      <c r="AH40" s="221"/>
      <c r="AI40" s="221"/>
      <c r="AJ40" s="221"/>
      <c r="AK40" s="222"/>
      <c r="AL40" s="220">
        <v>105455000</v>
      </c>
      <c r="AM40" s="221"/>
      <c r="AN40" s="221"/>
      <c r="AO40" s="221"/>
      <c r="AP40" s="222"/>
      <c r="AQ40" s="220">
        <v>20791500</v>
      </c>
      <c r="AR40" s="221"/>
      <c r="AS40" s="221"/>
      <c r="AT40" s="221"/>
      <c r="AU40" s="221"/>
      <c r="AV40" s="220">
        <f t="shared" si="0"/>
        <v>477911000</v>
      </c>
      <c r="AW40" s="221"/>
      <c r="AX40" s="221"/>
      <c r="AY40" s="221"/>
      <c r="AZ40" s="222"/>
      <c r="BA40" s="220">
        <f t="shared" si="1"/>
        <v>9558220</v>
      </c>
      <c r="BB40" s="221"/>
      <c r="BC40" s="221"/>
      <c r="BD40" s="221"/>
      <c r="BE40" s="222"/>
      <c r="BG40" s="38"/>
      <c r="BH40" s="38"/>
      <c r="BI40" s="38"/>
      <c r="BJ40" s="38"/>
      <c r="BK40" s="38"/>
      <c r="BL40" s="38"/>
      <c r="BM40" s="38"/>
      <c r="BN40" s="38"/>
      <c r="BO40" s="38"/>
    </row>
    <row r="41" spans="1:67" x14ac:dyDescent="0.25">
      <c r="A41" s="28"/>
      <c r="AB41" s="29"/>
      <c r="AD41" s="10" t="s">
        <v>27</v>
      </c>
      <c r="AE41" s="30"/>
      <c r="AF41" s="223"/>
      <c r="AG41" s="220">
        <v>248814000</v>
      </c>
      <c r="AH41" s="221"/>
      <c r="AI41" s="221"/>
      <c r="AJ41" s="221"/>
      <c r="AK41" s="222"/>
      <c r="AL41" s="220">
        <v>93700000</v>
      </c>
      <c r="AM41" s="221"/>
      <c r="AN41" s="221"/>
      <c r="AO41" s="221"/>
      <c r="AP41" s="222"/>
      <c r="AQ41" s="220">
        <v>11807900</v>
      </c>
      <c r="AR41" s="221"/>
      <c r="AS41" s="221"/>
      <c r="AT41" s="221"/>
      <c r="AU41" s="221"/>
      <c r="AV41" s="220">
        <f t="shared" si="0"/>
        <v>354321900</v>
      </c>
      <c r="AW41" s="221"/>
      <c r="AX41" s="221"/>
      <c r="AY41" s="221"/>
      <c r="AZ41" s="222"/>
      <c r="BA41" s="220">
        <f t="shared" si="1"/>
        <v>7086438</v>
      </c>
      <c r="BB41" s="221"/>
      <c r="BC41" s="221"/>
      <c r="BD41" s="221"/>
      <c r="BE41" s="222"/>
      <c r="BG41" s="38"/>
      <c r="BH41" s="38"/>
      <c r="BI41" s="38"/>
      <c r="BJ41" s="38"/>
      <c r="BK41" s="38"/>
      <c r="BL41" s="38"/>
      <c r="BM41" s="38"/>
      <c r="BN41" s="38"/>
      <c r="BO41" s="38"/>
    </row>
    <row r="42" spans="1:67" x14ac:dyDescent="0.25">
      <c r="A42" s="28"/>
      <c r="AB42" s="29"/>
      <c r="AD42" s="10" t="s">
        <v>28</v>
      </c>
      <c r="AE42" s="30"/>
      <c r="AF42" s="223"/>
      <c r="AG42" s="220">
        <v>275617000</v>
      </c>
      <c r="AH42" s="221"/>
      <c r="AI42" s="221"/>
      <c r="AJ42" s="221"/>
      <c r="AK42" s="222"/>
      <c r="AL42" s="220">
        <v>75395000</v>
      </c>
      <c r="AM42" s="221"/>
      <c r="AN42" s="221"/>
      <c r="AO42" s="221"/>
      <c r="AP42" s="222"/>
      <c r="AQ42" s="220">
        <v>19650500</v>
      </c>
      <c r="AR42" s="221"/>
      <c r="AS42" s="221"/>
      <c r="AT42" s="221"/>
      <c r="AU42" s="221"/>
      <c r="AV42" s="220">
        <f t="shared" si="0"/>
        <v>370662500</v>
      </c>
      <c r="AW42" s="221"/>
      <c r="AX42" s="221"/>
      <c r="AY42" s="221"/>
      <c r="AZ42" s="222"/>
      <c r="BA42" s="220">
        <f t="shared" si="1"/>
        <v>7413250</v>
      </c>
      <c r="BB42" s="221"/>
      <c r="BC42" s="221"/>
      <c r="BD42" s="221"/>
      <c r="BE42" s="222"/>
      <c r="BG42" s="38"/>
      <c r="BH42" s="38"/>
      <c r="BI42" s="38"/>
      <c r="BJ42" s="38"/>
      <c r="BK42" s="38"/>
      <c r="BL42" s="38"/>
      <c r="BM42" s="38"/>
      <c r="BN42" s="38"/>
      <c r="BO42" s="38"/>
    </row>
    <row r="43" spans="1:67" x14ac:dyDescent="0.25">
      <c r="A43" s="28"/>
      <c r="AB43" s="29"/>
      <c r="AD43" s="10" t="s">
        <v>29</v>
      </c>
      <c r="AE43" s="30"/>
      <c r="AF43" s="223"/>
      <c r="AG43" s="220">
        <v>378127500</v>
      </c>
      <c r="AH43" s="221"/>
      <c r="AI43" s="221"/>
      <c r="AJ43" s="221"/>
      <c r="AK43" s="222"/>
      <c r="AL43" s="220">
        <v>124229000</v>
      </c>
      <c r="AM43" s="221"/>
      <c r="AN43" s="221"/>
      <c r="AO43" s="221"/>
      <c r="AP43" s="222"/>
      <c r="AQ43" s="220">
        <v>23963500</v>
      </c>
      <c r="AR43" s="221"/>
      <c r="AS43" s="221"/>
      <c r="AT43" s="221"/>
      <c r="AU43" s="221"/>
      <c r="AV43" s="220">
        <f t="shared" si="0"/>
        <v>526320000</v>
      </c>
      <c r="AW43" s="221"/>
      <c r="AX43" s="221"/>
      <c r="AY43" s="221"/>
      <c r="AZ43" s="222"/>
      <c r="BA43" s="220">
        <f t="shared" si="1"/>
        <v>10526400</v>
      </c>
      <c r="BB43" s="221"/>
      <c r="BC43" s="221"/>
      <c r="BD43" s="221"/>
      <c r="BE43" s="222"/>
      <c r="BG43" s="38"/>
      <c r="BH43" s="38"/>
      <c r="BI43" s="38"/>
      <c r="BJ43" s="38"/>
      <c r="BK43" s="38"/>
      <c r="BL43" s="38"/>
      <c r="BM43" s="38"/>
      <c r="BN43" s="38"/>
      <c r="BO43" s="38"/>
    </row>
    <row r="44" spans="1:67" x14ac:dyDescent="0.25">
      <c r="A44" s="28"/>
      <c r="AB44" s="29"/>
      <c r="AD44" s="10" t="s">
        <v>30</v>
      </c>
      <c r="AE44" s="30"/>
      <c r="AF44" s="223"/>
      <c r="AG44" s="220">
        <v>285015800</v>
      </c>
      <c r="AH44" s="221"/>
      <c r="AI44" s="221"/>
      <c r="AJ44" s="221"/>
      <c r="AK44" s="222"/>
      <c r="AL44" s="220">
        <v>153720000</v>
      </c>
      <c r="AM44" s="221"/>
      <c r="AN44" s="221"/>
      <c r="AO44" s="221"/>
      <c r="AP44" s="222"/>
      <c r="AQ44" s="220">
        <v>31104000</v>
      </c>
      <c r="AR44" s="221"/>
      <c r="AS44" s="221"/>
      <c r="AT44" s="221"/>
      <c r="AU44" s="221"/>
      <c r="AV44" s="229">
        <f t="shared" si="0"/>
        <v>469839800</v>
      </c>
      <c r="AW44" s="230"/>
      <c r="AX44" s="230"/>
      <c r="AY44" s="230"/>
      <c r="AZ44" s="231"/>
      <c r="BA44" s="229">
        <f t="shared" si="1"/>
        <v>9396796</v>
      </c>
      <c r="BB44" s="230"/>
      <c r="BC44" s="230"/>
      <c r="BD44" s="230"/>
      <c r="BE44" s="231"/>
    </row>
    <row r="45" spans="1:67" x14ac:dyDescent="0.25">
      <c r="A45" s="28"/>
      <c r="AB45" s="29"/>
      <c r="AD45" s="68" t="s">
        <v>31</v>
      </c>
      <c r="AE45" s="69"/>
      <c r="AF45" s="70"/>
      <c r="AG45" s="224">
        <f>SUM(AG33:AK44)</f>
        <v>3860335700</v>
      </c>
      <c r="AH45" s="224"/>
      <c r="AI45" s="224"/>
      <c r="AJ45" s="224"/>
      <c r="AK45" s="224"/>
      <c r="AL45" s="224">
        <f>SUM(AL33:AP44)</f>
        <v>1070609000</v>
      </c>
      <c r="AM45" s="224"/>
      <c r="AN45" s="224"/>
      <c r="AO45" s="224"/>
      <c r="AP45" s="224"/>
      <c r="AQ45" s="224">
        <f>SUM(AQ33:AU44)</f>
        <v>191588900</v>
      </c>
      <c r="AR45" s="224"/>
      <c r="AS45" s="224"/>
      <c r="AT45" s="224"/>
      <c r="AU45" s="224"/>
      <c r="AV45" s="224">
        <f>SUM(AV33:AZ44)</f>
        <v>5122533600</v>
      </c>
      <c r="AW45" s="224"/>
      <c r="AX45" s="224"/>
      <c r="AY45" s="224"/>
      <c r="AZ45" s="224"/>
      <c r="BA45" s="224">
        <f>SUM(BA33:BE44)</f>
        <v>102450672</v>
      </c>
      <c r="BB45" s="224"/>
      <c r="BC45" s="224"/>
      <c r="BD45" s="224"/>
      <c r="BE45" s="224"/>
    </row>
    <row r="46" spans="1:67" x14ac:dyDescent="0.25">
      <c r="A46" s="28"/>
      <c r="AB46" s="29"/>
      <c r="AD46" s="31" t="s">
        <v>454</v>
      </c>
    </row>
    <row r="47" spans="1:67" ht="15" customHeight="1" x14ac:dyDescent="0.25">
      <c r="A47" s="28"/>
      <c r="AB47" s="29"/>
      <c r="AD47" s="31" t="s">
        <v>455</v>
      </c>
    </row>
    <row r="48" spans="1:67" x14ac:dyDescent="0.25">
      <c r="A48" s="28"/>
      <c r="AB48" s="29"/>
      <c r="AD48" s="31" t="s">
        <v>456</v>
      </c>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row>
    <row r="49" spans="1:65" ht="15" customHeight="1" x14ac:dyDescent="0.25">
      <c r="A49" s="28"/>
      <c r="AB49" s="29"/>
      <c r="AD49" s="66" t="s">
        <v>457</v>
      </c>
      <c r="AE49" s="66"/>
      <c r="AF49" s="66"/>
      <c r="AG49" s="66"/>
      <c r="AH49" s="66"/>
      <c r="AI49" s="66"/>
      <c r="AJ49" s="66"/>
      <c r="AK49" s="66"/>
      <c r="AL49" s="66"/>
      <c r="AM49" s="66"/>
      <c r="AN49" s="66"/>
      <c r="AO49" s="66"/>
      <c r="AP49" s="66"/>
      <c r="AQ49" s="66"/>
      <c r="AR49" s="66"/>
      <c r="AS49" s="66"/>
      <c r="AT49" s="66"/>
      <c r="AU49" s="66"/>
      <c r="AV49" s="66"/>
      <c r="AW49" s="66"/>
      <c r="AX49" s="66"/>
      <c r="AY49" s="66"/>
      <c r="AZ49" s="66"/>
      <c r="BA49" s="66"/>
      <c r="BB49" s="66"/>
      <c r="BC49" s="66"/>
      <c r="BD49" s="66"/>
      <c r="BE49" s="66"/>
    </row>
    <row r="50" spans="1:65" ht="15" customHeight="1" x14ac:dyDescent="0.25">
      <c r="A50" s="28"/>
      <c r="AB50" s="29"/>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row>
    <row r="51" spans="1:65" ht="15" customHeight="1" x14ac:dyDescent="0.25">
      <c r="A51" s="40"/>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65" t="s">
        <v>32</v>
      </c>
      <c r="AE51" s="65"/>
      <c r="AF51" s="65"/>
      <c r="AG51" s="65"/>
      <c r="AH51" s="65"/>
      <c r="AI51" s="65"/>
      <c r="AJ51" s="65"/>
      <c r="AK51" s="65"/>
      <c r="AL51" s="65"/>
      <c r="AM51" s="65"/>
      <c r="AN51" s="65"/>
      <c r="AO51" s="65"/>
      <c r="AP51" s="65"/>
      <c r="AQ51" s="65"/>
      <c r="AR51" s="65"/>
      <c r="AS51" s="65"/>
      <c r="AT51" s="65"/>
      <c r="AU51" s="65"/>
      <c r="AV51" s="65"/>
      <c r="AW51" s="65"/>
      <c r="AX51" s="65"/>
      <c r="AY51" s="65"/>
      <c r="AZ51" s="65"/>
      <c r="BA51" s="65"/>
      <c r="BB51" s="65"/>
      <c r="BC51" s="65"/>
      <c r="BD51" s="65"/>
      <c r="BE51" s="65"/>
    </row>
    <row r="52" spans="1:65" ht="15" customHeight="1" x14ac:dyDescent="0.25">
      <c r="A52" s="28"/>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row>
    <row r="53" spans="1:65" ht="16.5" customHeight="1" x14ac:dyDescent="0.25">
      <c r="A53" s="28"/>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63"/>
      <c r="BC53" s="63"/>
      <c r="BD53" s="63"/>
      <c r="BE53" s="63"/>
    </row>
    <row r="54" spans="1:65" x14ac:dyDescent="0.25">
      <c r="A54" s="28"/>
      <c r="AD54" s="42" t="s">
        <v>33</v>
      </c>
      <c r="AE54" s="53" t="s">
        <v>34</v>
      </c>
      <c r="AF54" s="53"/>
      <c r="AG54" s="53"/>
      <c r="AH54" s="53"/>
      <c r="AI54" s="53"/>
      <c r="AJ54" s="52" t="s">
        <v>35</v>
      </c>
      <c r="AK54" s="52"/>
      <c r="AL54" s="52"/>
      <c r="AM54" s="52"/>
      <c r="AN54" s="52"/>
      <c r="AO54" s="11"/>
      <c r="AP54" s="11"/>
      <c r="AQ54" s="11"/>
      <c r="AR54" s="11"/>
      <c r="AS54" s="11"/>
      <c r="AT54" s="11"/>
      <c r="AU54" s="11"/>
      <c r="AV54" s="11"/>
      <c r="AW54" s="11"/>
      <c r="AX54" s="11"/>
      <c r="AY54" s="11"/>
      <c r="AZ54" s="11"/>
      <c r="BA54" s="11"/>
      <c r="BB54" s="11"/>
      <c r="BC54" s="11"/>
      <c r="BD54" s="11"/>
      <c r="BE54" s="11"/>
    </row>
    <row r="55" spans="1:65" x14ac:dyDescent="0.25">
      <c r="A55" s="28"/>
      <c r="AD55" s="43">
        <v>1</v>
      </c>
      <c r="AE55" s="51" t="s">
        <v>36</v>
      </c>
      <c r="AF55" s="51"/>
      <c r="AG55" s="51"/>
      <c r="AH55" s="51"/>
      <c r="AI55" s="51"/>
      <c r="AJ55" s="52">
        <v>0</v>
      </c>
      <c r="AK55" s="52"/>
      <c r="AL55" s="52"/>
      <c r="AM55" s="52"/>
      <c r="AN55" s="52"/>
      <c r="AO55" s="11"/>
      <c r="AP55" s="11"/>
      <c r="AQ55" s="11"/>
      <c r="AR55" s="11"/>
      <c r="AS55" s="11"/>
      <c r="AT55" s="11"/>
      <c r="AU55" s="11"/>
      <c r="AV55" s="11"/>
      <c r="AW55" s="11"/>
      <c r="AX55" s="11"/>
      <c r="AY55" s="11"/>
      <c r="AZ55" s="11"/>
      <c r="BA55" s="11"/>
      <c r="BB55" s="11"/>
      <c r="BC55" s="11"/>
      <c r="BD55" s="11"/>
      <c r="BE55" s="11"/>
    </row>
    <row r="56" spans="1:65" x14ac:dyDescent="0.25">
      <c r="A56" s="28"/>
      <c r="AD56" s="43">
        <v>2</v>
      </c>
      <c r="AE56" s="51" t="s">
        <v>452</v>
      </c>
      <c r="AF56" s="51"/>
      <c r="AG56" s="51"/>
      <c r="AH56" s="51"/>
      <c r="AI56" s="51"/>
      <c r="AJ56" s="52">
        <f>BA45</f>
        <v>102450672</v>
      </c>
      <c r="AK56" s="52"/>
      <c r="AL56" s="52"/>
      <c r="AM56" s="52"/>
      <c r="AN56" s="52"/>
      <c r="AO56" s="11"/>
      <c r="AP56" s="11"/>
      <c r="AQ56" s="11"/>
      <c r="AR56" s="11"/>
      <c r="AS56" s="11"/>
      <c r="AT56" s="11"/>
      <c r="AU56" s="11"/>
      <c r="AV56" s="11"/>
      <c r="AW56" s="11"/>
      <c r="AX56" s="11"/>
      <c r="AY56" s="11"/>
      <c r="AZ56" s="11"/>
      <c r="BA56" s="11"/>
      <c r="BB56" s="11"/>
      <c r="BC56" s="11"/>
      <c r="BD56" s="11"/>
      <c r="BE56" s="11"/>
    </row>
    <row r="57" spans="1:65" x14ac:dyDescent="0.25">
      <c r="A57" s="28"/>
      <c r="AD57" s="82" t="s">
        <v>14</v>
      </c>
      <c r="AE57" s="82"/>
      <c r="AF57" s="82"/>
      <c r="AG57" s="82"/>
      <c r="AH57" s="82"/>
      <c r="AI57" s="82"/>
      <c r="AJ57" s="240">
        <f>SUM(AJ55:AN56)</f>
        <v>102450672</v>
      </c>
      <c r="AK57" s="240"/>
      <c r="AL57" s="240"/>
      <c r="AM57" s="240"/>
      <c r="AN57" s="240"/>
      <c r="AO57" s="11"/>
      <c r="AP57" s="11"/>
      <c r="AQ57" s="11"/>
      <c r="AR57" s="11"/>
      <c r="AS57" s="11"/>
      <c r="AT57" s="11"/>
      <c r="AU57" s="11"/>
      <c r="AV57" s="11"/>
      <c r="AW57" s="11"/>
      <c r="AX57" s="11"/>
      <c r="AY57" s="11"/>
      <c r="AZ57" s="11"/>
      <c r="BA57" s="11"/>
      <c r="BB57" s="11"/>
      <c r="BC57" s="11"/>
      <c r="BD57" s="11"/>
      <c r="BE57" s="11"/>
    </row>
    <row r="58" spans="1:65" x14ac:dyDescent="0.25">
      <c r="A58" s="18"/>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row>
    <row r="59" spans="1:65" s="11" customForma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7"/>
      <c r="BG59" s="44"/>
      <c r="BH59" s="44"/>
      <c r="BI59" s="44"/>
      <c r="BJ59" s="44"/>
      <c r="BK59" s="44"/>
      <c r="BL59" s="44"/>
      <c r="BM59" s="44"/>
    </row>
    <row r="60" spans="1:65" s="11" customFormat="1" x14ac:dyDescent="0.25">
      <c r="A60" s="37" t="s">
        <v>458</v>
      </c>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44"/>
      <c r="BH60" s="44"/>
      <c r="BI60" s="44"/>
      <c r="BJ60" s="44"/>
      <c r="BK60" s="44"/>
      <c r="BL60" s="44"/>
      <c r="BM60" s="44"/>
    </row>
    <row r="61" spans="1:65" s="11" customFormat="1" x14ac:dyDescent="0.25">
      <c r="A61" s="37" t="s">
        <v>37</v>
      </c>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J61" s="44"/>
      <c r="BK61" s="44"/>
      <c r="BL61" s="44"/>
      <c r="BM61" s="44"/>
    </row>
    <row r="62" spans="1:65" s="11" customFormat="1" x14ac:dyDescent="0.25">
      <c r="A62" s="14"/>
      <c r="AD62" s="14"/>
      <c r="AT62" s="11" t="s">
        <v>459</v>
      </c>
      <c r="BJ62" s="44"/>
      <c r="BK62" s="44"/>
      <c r="BL62" s="44"/>
      <c r="BM62" s="44"/>
    </row>
    <row r="63" spans="1:65" s="11" customFormat="1" x14ac:dyDescent="0.25">
      <c r="A63" s="14"/>
      <c r="AD63" s="14"/>
      <c r="AT63" s="11" t="s">
        <v>38</v>
      </c>
      <c r="BJ63" s="44"/>
      <c r="BK63" s="44"/>
      <c r="BL63" s="44"/>
      <c r="BM63" s="44"/>
    </row>
    <row r="64" spans="1:65" s="11" customFormat="1" x14ac:dyDescent="0.25">
      <c r="A64" s="14"/>
      <c r="AD64" s="14"/>
      <c r="BJ64" s="44"/>
      <c r="BK64" s="44"/>
      <c r="BL64" s="44"/>
      <c r="BM64" s="44"/>
    </row>
    <row r="65" spans="1:65" s="11" customFormat="1" x14ac:dyDescent="0.25">
      <c r="A65" s="14"/>
      <c r="AD65" s="14"/>
      <c r="BJ65" s="44"/>
      <c r="BK65" s="44"/>
      <c r="BL65" s="44"/>
      <c r="BM65" s="44"/>
    </row>
    <row r="66" spans="1:65" s="11" customFormat="1" x14ac:dyDescent="0.25">
      <c r="A66" s="14"/>
      <c r="AD66" s="14"/>
      <c r="BJ66" s="44"/>
      <c r="BK66" s="44"/>
      <c r="BL66" s="44"/>
      <c r="BM66" s="44"/>
    </row>
    <row r="67" spans="1:65" s="11" customFormat="1" x14ac:dyDescent="0.25">
      <c r="A67" s="14"/>
      <c r="AD67" s="14"/>
      <c r="BJ67" s="44"/>
      <c r="BK67" s="44"/>
      <c r="BL67" s="44"/>
      <c r="BM67" s="44"/>
    </row>
    <row r="68" spans="1:65" s="11" customFormat="1" x14ac:dyDescent="0.25">
      <c r="A68" s="14"/>
      <c r="AD68" s="14"/>
      <c r="AT68" s="45" t="s">
        <v>39</v>
      </c>
      <c r="BJ68" s="44"/>
      <c r="BK68" s="44"/>
      <c r="BL68" s="44"/>
      <c r="BM68" s="44"/>
    </row>
    <row r="69" spans="1:65" x14ac:dyDescent="0.25">
      <c r="A69" s="14"/>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4"/>
      <c r="AE69" s="11"/>
      <c r="AF69" s="11"/>
      <c r="AG69" s="11"/>
      <c r="AH69" s="11"/>
      <c r="AI69" s="11"/>
      <c r="AJ69" s="11"/>
      <c r="AK69" s="11"/>
      <c r="AL69" s="11"/>
      <c r="AM69" s="11"/>
      <c r="AN69" s="11"/>
      <c r="AO69" s="11"/>
      <c r="AP69" s="11"/>
      <c r="AQ69" s="11"/>
      <c r="AR69" s="11"/>
      <c r="AS69" s="11"/>
      <c r="AT69" s="11" t="s">
        <v>40</v>
      </c>
      <c r="AU69" s="11"/>
      <c r="AV69" s="11"/>
      <c r="AW69" s="11"/>
      <c r="AX69" s="11"/>
      <c r="AY69" s="11"/>
      <c r="AZ69" s="11"/>
      <c r="BA69" s="11"/>
      <c r="BB69" s="11"/>
      <c r="BC69" s="11"/>
      <c r="BD69" s="11"/>
      <c r="BE69" s="11"/>
    </row>
  </sheetData>
  <mergeCells count="110">
    <mergeCell ref="AV40:AZ40"/>
    <mergeCell ref="AV41:AZ41"/>
    <mergeCell ref="AV42:AZ42"/>
    <mergeCell ref="AV43:AZ43"/>
    <mergeCell ref="AV44:AZ44"/>
    <mergeCell ref="AL45:AP45"/>
    <mergeCell ref="AQ45:AU45"/>
    <mergeCell ref="AV45:AZ45"/>
    <mergeCell ref="AL44:AP44"/>
    <mergeCell ref="AQ33:AU33"/>
    <mergeCell ref="AQ34:AU34"/>
    <mergeCell ref="AQ35:AU35"/>
    <mergeCell ref="AQ36:AU36"/>
    <mergeCell ref="AQ37:AU37"/>
    <mergeCell ref="AQ38:AU38"/>
    <mergeCell ref="AQ39:AU39"/>
    <mergeCell ref="AQ40:AU40"/>
    <mergeCell ref="AQ41:AU41"/>
    <mergeCell ref="AQ42:AU42"/>
    <mergeCell ref="AQ43:AU43"/>
    <mergeCell ref="AQ44:AU44"/>
    <mergeCell ref="B13:AB14"/>
    <mergeCell ref="B16:B18"/>
    <mergeCell ref="C16:G18"/>
    <mergeCell ref="H16:L18"/>
    <mergeCell ref="M16:Q18"/>
    <mergeCell ref="R16:U18"/>
    <mergeCell ref="A6:BE6"/>
    <mergeCell ref="A8:BE8"/>
    <mergeCell ref="A9:BE9"/>
    <mergeCell ref="A10:BE10"/>
    <mergeCell ref="A11:AB11"/>
    <mergeCell ref="AC11:BE11"/>
    <mergeCell ref="AD13:BE14"/>
    <mergeCell ref="AD15:BE18"/>
    <mergeCell ref="AD24:BE26"/>
    <mergeCell ref="AD19:BE20"/>
    <mergeCell ref="AD21:BE22"/>
    <mergeCell ref="AG32:AK32"/>
    <mergeCell ref="AL32:AP32"/>
    <mergeCell ref="AQ32:AU32"/>
    <mergeCell ref="AV32:AZ32"/>
    <mergeCell ref="BA32:BE32"/>
    <mergeCell ref="AG33:AK33"/>
    <mergeCell ref="AG34:AK34"/>
    <mergeCell ref="AG35:AK35"/>
    <mergeCell ref="AD29:BE30"/>
    <mergeCell ref="B29:AB30"/>
    <mergeCell ref="AL33:AP33"/>
    <mergeCell ref="AL34:AP34"/>
    <mergeCell ref="AV33:AZ33"/>
    <mergeCell ref="AV34:AZ34"/>
    <mergeCell ref="BA34:BE34"/>
    <mergeCell ref="BA35:BE35"/>
    <mergeCell ref="AD32:AF32"/>
    <mergeCell ref="BA33:BE33"/>
    <mergeCell ref="AL35:AP35"/>
    <mergeCell ref="AV35:AZ35"/>
    <mergeCell ref="BA38:BE38"/>
    <mergeCell ref="BA39:BE39"/>
    <mergeCell ref="BA36:BE36"/>
    <mergeCell ref="BA37:BE37"/>
    <mergeCell ref="AG36:AK36"/>
    <mergeCell ref="AG37:AK37"/>
    <mergeCell ref="AG38:AK38"/>
    <mergeCell ref="AG39:AK39"/>
    <mergeCell ref="AL36:AP36"/>
    <mergeCell ref="AL37:AP37"/>
    <mergeCell ref="AL38:AP38"/>
    <mergeCell ref="AL39:AP39"/>
    <mergeCell ref="AV36:AZ36"/>
    <mergeCell ref="AV37:AZ37"/>
    <mergeCell ref="AV38:AZ38"/>
    <mergeCell ref="AV39:AZ39"/>
    <mergeCell ref="BA45:BE45"/>
    <mergeCell ref="BA42:BE42"/>
    <mergeCell ref="BA43:BE43"/>
    <mergeCell ref="BA40:BE40"/>
    <mergeCell ref="BA41:BE41"/>
    <mergeCell ref="AG45:AK45"/>
    <mergeCell ref="AG40:AK40"/>
    <mergeCell ref="AG41:AK41"/>
    <mergeCell ref="AG42:AK42"/>
    <mergeCell ref="AG43:AK43"/>
    <mergeCell ref="AG44:AK44"/>
    <mergeCell ref="AL40:AP40"/>
    <mergeCell ref="AL41:AP41"/>
    <mergeCell ref="AL42:AP42"/>
    <mergeCell ref="AL43:AP43"/>
    <mergeCell ref="V16:W18"/>
    <mergeCell ref="X16:AB18"/>
    <mergeCell ref="X19:AB20"/>
    <mergeCell ref="AE56:AI56"/>
    <mergeCell ref="AJ56:AN56"/>
    <mergeCell ref="AD51:BE53"/>
    <mergeCell ref="AE54:AI54"/>
    <mergeCell ref="AJ54:AN54"/>
    <mergeCell ref="AE55:AI55"/>
    <mergeCell ref="AJ55:AN55"/>
    <mergeCell ref="AD49:BE50"/>
    <mergeCell ref="B19:B20"/>
    <mergeCell ref="C19:G20"/>
    <mergeCell ref="H19:L20"/>
    <mergeCell ref="M19:Q20"/>
    <mergeCell ref="R19:U20"/>
    <mergeCell ref="V19:W20"/>
    <mergeCell ref="AD57:AI57"/>
    <mergeCell ref="AJ57:AN57"/>
    <mergeCell ref="BA44:BE44"/>
    <mergeCell ref="AD45:AF45"/>
  </mergeCells>
  <pageMargins left="0.31496062992125984" right="0.31496062992125984" top="0.35433070866141736" bottom="0.35433070866141736" header="0.31496062992125984" footer="0.31496062992125984"/>
  <pageSetup paperSize="9" scale="75" fitToWidth="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9B53B-E608-4CF4-A1C7-B33ED5E096E7}">
  <dimension ref="A1:Z99"/>
  <sheetViews>
    <sheetView view="pageBreakPreview" zoomScale="77" zoomScaleNormal="77" zoomScaleSheetLayoutView="77" workbookViewId="0">
      <selection activeCell="C24" sqref="C24:C27"/>
    </sheetView>
  </sheetViews>
  <sheetFormatPr defaultRowHeight="15" x14ac:dyDescent="0.25"/>
  <cols>
    <col min="1" max="1" width="13.140625" style="90" customWidth="1"/>
    <col min="2" max="2" width="1.42578125" style="90" customWidth="1"/>
    <col min="3" max="3" width="14.42578125" style="90" customWidth="1"/>
    <col min="4" max="4" width="20.5703125" style="90" customWidth="1"/>
    <col min="5" max="5" width="42.42578125" style="85" customWidth="1"/>
    <col min="6" max="6" width="17.42578125" style="86" customWidth="1"/>
    <col min="7" max="7" width="17.42578125" style="85" customWidth="1"/>
    <col min="8" max="8" width="21.42578125" style="85" customWidth="1"/>
    <col min="9" max="9" width="17.42578125" style="85" customWidth="1"/>
    <col min="10" max="11" width="17.7109375" style="85" customWidth="1"/>
    <col min="12" max="12" width="16.5703125" style="85" customWidth="1"/>
    <col min="13" max="13" width="0" style="88" hidden="1" customWidth="1"/>
    <col min="14" max="24" width="9.140625" style="88"/>
    <col min="25" max="25" width="34" style="88" bestFit="1" customWidth="1"/>
    <col min="26" max="27" width="14.28515625" style="88" bestFit="1" customWidth="1"/>
    <col min="28" max="256" width="9.140625" style="88"/>
    <col min="257" max="257" width="13" style="88" customWidth="1"/>
    <col min="258" max="258" width="3.140625" style="88" customWidth="1"/>
    <col min="259" max="259" width="16.5703125" style="88" customWidth="1"/>
    <col min="260" max="260" width="20.5703125" style="88" customWidth="1"/>
    <col min="261" max="261" width="52.140625" style="88" customWidth="1"/>
    <col min="262" max="262" width="18" style="88" customWidth="1"/>
    <col min="263" max="268" width="20.5703125" style="88" customWidth="1"/>
    <col min="269" max="269" width="0" style="88" hidden="1" customWidth="1"/>
    <col min="270" max="280" width="9.140625" style="88"/>
    <col min="281" max="281" width="34" style="88" bestFit="1" customWidth="1"/>
    <col min="282" max="283" width="14.28515625" style="88" bestFit="1" customWidth="1"/>
    <col min="284" max="512" width="9.140625" style="88"/>
    <col min="513" max="513" width="13" style="88" customWidth="1"/>
    <col min="514" max="514" width="3.140625" style="88" customWidth="1"/>
    <col min="515" max="515" width="16.5703125" style="88" customWidth="1"/>
    <col min="516" max="516" width="20.5703125" style="88" customWidth="1"/>
    <col min="517" max="517" width="52.140625" style="88" customWidth="1"/>
    <col min="518" max="518" width="18" style="88" customWidth="1"/>
    <col min="519" max="524" width="20.5703125" style="88" customWidth="1"/>
    <col min="525" max="525" width="0" style="88" hidden="1" customWidth="1"/>
    <col min="526" max="536" width="9.140625" style="88"/>
    <col min="537" max="537" width="34" style="88" bestFit="1" customWidth="1"/>
    <col min="538" max="539" width="14.28515625" style="88" bestFit="1" customWidth="1"/>
    <col min="540" max="768" width="9.140625" style="88"/>
    <col min="769" max="769" width="13" style="88" customWidth="1"/>
    <col min="770" max="770" width="3.140625" style="88" customWidth="1"/>
    <col min="771" max="771" width="16.5703125" style="88" customWidth="1"/>
    <col min="772" max="772" width="20.5703125" style="88" customWidth="1"/>
    <col min="773" max="773" width="52.140625" style="88" customWidth="1"/>
    <col min="774" max="774" width="18" style="88" customWidth="1"/>
    <col min="775" max="780" width="20.5703125" style="88" customWidth="1"/>
    <col min="781" max="781" width="0" style="88" hidden="1" customWidth="1"/>
    <col min="782" max="792" width="9.140625" style="88"/>
    <col min="793" max="793" width="34" style="88" bestFit="1" customWidth="1"/>
    <col min="794" max="795" width="14.28515625" style="88" bestFit="1" customWidth="1"/>
    <col min="796" max="1024" width="9.140625" style="88"/>
    <col min="1025" max="1025" width="13" style="88" customWidth="1"/>
    <col min="1026" max="1026" width="3.140625" style="88" customWidth="1"/>
    <col min="1027" max="1027" width="16.5703125" style="88" customWidth="1"/>
    <col min="1028" max="1028" width="20.5703125" style="88" customWidth="1"/>
    <col min="1029" max="1029" width="52.140625" style="88" customWidth="1"/>
    <col min="1030" max="1030" width="18" style="88" customWidth="1"/>
    <col min="1031" max="1036" width="20.5703125" style="88" customWidth="1"/>
    <col min="1037" max="1037" width="0" style="88" hidden="1" customWidth="1"/>
    <col min="1038" max="1048" width="9.140625" style="88"/>
    <col min="1049" max="1049" width="34" style="88" bestFit="1" customWidth="1"/>
    <col min="1050" max="1051" width="14.28515625" style="88" bestFit="1" customWidth="1"/>
    <col min="1052" max="1280" width="9.140625" style="88"/>
    <col min="1281" max="1281" width="13" style="88" customWidth="1"/>
    <col min="1282" max="1282" width="3.140625" style="88" customWidth="1"/>
    <col min="1283" max="1283" width="16.5703125" style="88" customWidth="1"/>
    <col min="1284" max="1284" width="20.5703125" style="88" customWidth="1"/>
    <col min="1285" max="1285" width="52.140625" style="88" customWidth="1"/>
    <col min="1286" max="1286" width="18" style="88" customWidth="1"/>
    <col min="1287" max="1292" width="20.5703125" style="88" customWidth="1"/>
    <col min="1293" max="1293" width="0" style="88" hidden="1" customWidth="1"/>
    <col min="1294" max="1304" width="9.140625" style="88"/>
    <col min="1305" max="1305" width="34" style="88" bestFit="1" customWidth="1"/>
    <col min="1306" max="1307" width="14.28515625" style="88" bestFit="1" customWidth="1"/>
    <col min="1308" max="1536" width="9.140625" style="88"/>
    <col min="1537" max="1537" width="13" style="88" customWidth="1"/>
    <col min="1538" max="1538" width="3.140625" style="88" customWidth="1"/>
    <col min="1539" max="1539" width="16.5703125" style="88" customWidth="1"/>
    <col min="1540" max="1540" width="20.5703125" style="88" customWidth="1"/>
    <col min="1541" max="1541" width="52.140625" style="88" customWidth="1"/>
    <col min="1542" max="1542" width="18" style="88" customWidth="1"/>
    <col min="1543" max="1548" width="20.5703125" style="88" customWidth="1"/>
    <col min="1549" max="1549" width="0" style="88" hidden="1" customWidth="1"/>
    <col min="1550" max="1560" width="9.140625" style="88"/>
    <col min="1561" max="1561" width="34" style="88" bestFit="1" customWidth="1"/>
    <col min="1562" max="1563" width="14.28515625" style="88" bestFit="1" customWidth="1"/>
    <col min="1564" max="1792" width="9.140625" style="88"/>
    <col min="1793" max="1793" width="13" style="88" customWidth="1"/>
    <col min="1794" max="1794" width="3.140625" style="88" customWidth="1"/>
    <col min="1795" max="1795" width="16.5703125" style="88" customWidth="1"/>
    <col min="1796" max="1796" width="20.5703125" style="88" customWidth="1"/>
    <col min="1797" max="1797" width="52.140625" style="88" customWidth="1"/>
    <col min="1798" max="1798" width="18" style="88" customWidth="1"/>
    <col min="1799" max="1804" width="20.5703125" style="88" customWidth="1"/>
    <col min="1805" max="1805" width="0" style="88" hidden="1" customWidth="1"/>
    <col min="1806" max="1816" width="9.140625" style="88"/>
    <col min="1817" max="1817" width="34" style="88" bestFit="1" customWidth="1"/>
    <col min="1818" max="1819" width="14.28515625" style="88" bestFit="1" customWidth="1"/>
    <col min="1820" max="2048" width="9.140625" style="88"/>
    <col min="2049" max="2049" width="13" style="88" customWidth="1"/>
    <col min="2050" max="2050" width="3.140625" style="88" customWidth="1"/>
    <col min="2051" max="2051" width="16.5703125" style="88" customWidth="1"/>
    <col min="2052" max="2052" width="20.5703125" style="88" customWidth="1"/>
    <col min="2053" max="2053" width="52.140625" style="88" customWidth="1"/>
    <col min="2054" max="2054" width="18" style="88" customWidth="1"/>
    <col min="2055" max="2060" width="20.5703125" style="88" customWidth="1"/>
    <col min="2061" max="2061" width="0" style="88" hidden="1" customWidth="1"/>
    <col min="2062" max="2072" width="9.140625" style="88"/>
    <col min="2073" max="2073" width="34" style="88" bestFit="1" customWidth="1"/>
    <col min="2074" max="2075" width="14.28515625" style="88" bestFit="1" customWidth="1"/>
    <col min="2076" max="2304" width="9.140625" style="88"/>
    <col min="2305" max="2305" width="13" style="88" customWidth="1"/>
    <col min="2306" max="2306" width="3.140625" style="88" customWidth="1"/>
    <col min="2307" max="2307" width="16.5703125" style="88" customWidth="1"/>
    <col min="2308" max="2308" width="20.5703125" style="88" customWidth="1"/>
    <col min="2309" max="2309" width="52.140625" style="88" customWidth="1"/>
    <col min="2310" max="2310" width="18" style="88" customWidth="1"/>
    <col min="2311" max="2316" width="20.5703125" style="88" customWidth="1"/>
    <col min="2317" max="2317" width="0" style="88" hidden="1" customWidth="1"/>
    <col min="2318" max="2328" width="9.140625" style="88"/>
    <col min="2329" max="2329" width="34" style="88" bestFit="1" customWidth="1"/>
    <col min="2330" max="2331" width="14.28515625" style="88" bestFit="1" customWidth="1"/>
    <col min="2332" max="2560" width="9.140625" style="88"/>
    <col min="2561" max="2561" width="13" style="88" customWidth="1"/>
    <col min="2562" max="2562" width="3.140625" style="88" customWidth="1"/>
    <col min="2563" max="2563" width="16.5703125" style="88" customWidth="1"/>
    <col min="2564" max="2564" width="20.5703125" style="88" customWidth="1"/>
    <col min="2565" max="2565" width="52.140625" style="88" customWidth="1"/>
    <col min="2566" max="2566" width="18" style="88" customWidth="1"/>
    <col min="2567" max="2572" width="20.5703125" style="88" customWidth="1"/>
    <col min="2573" max="2573" width="0" style="88" hidden="1" customWidth="1"/>
    <col min="2574" max="2584" width="9.140625" style="88"/>
    <col min="2585" max="2585" width="34" style="88" bestFit="1" customWidth="1"/>
    <col min="2586" max="2587" width="14.28515625" style="88" bestFit="1" customWidth="1"/>
    <col min="2588" max="2816" width="9.140625" style="88"/>
    <col min="2817" max="2817" width="13" style="88" customWidth="1"/>
    <col min="2818" max="2818" width="3.140625" style="88" customWidth="1"/>
    <col min="2819" max="2819" width="16.5703125" style="88" customWidth="1"/>
    <col min="2820" max="2820" width="20.5703125" style="88" customWidth="1"/>
    <col min="2821" max="2821" width="52.140625" style="88" customWidth="1"/>
    <col min="2822" max="2822" width="18" style="88" customWidth="1"/>
    <col min="2823" max="2828" width="20.5703125" style="88" customWidth="1"/>
    <col min="2829" max="2829" width="0" style="88" hidden="1" customWidth="1"/>
    <col min="2830" max="2840" width="9.140625" style="88"/>
    <col min="2841" max="2841" width="34" style="88" bestFit="1" customWidth="1"/>
    <col min="2842" max="2843" width="14.28515625" style="88" bestFit="1" customWidth="1"/>
    <col min="2844" max="3072" width="9.140625" style="88"/>
    <col min="3073" max="3073" width="13" style="88" customWidth="1"/>
    <col min="3074" max="3074" width="3.140625" style="88" customWidth="1"/>
    <col min="3075" max="3075" width="16.5703125" style="88" customWidth="1"/>
    <col min="3076" max="3076" width="20.5703125" style="88" customWidth="1"/>
    <col min="3077" max="3077" width="52.140625" style="88" customWidth="1"/>
    <col min="3078" max="3078" width="18" style="88" customWidth="1"/>
    <col min="3079" max="3084" width="20.5703125" style="88" customWidth="1"/>
    <col min="3085" max="3085" width="0" style="88" hidden="1" customWidth="1"/>
    <col min="3086" max="3096" width="9.140625" style="88"/>
    <col min="3097" max="3097" width="34" style="88" bestFit="1" customWidth="1"/>
    <col min="3098" max="3099" width="14.28515625" style="88" bestFit="1" customWidth="1"/>
    <col min="3100" max="3328" width="9.140625" style="88"/>
    <col min="3329" max="3329" width="13" style="88" customWidth="1"/>
    <col min="3330" max="3330" width="3.140625" style="88" customWidth="1"/>
    <col min="3331" max="3331" width="16.5703125" style="88" customWidth="1"/>
    <col min="3332" max="3332" width="20.5703125" style="88" customWidth="1"/>
    <col min="3333" max="3333" width="52.140625" style="88" customWidth="1"/>
    <col min="3334" max="3334" width="18" style="88" customWidth="1"/>
    <col min="3335" max="3340" width="20.5703125" style="88" customWidth="1"/>
    <col min="3341" max="3341" width="0" style="88" hidden="1" customWidth="1"/>
    <col min="3342" max="3352" width="9.140625" style="88"/>
    <col min="3353" max="3353" width="34" style="88" bestFit="1" customWidth="1"/>
    <col min="3354" max="3355" width="14.28515625" style="88" bestFit="1" customWidth="1"/>
    <col min="3356" max="3584" width="9.140625" style="88"/>
    <col min="3585" max="3585" width="13" style="88" customWidth="1"/>
    <col min="3586" max="3586" width="3.140625" style="88" customWidth="1"/>
    <col min="3587" max="3587" width="16.5703125" style="88" customWidth="1"/>
    <col min="3588" max="3588" width="20.5703125" style="88" customWidth="1"/>
    <col min="3589" max="3589" width="52.140625" style="88" customWidth="1"/>
    <col min="3590" max="3590" width="18" style="88" customWidth="1"/>
    <col min="3591" max="3596" width="20.5703125" style="88" customWidth="1"/>
    <col min="3597" max="3597" width="0" style="88" hidden="1" customWidth="1"/>
    <col min="3598" max="3608" width="9.140625" style="88"/>
    <col min="3609" max="3609" width="34" style="88" bestFit="1" customWidth="1"/>
    <col min="3610" max="3611" width="14.28515625" style="88" bestFit="1" customWidth="1"/>
    <col min="3612" max="3840" width="9.140625" style="88"/>
    <col min="3841" max="3841" width="13" style="88" customWidth="1"/>
    <col min="3842" max="3842" width="3.140625" style="88" customWidth="1"/>
    <col min="3843" max="3843" width="16.5703125" style="88" customWidth="1"/>
    <col min="3844" max="3844" width="20.5703125" style="88" customWidth="1"/>
    <col min="3845" max="3845" width="52.140625" style="88" customWidth="1"/>
    <col min="3846" max="3846" width="18" style="88" customWidth="1"/>
    <col min="3847" max="3852" width="20.5703125" style="88" customWidth="1"/>
    <col min="3853" max="3853" width="0" style="88" hidden="1" customWidth="1"/>
    <col min="3854" max="3864" width="9.140625" style="88"/>
    <col min="3865" max="3865" width="34" style="88" bestFit="1" customWidth="1"/>
    <col min="3866" max="3867" width="14.28515625" style="88" bestFit="1" customWidth="1"/>
    <col min="3868" max="4096" width="9.140625" style="88"/>
    <col min="4097" max="4097" width="13" style="88" customWidth="1"/>
    <col min="4098" max="4098" width="3.140625" style="88" customWidth="1"/>
    <col min="4099" max="4099" width="16.5703125" style="88" customWidth="1"/>
    <col min="4100" max="4100" width="20.5703125" style="88" customWidth="1"/>
    <col min="4101" max="4101" width="52.140625" style="88" customWidth="1"/>
    <col min="4102" max="4102" width="18" style="88" customWidth="1"/>
    <col min="4103" max="4108" width="20.5703125" style="88" customWidth="1"/>
    <col min="4109" max="4109" width="0" style="88" hidden="1" customWidth="1"/>
    <col min="4110" max="4120" width="9.140625" style="88"/>
    <col min="4121" max="4121" width="34" style="88" bestFit="1" customWidth="1"/>
    <col min="4122" max="4123" width="14.28515625" style="88" bestFit="1" customWidth="1"/>
    <col min="4124" max="4352" width="9.140625" style="88"/>
    <col min="4353" max="4353" width="13" style="88" customWidth="1"/>
    <col min="4354" max="4354" width="3.140625" style="88" customWidth="1"/>
    <col min="4355" max="4355" width="16.5703125" style="88" customWidth="1"/>
    <col min="4356" max="4356" width="20.5703125" style="88" customWidth="1"/>
    <col min="4357" max="4357" width="52.140625" style="88" customWidth="1"/>
    <col min="4358" max="4358" width="18" style="88" customWidth="1"/>
    <col min="4359" max="4364" width="20.5703125" style="88" customWidth="1"/>
    <col min="4365" max="4365" width="0" style="88" hidden="1" customWidth="1"/>
    <col min="4366" max="4376" width="9.140625" style="88"/>
    <col min="4377" max="4377" width="34" style="88" bestFit="1" customWidth="1"/>
    <col min="4378" max="4379" width="14.28515625" style="88" bestFit="1" customWidth="1"/>
    <col min="4380" max="4608" width="9.140625" style="88"/>
    <col min="4609" max="4609" width="13" style="88" customWidth="1"/>
    <col min="4610" max="4610" width="3.140625" style="88" customWidth="1"/>
    <col min="4611" max="4611" width="16.5703125" style="88" customWidth="1"/>
    <col min="4612" max="4612" width="20.5703125" style="88" customWidth="1"/>
    <col min="4613" max="4613" width="52.140625" style="88" customWidth="1"/>
    <col min="4614" max="4614" width="18" style="88" customWidth="1"/>
    <col min="4615" max="4620" width="20.5703125" style="88" customWidth="1"/>
    <col min="4621" max="4621" width="0" style="88" hidden="1" customWidth="1"/>
    <col min="4622" max="4632" width="9.140625" style="88"/>
    <col min="4633" max="4633" width="34" style="88" bestFit="1" customWidth="1"/>
    <col min="4634" max="4635" width="14.28515625" style="88" bestFit="1" customWidth="1"/>
    <col min="4636" max="4864" width="9.140625" style="88"/>
    <col min="4865" max="4865" width="13" style="88" customWidth="1"/>
    <col min="4866" max="4866" width="3.140625" style="88" customWidth="1"/>
    <col min="4867" max="4867" width="16.5703125" style="88" customWidth="1"/>
    <col min="4868" max="4868" width="20.5703125" style="88" customWidth="1"/>
    <col min="4869" max="4869" width="52.140625" style="88" customWidth="1"/>
    <col min="4870" max="4870" width="18" style="88" customWidth="1"/>
    <col min="4871" max="4876" width="20.5703125" style="88" customWidth="1"/>
    <col min="4877" max="4877" width="0" style="88" hidden="1" customWidth="1"/>
    <col min="4878" max="4888" width="9.140625" style="88"/>
    <col min="4889" max="4889" width="34" style="88" bestFit="1" customWidth="1"/>
    <col min="4890" max="4891" width="14.28515625" style="88" bestFit="1" customWidth="1"/>
    <col min="4892" max="5120" width="9.140625" style="88"/>
    <col min="5121" max="5121" width="13" style="88" customWidth="1"/>
    <col min="5122" max="5122" width="3.140625" style="88" customWidth="1"/>
    <col min="5123" max="5123" width="16.5703125" style="88" customWidth="1"/>
    <col min="5124" max="5124" width="20.5703125" style="88" customWidth="1"/>
    <col min="5125" max="5125" width="52.140625" style="88" customWidth="1"/>
    <col min="5126" max="5126" width="18" style="88" customWidth="1"/>
    <col min="5127" max="5132" width="20.5703125" style="88" customWidth="1"/>
    <col min="5133" max="5133" width="0" style="88" hidden="1" customWidth="1"/>
    <col min="5134" max="5144" width="9.140625" style="88"/>
    <col min="5145" max="5145" width="34" style="88" bestFit="1" customWidth="1"/>
    <col min="5146" max="5147" width="14.28515625" style="88" bestFit="1" customWidth="1"/>
    <col min="5148" max="5376" width="9.140625" style="88"/>
    <col min="5377" max="5377" width="13" style="88" customWidth="1"/>
    <col min="5378" max="5378" width="3.140625" style="88" customWidth="1"/>
    <col min="5379" max="5379" width="16.5703125" style="88" customWidth="1"/>
    <col min="5380" max="5380" width="20.5703125" style="88" customWidth="1"/>
    <col min="5381" max="5381" width="52.140625" style="88" customWidth="1"/>
    <col min="5382" max="5382" width="18" style="88" customWidth="1"/>
    <col min="5383" max="5388" width="20.5703125" style="88" customWidth="1"/>
    <col min="5389" max="5389" width="0" style="88" hidden="1" customWidth="1"/>
    <col min="5390" max="5400" width="9.140625" style="88"/>
    <col min="5401" max="5401" width="34" style="88" bestFit="1" customWidth="1"/>
    <col min="5402" max="5403" width="14.28515625" style="88" bestFit="1" customWidth="1"/>
    <col min="5404" max="5632" width="9.140625" style="88"/>
    <col min="5633" max="5633" width="13" style="88" customWidth="1"/>
    <col min="5634" max="5634" width="3.140625" style="88" customWidth="1"/>
    <col min="5635" max="5635" width="16.5703125" style="88" customWidth="1"/>
    <col min="5636" max="5636" width="20.5703125" style="88" customWidth="1"/>
    <col min="5637" max="5637" width="52.140625" style="88" customWidth="1"/>
    <col min="5638" max="5638" width="18" style="88" customWidth="1"/>
    <col min="5639" max="5644" width="20.5703125" style="88" customWidth="1"/>
    <col min="5645" max="5645" width="0" style="88" hidden="1" customWidth="1"/>
    <col min="5646" max="5656" width="9.140625" style="88"/>
    <col min="5657" max="5657" width="34" style="88" bestFit="1" customWidth="1"/>
    <col min="5658" max="5659" width="14.28515625" style="88" bestFit="1" customWidth="1"/>
    <col min="5660" max="5888" width="9.140625" style="88"/>
    <col min="5889" max="5889" width="13" style="88" customWidth="1"/>
    <col min="5890" max="5890" width="3.140625" style="88" customWidth="1"/>
    <col min="5891" max="5891" width="16.5703125" style="88" customWidth="1"/>
    <col min="5892" max="5892" width="20.5703125" style="88" customWidth="1"/>
    <col min="5893" max="5893" width="52.140625" style="88" customWidth="1"/>
    <col min="5894" max="5894" width="18" style="88" customWidth="1"/>
    <col min="5895" max="5900" width="20.5703125" style="88" customWidth="1"/>
    <col min="5901" max="5901" width="0" style="88" hidden="1" customWidth="1"/>
    <col min="5902" max="5912" width="9.140625" style="88"/>
    <col min="5913" max="5913" width="34" style="88" bestFit="1" customWidth="1"/>
    <col min="5914" max="5915" width="14.28515625" style="88" bestFit="1" customWidth="1"/>
    <col min="5916" max="6144" width="9.140625" style="88"/>
    <col min="6145" max="6145" width="13" style="88" customWidth="1"/>
    <col min="6146" max="6146" width="3.140625" style="88" customWidth="1"/>
    <col min="6147" max="6147" width="16.5703125" style="88" customWidth="1"/>
    <col min="6148" max="6148" width="20.5703125" style="88" customWidth="1"/>
    <col min="6149" max="6149" width="52.140625" style="88" customWidth="1"/>
    <col min="6150" max="6150" width="18" style="88" customWidth="1"/>
    <col min="6151" max="6156" width="20.5703125" style="88" customWidth="1"/>
    <col min="6157" max="6157" width="0" style="88" hidden="1" customWidth="1"/>
    <col min="6158" max="6168" width="9.140625" style="88"/>
    <col min="6169" max="6169" width="34" style="88" bestFit="1" customWidth="1"/>
    <col min="6170" max="6171" width="14.28515625" style="88" bestFit="1" customWidth="1"/>
    <col min="6172" max="6400" width="9.140625" style="88"/>
    <col min="6401" max="6401" width="13" style="88" customWidth="1"/>
    <col min="6402" max="6402" width="3.140625" style="88" customWidth="1"/>
    <col min="6403" max="6403" width="16.5703125" style="88" customWidth="1"/>
    <col min="6404" max="6404" width="20.5703125" style="88" customWidth="1"/>
    <col min="6405" max="6405" width="52.140625" style="88" customWidth="1"/>
    <col min="6406" max="6406" width="18" style="88" customWidth="1"/>
    <col min="6407" max="6412" width="20.5703125" style="88" customWidth="1"/>
    <col min="6413" max="6413" width="0" style="88" hidden="1" customWidth="1"/>
    <col min="6414" max="6424" width="9.140625" style="88"/>
    <col min="6425" max="6425" width="34" style="88" bestFit="1" customWidth="1"/>
    <col min="6426" max="6427" width="14.28515625" style="88" bestFit="1" customWidth="1"/>
    <col min="6428" max="6656" width="9.140625" style="88"/>
    <col min="6657" max="6657" width="13" style="88" customWidth="1"/>
    <col min="6658" max="6658" width="3.140625" style="88" customWidth="1"/>
    <col min="6659" max="6659" width="16.5703125" style="88" customWidth="1"/>
    <col min="6660" max="6660" width="20.5703125" style="88" customWidth="1"/>
    <col min="6661" max="6661" width="52.140625" style="88" customWidth="1"/>
    <col min="6662" max="6662" width="18" style="88" customWidth="1"/>
    <col min="6663" max="6668" width="20.5703125" style="88" customWidth="1"/>
    <col min="6669" max="6669" width="0" style="88" hidden="1" customWidth="1"/>
    <col min="6670" max="6680" width="9.140625" style="88"/>
    <col min="6681" max="6681" width="34" style="88" bestFit="1" customWidth="1"/>
    <col min="6682" max="6683" width="14.28515625" style="88" bestFit="1" customWidth="1"/>
    <col min="6684" max="6912" width="9.140625" style="88"/>
    <col min="6913" max="6913" width="13" style="88" customWidth="1"/>
    <col min="6914" max="6914" width="3.140625" style="88" customWidth="1"/>
    <col min="6915" max="6915" width="16.5703125" style="88" customWidth="1"/>
    <col min="6916" max="6916" width="20.5703125" style="88" customWidth="1"/>
    <col min="6917" max="6917" width="52.140625" style="88" customWidth="1"/>
    <col min="6918" max="6918" width="18" style="88" customWidth="1"/>
    <col min="6919" max="6924" width="20.5703125" style="88" customWidth="1"/>
    <col min="6925" max="6925" width="0" style="88" hidden="1" customWidth="1"/>
    <col min="6926" max="6936" width="9.140625" style="88"/>
    <col min="6937" max="6937" width="34" style="88" bestFit="1" customWidth="1"/>
    <col min="6938" max="6939" width="14.28515625" style="88" bestFit="1" customWidth="1"/>
    <col min="6940" max="7168" width="9.140625" style="88"/>
    <col min="7169" max="7169" width="13" style="88" customWidth="1"/>
    <col min="7170" max="7170" width="3.140625" style="88" customWidth="1"/>
    <col min="7171" max="7171" width="16.5703125" style="88" customWidth="1"/>
    <col min="7172" max="7172" width="20.5703125" style="88" customWidth="1"/>
    <col min="7173" max="7173" width="52.140625" style="88" customWidth="1"/>
    <col min="7174" max="7174" width="18" style="88" customWidth="1"/>
    <col min="7175" max="7180" width="20.5703125" style="88" customWidth="1"/>
    <col min="7181" max="7181" width="0" style="88" hidden="1" customWidth="1"/>
    <col min="7182" max="7192" width="9.140625" style="88"/>
    <col min="7193" max="7193" width="34" style="88" bestFit="1" customWidth="1"/>
    <col min="7194" max="7195" width="14.28515625" style="88" bestFit="1" customWidth="1"/>
    <col min="7196" max="7424" width="9.140625" style="88"/>
    <col min="7425" max="7425" width="13" style="88" customWidth="1"/>
    <col min="7426" max="7426" width="3.140625" style="88" customWidth="1"/>
    <col min="7427" max="7427" width="16.5703125" style="88" customWidth="1"/>
    <col min="7428" max="7428" width="20.5703125" style="88" customWidth="1"/>
    <col min="7429" max="7429" width="52.140625" style="88" customWidth="1"/>
    <col min="7430" max="7430" width="18" style="88" customWidth="1"/>
    <col min="7431" max="7436" width="20.5703125" style="88" customWidth="1"/>
    <col min="7437" max="7437" width="0" style="88" hidden="1" customWidth="1"/>
    <col min="7438" max="7448" width="9.140625" style="88"/>
    <col min="7449" max="7449" width="34" style="88" bestFit="1" customWidth="1"/>
    <col min="7450" max="7451" width="14.28515625" style="88" bestFit="1" customWidth="1"/>
    <col min="7452" max="7680" width="9.140625" style="88"/>
    <col min="7681" max="7681" width="13" style="88" customWidth="1"/>
    <col min="7682" max="7682" width="3.140625" style="88" customWidth="1"/>
    <col min="7683" max="7683" width="16.5703125" style="88" customWidth="1"/>
    <col min="7684" max="7684" width="20.5703125" style="88" customWidth="1"/>
    <col min="7685" max="7685" width="52.140625" style="88" customWidth="1"/>
    <col min="7686" max="7686" width="18" style="88" customWidth="1"/>
    <col min="7687" max="7692" width="20.5703125" style="88" customWidth="1"/>
    <col min="7693" max="7693" width="0" style="88" hidden="1" customWidth="1"/>
    <col min="7694" max="7704" width="9.140625" style="88"/>
    <col min="7705" max="7705" width="34" style="88" bestFit="1" customWidth="1"/>
    <col min="7706" max="7707" width="14.28515625" style="88" bestFit="1" customWidth="1"/>
    <col min="7708" max="7936" width="9.140625" style="88"/>
    <col min="7937" max="7937" width="13" style="88" customWidth="1"/>
    <col min="7938" max="7938" width="3.140625" style="88" customWidth="1"/>
    <col min="7939" max="7939" width="16.5703125" style="88" customWidth="1"/>
    <col min="7940" max="7940" width="20.5703125" style="88" customWidth="1"/>
    <col min="7941" max="7941" width="52.140625" style="88" customWidth="1"/>
    <col min="7942" max="7942" width="18" style="88" customWidth="1"/>
    <col min="7943" max="7948" width="20.5703125" style="88" customWidth="1"/>
    <col min="7949" max="7949" width="0" style="88" hidden="1" customWidth="1"/>
    <col min="7950" max="7960" width="9.140625" style="88"/>
    <col min="7961" max="7961" width="34" style="88" bestFit="1" customWidth="1"/>
    <col min="7962" max="7963" width="14.28515625" style="88" bestFit="1" customWidth="1"/>
    <col min="7964" max="8192" width="9.140625" style="88"/>
    <col min="8193" max="8193" width="13" style="88" customWidth="1"/>
    <col min="8194" max="8194" width="3.140625" style="88" customWidth="1"/>
    <col min="8195" max="8195" width="16.5703125" style="88" customWidth="1"/>
    <col min="8196" max="8196" width="20.5703125" style="88" customWidth="1"/>
    <col min="8197" max="8197" width="52.140625" style="88" customWidth="1"/>
    <col min="8198" max="8198" width="18" style="88" customWidth="1"/>
    <col min="8199" max="8204" width="20.5703125" style="88" customWidth="1"/>
    <col min="8205" max="8205" width="0" style="88" hidden="1" customWidth="1"/>
    <col min="8206" max="8216" width="9.140625" style="88"/>
    <col min="8217" max="8217" width="34" style="88" bestFit="1" customWidth="1"/>
    <col min="8218" max="8219" width="14.28515625" style="88" bestFit="1" customWidth="1"/>
    <col min="8220" max="8448" width="9.140625" style="88"/>
    <col min="8449" max="8449" width="13" style="88" customWidth="1"/>
    <col min="8450" max="8450" width="3.140625" style="88" customWidth="1"/>
    <col min="8451" max="8451" width="16.5703125" style="88" customWidth="1"/>
    <col min="8452" max="8452" width="20.5703125" style="88" customWidth="1"/>
    <col min="8453" max="8453" width="52.140625" style="88" customWidth="1"/>
    <col min="8454" max="8454" width="18" style="88" customWidth="1"/>
    <col min="8455" max="8460" width="20.5703125" style="88" customWidth="1"/>
    <col min="8461" max="8461" width="0" style="88" hidden="1" customWidth="1"/>
    <col min="8462" max="8472" width="9.140625" style="88"/>
    <col min="8473" max="8473" width="34" style="88" bestFit="1" customWidth="1"/>
    <col min="8474" max="8475" width="14.28515625" style="88" bestFit="1" customWidth="1"/>
    <col min="8476" max="8704" width="9.140625" style="88"/>
    <col min="8705" max="8705" width="13" style="88" customWidth="1"/>
    <col min="8706" max="8706" width="3.140625" style="88" customWidth="1"/>
    <col min="8707" max="8707" width="16.5703125" style="88" customWidth="1"/>
    <col min="8708" max="8708" width="20.5703125" style="88" customWidth="1"/>
    <col min="8709" max="8709" width="52.140625" style="88" customWidth="1"/>
    <col min="8710" max="8710" width="18" style="88" customWidth="1"/>
    <col min="8711" max="8716" width="20.5703125" style="88" customWidth="1"/>
    <col min="8717" max="8717" width="0" style="88" hidden="1" customWidth="1"/>
    <col min="8718" max="8728" width="9.140625" style="88"/>
    <col min="8729" max="8729" width="34" style="88" bestFit="1" customWidth="1"/>
    <col min="8730" max="8731" width="14.28515625" style="88" bestFit="1" customWidth="1"/>
    <col min="8732" max="8960" width="9.140625" style="88"/>
    <col min="8961" max="8961" width="13" style="88" customWidth="1"/>
    <col min="8962" max="8962" width="3.140625" style="88" customWidth="1"/>
    <col min="8963" max="8963" width="16.5703125" style="88" customWidth="1"/>
    <col min="8964" max="8964" width="20.5703125" style="88" customWidth="1"/>
    <col min="8965" max="8965" width="52.140625" style="88" customWidth="1"/>
    <col min="8966" max="8966" width="18" style="88" customWidth="1"/>
    <col min="8967" max="8972" width="20.5703125" style="88" customWidth="1"/>
    <col min="8973" max="8973" width="0" style="88" hidden="1" customWidth="1"/>
    <col min="8974" max="8984" width="9.140625" style="88"/>
    <col min="8985" max="8985" width="34" style="88" bestFit="1" customWidth="1"/>
    <col min="8986" max="8987" width="14.28515625" style="88" bestFit="1" customWidth="1"/>
    <col min="8988" max="9216" width="9.140625" style="88"/>
    <col min="9217" max="9217" width="13" style="88" customWidth="1"/>
    <col min="9218" max="9218" width="3.140625" style="88" customWidth="1"/>
    <col min="9219" max="9219" width="16.5703125" style="88" customWidth="1"/>
    <col min="9220" max="9220" width="20.5703125" style="88" customWidth="1"/>
    <col min="9221" max="9221" width="52.140625" style="88" customWidth="1"/>
    <col min="9222" max="9222" width="18" style="88" customWidth="1"/>
    <col min="9223" max="9228" width="20.5703125" style="88" customWidth="1"/>
    <col min="9229" max="9229" width="0" style="88" hidden="1" customWidth="1"/>
    <col min="9230" max="9240" width="9.140625" style="88"/>
    <col min="9241" max="9241" width="34" style="88" bestFit="1" customWidth="1"/>
    <col min="9242" max="9243" width="14.28515625" style="88" bestFit="1" customWidth="1"/>
    <col min="9244" max="9472" width="9.140625" style="88"/>
    <col min="9473" max="9473" width="13" style="88" customWidth="1"/>
    <col min="9474" max="9474" width="3.140625" style="88" customWidth="1"/>
    <col min="9475" max="9475" width="16.5703125" style="88" customWidth="1"/>
    <col min="9476" max="9476" width="20.5703125" style="88" customWidth="1"/>
    <col min="9477" max="9477" width="52.140625" style="88" customWidth="1"/>
    <col min="9478" max="9478" width="18" style="88" customWidth="1"/>
    <col min="9479" max="9484" width="20.5703125" style="88" customWidth="1"/>
    <col min="9485" max="9485" width="0" style="88" hidden="1" customWidth="1"/>
    <col min="9486" max="9496" width="9.140625" style="88"/>
    <col min="9497" max="9497" width="34" style="88" bestFit="1" customWidth="1"/>
    <col min="9498" max="9499" width="14.28515625" style="88" bestFit="1" customWidth="1"/>
    <col min="9500" max="9728" width="9.140625" style="88"/>
    <col min="9729" max="9729" width="13" style="88" customWidth="1"/>
    <col min="9730" max="9730" width="3.140625" style="88" customWidth="1"/>
    <col min="9731" max="9731" width="16.5703125" style="88" customWidth="1"/>
    <col min="9732" max="9732" width="20.5703125" style="88" customWidth="1"/>
    <col min="9733" max="9733" width="52.140625" style="88" customWidth="1"/>
    <col min="9734" max="9734" width="18" style="88" customWidth="1"/>
    <col min="9735" max="9740" width="20.5703125" style="88" customWidth="1"/>
    <col min="9741" max="9741" width="0" style="88" hidden="1" customWidth="1"/>
    <col min="9742" max="9752" width="9.140625" style="88"/>
    <col min="9753" max="9753" width="34" style="88" bestFit="1" customWidth="1"/>
    <col min="9754" max="9755" width="14.28515625" style="88" bestFit="1" customWidth="1"/>
    <col min="9756" max="9984" width="9.140625" style="88"/>
    <col min="9985" max="9985" width="13" style="88" customWidth="1"/>
    <col min="9986" max="9986" width="3.140625" style="88" customWidth="1"/>
    <col min="9987" max="9987" width="16.5703125" style="88" customWidth="1"/>
    <col min="9988" max="9988" width="20.5703125" style="88" customWidth="1"/>
    <col min="9989" max="9989" width="52.140625" style="88" customWidth="1"/>
    <col min="9990" max="9990" width="18" style="88" customWidth="1"/>
    <col min="9991" max="9996" width="20.5703125" style="88" customWidth="1"/>
    <col min="9997" max="9997" width="0" style="88" hidden="1" customWidth="1"/>
    <col min="9998" max="10008" width="9.140625" style="88"/>
    <col min="10009" max="10009" width="34" style="88" bestFit="1" customWidth="1"/>
    <col min="10010" max="10011" width="14.28515625" style="88" bestFit="1" customWidth="1"/>
    <col min="10012" max="10240" width="9.140625" style="88"/>
    <col min="10241" max="10241" width="13" style="88" customWidth="1"/>
    <col min="10242" max="10242" width="3.140625" style="88" customWidth="1"/>
    <col min="10243" max="10243" width="16.5703125" style="88" customWidth="1"/>
    <col min="10244" max="10244" width="20.5703125" style="88" customWidth="1"/>
    <col min="10245" max="10245" width="52.140625" style="88" customWidth="1"/>
    <col min="10246" max="10246" width="18" style="88" customWidth="1"/>
    <col min="10247" max="10252" width="20.5703125" style="88" customWidth="1"/>
    <col min="10253" max="10253" width="0" style="88" hidden="1" customWidth="1"/>
    <col min="10254" max="10264" width="9.140625" style="88"/>
    <col min="10265" max="10265" width="34" style="88" bestFit="1" customWidth="1"/>
    <col min="10266" max="10267" width="14.28515625" style="88" bestFit="1" customWidth="1"/>
    <col min="10268" max="10496" width="9.140625" style="88"/>
    <col min="10497" max="10497" width="13" style="88" customWidth="1"/>
    <col min="10498" max="10498" width="3.140625" style="88" customWidth="1"/>
    <col min="10499" max="10499" width="16.5703125" style="88" customWidth="1"/>
    <col min="10500" max="10500" width="20.5703125" style="88" customWidth="1"/>
    <col min="10501" max="10501" width="52.140625" style="88" customWidth="1"/>
    <col min="10502" max="10502" width="18" style="88" customWidth="1"/>
    <col min="10503" max="10508" width="20.5703125" style="88" customWidth="1"/>
    <col min="10509" max="10509" width="0" style="88" hidden="1" customWidth="1"/>
    <col min="10510" max="10520" width="9.140625" style="88"/>
    <col min="10521" max="10521" width="34" style="88" bestFit="1" customWidth="1"/>
    <col min="10522" max="10523" width="14.28515625" style="88" bestFit="1" customWidth="1"/>
    <col min="10524" max="10752" width="9.140625" style="88"/>
    <col min="10753" max="10753" width="13" style="88" customWidth="1"/>
    <col min="10754" max="10754" width="3.140625" style="88" customWidth="1"/>
    <col min="10755" max="10755" width="16.5703125" style="88" customWidth="1"/>
    <col min="10756" max="10756" width="20.5703125" style="88" customWidth="1"/>
    <col min="10757" max="10757" width="52.140625" style="88" customWidth="1"/>
    <col min="10758" max="10758" width="18" style="88" customWidth="1"/>
    <col min="10759" max="10764" width="20.5703125" style="88" customWidth="1"/>
    <col min="10765" max="10765" width="0" style="88" hidden="1" customWidth="1"/>
    <col min="10766" max="10776" width="9.140625" style="88"/>
    <col min="10777" max="10777" width="34" style="88" bestFit="1" customWidth="1"/>
    <col min="10778" max="10779" width="14.28515625" style="88" bestFit="1" customWidth="1"/>
    <col min="10780" max="11008" width="9.140625" style="88"/>
    <col min="11009" max="11009" width="13" style="88" customWidth="1"/>
    <col min="11010" max="11010" width="3.140625" style="88" customWidth="1"/>
    <col min="11011" max="11011" width="16.5703125" style="88" customWidth="1"/>
    <col min="11012" max="11012" width="20.5703125" style="88" customWidth="1"/>
    <col min="11013" max="11013" width="52.140625" style="88" customWidth="1"/>
    <col min="11014" max="11014" width="18" style="88" customWidth="1"/>
    <col min="11015" max="11020" width="20.5703125" style="88" customWidth="1"/>
    <col min="11021" max="11021" width="0" style="88" hidden="1" customWidth="1"/>
    <col min="11022" max="11032" width="9.140625" style="88"/>
    <col min="11033" max="11033" width="34" style="88" bestFit="1" customWidth="1"/>
    <col min="11034" max="11035" width="14.28515625" style="88" bestFit="1" customWidth="1"/>
    <col min="11036" max="11264" width="9.140625" style="88"/>
    <col min="11265" max="11265" width="13" style="88" customWidth="1"/>
    <col min="11266" max="11266" width="3.140625" style="88" customWidth="1"/>
    <col min="11267" max="11267" width="16.5703125" style="88" customWidth="1"/>
    <col min="11268" max="11268" width="20.5703125" style="88" customWidth="1"/>
    <col min="11269" max="11269" width="52.140625" style="88" customWidth="1"/>
    <col min="11270" max="11270" width="18" style="88" customWidth="1"/>
    <col min="11271" max="11276" width="20.5703125" style="88" customWidth="1"/>
    <col min="11277" max="11277" width="0" style="88" hidden="1" customWidth="1"/>
    <col min="11278" max="11288" width="9.140625" style="88"/>
    <col min="11289" max="11289" width="34" style="88" bestFit="1" customWidth="1"/>
    <col min="11290" max="11291" width="14.28515625" style="88" bestFit="1" customWidth="1"/>
    <col min="11292" max="11520" width="9.140625" style="88"/>
    <col min="11521" max="11521" width="13" style="88" customWidth="1"/>
    <col min="11522" max="11522" width="3.140625" style="88" customWidth="1"/>
    <col min="11523" max="11523" width="16.5703125" style="88" customWidth="1"/>
    <col min="11524" max="11524" width="20.5703125" style="88" customWidth="1"/>
    <col min="11525" max="11525" width="52.140625" style="88" customWidth="1"/>
    <col min="11526" max="11526" width="18" style="88" customWidth="1"/>
    <col min="11527" max="11532" width="20.5703125" style="88" customWidth="1"/>
    <col min="11533" max="11533" width="0" style="88" hidden="1" customWidth="1"/>
    <col min="11534" max="11544" width="9.140625" style="88"/>
    <col min="11545" max="11545" width="34" style="88" bestFit="1" customWidth="1"/>
    <col min="11546" max="11547" width="14.28515625" style="88" bestFit="1" customWidth="1"/>
    <col min="11548" max="11776" width="9.140625" style="88"/>
    <col min="11777" max="11777" width="13" style="88" customWidth="1"/>
    <col min="11778" max="11778" width="3.140625" style="88" customWidth="1"/>
    <col min="11779" max="11779" width="16.5703125" style="88" customWidth="1"/>
    <col min="11780" max="11780" width="20.5703125" style="88" customWidth="1"/>
    <col min="11781" max="11781" width="52.140625" style="88" customWidth="1"/>
    <col min="11782" max="11782" width="18" style="88" customWidth="1"/>
    <col min="11783" max="11788" width="20.5703125" style="88" customWidth="1"/>
    <col min="11789" max="11789" width="0" style="88" hidden="1" customWidth="1"/>
    <col min="11790" max="11800" width="9.140625" style="88"/>
    <col min="11801" max="11801" width="34" style="88" bestFit="1" customWidth="1"/>
    <col min="11802" max="11803" width="14.28515625" style="88" bestFit="1" customWidth="1"/>
    <col min="11804" max="12032" width="9.140625" style="88"/>
    <col min="12033" max="12033" width="13" style="88" customWidth="1"/>
    <col min="12034" max="12034" width="3.140625" style="88" customWidth="1"/>
    <col min="12035" max="12035" width="16.5703125" style="88" customWidth="1"/>
    <col min="12036" max="12036" width="20.5703125" style="88" customWidth="1"/>
    <col min="12037" max="12037" width="52.140625" style="88" customWidth="1"/>
    <col min="12038" max="12038" width="18" style="88" customWidth="1"/>
    <col min="12039" max="12044" width="20.5703125" style="88" customWidth="1"/>
    <col min="12045" max="12045" width="0" style="88" hidden="1" customWidth="1"/>
    <col min="12046" max="12056" width="9.140625" style="88"/>
    <col min="12057" max="12057" width="34" style="88" bestFit="1" customWidth="1"/>
    <col min="12058" max="12059" width="14.28515625" style="88" bestFit="1" customWidth="1"/>
    <col min="12060" max="12288" width="9.140625" style="88"/>
    <col min="12289" max="12289" width="13" style="88" customWidth="1"/>
    <col min="12290" max="12290" width="3.140625" style="88" customWidth="1"/>
    <col min="12291" max="12291" width="16.5703125" style="88" customWidth="1"/>
    <col min="12292" max="12292" width="20.5703125" style="88" customWidth="1"/>
    <col min="12293" max="12293" width="52.140625" style="88" customWidth="1"/>
    <col min="12294" max="12294" width="18" style="88" customWidth="1"/>
    <col min="12295" max="12300" width="20.5703125" style="88" customWidth="1"/>
    <col min="12301" max="12301" width="0" style="88" hidden="1" customWidth="1"/>
    <col min="12302" max="12312" width="9.140625" style="88"/>
    <col min="12313" max="12313" width="34" style="88" bestFit="1" customWidth="1"/>
    <col min="12314" max="12315" width="14.28515625" style="88" bestFit="1" customWidth="1"/>
    <col min="12316" max="12544" width="9.140625" style="88"/>
    <col min="12545" max="12545" width="13" style="88" customWidth="1"/>
    <col min="12546" max="12546" width="3.140625" style="88" customWidth="1"/>
    <col min="12547" max="12547" width="16.5703125" style="88" customWidth="1"/>
    <col min="12548" max="12548" width="20.5703125" style="88" customWidth="1"/>
    <col min="12549" max="12549" width="52.140625" style="88" customWidth="1"/>
    <col min="12550" max="12550" width="18" style="88" customWidth="1"/>
    <col min="12551" max="12556" width="20.5703125" style="88" customWidth="1"/>
    <col min="12557" max="12557" width="0" style="88" hidden="1" customWidth="1"/>
    <col min="12558" max="12568" width="9.140625" style="88"/>
    <col min="12569" max="12569" width="34" style="88" bestFit="1" customWidth="1"/>
    <col min="12570" max="12571" width="14.28515625" style="88" bestFit="1" customWidth="1"/>
    <col min="12572" max="12800" width="9.140625" style="88"/>
    <col min="12801" max="12801" width="13" style="88" customWidth="1"/>
    <col min="12802" max="12802" width="3.140625" style="88" customWidth="1"/>
    <col min="12803" max="12803" width="16.5703125" style="88" customWidth="1"/>
    <col min="12804" max="12804" width="20.5703125" style="88" customWidth="1"/>
    <col min="12805" max="12805" width="52.140625" style="88" customWidth="1"/>
    <col min="12806" max="12806" width="18" style="88" customWidth="1"/>
    <col min="12807" max="12812" width="20.5703125" style="88" customWidth="1"/>
    <col min="12813" max="12813" width="0" style="88" hidden="1" customWidth="1"/>
    <col min="12814" max="12824" width="9.140625" style="88"/>
    <col min="12825" max="12825" width="34" style="88" bestFit="1" customWidth="1"/>
    <col min="12826" max="12827" width="14.28515625" style="88" bestFit="1" customWidth="1"/>
    <col min="12828" max="13056" width="9.140625" style="88"/>
    <col min="13057" max="13057" width="13" style="88" customWidth="1"/>
    <col min="13058" max="13058" width="3.140625" style="88" customWidth="1"/>
    <col min="13059" max="13059" width="16.5703125" style="88" customWidth="1"/>
    <col min="13060" max="13060" width="20.5703125" style="88" customWidth="1"/>
    <col min="13061" max="13061" width="52.140625" style="88" customWidth="1"/>
    <col min="13062" max="13062" width="18" style="88" customWidth="1"/>
    <col min="13063" max="13068" width="20.5703125" style="88" customWidth="1"/>
    <col min="13069" max="13069" width="0" style="88" hidden="1" customWidth="1"/>
    <col min="13070" max="13080" width="9.140625" style="88"/>
    <col min="13081" max="13081" width="34" style="88" bestFit="1" customWidth="1"/>
    <col min="13082" max="13083" width="14.28515625" style="88" bestFit="1" customWidth="1"/>
    <col min="13084" max="13312" width="9.140625" style="88"/>
    <col min="13313" max="13313" width="13" style="88" customWidth="1"/>
    <col min="13314" max="13314" width="3.140625" style="88" customWidth="1"/>
    <col min="13315" max="13315" width="16.5703125" style="88" customWidth="1"/>
    <col min="13316" max="13316" width="20.5703125" style="88" customWidth="1"/>
    <col min="13317" max="13317" width="52.140625" style="88" customWidth="1"/>
    <col min="13318" max="13318" width="18" style="88" customWidth="1"/>
    <col min="13319" max="13324" width="20.5703125" style="88" customWidth="1"/>
    <col min="13325" max="13325" width="0" style="88" hidden="1" customWidth="1"/>
    <col min="13326" max="13336" width="9.140625" style="88"/>
    <col min="13337" max="13337" width="34" style="88" bestFit="1" customWidth="1"/>
    <col min="13338" max="13339" width="14.28515625" style="88" bestFit="1" customWidth="1"/>
    <col min="13340" max="13568" width="9.140625" style="88"/>
    <col min="13569" max="13569" width="13" style="88" customWidth="1"/>
    <col min="13570" max="13570" width="3.140625" style="88" customWidth="1"/>
    <col min="13571" max="13571" width="16.5703125" style="88" customWidth="1"/>
    <col min="13572" max="13572" width="20.5703125" style="88" customWidth="1"/>
    <col min="13573" max="13573" width="52.140625" style="88" customWidth="1"/>
    <col min="13574" max="13574" width="18" style="88" customWidth="1"/>
    <col min="13575" max="13580" width="20.5703125" style="88" customWidth="1"/>
    <col min="13581" max="13581" width="0" style="88" hidden="1" customWidth="1"/>
    <col min="13582" max="13592" width="9.140625" style="88"/>
    <col min="13593" max="13593" width="34" style="88" bestFit="1" customWidth="1"/>
    <col min="13594" max="13595" width="14.28515625" style="88" bestFit="1" customWidth="1"/>
    <col min="13596" max="13824" width="9.140625" style="88"/>
    <col min="13825" max="13825" width="13" style="88" customWidth="1"/>
    <col min="13826" max="13826" width="3.140625" style="88" customWidth="1"/>
    <col min="13827" max="13827" width="16.5703125" style="88" customWidth="1"/>
    <col min="13828" max="13828" width="20.5703125" style="88" customWidth="1"/>
    <col min="13829" max="13829" width="52.140625" style="88" customWidth="1"/>
    <col min="13830" max="13830" width="18" style="88" customWidth="1"/>
    <col min="13831" max="13836" width="20.5703125" style="88" customWidth="1"/>
    <col min="13837" max="13837" width="0" style="88" hidden="1" customWidth="1"/>
    <col min="13838" max="13848" width="9.140625" style="88"/>
    <col min="13849" max="13849" width="34" style="88" bestFit="1" customWidth="1"/>
    <col min="13850" max="13851" width="14.28515625" style="88" bestFit="1" customWidth="1"/>
    <col min="13852" max="14080" width="9.140625" style="88"/>
    <col min="14081" max="14081" width="13" style="88" customWidth="1"/>
    <col min="14082" max="14082" width="3.140625" style="88" customWidth="1"/>
    <col min="14083" max="14083" width="16.5703125" style="88" customWidth="1"/>
    <col min="14084" max="14084" width="20.5703125" style="88" customWidth="1"/>
    <col min="14085" max="14085" width="52.140625" style="88" customWidth="1"/>
    <col min="14086" max="14086" width="18" style="88" customWidth="1"/>
    <col min="14087" max="14092" width="20.5703125" style="88" customWidth="1"/>
    <col min="14093" max="14093" width="0" style="88" hidden="1" customWidth="1"/>
    <col min="14094" max="14104" width="9.140625" style="88"/>
    <col min="14105" max="14105" width="34" style="88" bestFit="1" customWidth="1"/>
    <col min="14106" max="14107" width="14.28515625" style="88" bestFit="1" customWidth="1"/>
    <col min="14108" max="14336" width="9.140625" style="88"/>
    <col min="14337" max="14337" width="13" style="88" customWidth="1"/>
    <col min="14338" max="14338" width="3.140625" style="88" customWidth="1"/>
    <col min="14339" max="14339" width="16.5703125" style="88" customWidth="1"/>
    <col min="14340" max="14340" width="20.5703125" style="88" customWidth="1"/>
    <col min="14341" max="14341" width="52.140625" style="88" customWidth="1"/>
    <col min="14342" max="14342" width="18" style="88" customWidth="1"/>
    <col min="14343" max="14348" width="20.5703125" style="88" customWidth="1"/>
    <col min="14349" max="14349" width="0" style="88" hidden="1" customWidth="1"/>
    <col min="14350" max="14360" width="9.140625" style="88"/>
    <col min="14361" max="14361" width="34" style="88" bestFit="1" customWidth="1"/>
    <col min="14362" max="14363" width="14.28515625" style="88" bestFit="1" customWidth="1"/>
    <col min="14364" max="14592" width="9.140625" style="88"/>
    <col min="14593" max="14593" width="13" style="88" customWidth="1"/>
    <col min="14594" max="14594" width="3.140625" style="88" customWidth="1"/>
    <col min="14595" max="14595" width="16.5703125" style="88" customWidth="1"/>
    <col min="14596" max="14596" width="20.5703125" style="88" customWidth="1"/>
    <col min="14597" max="14597" width="52.140625" style="88" customWidth="1"/>
    <col min="14598" max="14598" width="18" style="88" customWidth="1"/>
    <col min="14599" max="14604" width="20.5703125" style="88" customWidth="1"/>
    <col min="14605" max="14605" width="0" style="88" hidden="1" customWidth="1"/>
    <col min="14606" max="14616" width="9.140625" style="88"/>
    <col min="14617" max="14617" width="34" style="88" bestFit="1" customWidth="1"/>
    <col min="14618" max="14619" width="14.28515625" style="88" bestFit="1" customWidth="1"/>
    <col min="14620" max="14848" width="9.140625" style="88"/>
    <col min="14849" max="14849" width="13" style="88" customWidth="1"/>
    <col min="14850" max="14850" width="3.140625" style="88" customWidth="1"/>
    <col min="14851" max="14851" width="16.5703125" style="88" customWidth="1"/>
    <col min="14852" max="14852" width="20.5703125" style="88" customWidth="1"/>
    <col min="14853" max="14853" width="52.140625" style="88" customWidth="1"/>
    <col min="14854" max="14854" width="18" style="88" customWidth="1"/>
    <col min="14855" max="14860" width="20.5703125" style="88" customWidth="1"/>
    <col min="14861" max="14861" width="0" style="88" hidden="1" customWidth="1"/>
    <col min="14862" max="14872" width="9.140625" style="88"/>
    <col min="14873" max="14873" width="34" style="88" bestFit="1" customWidth="1"/>
    <col min="14874" max="14875" width="14.28515625" style="88" bestFit="1" customWidth="1"/>
    <col min="14876" max="15104" width="9.140625" style="88"/>
    <col min="15105" max="15105" width="13" style="88" customWidth="1"/>
    <col min="15106" max="15106" width="3.140625" style="88" customWidth="1"/>
    <col min="15107" max="15107" width="16.5703125" style="88" customWidth="1"/>
    <col min="15108" max="15108" width="20.5703125" style="88" customWidth="1"/>
    <col min="15109" max="15109" width="52.140625" style="88" customWidth="1"/>
    <col min="15110" max="15110" width="18" style="88" customWidth="1"/>
    <col min="15111" max="15116" width="20.5703125" style="88" customWidth="1"/>
    <col min="15117" max="15117" width="0" style="88" hidden="1" customWidth="1"/>
    <col min="15118" max="15128" width="9.140625" style="88"/>
    <col min="15129" max="15129" width="34" style="88" bestFit="1" customWidth="1"/>
    <col min="15130" max="15131" width="14.28515625" style="88" bestFit="1" customWidth="1"/>
    <col min="15132" max="15360" width="9.140625" style="88"/>
    <col min="15361" max="15361" width="13" style="88" customWidth="1"/>
    <col min="15362" max="15362" width="3.140625" style="88" customWidth="1"/>
    <col min="15363" max="15363" width="16.5703125" style="88" customWidth="1"/>
    <col min="15364" max="15364" width="20.5703125" style="88" customWidth="1"/>
    <col min="15365" max="15365" width="52.140625" style="88" customWidth="1"/>
    <col min="15366" max="15366" width="18" style="88" customWidth="1"/>
    <col min="15367" max="15372" width="20.5703125" style="88" customWidth="1"/>
    <col min="15373" max="15373" width="0" style="88" hidden="1" customWidth="1"/>
    <col min="15374" max="15384" width="9.140625" style="88"/>
    <col min="15385" max="15385" width="34" style="88" bestFit="1" customWidth="1"/>
    <col min="15386" max="15387" width="14.28515625" style="88" bestFit="1" customWidth="1"/>
    <col min="15388" max="15616" width="9.140625" style="88"/>
    <col min="15617" max="15617" width="13" style="88" customWidth="1"/>
    <col min="15618" max="15618" width="3.140625" style="88" customWidth="1"/>
    <col min="15619" max="15619" width="16.5703125" style="88" customWidth="1"/>
    <col min="15620" max="15620" width="20.5703125" style="88" customWidth="1"/>
    <col min="15621" max="15621" width="52.140625" style="88" customWidth="1"/>
    <col min="15622" max="15622" width="18" style="88" customWidth="1"/>
    <col min="15623" max="15628" width="20.5703125" style="88" customWidth="1"/>
    <col min="15629" max="15629" width="0" style="88" hidden="1" customWidth="1"/>
    <col min="15630" max="15640" width="9.140625" style="88"/>
    <col min="15641" max="15641" width="34" style="88" bestFit="1" customWidth="1"/>
    <col min="15642" max="15643" width="14.28515625" style="88" bestFit="1" customWidth="1"/>
    <col min="15644" max="15872" width="9.140625" style="88"/>
    <col min="15873" max="15873" width="13" style="88" customWidth="1"/>
    <col min="15874" max="15874" width="3.140625" style="88" customWidth="1"/>
    <col min="15875" max="15875" width="16.5703125" style="88" customWidth="1"/>
    <col min="15876" max="15876" width="20.5703125" style="88" customWidth="1"/>
    <col min="15877" max="15877" width="52.140625" style="88" customWidth="1"/>
    <col min="15878" max="15878" width="18" style="88" customWidth="1"/>
    <col min="15879" max="15884" width="20.5703125" style="88" customWidth="1"/>
    <col min="15885" max="15885" width="0" style="88" hidden="1" customWidth="1"/>
    <col min="15886" max="15896" width="9.140625" style="88"/>
    <col min="15897" max="15897" width="34" style="88" bestFit="1" customWidth="1"/>
    <col min="15898" max="15899" width="14.28515625" style="88" bestFit="1" customWidth="1"/>
    <col min="15900" max="16128" width="9.140625" style="88"/>
    <col min="16129" max="16129" width="13" style="88" customWidth="1"/>
    <col min="16130" max="16130" width="3.140625" style="88" customWidth="1"/>
    <col min="16131" max="16131" width="16.5703125" style="88" customWidth="1"/>
    <col min="16132" max="16132" width="20.5703125" style="88" customWidth="1"/>
    <col min="16133" max="16133" width="52.140625" style="88" customWidth="1"/>
    <col min="16134" max="16134" width="18" style="88" customWidth="1"/>
    <col min="16135" max="16140" width="20.5703125" style="88" customWidth="1"/>
    <col min="16141" max="16141" width="0" style="88" hidden="1" customWidth="1"/>
    <col min="16142" max="16152" width="9.140625" style="88"/>
    <col min="16153" max="16153" width="34" style="88" bestFit="1" customWidth="1"/>
    <col min="16154" max="16155" width="14.28515625" style="88" bestFit="1" customWidth="1"/>
    <col min="16156" max="16384" width="9.140625" style="88"/>
  </cols>
  <sheetData>
    <row r="1" spans="1:5" x14ac:dyDescent="0.25">
      <c r="A1" s="83" t="s">
        <v>52</v>
      </c>
      <c r="B1" s="83" t="s">
        <v>1</v>
      </c>
      <c r="C1" s="84" t="s">
        <v>53</v>
      </c>
      <c r="D1" s="84"/>
    </row>
    <row r="2" spans="1:5" x14ac:dyDescent="0.25">
      <c r="A2" s="83" t="s">
        <v>54</v>
      </c>
      <c r="B2" s="83" t="s">
        <v>1</v>
      </c>
      <c r="C2" s="87" t="s">
        <v>55</v>
      </c>
      <c r="D2" s="83"/>
    </row>
    <row r="3" spans="1:5" x14ac:dyDescent="0.25">
      <c r="A3" s="83" t="s">
        <v>56</v>
      </c>
      <c r="B3" s="83" t="s">
        <v>1</v>
      </c>
      <c r="C3" s="84" t="s">
        <v>57</v>
      </c>
      <c r="D3" s="83"/>
    </row>
    <row r="4" spans="1:5" x14ac:dyDescent="0.25">
      <c r="A4" s="83" t="s">
        <v>58</v>
      </c>
      <c r="B4" s="83" t="s">
        <v>1</v>
      </c>
      <c r="C4" s="83">
        <v>85499</v>
      </c>
      <c r="D4" s="83"/>
    </row>
    <row r="5" spans="1:5" ht="15" customHeight="1" x14ac:dyDescent="0.25">
      <c r="A5" s="83" t="s">
        <v>59</v>
      </c>
      <c r="B5" s="83" t="s">
        <v>1</v>
      </c>
      <c r="C5" s="84" t="s">
        <v>60</v>
      </c>
      <c r="D5" s="84"/>
    </row>
    <row r="6" spans="1:5" x14ac:dyDescent="0.25">
      <c r="A6" s="83"/>
      <c r="B6" s="83"/>
      <c r="C6" s="84" t="s">
        <v>61</v>
      </c>
      <c r="D6" s="83"/>
    </row>
    <row r="7" spans="1:5" x14ac:dyDescent="0.25">
      <c r="A7" s="88"/>
      <c r="B7" s="83"/>
      <c r="C7" s="83"/>
      <c r="D7" s="83"/>
    </row>
    <row r="8" spans="1:5" x14ac:dyDescent="0.25">
      <c r="A8" s="83"/>
      <c r="B8" s="83"/>
      <c r="C8" s="84" t="s">
        <v>62</v>
      </c>
      <c r="D8" s="83"/>
    </row>
    <row r="9" spans="1:5" x14ac:dyDescent="0.25">
      <c r="A9" s="83"/>
      <c r="B9" s="83"/>
      <c r="C9" s="84" t="s">
        <v>63</v>
      </c>
      <c r="D9" s="83"/>
      <c r="E9" s="89">
        <v>2440153857</v>
      </c>
    </row>
    <row r="10" spans="1:5" x14ac:dyDescent="0.25">
      <c r="A10" s="83"/>
      <c r="B10" s="83"/>
      <c r="C10" s="84" t="s">
        <v>64</v>
      </c>
      <c r="E10" s="89">
        <v>2609389188</v>
      </c>
    </row>
    <row r="11" spans="1:5" x14ac:dyDescent="0.25">
      <c r="A11" s="83"/>
      <c r="B11" s="83"/>
      <c r="C11" s="84" t="s">
        <v>65</v>
      </c>
      <c r="E11" s="89">
        <v>3500348351</v>
      </c>
    </row>
    <row r="12" spans="1:5" x14ac:dyDescent="0.25">
      <c r="A12" s="83"/>
      <c r="B12" s="83"/>
      <c r="C12" s="84" t="s">
        <v>66</v>
      </c>
      <c r="E12" s="89">
        <v>2752134395</v>
      </c>
    </row>
    <row r="13" spans="1:5" x14ac:dyDescent="0.25">
      <c r="A13" s="83"/>
      <c r="B13" s="83"/>
      <c r="C13" s="84" t="s">
        <v>67</v>
      </c>
      <c r="E13" s="91">
        <v>5094988360</v>
      </c>
    </row>
    <row r="14" spans="1:5" x14ac:dyDescent="0.25">
      <c r="A14" s="83"/>
      <c r="B14" s="83"/>
      <c r="C14" s="84"/>
      <c r="D14" s="83"/>
    </row>
    <row r="15" spans="1:5" x14ac:dyDescent="0.25">
      <c r="A15" s="83"/>
      <c r="B15" s="83"/>
      <c r="C15" s="92" t="s">
        <v>68</v>
      </c>
      <c r="D15" s="83"/>
    </row>
    <row r="16" spans="1:5" x14ac:dyDescent="0.25">
      <c r="A16" s="83"/>
      <c r="B16" s="83"/>
      <c r="C16" s="83"/>
      <c r="D16" s="83"/>
    </row>
    <row r="17" spans="1:13" x14ac:dyDescent="0.25">
      <c r="A17" s="83"/>
      <c r="B17" s="83"/>
      <c r="C17" s="93" t="s">
        <v>69</v>
      </c>
      <c r="D17" s="83"/>
    </row>
    <row r="18" spans="1:13" s="104" customFormat="1" ht="47.25" customHeight="1" x14ac:dyDescent="0.25">
      <c r="A18" s="94"/>
      <c r="B18" s="94"/>
      <c r="C18" s="95" t="s">
        <v>70</v>
      </c>
      <c r="D18" s="96"/>
      <c r="E18" s="97" t="s">
        <v>71</v>
      </c>
      <c r="F18" s="98" t="s">
        <v>72</v>
      </c>
      <c r="G18" s="99"/>
      <c r="H18" s="100"/>
      <c r="I18" s="101" t="s">
        <v>72</v>
      </c>
      <c r="J18" s="102"/>
      <c r="K18" s="102"/>
      <c r="L18" s="103"/>
    </row>
    <row r="19" spans="1:13" ht="34.5" customHeight="1" x14ac:dyDescent="0.25">
      <c r="A19" s="83"/>
      <c r="B19" s="83"/>
      <c r="C19" s="105" t="s">
        <v>73</v>
      </c>
      <c r="D19" s="106" t="s">
        <v>74</v>
      </c>
      <c r="E19" s="107"/>
      <c r="F19" s="108" t="s">
        <v>75</v>
      </c>
      <c r="G19" s="106" t="s">
        <v>73</v>
      </c>
      <c r="H19" s="109" t="s">
        <v>76</v>
      </c>
      <c r="I19" s="110"/>
      <c r="J19" s="111"/>
      <c r="K19" s="111"/>
      <c r="L19" s="112"/>
      <c r="M19" s="84" t="s">
        <v>77</v>
      </c>
    </row>
    <row r="20" spans="1:13" x14ac:dyDescent="0.25">
      <c r="A20" s="83"/>
      <c r="B20" s="83"/>
      <c r="C20" s="113">
        <v>2015</v>
      </c>
      <c r="D20" s="114">
        <f>E9</f>
        <v>2440153857</v>
      </c>
      <c r="E20" s="115" t="s">
        <v>78</v>
      </c>
      <c r="F20" s="116">
        <v>1250629000</v>
      </c>
      <c r="G20" s="117">
        <v>2016</v>
      </c>
      <c r="H20" s="118">
        <f>F20</f>
        <v>1250629000</v>
      </c>
      <c r="I20" s="119" t="s">
        <v>79</v>
      </c>
      <c r="J20" s="120"/>
      <c r="K20" s="120"/>
      <c r="L20" s="121"/>
      <c r="M20" s="84"/>
    </row>
    <row r="21" spans="1:13" x14ac:dyDescent="0.25">
      <c r="A21" s="83"/>
      <c r="B21" s="83"/>
      <c r="C21" s="122"/>
      <c r="D21" s="123"/>
      <c r="E21" s="115" t="s">
        <v>80</v>
      </c>
      <c r="F21" s="116">
        <v>892347000</v>
      </c>
      <c r="G21" s="117">
        <v>2016</v>
      </c>
      <c r="H21" s="118">
        <f>H20+F21</f>
        <v>2142976000</v>
      </c>
      <c r="I21" s="119" t="s">
        <v>79</v>
      </c>
      <c r="J21" s="120"/>
      <c r="K21" s="120"/>
      <c r="L21" s="121"/>
      <c r="M21" s="84"/>
    </row>
    <row r="22" spans="1:13" x14ac:dyDescent="0.25">
      <c r="A22" s="83"/>
      <c r="B22" s="83"/>
      <c r="C22" s="124"/>
      <c r="D22" s="125"/>
      <c r="E22" s="115" t="s">
        <v>81</v>
      </c>
      <c r="F22" s="116">
        <v>297177857</v>
      </c>
      <c r="G22" s="117">
        <v>2017</v>
      </c>
      <c r="H22" s="118">
        <f>H21+F22</f>
        <v>2440153857</v>
      </c>
      <c r="I22" s="119" t="s">
        <v>79</v>
      </c>
      <c r="J22" s="120"/>
      <c r="K22" s="120"/>
      <c r="L22" s="121"/>
      <c r="M22" s="84"/>
    </row>
    <row r="23" spans="1:13" x14ac:dyDescent="0.25">
      <c r="A23" s="83"/>
      <c r="B23" s="83"/>
      <c r="C23" s="126"/>
      <c r="D23" s="127"/>
      <c r="E23" s="115"/>
      <c r="F23" s="116"/>
      <c r="G23" s="117"/>
      <c r="H23" s="128"/>
      <c r="I23" s="129"/>
      <c r="J23" s="120"/>
      <c r="K23" s="120"/>
      <c r="L23" s="121"/>
      <c r="M23" s="84"/>
    </row>
    <row r="24" spans="1:13" x14ac:dyDescent="0.25">
      <c r="A24" s="83"/>
      <c r="B24" s="83"/>
      <c r="C24" s="113">
        <v>2016</v>
      </c>
      <c r="D24" s="114">
        <f>E10</f>
        <v>2609389188</v>
      </c>
      <c r="E24" s="115" t="s">
        <v>78</v>
      </c>
      <c r="F24" s="116">
        <v>531003988</v>
      </c>
      <c r="G24" s="117">
        <v>2017</v>
      </c>
      <c r="H24" s="118">
        <f>F24</f>
        <v>531003988</v>
      </c>
      <c r="I24" s="119" t="s">
        <v>79</v>
      </c>
      <c r="J24" s="120"/>
      <c r="K24" s="120"/>
      <c r="L24" s="121"/>
      <c r="M24" s="84"/>
    </row>
    <row r="25" spans="1:13" x14ac:dyDescent="0.25">
      <c r="A25" s="83"/>
      <c r="B25" s="83"/>
      <c r="C25" s="122"/>
      <c r="D25" s="123"/>
      <c r="E25" s="115" t="s">
        <v>80</v>
      </c>
      <c r="F25" s="116">
        <v>857324000</v>
      </c>
      <c r="G25" s="117">
        <v>2017</v>
      </c>
      <c r="H25" s="118">
        <f>H24+F25</f>
        <v>1388327988</v>
      </c>
      <c r="I25" s="119" t="s">
        <v>79</v>
      </c>
      <c r="J25" s="120"/>
      <c r="K25" s="120"/>
      <c r="L25" s="121"/>
      <c r="M25" s="84"/>
    </row>
    <row r="26" spans="1:13" x14ac:dyDescent="0.25">
      <c r="A26" s="83"/>
      <c r="B26" s="83"/>
      <c r="C26" s="122"/>
      <c r="D26" s="123"/>
      <c r="E26" s="115" t="s">
        <v>81</v>
      </c>
      <c r="F26" s="116">
        <v>354890200</v>
      </c>
      <c r="G26" s="117">
        <v>2018</v>
      </c>
      <c r="H26" s="118">
        <f>H25+F26</f>
        <v>1743218188</v>
      </c>
      <c r="I26" s="119" t="s">
        <v>79</v>
      </c>
      <c r="J26" s="120"/>
      <c r="K26" s="120"/>
      <c r="L26" s="121"/>
      <c r="M26" s="84"/>
    </row>
    <row r="27" spans="1:13" x14ac:dyDescent="0.25">
      <c r="A27" s="83"/>
      <c r="B27" s="83"/>
      <c r="C27" s="124"/>
      <c r="D27" s="125"/>
      <c r="E27" s="115" t="s">
        <v>82</v>
      </c>
      <c r="F27" s="116">
        <v>866171000</v>
      </c>
      <c r="G27" s="117">
        <v>2018</v>
      </c>
      <c r="H27" s="118">
        <f>H26+F27</f>
        <v>2609389188</v>
      </c>
      <c r="I27" s="119" t="s">
        <v>79</v>
      </c>
      <c r="J27" s="120"/>
      <c r="K27" s="120"/>
      <c r="L27" s="121"/>
      <c r="M27" s="84"/>
    </row>
    <row r="28" spans="1:13" x14ac:dyDescent="0.25">
      <c r="A28" s="83"/>
      <c r="B28" s="83"/>
      <c r="C28" s="126"/>
      <c r="D28" s="127"/>
      <c r="E28" s="115"/>
      <c r="F28" s="116"/>
      <c r="G28" s="117"/>
      <c r="H28" s="118"/>
      <c r="I28" s="130"/>
      <c r="J28" s="120"/>
      <c r="K28" s="120"/>
      <c r="L28" s="121"/>
      <c r="M28" s="84"/>
    </row>
    <row r="29" spans="1:13" x14ac:dyDescent="0.25">
      <c r="A29" s="83"/>
      <c r="B29" s="83"/>
      <c r="C29" s="113">
        <v>2017</v>
      </c>
      <c r="D29" s="114">
        <f>E11</f>
        <v>3500348351</v>
      </c>
      <c r="E29" s="115" t="s">
        <v>78</v>
      </c>
      <c r="F29" s="116">
        <v>643250000</v>
      </c>
      <c r="G29" s="117">
        <v>2018</v>
      </c>
      <c r="H29" s="118">
        <f>F29</f>
        <v>643250000</v>
      </c>
      <c r="I29" s="119" t="s">
        <v>79</v>
      </c>
      <c r="J29" s="120"/>
      <c r="K29" s="120"/>
      <c r="L29" s="121"/>
      <c r="M29" s="84"/>
    </row>
    <row r="30" spans="1:13" x14ac:dyDescent="0.25">
      <c r="A30" s="83"/>
      <c r="B30" s="83"/>
      <c r="C30" s="122"/>
      <c r="D30" s="123"/>
      <c r="E30" s="115" t="s">
        <v>80</v>
      </c>
      <c r="F30" s="116">
        <v>982500000</v>
      </c>
      <c r="G30" s="117">
        <v>2018</v>
      </c>
      <c r="H30" s="118">
        <f>H29+F30</f>
        <v>1625750000</v>
      </c>
      <c r="I30" s="119" t="s">
        <v>79</v>
      </c>
      <c r="J30" s="120"/>
      <c r="K30" s="120"/>
      <c r="L30" s="121"/>
      <c r="M30" s="84"/>
    </row>
    <row r="31" spans="1:13" x14ac:dyDescent="0.25">
      <c r="A31" s="83"/>
      <c r="B31" s="83"/>
      <c r="C31" s="122"/>
      <c r="D31" s="123"/>
      <c r="E31" s="115" t="s">
        <v>81</v>
      </c>
      <c r="F31" s="116">
        <v>526738351</v>
      </c>
      <c r="G31" s="117">
        <v>2018</v>
      </c>
      <c r="H31" s="118">
        <f>H30+F31</f>
        <v>2152488351</v>
      </c>
      <c r="I31" s="119" t="s">
        <v>79</v>
      </c>
      <c r="J31" s="120"/>
      <c r="K31" s="120"/>
      <c r="L31" s="121"/>
      <c r="M31" s="84"/>
    </row>
    <row r="32" spans="1:13" x14ac:dyDescent="0.25">
      <c r="A32" s="83"/>
      <c r="B32" s="83"/>
      <c r="C32" s="124"/>
      <c r="D32" s="125"/>
      <c r="E32" s="115" t="s">
        <v>82</v>
      </c>
      <c r="F32" s="116">
        <v>1347860000</v>
      </c>
      <c r="G32" s="117">
        <v>2019</v>
      </c>
      <c r="H32" s="118">
        <f>H31+F32</f>
        <v>3500348351</v>
      </c>
      <c r="I32" s="119" t="s">
        <v>79</v>
      </c>
      <c r="J32" s="120"/>
      <c r="K32" s="120"/>
      <c r="L32" s="121"/>
      <c r="M32" s="84"/>
    </row>
    <row r="33" spans="1:26" x14ac:dyDescent="0.25">
      <c r="A33" s="83"/>
      <c r="B33" s="83"/>
      <c r="C33" s="126"/>
      <c r="D33" s="127"/>
      <c r="E33" s="115"/>
      <c r="F33" s="116"/>
      <c r="G33" s="117"/>
      <c r="H33" s="118"/>
      <c r="I33" s="129"/>
      <c r="J33" s="120"/>
      <c r="K33" s="120"/>
      <c r="L33" s="121"/>
      <c r="M33" s="84"/>
    </row>
    <row r="34" spans="1:26" x14ac:dyDescent="0.25">
      <c r="A34" s="83"/>
      <c r="B34" s="83"/>
      <c r="C34" s="113">
        <v>2018</v>
      </c>
      <c r="D34" s="114">
        <f>E12</f>
        <v>2752134395</v>
      </c>
      <c r="E34" s="115" t="s">
        <v>78</v>
      </c>
      <c r="F34" s="116">
        <v>85717012</v>
      </c>
      <c r="G34" s="117">
        <v>2019</v>
      </c>
      <c r="H34" s="118">
        <f>F34</f>
        <v>85717012</v>
      </c>
      <c r="I34" s="119" t="s">
        <v>79</v>
      </c>
      <c r="J34" s="120"/>
      <c r="K34" s="120"/>
      <c r="L34" s="121"/>
      <c r="M34" s="84"/>
    </row>
    <row r="35" spans="1:26" x14ac:dyDescent="0.25">
      <c r="A35" s="83"/>
      <c r="B35" s="83"/>
      <c r="C35" s="122"/>
      <c r="D35" s="123"/>
      <c r="E35" s="115" t="s">
        <v>80</v>
      </c>
      <c r="F35" s="116">
        <f>'[1]AT_2022 Ok'!$G$35-SUM(F21,F25,F30)</f>
        <v>778429000</v>
      </c>
      <c r="G35" s="117">
        <v>2019</v>
      </c>
      <c r="H35" s="118">
        <f>H34+F35</f>
        <v>864146012</v>
      </c>
      <c r="I35" s="119" t="s">
        <v>79</v>
      </c>
      <c r="J35" s="120"/>
      <c r="K35" s="120"/>
      <c r="L35" s="121"/>
      <c r="M35" s="84"/>
    </row>
    <row r="36" spans="1:26" x14ac:dyDescent="0.25">
      <c r="A36" s="83"/>
      <c r="B36" s="83"/>
      <c r="C36" s="122"/>
      <c r="D36" s="123"/>
      <c r="E36" s="115" t="s">
        <v>81</v>
      </c>
      <c r="F36" s="116">
        <f>2036993692-900000000</f>
        <v>1136993692</v>
      </c>
      <c r="G36" s="117">
        <v>2019</v>
      </c>
      <c r="H36" s="118">
        <f>H35+F36</f>
        <v>2001139704</v>
      </c>
      <c r="I36" s="119" t="s">
        <v>79</v>
      </c>
      <c r="J36" s="120"/>
      <c r="K36" s="120"/>
      <c r="L36" s="121"/>
      <c r="M36" s="84"/>
    </row>
    <row r="37" spans="1:26" x14ac:dyDescent="0.25">
      <c r="A37" s="83"/>
      <c r="B37" s="83"/>
      <c r="C37" s="124"/>
      <c r="D37" s="125"/>
      <c r="E37" s="115" t="s">
        <v>82</v>
      </c>
      <c r="F37" s="116">
        <v>750994691</v>
      </c>
      <c r="G37" s="117">
        <v>2019</v>
      </c>
      <c r="H37" s="118">
        <f>H36+F37</f>
        <v>2752134395</v>
      </c>
      <c r="I37" s="119" t="s">
        <v>79</v>
      </c>
      <c r="J37" s="120"/>
      <c r="K37" s="120"/>
      <c r="L37" s="121"/>
      <c r="M37" s="84"/>
    </row>
    <row r="38" spans="1:26" x14ac:dyDescent="0.25">
      <c r="A38" s="83"/>
      <c r="B38" s="83"/>
      <c r="C38" s="126"/>
      <c r="D38" s="127"/>
      <c r="E38" s="115"/>
      <c r="F38" s="116"/>
      <c r="G38" s="117"/>
      <c r="H38" s="118"/>
      <c r="I38" s="129"/>
      <c r="J38" s="120"/>
      <c r="K38" s="120"/>
      <c r="L38" s="121"/>
      <c r="M38" s="84"/>
    </row>
    <row r="39" spans="1:26" x14ac:dyDescent="0.25">
      <c r="A39" s="83"/>
      <c r="B39" s="83"/>
      <c r="C39" s="113">
        <v>2019</v>
      </c>
      <c r="D39" s="131">
        <f>E13</f>
        <v>5094988360</v>
      </c>
      <c r="E39" s="132" t="s">
        <v>83</v>
      </c>
      <c r="F39" s="133">
        <v>2868500000</v>
      </c>
      <c r="G39" s="134">
        <v>2020</v>
      </c>
      <c r="H39" s="128">
        <f>F39</f>
        <v>2868500000</v>
      </c>
      <c r="I39" s="119" t="s">
        <v>79</v>
      </c>
      <c r="J39" s="135"/>
      <c r="K39" s="135"/>
      <c r="L39" s="136"/>
      <c r="M39" s="84" t="s">
        <v>84</v>
      </c>
      <c r="Y39" s="84"/>
      <c r="Z39" s="137"/>
    </row>
    <row r="40" spans="1:26" ht="15" customHeight="1" x14ac:dyDescent="0.25">
      <c r="A40" s="83"/>
      <c r="B40" s="83"/>
      <c r="C40" s="122"/>
      <c r="D40" s="138"/>
      <c r="E40" s="132" t="s">
        <v>85</v>
      </c>
      <c r="F40" s="133">
        <v>375500000</v>
      </c>
      <c r="G40" s="134">
        <v>2020</v>
      </c>
      <c r="H40" s="128">
        <f>H39+F40</f>
        <v>3244000000</v>
      </c>
      <c r="I40" s="119" t="s">
        <v>79</v>
      </c>
      <c r="J40" s="135"/>
      <c r="K40" s="135"/>
      <c r="L40" s="136"/>
      <c r="M40" s="84"/>
      <c r="Y40" s="84"/>
      <c r="Z40" s="137"/>
    </row>
    <row r="41" spans="1:26" x14ac:dyDescent="0.25">
      <c r="A41" s="83"/>
      <c r="B41" s="83"/>
      <c r="C41" s="122"/>
      <c r="D41" s="138"/>
      <c r="E41" s="132" t="s">
        <v>86</v>
      </c>
      <c r="F41" s="133">
        <v>175245000</v>
      </c>
      <c r="G41" s="134">
        <v>2020</v>
      </c>
      <c r="H41" s="128">
        <f>H40+F41</f>
        <v>3419245000</v>
      </c>
      <c r="I41" s="119" t="s">
        <v>79</v>
      </c>
      <c r="J41" s="135"/>
      <c r="K41" s="135"/>
      <c r="L41" s="136"/>
      <c r="M41" s="84"/>
      <c r="Y41" s="84"/>
      <c r="Z41" s="137"/>
    </row>
    <row r="42" spans="1:26" x14ac:dyDescent="0.25">
      <c r="A42" s="83"/>
      <c r="B42" s="83"/>
      <c r="C42" s="122"/>
      <c r="D42" s="138"/>
      <c r="E42" s="132" t="s">
        <v>87</v>
      </c>
      <c r="F42" s="133">
        <v>970125000</v>
      </c>
      <c r="G42" s="134">
        <v>2021</v>
      </c>
      <c r="H42" s="128">
        <f t="shared" ref="H42:H43" si="0">H41+F42</f>
        <v>4389370000</v>
      </c>
      <c r="I42" s="119" t="s">
        <v>79</v>
      </c>
      <c r="J42" s="135"/>
      <c r="K42" s="135"/>
      <c r="L42" s="136"/>
      <c r="M42" s="84"/>
      <c r="Y42" s="84"/>
      <c r="Z42" s="137"/>
    </row>
    <row r="43" spans="1:26" x14ac:dyDescent="0.25">
      <c r="A43" s="83"/>
      <c r="B43" s="83"/>
      <c r="C43" s="122"/>
      <c r="D43" s="138"/>
      <c r="E43" s="132" t="s">
        <v>88</v>
      </c>
      <c r="F43" s="133">
        <v>705618360</v>
      </c>
      <c r="G43" s="134">
        <v>2021</v>
      </c>
      <c r="H43" s="128">
        <f t="shared" si="0"/>
        <v>5094988360</v>
      </c>
      <c r="I43" s="119" t="s">
        <v>79</v>
      </c>
      <c r="J43" s="135"/>
      <c r="K43" s="135"/>
      <c r="L43" s="136"/>
      <c r="M43" s="84"/>
      <c r="Y43" s="84"/>
      <c r="Z43" s="137"/>
    </row>
    <row r="44" spans="1:26" x14ac:dyDescent="0.25">
      <c r="A44" s="83"/>
      <c r="B44" s="83"/>
      <c r="C44" s="122"/>
      <c r="D44" s="138"/>
      <c r="E44" s="132"/>
      <c r="F44" s="139"/>
      <c r="G44" s="134"/>
      <c r="H44" s="128"/>
      <c r="I44" s="129"/>
      <c r="J44" s="120"/>
      <c r="K44" s="135"/>
      <c r="L44" s="136"/>
      <c r="M44" s="84"/>
      <c r="Y44" s="84"/>
      <c r="Z44" s="137"/>
    </row>
    <row r="45" spans="1:26" x14ac:dyDescent="0.25">
      <c r="A45" s="83"/>
      <c r="B45" s="83"/>
      <c r="C45" s="140"/>
      <c r="D45" s="141"/>
      <c r="E45" s="142"/>
      <c r="F45" s="142"/>
      <c r="G45" s="142"/>
      <c r="H45" s="143"/>
      <c r="I45" s="144"/>
      <c r="J45" s="145"/>
      <c r="K45" s="145"/>
      <c r="L45" s="146"/>
    </row>
    <row r="46" spans="1:26" x14ac:dyDescent="0.25">
      <c r="A46" s="83"/>
      <c r="B46" s="83"/>
      <c r="C46" s="83"/>
      <c r="D46" s="147"/>
    </row>
    <row r="47" spans="1:26" x14ac:dyDescent="0.25">
      <c r="A47" s="83"/>
      <c r="B47" s="83"/>
      <c r="C47" s="83"/>
      <c r="D47" s="147"/>
      <c r="J47" s="88"/>
      <c r="K47" s="148" t="s">
        <v>89</v>
      </c>
    </row>
    <row r="48" spans="1:26" x14ac:dyDescent="0.25">
      <c r="A48" s="83"/>
      <c r="B48" s="83"/>
      <c r="C48" s="83"/>
      <c r="D48" s="147"/>
      <c r="J48" s="88"/>
      <c r="K48" s="149" t="s">
        <v>90</v>
      </c>
    </row>
    <row r="49" spans="1:12" x14ac:dyDescent="0.25">
      <c r="A49" s="83"/>
      <c r="B49" s="83"/>
      <c r="C49" s="83"/>
      <c r="D49" s="147"/>
      <c r="J49" s="88"/>
    </row>
    <row r="50" spans="1:12" x14ac:dyDescent="0.25">
      <c r="A50" s="83"/>
      <c r="B50" s="83"/>
      <c r="C50" s="83"/>
      <c r="D50" s="147"/>
      <c r="J50" s="88"/>
    </row>
    <row r="51" spans="1:12" x14ac:dyDescent="0.25">
      <c r="A51" s="83"/>
      <c r="B51" s="83"/>
      <c r="C51" s="83"/>
      <c r="D51" s="147"/>
      <c r="J51" s="88"/>
    </row>
    <row r="52" spans="1:12" x14ac:dyDescent="0.25">
      <c r="A52" s="83"/>
      <c r="B52" s="83"/>
      <c r="C52" s="83"/>
      <c r="D52" s="147"/>
      <c r="J52" s="88"/>
    </row>
    <row r="53" spans="1:12" x14ac:dyDescent="0.25">
      <c r="A53" s="83"/>
      <c r="B53" s="83"/>
      <c r="C53" s="83"/>
      <c r="D53" s="147"/>
      <c r="J53" s="88"/>
      <c r="K53" s="88"/>
    </row>
    <row r="54" spans="1:12" x14ac:dyDescent="0.25">
      <c r="A54" s="83"/>
      <c r="B54" s="83"/>
      <c r="C54" s="83"/>
      <c r="D54" s="147"/>
      <c r="J54" s="88"/>
      <c r="K54" s="149" t="s">
        <v>39</v>
      </c>
      <c r="L54" s="150"/>
    </row>
    <row r="55" spans="1:12" x14ac:dyDescent="0.25">
      <c r="A55" s="83"/>
      <c r="B55" s="83"/>
      <c r="C55" s="83"/>
      <c r="D55" s="147"/>
    </row>
    <row r="56" spans="1:12" x14ac:dyDescent="0.25">
      <c r="A56" s="83"/>
      <c r="B56" s="83"/>
      <c r="C56" s="83"/>
      <c r="D56" s="147"/>
    </row>
    <row r="57" spans="1:12" x14ac:dyDescent="0.25">
      <c r="A57" s="83"/>
      <c r="B57" s="83"/>
      <c r="C57" s="83"/>
      <c r="D57" s="147"/>
    </row>
    <row r="58" spans="1:12" x14ac:dyDescent="0.25">
      <c r="A58" s="83" t="s">
        <v>52</v>
      </c>
      <c r="B58" s="83" t="s">
        <v>1</v>
      </c>
      <c r="C58" s="84" t="s">
        <v>53</v>
      </c>
      <c r="D58" s="147"/>
    </row>
    <row r="59" spans="1:12" x14ac:dyDescent="0.25">
      <c r="A59" s="83" t="s">
        <v>54</v>
      </c>
      <c r="B59" s="83" t="s">
        <v>1</v>
      </c>
      <c r="C59" s="87" t="s">
        <v>55</v>
      </c>
      <c r="D59" s="147"/>
    </row>
    <row r="60" spans="1:12" x14ac:dyDescent="0.25">
      <c r="A60" s="83" t="s">
        <v>56</v>
      </c>
      <c r="B60" s="83" t="s">
        <v>1</v>
      </c>
      <c r="C60" s="84" t="s">
        <v>57</v>
      </c>
      <c r="D60" s="147"/>
    </row>
    <row r="61" spans="1:12" x14ac:dyDescent="0.25">
      <c r="A61" s="83" t="s">
        <v>58</v>
      </c>
      <c r="B61" s="83" t="s">
        <v>1</v>
      </c>
      <c r="C61" s="83">
        <v>85499</v>
      </c>
      <c r="D61" s="147"/>
    </row>
    <row r="62" spans="1:12" x14ac:dyDescent="0.25">
      <c r="A62" s="84" t="s">
        <v>59</v>
      </c>
      <c r="B62" s="84" t="s">
        <v>1</v>
      </c>
      <c r="C62" s="84" t="s">
        <v>60</v>
      </c>
      <c r="D62" s="151"/>
      <c r="E62" s="152"/>
      <c r="F62" s="153"/>
      <c r="G62" s="152"/>
      <c r="H62" s="152"/>
      <c r="I62" s="152"/>
      <c r="J62" s="152"/>
      <c r="K62" s="152"/>
      <c r="L62" s="152"/>
    </row>
    <row r="63" spans="1:12" x14ac:dyDescent="0.25">
      <c r="A63" s="83"/>
      <c r="B63" s="83"/>
      <c r="C63" s="84" t="s">
        <v>61</v>
      </c>
      <c r="D63" s="147"/>
    </row>
    <row r="64" spans="1:12" x14ac:dyDescent="0.25">
      <c r="A64" s="83"/>
      <c r="B64" s="83"/>
      <c r="C64" s="88"/>
      <c r="D64" s="88"/>
    </row>
    <row r="65" spans="1:12" x14ac:dyDescent="0.25">
      <c r="A65" s="83"/>
      <c r="B65" s="83"/>
      <c r="C65" s="88"/>
      <c r="D65" s="88"/>
    </row>
    <row r="66" spans="1:12" s="155" customFormat="1" ht="18.75" customHeight="1" x14ac:dyDescent="0.25">
      <c r="A66" s="154" t="s">
        <v>91</v>
      </c>
      <c r="B66" s="154"/>
      <c r="C66" s="154"/>
      <c r="D66" s="154"/>
      <c r="E66" s="154"/>
      <c r="F66" s="154"/>
      <c r="G66" s="154"/>
      <c r="H66" s="154"/>
      <c r="I66" s="154"/>
      <c r="J66" s="154"/>
      <c r="K66" s="154"/>
      <c r="L66" s="154"/>
    </row>
    <row r="67" spans="1:12" x14ac:dyDescent="0.25">
      <c r="A67" s="156"/>
      <c r="B67" s="156"/>
      <c r="C67" s="156"/>
      <c r="D67" s="156"/>
      <c r="E67" s="156"/>
      <c r="F67" s="156"/>
      <c r="G67" s="156"/>
      <c r="H67" s="156"/>
      <c r="I67" s="156"/>
      <c r="J67" s="156"/>
      <c r="K67" s="156"/>
      <c r="L67" s="156"/>
    </row>
    <row r="68" spans="1:12" ht="51.75" customHeight="1" x14ac:dyDescent="0.25">
      <c r="A68" s="157" t="s">
        <v>12</v>
      </c>
      <c r="B68" s="157" t="s">
        <v>92</v>
      </c>
      <c r="C68" s="157"/>
      <c r="D68" s="158" t="s">
        <v>93</v>
      </c>
      <c r="E68" s="159"/>
      <c r="F68" s="159"/>
      <c r="G68" s="159"/>
      <c r="H68" s="159"/>
      <c r="I68" s="160"/>
      <c r="J68" s="161" t="s">
        <v>94</v>
      </c>
      <c r="K68" s="161" t="s">
        <v>95</v>
      </c>
      <c r="L68" s="161" t="s">
        <v>96</v>
      </c>
    </row>
    <row r="69" spans="1:12" ht="51.75" customHeight="1" x14ac:dyDescent="0.25">
      <c r="A69" s="157"/>
      <c r="B69" s="157"/>
      <c r="C69" s="157"/>
      <c r="D69" s="157" t="s">
        <v>97</v>
      </c>
      <c r="E69" s="157"/>
      <c r="F69" s="162" t="s">
        <v>98</v>
      </c>
      <c r="G69" s="109" t="s">
        <v>99</v>
      </c>
      <c r="H69" s="109" t="s">
        <v>100</v>
      </c>
      <c r="I69" s="109" t="s">
        <v>101</v>
      </c>
      <c r="J69" s="161"/>
      <c r="K69" s="161"/>
      <c r="L69" s="161"/>
    </row>
    <row r="70" spans="1:12" x14ac:dyDescent="0.25">
      <c r="A70" s="163"/>
      <c r="B70" s="164" t="s">
        <v>102</v>
      </c>
      <c r="C70" s="164"/>
      <c r="D70" s="164"/>
      <c r="E70" s="164"/>
      <c r="F70" s="165" t="s">
        <v>102</v>
      </c>
      <c r="G70" s="118" t="s">
        <v>102</v>
      </c>
      <c r="H70" s="118" t="s">
        <v>102</v>
      </c>
      <c r="I70" s="118" t="s">
        <v>102</v>
      </c>
      <c r="J70" s="118" t="s">
        <v>102</v>
      </c>
      <c r="K70" s="118" t="s">
        <v>102</v>
      </c>
      <c r="L70" s="118" t="s">
        <v>102</v>
      </c>
    </row>
    <row r="71" spans="1:12" ht="30" x14ac:dyDescent="0.25">
      <c r="A71" s="166" t="s">
        <v>103</v>
      </c>
      <c r="B71" s="167" t="s">
        <v>104</v>
      </c>
      <c r="C71" s="168"/>
      <c r="D71" s="169" t="s">
        <v>105</v>
      </c>
      <c r="E71" s="169"/>
      <c r="F71" s="170" t="s">
        <v>106</v>
      </c>
      <c r="G71" s="171" t="s">
        <v>107</v>
      </c>
      <c r="H71" s="171" t="s">
        <v>108</v>
      </c>
      <c r="I71" s="171" t="s">
        <v>109</v>
      </c>
      <c r="J71" s="172" t="s">
        <v>110</v>
      </c>
      <c r="K71" s="172" t="s">
        <v>111</v>
      </c>
      <c r="L71" s="171" t="s">
        <v>112</v>
      </c>
    </row>
    <row r="72" spans="1:12" x14ac:dyDescent="0.25">
      <c r="A72" s="173">
        <v>2015</v>
      </c>
      <c r="B72" s="174">
        <f>D20</f>
        <v>2440153857</v>
      </c>
      <c r="C72" s="175"/>
      <c r="D72" s="176" t="s">
        <v>113</v>
      </c>
      <c r="E72" s="176"/>
      <c r="F72" s="177">
        <f>H21</f>
        <v>2142976000</v>
      </c>
      <c r="G72" s="178">
        <f>F22</f>
        <v>297177857</v>
      </c>
      <c r="H72" s="178">
        <v>0</v>
      </c>
      <c r="I72" s="178">
        <v>0</v>
      </c>
      <c r="J72" s="178">
        <f>F72+G72+H72+I72</f>
        <v>2440153857</v>
      </c>
      <c r="K72" s="178"/>
      <c r="L72" s="178"/>
    </row>
    <row r="73" spans="1:12" x14ac:dyDescent="0.25">
      <c r="A73" s="179"/>
      <c r="B73" s="180"/>
      <c r="C73" s="181"/>
      <c r="D73" s="182"/>
      <c r="E73" s="183"/>
      <c r="F73" s="184"/>
      <c r="G73" s="178"/>
      <c r="H73" s="178"/>
      <c r="I73" s="178"/>
      <c r="J73" s="178"/>
      <c r="K73" s="178"/>
      <c r="L73" s="178"/>
    </row>
    <row r="74" spans="1:12" x14ac:dyDescent="0.25">
      <c r="A74" s="173">
        <v>2016</v>
      </c>
      <c r="B74" s="174">
        <f>D24</f>
        <v>2609389188</v>
      </c>
      <c r="C74" s="175"/>
      <c r="D74" s="185" t="s">
        <v>113</v>
      </c>
      <c r="E74" s="185"/>
      <c r="F74" s="177">
        <f>H25</f>
        <v>1388327988</v>
      </c>
      <c r="G74" s="178">
        <f>F26+F27</f>
        <v>1221061200</v>
      </c>
      <c r="H74" s="178">
        <v>0</v>
      </c>
      <c r="I74" s="178">
        <v>0</v>
      </c>
      <c r="J74" s="178">
        <f>F74+G74+H74+I74</f>
        <v>2609389188</v>
      </c>
      <c r="K74" s="178"/>
      <c r="L74" s="178"/>
    </row>
    <row r="75" spans="1:12" x14ac:dyDescent="0.25">
      <c r="A75" s="179"/>
      <c r="B75" s="180"/>
      <c r="C75" s="181"/>
      <c r="D75" s="182"/>
      <c r="E75" s="183"/>
      <c r="F75" s="184"/>
      <c r="G75" s="178"/>
      <c r="H75" s="178"/>
      <c r="I75" s="178"/>
      <c r="J75" s="178"/>
      <c r="K75" s="178"/>
      <c r="L75" s="178"/>
    </row>
    <row r="76" spans="1:12" x14ac:dyDescent="0.25">
      <c r="A76" s="173">
        <v>2017</v>
      </c>
      <c r="B76" s="174">
        <f>D29</f>
        <v>3500348351</v>
      </c>
      <c r="C76" s="175"/>
      <c r="D76" s="185" t="s">
        <v>113</v>
      </c>
      <c r="E76" s="185"/>
      <c r="F76" s="177">
        <f>H31</f>
        <v>2152488351</v>
      </c>
      <c r="G76" s="178">
        <f>F32</f>
        <v>1347860000</v>
      </c>
      <c r="H76" s="178">
        <v>0</v>
      </c>
      <c r="I76" s="178">
        <v>0</v>
      </c>
      <c r="J76" s="178">
        <f>F76+G76+H76+I76</f>
        <v>3500348351</v>
      </c>
      <c r="K76" s="178"/>
      <c r="L76" s="178"/>
    </row>
    <row r="77" spans="1:12" x14ac:dyDescent="0.25">
      <c r="A77" s="179"/>
      <c r="B77" s="180"/>
      <c r="C77" s="181"/>
      <c r="D77" s="182"/>
      <c r="E77" s="183"/>
      <c r="F77" s="184"/>
      <c r="G77" s="178"/>
      <c r="H77" s="178"/>
      <c r="I77" s="178"/>
      <c r="J77" s="178"/>
      <c r="K77" s="178"/>
      <c r="L77" s="178"/>
    </row>
    <row r="78" spans="1:12" x14ac:dyDescent="0.25">
      <c r="A78" s="173">
        <v>2018</v>
      </c>
      <c r="B78" s="174">
        <f>D34</f>
        <v>2752134395</v>
      </c>
      <c r="C78" s="175"/>
      <c r="D78" s="185" t="s">
        <v>113</v>
      </c>
      <c r="E78" s="185"/>
      <c r="F78" s="177">
        <f>H37</f>
        <v>2752134395</v>
      </c>
      <c r="G78" s="178">
        <v>0</v>
      </c>
      <c r="H78" s="178">
        <v>0</v>
      </c>
      <c r="I78" s="178">
        <v>0</v>
      </c>
      <c r="J78" s="178">
        <f>F78+G78+H78+I78</f>
        <v>2752134395</v>
      </c>
      <c r="K78" s="178"/>
      <c r="L78" s="178"/>
    </row>
    <row r="79" spans="1:12" x14ac:dyDescent="0.25">
      <c r="A79" s="179"/>
      <c r="B79" s="180"/>
      <c r="C79" s="181"/>
      <c r="D79" s="182"/>
      <c r="E79" s="183"/>
      <c r="F79" s="184"/>
      <c r="G79" s="178"/>
      <c r="H79" s="178"/>
      <c r="I79" s="178"/>
      <c r="J79" s="178"/>
      <c r="K79" s="178"/>
      <c r="L79" s="178"/>
    </row>
    <row r="80" spans="1:12" x14ac:dyDescent="0.25">
      <c r="A80" s="186"/>
      <c r="B80" s="187"/>
      <c r="C80" s="187"/>
      <c r="D80" s="188"/>
      <c r="E80" s="188"/>
      <c r="F80" s="189"/>
      <c r="G80" s="178"/>
      <c r="H80" s="178"/>
      <c r="I80" s="178"/>
      <c r="J80" s="178"/>
      <c r="K80" s="178"/>
      <c r="L80" s="178"/>
    </row>
    <row r="81" spans="1:12" s="155" customFormat="1" ht="14.25" x14ac:dyDescent="0.25">
      <c r="A81" s="190"/>
      <c r="B81" s="191"/>
      <c r="C81" s="191"/>
      <c r="D81" s="191"/>
      <c r="E81" s="191"/>
      <c r="F81" s="192">
        <f>SUM(F72:F79)</f>
        <v>8435926734</v>
      </c>
      <c r="G81" s="192">
        <f>SUM(G72:G79)</f>
        <v>2866099057</v>
      </c>
      <c r="H81" s="192">
        <f>SUM(H72:H79)</f>
        <v>0</v>
      </c>
      <c r="I81" s="192">
        <f>SUM(I72:I79)</f>
        <v>0</v>
      </c>
      <c r="J81" s="193">
        <f>F81+G81+H81+I81</f>
        <v>11302025791</v>
      </c>
      <c r="K81" s="194">
        <f>SUM(K72:K73)</f>
        <v>0</v>
      </c>
      <c r="L81" s="194">
        <f>SUM(L72:L80)</f>
        <v>0</v>
      </c>
    </row>
    <row r="82" spans="1:12" x14ac:dyDescent="0.25">
      <c r="A82" s="186"/>
      <c r="B82" s="187"/>
      <c r="C82" s="187"/>
      <c r="D82" s="187"/>
      <c r="E82" s="187"/>
      <c r="F82" s="189"/>
      <c r="G82" s="178"/>
      <c r="H82" s="178"/>
      <c r="I82" s="178"/>
      <c r="J82" s="178"/>
      <c r="K82" s="195" t="s">
        <v>114</v>
      </c>
      <c r="L82" s="178" t="s">
        <v>115</v>
      </c>
    </row>
    <row r="83" spans="1:12" x14ac:dyDescent="0.25">
      <c r="A83" s="196" t="s">
        <v>116</v>
      </c>
      <c r="B83" s="196"/>
      <c r="C83" s="196"/>
      <c r="D83" s="196"/>
      <c r="E83" s="196"/>
      <c r="F83" s="196"/>
      <c r="G83" s="196"/>
      <c r="H83" s="196"/>
      <c r="I83" s="196"/>
      <c r="J83" s="196"/>
      <c r="K83" s="197">
        <f>K81-L81</f>
        <v>0</v>
      </c>
      <c r="L83" s="197"/>
    </row>
    <row r="84" spans="1:12" x14ac:dyDescent="0.25">
      <c r="B84" s="198"/>
      <c r="C84" s="198"/>
    </row>
    <row r="86" spans="1:12" x14ac:dyDescent="0.25">
      <c r="K86" s="148" t="s">
        <v>117</v>
      </c>
    </row>
    <row r="87" spans="1:12" x14ac:dyDescent="0.25">
      <c r="K87" s="149" t="s">
        <v>90</v>
      </c>
    </row>
    <row r="92" spans="1:12" x14ac:dyDescent="0.25">
      <c r="K92" s="88"/>
    </row>
    <row r="93" spans="1:12" x14ac:dyDescent="0.25">
      <c r="K93" s="149" t="s">
        <v>118</v>
      </c>
      <c r="L93" s="150"/>
    </row>
    <row r="95" spans="1:12" x14ac:dyDescent="0.25">
      <c r="A95" s="88"/>
      <c r="B95" s="93" t="s">
        <v>119</v>
      </c>
    </row>
    <row r="96" spans="1:12" x14ac:dyDescent="0.25">
      <c r="A96" s="88"/>
      <c r="B96" s="84" t="s">
        <v>120</v>
      </c>
    </row>
    <row r="97" spans="3:3" x14ac:dyDescent="0.25">
      <c r="C97" s="199" t="s">
        <v>121</v>
      </c>
    </row>
    <row r="98" spans="3:3" x14ac:dyDescent="0.25">
      <c r="C98" s="199" t="s">
        <v>122</v>
      </c>
    </row>
    <row r="99" spans="3:3" x14ac:dyDescent="0.25">
      <c r="C99" s="199" t="s">
        <v>123</v>
      </c>
    </row>
  </sheetData>
  <mergeCells count="44">
    <mergeCell ref="A83:J83"/>
    <mergeCell ref="K83:L83"/>
    <mergeCell ref="B84:C84"/>
    <mergeCell ref="B80:C80"/>
    <mergeCell ref="D80:E80"/>
    <mergeCell ref="B81:C81"/>
    <mergeCell ref="D81:E81"/>
    <mergeCell ref="B82:C82"/>
    <mergeCell ref="D82:E82"/>
    <mergeCell ref="A74:A75"/>
    <mergeCell ref="B74:C75"/>
    <mergeCell ref="A76:A77"/>
    <mergeCell ref="B76:C77"/>
    <mergeCell ref="A78:A79"/>
    <mergeCell ref="B78:C79"/>
    <mergeCell ref="D69:E69"/>
    <mergeCell ref="B70:C70"/>
    <mergeCell ref="D70:E70"/>
    <mergeCell ref="B71:C71"/>
    <mergeCell ref="D71:E71"/>
    <mergeCell ref="A72:A73"/>
    <mergeCell ref="B72:C73"/>
    <mergeCell ref="C39:C44"/>
    <mergeCell ref="D39:D44"/>
    <mergeCell ref="A66:L66"/>
    <mergeCell ref="A67:L67"/>
    <mergeCell ref="A68:A69"/>
    <mergeCell ref="B68:C69"/>
    <mergeCell ref="D68:I68"/>
    <mergeCell ref="J68:J69"/>
    <mergeCell ref="K68:K69"/>
    <mergeCell ref="L68:L69"/>
    <mergeCell ref="C24:C27"/>
    <mergeCell ref="D24:D27"/>
    <mergeCell ref="C29:C32"/>
    <mergeCell ref="D29:D32"/>
    <mergeCell ref="C34:C37"/>
    <mergeCell ref="D34:D37"/>
    <mergeCell ref="C18:D18"/>
    <mergeCell ref="E18:E19"/>
    <mergeCell ref="F18:H18"/>
    <mergeCell ref="I18:L19"/>
    <mergeCell ref="C20:C22"/>
    <mergeCell ref="D20:D22"/>
  </mergeCells>
  <printOptions horizontalCentered="1"/>
  <pageMargins left="0.39370078740157483" right="0.19685039370078741" top="0.39370078740157483" bottom="0.19685039370078741" header="0.31496062992125984" footer="0.31496062992125984"/>
  <pageSetup paperSize="9" scale="6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99D0D-98F1-4D99-898C-67DF2562DDBB}">
  <dimension ref="A2:F305"/>
  <sheetViews>
    <sheetView view="pageBreakPreview" zoomScale="80" zoomScaleNormal="100" zoomScaleSheetLayoutView="80" workbookViewId="0">
      <selection activeCell="C6" sqref="C6"/>
    </sheetView>
  </sheetViews>
  <sheetFormatPr defaultRowHeight="15" x14ac:dyDescent="0.25"/>
  <cols>
    <col min="1" max="1" width="1.85546875" style="207" customWidth="1"/>
    <col min="2" max="2" width="16.140625" style="207" customWidth="1"/>
    <col min="3" max="3" width="64.28515625" style="207" customWidth="1"/>
    <col min="4" max="4" width="20" style="232" customWidth="1"/>
    <col min="5" max="16384" width="9.140625" style="207"/>
  </cols>
  <sheetData>
    <row r="2" spans="2:4" x14ac:dyDescent="0.25">
      <c r="B2" s="214" t="s">
        <v>414</v>
      </c>
    </row>
    <row r="4" spans="2:4" x14ac:dyDescent="0.25">
      <c r="B4" s="215" t="s">
        <v>286</v>
      </c>
      <c r="C4" s="215" t="s">
        <v>287</v>
      </c>
      <c r="D4" s="233" t="s">
        <v>74</v>
      </c>
    </row>
    <row r="5" spans="2:4" ht="15.75" x14ac:dyDescent="0.25">
      <c r="B5" s="208">
        <v>43470</v>
      </c>
      <c r="C5" s="218" t="s">
        <v>288</v>
      </c>
      <c r="D5" s="234">
        <v>1100000</v>
      </c>
    </row>
    <row r="6" spans="2:4" ht="15.75" x14ac:dyDescent="0.25">
      <c r="B6" s="208">
        <v>43470</v>
      </c>
      <c r="C6" s="218" t="s">
        <v>289</v>
      </c>
      <c r="D6" s="234">
        <v>1686000</v>
      </c>
    </row>
    <row r="7" spans="2:4" ht="15.75" x14ac:dyDescent="0.25">
      <c r="B7" s="208">
        <v>43470</v>
      </c>
      <c r="C7" s="218" t="s">
        <v>290</v>
      </c>
      <c r="D7" s="234">
        <v>2290000</v>
      </c>
    </row>
    <row r="8" spans="2:4" ht="15.75" x14ac:dyDescent="0.25">
      <c r="B8" s="208">
        <v>43477</v>
      </c>
      <c r="C8" s="218" t="s">
        <v>291</v>
      </c>
      <c r="D8" s="234">
        <v>1500000</v>
      </c>
    </row>
    <row r="9" spans="2:4" ht="15.75" x14ac:dyDescent="0.25">
      <c r="B9" s="208">
        <v>43477</v>
      </c>
      <c r="C9" s="218" t="s">
        <v>292</v>
      </c>
      <c r="D9" s="234">
        <v>7490000</v>
      </c>
    </row>
    <row r="10" spans="2:4" ht="15.75" x14ac:dyDescent="0.25">
      <c r="B10" s="208">
        <v>43477</v>
      </c>
      <c r="C10" s="218" t="s">
        <v>293</v>
      </c>
      <c r="D10" s="234">
        <v>10000000</v>
      </c>
    </row>
    <row r="11" spans="2:4" ht="15.75" x14ac:dyDescent="0.25">
      <c r="B11" s="208">
        <v>43484</v>
      </c>
      <c r="C11" s="218" t="s">
        <v>294</v>
      </c>
      <c r="D11" s="234">
        <v>1500000</v>
      </c>
    </row>
    <row r="12" spans="2:4" ht="15.75" x14ac:dyDescent="0.25">
      <c r="B12" s="208">
        <v>43484</v>
      </c>
      <c r="C12" s="218" t="s">
        <v>295</v>
      </c>
      <c r="D12" s="234">
        <v>2675700</v>
      </c>
    </row>
    <row r="13" spans="2:4" ht="15.75" x14ac:dyDescent="0.25">
      <c r="B13" s="210">
        <v>43487</v>
      </c>
      <c r="C13" s="218" t="s">
        <v>296</v>
      </c>
      <c r="D13" s="234">
        <v>450000</v>
      </c>
    </row>
    <row r="14" spans="2:4" ht="15.75" x14ac:dyDescent="0.25">
      <c r="B14" s="210">
        <v>43487</v>
      </c>
      <c r="C14" s="218" t="s">
        <v>297</v>
      </c>
      <c r="D14" s="234">
        <v>92000</v>
      </c>
    </row>
    <row r="15" spans="2:4" ht="15.75" x14ac:dyDescent="0.25">
      <c r="B15" s="208">
        <v>43491</v>
      </c>
      <c r="C15" s="218" t="s">
        <v>298</v>
      </c>
      <c r="D15" s="234">
        <v>1200000</v>
      </c>
    </row>
    <row r="16" spans="2:4" ht="15.75" x14ac:dyDescent="0.25">
      <c r="B16" s="208">
        <v>43491</v>
      </c>
      <c r="C16" s="218" t="s">
        <v>299</v>
      </c>
      <c r="D16" s="234">
        <v>2990000</v>
      </c>
    </row>
    <row r="17" spans="2:4" ht="15.75" x14ac:dyDescent="0.25">
      <c r="B17" s="208">
        <v>43491</v>
      </c>
      <c r="C17" s="218" t="s">
        <v>295</v>
      </c>
      <c r="D17" s="234">
        <v>2524600</v>
      </c>
    </row>
    <row r="18" spans="2:4" ht="16.5" x14ac:dyDescent="0.3">
      <c r="B18" s="219">
        <v>43496</v>
      </c>
      <c r="C18" s="218" t="s">
        <v>300</v>
      </c>
      <c r="D18" s="237">
        <v>21011500</v>
      </c>
    </row>
    <row r="19" spans="2:4" ht="16.5" x14ac:dyDescent="0.3">
      <c r="B19" s="219">
        <v>43496</v>
      </c>
      <c r="C19" s="218" t="s">
        <v>301</v>
      </c>
      <c r="D19" s="237">
        <v>38071500</v>
      </c>
    </row>
    <row r="20" spans="2:4" ht="16.5" x14ac:dyDescent="0.3">
      <c r="B20" s="219">
        <v>43496</v>
      </c>
      <c r="C20" s="218" t="s">
        <v>302</v>
      </c>
      <c r="D20" s="237">
        <v>158136000</v>
      </c>
    </row>
    <row r="21" spans="2:4" ht="16.5" x14ac:dyDescent="0.3">
      <c r="B21" s="219">
        <v>43496</v>
      </c>
      <c r="C21" s="218" t="s">
        <v>303</v>
      </c>
      <c r="D21" s="237">
        <v>16210000</v>
      </c>
    </row>
    <row r="22" spans="2:4" ht="15.75" x14ac:dyDescent="0.25">
      <c r="B22" s="208">
        <v>43498</v>
      </c>
      <c r="C22" s="218" t="s">
        <v>304</v>
      </c>
      <c r="D22" s="234">
        <v>1500000</v>
      </c>
    </row>
    <row r="23" spans="2:4" ht="15.75" x14ac:dyDescent="0.25">
      <c r="B23" s="208">
        <v>43498</v>
      </c>
      <c r="C23" s="218" t="s">
        <v>305</v>
      </c>
      <c r="D23" s="234">
        <v>5790000</v>
      </c>
    </row>
    <row r="24" spans="2:4" ht="15.75" x14ac:dyDescent="0.25">
      <c r="B24" s="208">
        <v>43498</v>
      </c>
      <c r="C24" s="218" t="s">
        <v>306</v>
      </c>
      <c r="D24" s="234">
        <v>4875000</v>
      </c>
    </row>
    <row r="25" spans="2:4" ht="15.75" x14ac:dyDescent="0.25">
      <c r="B25" s="210">
        <v>43498</v>
      </c>
      <c r="C25" s="218" t="s">
        <v>307</v>
      </c>
      <c r="D25" s="234">
        <v>130000</v>
      </c>
    </row>
    <row r="26" spans="2:4" ht="15.75" x14ac:dyDescent="0.25">
      <c r="B26" s="208">
        <v>43498</v>
      </c>
      <c r="C26" s="218" t="s">
        <v>308</v>
      </c>
      <c r="D26" s="234">
        <v>1408500</v>
      </c>
    </row>
    <row r="27" spans="2:4" ht="15.75" x14ac:dyDescent="0.25">
      <c r="B27" s="210">
        <v>43503</v>
      </c>
      <c r="C27" s="218" t="s">
        <v>309</v>
      </c>
      <c r="D27" s="234">
        <v>90000</v>
      </c>
    </row>
    <row r="28" spans="2:4" ht="15.75" x14ac:dyDescent="0.25">
      <c r="B28" s="208">
        <v>43504</v>
      </c>
      <c r="C28" s="218" t="s">
        <v>310</v>
      </c>
      <c r="D28" s="234">
        <v>2812000</v>
      </c>
    </row>
    <row r="29" spans="2:4" ht="15.75" x14ac:dyDescent="0.25">
      <c r="B29" s="208">
        <v>43505</v>
      </c>
      <c r="C29" s="218" t="s">
        <v>311</v>
      </c>
      <c r="D29" s="234">
        <v>1200000</v>
      </c>
    </row>
    <row r="30" spans="2:4" ht="15.75" x14ac:dyDescent="0.25">
      <c r="B30" s="210">
        <v>43507</v>
      </c>
      <c r="C30" s="218" t="s">
        <v>312</v>
      </c>
      <c r="D30" s="234">
        <v>120000</v>
      </c>
    </row>
    <row r="31" spans="2:4" ht="15.75" x14ac:dyDescent="0.25">
      <c r="B31" s="208">
        <v>43507</v>
      </c>
      <c r="C31" s="218" t="s">
        <v>313</v>
      </c>
      <c r="D31" s="234">
        <v>43500000</v>
      </c>
    </row>
    <row r="32" spans="2:4" ht="15.75" x14ac:dyDescent="0.25">
      <c r="B32" s="208">
        <v>43507</v>
      </c>
      <c r="C32" s="218" t="s">
        <v>314</v>
      </c>
      <c r="D32" s="234">
        <v>1110000</v>
      </c>
    </row>
    <row r="33" spans="2:4" ht="15.75" x14ac:dyDescent="0.25">
      <c r="B33" s="210">
        <v>43508</v>
      </c>
      <c r="C33" s="218" t="s">
        <v>315</v>
      </c>
      <c r="D33" s="234">
        <v>53000</v>
      </c>
    </row>
    <row r="34" spans="2:4" ht="15.75" x14ac:dyDescent="0.25">
      <c r="B34" s="208">
        <v>43512</v>
      </c>
      <c r="C34" s="218" t="s">
        <v>316</v>
      </c>
      <c r="D34" s="234">
        <v>1500000</v>
      </c>
    </row>
    <row r="35" spans="2:4" ht="15.75" x14ac:dyDescent="0.25">
      <c r="B35" s="208">
        <v>43512</v>
      </c>
      <c r="C35" s="218" t="s">
        <v>306</v>
      </c>
      <c r="D35" s="234">
        <v>5970000</v>
      </c>
    </row>
    <row r="36" spans="2:4" ht="15.75" x14ac:dyDescent="0.25">
      <c r="B36" s="208">
        <v>43512</v>
      </c>
      <c r="C36" s="218" t="s">
        <v>317</v>
      </c>
      <c r="D36" s="234">
        <v>2761200</v>
      </c>
    </row>
    <row r="37" spans="2:4" ht="15.75" x14ac:dyDescent="0.25">
      <c r="B37" s="208">
        <v>43514</v>
      </c>
      <c r="C37" s="218" t="s">
        <v>318</v>
      </c>
      <c r="D37" s="234">
        <v>3300000</v>
      </c>
    </row>
    <row r="38" spans="2:4" ht="15.75" x14ac:dyDescent="0.25">
      <c r="B38" s="210">
        <v>43518</v>
      </c>
      <c r="C38" s="218" t="s">
        <v>319</v>
      </c>
      <c r="D38" s="234">
        <v>217500</v>
      </c>
    </row>
    <row r="39" spans="2:4" ht="15.75" x14ac:dyDescent="0.25">
      <c r="B39" s="210">
        <v>43518</v>
      </c>
      <c r="C39" s="218" t="s">
        <v>320</v>
      </c>
      <c r="D39" s="234">
        <v>30000</v>
      </c>
    </row>
    <row r="40" spans="2:4" ht="15.75" x14ac:dyDescent="0.25">
      <c r="B40" s="208">
        <v>43519</v>
      </c>
      <c r="C40" s="218" t="s">
        <v>321</v>
      </c>
      <c r="D40" s="234">
        <v>1250000</v>
      </c>
    </row>
    <row r="41" spans="2:4" ht="15.75" x14ac:dyDescent="0.25">
      <c r="B41" s="208">
        <v>43519</v>
      </c>
      <c r="C41" s="218" t="s">
        <v>306</v>
      </c>
      <c r="D41" s="234">
        <v>6700000</v>
      </c>
    </row>
    <row r="42" spans="2:4" ht="15.75" x14ac:dyDescent="0.25">
      <c r="B42" s="210">
        <v>43519</v>
      </c>
      <c r="C42" s="218" t="s">
        <v>307</v>
      </c>
      <c r="D42" s="234">
        <v>920000</v>
      </c>
    </row>
    <row r="43" spans="2:4" ht="16.5" x14ac:dyDescent="0.3">
      <c r="B43" s="219">
        <v>43519</v>
      </c>
      <c r="C43" s="218" t="s">
        <v>322</v>
      </c>
      <c r="D43" s="234">
        <v>31101000</v>
      </c>
    </row>
    <row r="44" spans="2:4" ht="15.75" x14ac:dyDescent="0.25">
      <c r="B44" s="210">
        <v>43521</v>
      </c>
      <c r="C44" s="218" t="s">
        <v>323</v>
      </c>
      <c r="D44" s="234">
        <v>1080000</v>
      </c>
    </row>
    <row r="45" spans="2:4" ht="16.5" x14ac:dyDescent="0.3">
      <c r="B45" s="219">
        <v>43524</v>
      </c>
      <c r="C45" s="218" t="s">
        <v>300</v>
      </c>
      <c r="D45" s="237">
        <v>36467000</v>
      </c>
    </row>
    <row r="46" spans="2:4" ht="16.5" x14ac:dyDescent="0.3">
      <c r="B46" s="219">
        <v>43524</v>
      </c>
      <c r="C46" s="218" t="s">
        <v>324</v>
      </c>
      <c r="D46" s="237">
        <v>60154000</v>
      </c>
    </row>
    <row r="47" spans="2:4" ht="16.5" x14ac:dyDescent="0.3">
      <c r="B47" s="219">
        <v>43524</v>
      </c>
      <c r="C47" s="218" t="s">
        <v>301</v>
      </c>
      <c r="D47" s="237">
        <v>78520000</v>
      </c>
    </row>
    <row r="48" spans="2:4" ht="16.5" x14ac:dyDescent="0.3">
      <c r="B48" s="219">
        <v>43524</v>
      </c>
      <c r="C48" s="218" t="s">
        <v>303</v>
      </c>
      <c r="D48" s="237">
        <v>9950000</v>
      </c>
    </row>
    <row r="49" spans="2:4" ht="15.75" x14ac:dyDescent="0.25">
      <c r="B49" s="208">
        <v>43526</v>
      </c>
      <c r="C49" s="218" t="s">
        <v>325</v>
      </c>
      <c r="D49" s="234">
        <v>1200000</v>
      </c>
    </row>
    <row r="50" spans="2:4" ht="15.75" x14ac:dyDescent="0.25">
      <c r="B50" s="208">
        <v>43526</v>
      </c>
      <c r="C50" s="218" t="s">
        <v>326</v>
      </c>
      <c r="D50" s="234">
        <v>2000000</v>
      </c>
    </row>
    <row r="51" spans="2:4" ht="15.75" x14ac:dyDescent="0.25">
      <c r="B51" s="208">
        <v>43533</v>
      </c>
      <c r="C51" s="218" t="s">
        <v>325</v>
      </c>
      <c r="D51" s="234">
        <v>1500000</v>
      </c>
    </row>
    <row r="52" spans="2:4" ht="15.75" x14ac:dyDescent="0.25">
      <c r="B52" s="208">
        <v>43533</v>
      </c>
      <c r="C52" s="218" t="s">
        <v>327</v>
      </c>
      <c r="D52" s="234">
        <v>6508000</v>
      </c>
    </row>
    <row r="53" spans="2:4" ht="15.75" x14ac:dyDescent="0.25">
      <c r="B53" s="208">
        <v>43533</v>
      </c>
      <c r="C53" s="218" t="s">
        <v>328</v>
      </c>
      <c r="D53" s="234">
        <v>4950000</v>
      </c>
    </row>
    <row r="54" spans="2:4" ht="15.75" x14ac:dyDescent="0.25">
      <c r="B54" s="208">
        <v>43533</v>
      </c>
      <c r="C54" s="218" t="s">
        <v>329</v>
      </c>
      <c r="D54" s="234">
        <v>5101000</v>
      </c>
    </row>
    <row r="55" spans="2:4" ht="15.75" x14ac:dyDescent="0.25">
      <c r="B55" s="208">
        <v>43533</v>
      </c>
      <c r="C55" s="218" t="s">
        <v>326</v>
      </c>
      <c r="D55" s="234">
        <v>2000000</v>
      </c>
    </row>
    <row r="56" spans="2:4" ht="15.75" x14ac:dyDescent="0.25">
      <c r="B56" s="208">
        <v>43533</v>
      </c>
      <c r="C56" s="218" t="s">
        <v>330</v>
      </c>
      <c r="D56" s="234">
        <v>16200000</v>
      </c>
    </row>
    <row r="57" spans="2:4" ht="15.75" x14ac:dyDescent="0.25">
      <c r="B57" s="208">
        <v>43533</v>
      </c>
      <c r="C57" s="218" t="s">
        <v>331</v>
      </c>
      <c r="D57" s="234">
        <v>30515000</v>
      </c>
    </row>
    <row r="58" spans="2:4" ht="15.75" x14ac:dyDescent="0.25">
      <c r="B58" s="208">
        <v>43533</v>
      </c>
      <c r="C58" s="218" t="s">
        <v>332</v>
      </c>
      <c r="D58" s="234">
        <v>7300000</v>
      </c>
    </row>
    <row r="59" spans="2:4" ht="15.75" x14ac:dyDescent="0.25">
      <c r="B59" s="208">
        <v>43533</v>
      </c>
      <c r="C59" s="218" t="s">
        <v>322</v>
      </c>
      <c r="D59" s="237">
        <v>14794500</v>
      </c>
    </row>
    <row r="60" spans="2:4" ht="15.75" x14ac:dyDescent="0.25">
      <c r="B60" s="210">
        <v>43535</v>
      </c>
      <c r="C60" s="218" t="s">
        <v>333</v>
      </c>
      <c r="D60" s="234">
        <v>500000</v>
      </c>
    </row>
    <row r="61" spans="2:4" ht="15.75" x14ac:dyDescent="0.25">
      <c r="B61" s="208">
        <v>43538</v>
      </c>
      <c r="C61" s="218" t="s">
        <v>322</v>
      </c>
      <c r="D61" s="237">
        <v>27400000</v>
      </c>
    </row>
    <row r="62" spans="2:4" ht="15.75" x14ac:dyDescent="0.25">
      <c r="B62" s="208">
        <v>43540</v>
      </c>
      <c r="C62" s="218" t="s">
        <v>321</v>
      </c>
      <c r="D62" s="234">
        <v>1500000</v>
      </c>
    </row>
    <row r="63" spans="2:4" ht="15.75" x14ac:dyDescent="0.25">
      <c r="B63" s="208">
        <v>43540</v>
      </c>
      <c r="C63" s="218" t="s">
        <v>326</v>
      </c>
      <c r="D63" s="234">
        <v>2000000</v>
      </c>
    </row>
    <row r="64" spans="2:4" ht="15.75" x14ac:dyDescent="0.25">
      <c r="B64" s="208">
        <v>43540</v>
      </c>
      <c r="C64" s="218" t="s">
        <v>334</v>
      </c>
      <c r="D64" s="234">
        <v>5400000</v>
      </c>
    </row>
    <row r="65" spans="2:4" ht="15.75" x14ac:dyDescent="0.25">
      <c r="B65" s="208">
        <v>43540</v>
      </c>
      <c r="C65" s="218" t="s">
        <v>335</v>
      </c>
      <c r="D65" s="234">
        <v>1700000</v>
      </c>
    </row>
    <row r="66" spans="2:4" ht="15.75" x14ac:dyDescent="0.25">
      <c r="B66" s="208">
        <v>43540</v>
      </c>
      <c r="C66" s="218" t="s">
        <v>322</v>
      </c>
      <c r="D66" s="237">
        <v>32090000</v>
      </c>
    </row>
    <row r="67" spans="2:4" ht="15.75" x14ac:dyDescent="0.25">
      <c r="B67" s="208">
        <v>43547</v>
      </c>
      <c r="C67" s="218" t="s">
        <v>321</v>
      </c>
      <c r="D67" s="234">
        <v>1200000</v>
      </c>
    </row>
    <row r="68" spans="2:4" ht="15.75" x14ac:dyDescent="0.25">
      <c r="B68" s="208">
        <v>43547</v>
      </c>
      <c r="C68" s="218" t="s">
        <v>336</v>
      </c>
      <c r="D68" s="234">
        <v>300000</v>
      </c>
    </row>
    <row r="69" spans="2:4" ht="15.75" x14ac:dyDescent="0.25">
      <c r="B69" s="208">
        <v>43547</v>
      </c>
      <c r="C69" s="218" t="s">
        <v>337</v>
      </c>
      <c r="D69" s="234">
        <v>1700000</v>
      </c>
    </row>
    <row r="70" spans="2:4" ht="15.75" x14ac:dyDescent="0.25">
      <c r="B70" s="208">
        <v>43547</v>
      </c>
      <c r="C70" s="218" t="s">
        <v>338</v>
      </c>
      <c r="D70" s="234">
        <v>4980000</v>
      </c>
    </row>
    <row r="71" spans="2:4" ht="15.75" x14ac:dyDescent="0.25">
      <c r="B71" s="208">
        <v>43554</v>
      </c>
      <c r="C71" s="218" t="s">
        <v>321</v>
      </c>
      <c r="D71" s="234">
        <v>1500000</v>
      </c>
    </row>
    <row r="72" spans="2:4" ht="15.75" x14ac:dyDescent="0.25">
      <c r="B72" s="208">
        <v>43554</v>
      </c>
      <c r="C72" s="218" t="s">
        <v>328</v>
      </c>
      <c r="D72" s="234">
        <v>7600000</v>
      </c>
    </row>
    <row r="73" spans="2:4" ht="15.75" x14ac:dyDescent="0.25">
      <c r="B73" s="208">
        <v>43554</v>
      </c>
      <c r="C73" s="218" t="s">
        <v>326</v>
      </c>
      <c r="D73" s="234">
        <v>4000000</v>
      </c>
    </row>
    <row r="74" spans="2:4" ht="15.75" x14ac:dyDescent="0.25">
      <c r="B74" s="208">
        <v>43554</v>
      </c>
      <c r="C74" s="218" t="s">
        <v>339</v>
      </c>
      <c r="D74" s="234">
        <v>33456200</v>
      </c>
    </row>
    <row r="75" spans="2:4" ht="15.75" x14ac:dyDescent="0.25">
      <c r="B75" s="208">
        <v>43554</v>
      </c>
      <c r="C75" s="218" t="s">
        <v>340</v>
      </c>
      <c r="D75" s="234">
        <v>725000</v>
      </c>
    </row>
    <row r="76" spans="2:4" ht="16.5" x14ac:dyDescent="0.3">
      <c r="B76" s="219">
        <v>43555</v>
      </c>
      <c r="C76" s="218" t="s">
        <v>300</v>
      </c>
      <c r="D76" s="237">
        <v>44172000</v>
      </c>
    </row>
    <row r="77" spans="2:4" ht="16.5" x14ac:dyDescent="0.3">
      <c r="B77" s="219">
        <v>43555</v>
      </c>
      <c r="C77" s="218" t="s">
        <v>324</v>
      </c>
      <c r="D77" s="237">
        <v>11685000</v>
      </c>
    </row>
    <row r="78" spans="2:4" ht="16.5" x14ac:dyDescent="0.3">
      <c r="B78" s="219">
        <v>43555</v>
      </c>
      <c r="C78" s="218" t="s">
        <v>301</v>
      </c>
      <c r="D78" s="237">
        <v>81120000</v>
      </c>
    </row>
    <row r="79" spans="2:4" ht="16.5" x14ac:dyDescent="0.3">
      <c r="B79" s="219">
        <v>43555</v>
      </c>
      <c r="C79" s="218" t="s">
        <v>303</v>
      </c>
      <c r="D79" s="237">
        <v>28500000</v>
      </c>
    </row>
    <row r="80" spans="2:4" ht="15.75" x14ac:dyDescent="0.25">
      <c r="B80" s="208">
        <v>43557</v>
      </c>
      <c r="C80" s="218" t="s">
        <v>322</v>
      </c>
      <c r="D80" s="237">
        <v>29480000</v>
      </c>
    </row>
    <row r="81" spans="2:4" ht="15.75" x14ac:dyDescent="0.25">
      <c r="B81" s="208">
        <v>43561</v>
      </c>
      <c r="C81" s="218" t="s">
        <v>321</v>
      </c>
      <c r="D81" s="234">
        <v>1900000</v>
      </c>
    </row>
    <row r="82" spans="2:4" ht="15.75" x14ac:dyDescent="0.25">
      <c r="B82" s="208">
        <v>43561</v>
      </c>
      <c r="C82" s="218" t="s">
        <v>341</v>
      </c>
      <c r="D82" s="234">
        <v>5000000</v>
      </c>
    </row>
    <row r="83" spans="2:4" ht="15.75" x14ac:dyDescent="0.25">
      <c r="B83" s="208">
        <v>43561</v>
      </c>
      <c r="C83" s="218" t="s">
        <v>326</v>
      </c>
      <c r="D83" s="234">
        <v>4107000</v>
      </c>
    </row>
    <row r="84" spans="2:4" ht="15.75" x14ac:dyDescent="0.25">
      <c r="B84" s="208">
        <v>43561</v>
      </c>
      <c r="C84" s="218" t="s">
        <v>335</v>
      </c>
      <c r="D84" s="234">
        <v>280000</v>
      </c>
    </row>
    <row r="85" spans="2:4" ht="15.75" x14ac:dyDescent="0.25">
      <c r="B85" s="208">
        <v>43561</v>
      </c>
      <c r="C85" s="218" t="s">
        <v>342</v>
      </c>
      <c r="D85" s="234">
        <v>1000000</v>
      </c>
    </row>
    <row r="86" spans="2:4" ht="15.75" x14ac:dyDescent="0.25">
      <c r="B86" s="210">
        <v>43567</v>
      </c>
      <c r="C86" s="218" t="s">
        <v>343</v>
      </c>
      <c r="D86" s="234">
        <v>203000</v>
      </c>
    </row>
    <row r="87" spans="2:4" ht="15.75" x14ac:dyDescent="0.25">
      <c r="B87" s="208">
        <v>43568</v>
      </c>
      <c r="C87" s="218" t="s">
        <v>321</v>
      </c>
      <c r="D87" s="234">
        <v>1500000</v>
      </c>
    </row>
    <row r="88" spans="2:4" ht="15.75" x14ac:dyDescent="0.25">
      <c r="B88" s="208">
        <v>43568</v>
      </c>
      <c r="C88" s="218" t="s">
        <v>344</v>
      </c>
      <c r="D88" s="234">
        <v>14687000</v>
      </c>
    </row>
    <row r="89" spans="2:4" ht="15.75" x14ac:dyDescent="0.25">
      <c r="B89" s="208">
        <v>43568</v>
      </c>
      <c r="C89" s="218" t="s">
        <v>345</v>
      </c>
      <c r="D89" s="234">
        <v>7424000</v>
      </c>
    </row>
    <row r="90" spans="2:4" ht="15.75" x14ac:dyDescent="0.25">
      <c r="B90" s="208">
        <v>43575</v>
      </c>
      <c r="C90" s="218" t="s">
        <v>321</v>
      </c>
      <c r="D90" s="234">
        <v>900000</v>
      </c>
    </row>
    <row r="91" spans="2:4" ht="15.75" x14ac:dyDescent="0.25">
      <c r="B91" s="208">
        <v>43575</v>
      </c>
      <c r="C91" s="218" t="s">
        <v>328</v>
      </c>
      <c r="D91" s="234">
        <v>5900000</v>
      </c>
    </row>
    <row r="92" spans="2:4" ht="15.75" x14ac:dyDescent="0.25">
      <c r="B92" s="208">
        <v>43577</v>
      </c>
      <c r="C92" s="218" t="s">
        <v>335</v>
      </c>
      <c r="D92" s="234">
        <v>5300000</v>
      </c>
    </row>
    <row r="93" spans="2:4" ht="15.75" x14ac:dyDescent="0.25">
      <c r="B93" s="208">
        <v>43579</v>
      </c>
      <c r="C93" s="218" t="s">
        <v>322</v>
      </c>
      <c r="D93" s="237">
        <v>53110000</v>
      </c>
    </row>
    <row r="94" spans="2:4" ht="15.75" x14ac:dyDescent="0.25">
      <c r="B94" s="208">
        <v>43580</v>
      </c>
      <c r="C94" s="218" t="s">
        <v>322</v>
      </c>
      <c r="D94" s="237">
        <v>3000000</v>
      </c>
    </row>
    <row r="95" spans="2:4" ht="15.75" x14ac:dyDescent="0.25">
      <c r="B95" s="208">
        <v>43582</v>
      </c>
      <c r="C95" s="218" t="s">
        <v>321</v>
      </c>
      <c r="D95" s="234">
        <v>1000000</v>
      </c>
    </row>
    <row r="96" spans="2:4" ht="15.75" x14ac:dyDescent="0.25">
      <c r="B96" s="208">
        <v>43582</v>
      </c>
      <c r="C96" s="218" t="s">
        <v>346</v>
      </c>
      <c r="D96" s="234">
        <v>3400000</v>
      </c>
    </row>
    <row r="97" spans="2:4" ht="15.75" x14ac:dyDescent="0.25">
      <c r="B97" s="208">
        <v>43582</v>
      </c>
      <c r="C97" s="218" t="s">
        <v>306</v>
      </c>
      <c r="D97" s="234">
        <v>3180000</v>
      </c>
    </row>
    <row r="98" spans="2:4" ht="15.75" x14ac:dyDescent="0.25">
      <c r="B98" s="210">
        <v>43584</v>
      </c>
      <c r="C98" s="218" t="s">
        <v>347</v>
      </c>
      <c r="D98" s="234">
        <v>100000</v>
      </c>
    </row>
    <row r="99" spans="2:4" ht="16.5" x14ac:dyDescent="0.3">
      <c r="B99" s="219">
        <v>43585</v>
      </c>
      <c r="C99" s="218" t="s">
        <v>300</v>
      </c>
      <c r="D99" s="237">
        <v>30972000</v>
      </c>
    </row>
    <row r="100" spans="2:4" ht="16.5" x14ac:dyDescent="0.3">
      <c r="B100" s="219">
        <v>43585</v>
      </c>
      <c r="C100" s="218" t="s">
        <v>324</v>
      </c>
      <c r="D100" s="237">
        <v>4090000</v>
      </c>
    </row>
    <row r="101" spans="2:4" ht="16.5" x14ac:dyDescent="0.3">
      <c r="B101" s="219">
        <v>43585</v>
      </c>
      <c r="C101" s="218" t="s">
        <v>301</v>
      </c>
      <c r="D101" s="237">
        <v>97800000</v>
      </c>
    </row>
    <row r="102" spans="2:4" ht="16.5" x14ac:dyDescent="0.3">
      <c r="B102" s="219">
        <v>43585</v>
      </c>
      <c r="C102" s="218" t="s">
        <v>303</v>
      </c>
      <c r="D102" s="237">
        <v>14750000</v>
      </c>
    </row>
    <row r="103" spans="2:4" ht="15.75" x14ac:dyDescent="0.25">
      <c r="B103" s="208">
        <v>43589</v>
      </c>
      <c r="C103" s="218" t="s">
        <v>321</v>
      </c>
      <c r="D103" s="234">
        <v>1510000</v>
      </c>
    </row>
    <row r="104" spans="2:4" ht="15.75" x14ac:dyDescent="0.25">
      <c r="B104" s="208">
        <v>43589</v>
      </c>
      <c r="C104" s="218" t="s">
        <v>328</v>
      </c>
      <c r="D104" s="234">
        <v>9750000</v>
      </c>
    </row>
    <row r="105" spans="2:4" ht="15.75" x14ac:dyDescent="0.25">
      <c r="B105" s="210">
        <v>43591</v>
      </c>
      <c r="C105" s="218" t="s">
        <v>348</v>
      </c>
      <c r="D105" s="237">
        <v>3000000</v>
      </c>
    </row>
    <row r="106" spans="2:4" ht="15.75" x14ac:dyDescent="0.25">
      <c r="B106" s="208">
        <v>43596</v>
      </c>
      <c r="C106" s="218" t="s">
        <v>349</v>
      </c>
      <c r="D106" s="234">
        <v>1190000</v>
      </c>
    </row>
    <row r="107" spans="2:4" ht="15.75" x14ac:dyDescent="0.25">
      <c r="B107" s="210">
        <v>43596</v>
      </c>
      <c r="C107" s="218" t="s">
        <v>350</v>
      </c>
      <c r="D107" s="237">
        <v>10000000</v>
      </c>
    </row>
    <row r="108" spans="2:4" ht="15.75" x14ac:dyDescent="0.25">
      <c r="B108" s="208">
        <v>43596</v>
      </c>
      <c r="C108" s="218" t="s">
        <v>351</v>
      </c>
      <c r="D108" s="234">
        <v>4949000</v>
      </c>
    </row>
    <row r="109" spans="2:4" ht="15.75" x14ac:dyDescent="0.25">
      <c r="B109" s="208">
        <v>43596</v>
      </c>
      <c r="C109" s="218" t="s">
        <v>306</v>
      </c>
      <c r="D109" s="234">
        <v>15925000</v>
      </c>
    </row>
    <row r="110" spans="2:4" ht="15.75" x14ac:dyDescent="0.25">
      <c r="B110" s="208">
        <v>43596</v>
      </c>
      <c r="C110" s="218" t="s">
        <v>352</v>
      </c>
      <c r="D110" s="234">
        <v>13756400</v>
      </c>
    </row>
    <row r="111" spans="2:4" ht="15.75" x14ac:dyDescent="0.25">
      <c r="B111" s="208">
        <v>43596</v>
      </c>
      <c r="C111" s="218" t="s">
        <v>322</v>
      </c>
      <c r="D111" s="237">
        <v>3580000</v>
      </c>
    </row>
    <row r="112" spans="2:4" ht="15.75" x14ac:dyDescent="0.25">
      <c r="B112" s="208">
        <v>43602</v>
      </c>
      <c r="C112" s="218" t="s">
        <v>322</v>
      </c>
      <c r="D112" s="237">
        <v>27500000</v>
      </c>
    </row>
    <row r="113" spans="2:4" ht="15.75" x14ac:dyDescent="0.25">
      <c r="B113" s="208">
        <v>43603</v>
      </c>
      <c r="C113" s="218" t="s">
        <v>321</v>
      </c>
      <c r="D113" s="234">
        <v>1550000</v>
      </c>
    </row>
    <row r="114" spans="2:4" ht="15.75" x14ac:dyDescent="0.25">
      <c r="B114" s="208">
        <v>43603</v>
      </c>
      <c r="C114" s="218" t="s">
        <v>352</v>
      </c>
      <c r="D114" s="234">
        <v>4672000</v>
      </c>
    </row>
    <row r="115" spans="2:4" ht="15.75" x14ac:dyDescent="0.25">
      <c r="B115" s="210">
        <v>43606</v>
      </c>
      <c r="C115" s="218" t="s">
        <v>353</v>
      </c>
      <c r="D115" s="234">
        <v>130000</v>
      </c>
    </row>
    <row r="116" spans="2:4" ht="15.75" x14ac:dyDescent="0.25">
      <c r="B116" s="210">
        <v>43606</v>
      </c>
      <c r="C116" s="218" t="s">
        <v>307</v>
      </c>
      <c r="D116" s="234">
        <v>60000</v>
      </c>
    </row>
    <row r="117" spans="2:4" ht="15.75" x14ac:dyDescent="0.25">
      <c r="B117" s="208">
        <v>43610</v>
      </c>
      <c r="C117" s="218" t="s">
        <v>321</v>
      </c>
      <c r="D117" s="234">
        <v>925000</v>
      </c>
    </row>
    <row r="118" spans="2:4" ht="15.75" x14ac:dyDescent="0.25">
      <c r="B118" s="208">
        <v>43612</v>
      </c>
      <c r="C118" s="218" t="s">
        <v>290</v>
      </c>
      <c r="D118" s="234">
        <v>5410000</v>
      </c>
    </row>
    <row r="119" spans="2:4" ht="15.75" x14ac:dyDescent="0.25">
      <c r="B119" s="208">
        <v>43615</v>
      </c>
      <c r="C119" s="218" t="s">
        <v>322</v>
      </c>
      <c r="D119" s="237">
        <v>29825000</v>
      </c>
    </row>
    <row r="120" spans="2:4" ht="16.5" x14ac:dyDescent="0.3">
      <c r="B120" s="219">
        <v>43615</v>
      </c>
      <c r="C120" s="218" t="s">
        <v>302</v>
      </c>
      <c r="D120" s="237">
        <v>86765000</v>
      </c>
    </row>
    <row r="121" spans="2:4" ht="16.5" x14ac:dyDescent="0.3">
      <c r="B121" s="219">
        <v>43616</v>
      </c>
      <c r="C121" s="218" t="s">
        <v>300</v>
      </c>
      <c r="D121" s="237">
        <v>52109000</v>
      </c>
    </row>
    <row r="122" spans="2:4" ht="16.5" x14ac:dyDescent="0.3">
      <c r="B122" s="219">
        <v>43616</v>
      </c>
      <c r="C122" s="218" t="s">
        <v>324</v>
      </c>
      <c r="D122" s="237">
        <v>4190000</v>
      </c>
    </row>
    <row r="123" spans="2:4" ht="16.5" x14ac:dyDescent="0.3">
      <c r="B123" s="219">
        <v>43616</v>
      </c>
      <c r="C123" s="218" t="s">
        <v>301</v>
      </c>
      <c r="D123" s="237">
        <v>63090800</v>
      </c>
    </row>
    <row r="124" spans="2:4" ht="16.5" x14ac:dyDescent="0.3">
      <c r="B124" s="219">
        <v>43616</v>
      </c>
      <c r="C124" s="218" t="s">
        <v>303</v>
      </c>
      <c r="D124" s="237">
        <v>32950000</v>
      </c>
    </row>
    <row r="125" spans="2:4" ht="15.75" x14ac:dyDescent="0.25">
      <c r="B125" s="210">
        <v>43617</v>
      </c>
      <c r="C125" s="218" t="s">
        <v>321</v>
      </c>
      <c r="D125" s="234">
        <v>1380000</v>
      </c>
    </row>
    <row r="126" spans="2:4" ht="15.75" x14ac:dyDescent="0.25">
      <c r="B126" s="210">
        <v>43618</v>
      </c>
      <c r="C126" s="218" t="s">
        <v>354</v>
      </c>
      <c r="D126" s="234">
        <v>400000</v>
      </c>
    </row>
    <row r="127" spans="2:4" ht="15.75" x14ac:dyDescent="0.25">
      <c r="B127" s="210">
        <v>43633</v>
      </c>
      <c r="C127" s="218" t="s">
        <v>307</v>
      </c>
      <c r="D127" s="234">
        <v>45000</v>
      </c>
    </row>
    <row r="128" spans="2:4" ht="15.75" x14ac:dyDescent="0.25">
      <c r="B128" s="210">
        <v>43636</v>
      </c>
      <c r="C128" s="218" t="s">
        <v>307</v>
      </c>
      <c r="D128" s="234">
        <v>30000</v>
      </c>
    </row>
    <row r="129" spans="2:4" ht="15.75" x14ac:dyDescent="0.25">
      <c r="B129" s="210">
        <v>43638</v>
      </c>
      <c r="C129" s="218" t="s">
        <v>321</v>
      </c>
      <c r="D129" s="234">
        <v>1100000</v>
      </c>
    </row>
    <row r="130" spans="2:4" ht="15.75" x14ac:dyDescent="0.25">
      <c r="B130" s="210">
        <v>43638</v>
      </c>
      <c r="C130" s="218" t="s">
        <v>328</v>
      </c>
      <c r="D130" s="234">
        <v>12680000</v>
      </c>
    </row>
    <row r="131" spans="2:4" ht="15.75" x14ac:dyDescent="0.25">
      <c r="B131" s="208">
        <v>43638</v>
      </c>
      <c r="C131" s="218" t="s">
        <v>322</v>
      </c>
      <c r="D131" s="237">
        <v>27500000</v>
      </c>
    </row>
    <row r="132" spans="2:4" ht="15.75" x14ac:dyDescent="0.25">
      <c r="B132" s="208">
        <v>43643</v>
      </c>
      <c r="C132" s="218" t="s">
        <v>322</v>
      </c>
      <c r="D132" s="237">
        <v>30000000</v>
      </c>
    </row>
    <row r="133" spans="2:4" ht="15.75" x14ac:dyDescent="0.25">
      <c r="B133" s="208">
        <v>43645</v>
      </c>
      <c r="C133" s="218" t="s">
        <v>321</v>
      </c>
      <c r="D133" s="234">
        <v>840000</v>
      </c>
    </row>
    <row r="134" spans="2:4" ht="15.75" x14ac:dyDescent="0.25">
      <c r="B134" s="208">
        <v>43645</v>
      </c>
      <c r="C134" s="218" t="s">
        <v>355</v>
      </c>
      <c r="D134" s="234">
        <v>9200000</v>
      </c>
    </row>
    <row r="135" spans="2:4" ht="16.5" x14ac:dyDescent="0.3">
      <c r="B135" s="219">
        <v>43646</v>
      </c>
      <c r="C135" s="218" t="s">
        <v>300</v>
      </c>
      <c r="D135" s="237">
        <v>19824000</v>
      </c>
    </row>
    <row r="136" spans="2:4" ht="16.5" x14ac:dyDescent="0.3">
      <c r="B136" s="219">
        <v>43646</v>
      </c>
      <c r="C136" s="218" t="s">
        <v>324</v>
      </c>
      <c r="D136" s="237">
        <v>4345000</v>
      </c>
    </row>
    <row r="137" spans="2:4" ht="16.5" x14ac:dyDescent="0.3">
      <c r="B137" s="219">
        <v>43646</v>
      </c>
      <c r="C137" s="218" t="s">
        <v>301</v>
      </c>
      <c r="D137" s="237">
        <v>63509000</v>
      </c>
    </row>
    <row r="138" spans="2:4" ht="16.5" x14ac:dyDescent="0.3">
      <c r="B138" s="219">
        <v>43646</v>
      </c>
      <c r="C138" s="218" t="s">
        <v>303</v>
      </c>
      <c r="D138" s="237">
        <v>31180000</v>
      </c>
    </row>
    <row r="139" spans="2:4" ht="15.75" x14ac:dyDescent="0.25">
      <c r="B139" s="210">
        <v>43647</v>
      </c>
      <c r="C139" s="218" t="s">
        <v>307</v>
      </c>
      <c r="D139" s="234">
        <v>120000</v>
      </c>
    </row>
    <row r="140" spans="2:4" ht="15.75" x14ac:dyDescent="0.25">
      <c r="B140" s="210">
        <v>43652</v>
      </c>
      <c r="C140" s="218" t="s">
        <v>321</v>
      </c>
      <c r="D140" s="234">
        <v>850000</v>
      </c>
    </row>
    <row r="141" spans="2:4" ht="15.75" x14ac:dyDescent="0.25">
      <c r="B141" s="210">
        <v>43652</v>
      </c>
      <c r="C141" s="218" t="s">
        <v>356</v>
      </c>
      <c r="D141" s="234">
        <v>11450000</v>
      </c>
    </row>
    <row r="142" spans="2:4" ht="15.75" x14ac:dyDescent="0.25">
      <c r="B142" s="208">
        <v>43654</v>
      </c>
      <c r="C142" s="218" t="s">
        <v>322</v>
      </c>
      <c r="D142" s="237">
        <v>41000000</v>
      </c>
    </row>
    <row r="143" spans="2:4" ht="15.75" x14ac:dyDescent="0.25">
      <c r="B143" s="210">
        <v>43658</v>
      </c>
      <c r="C143" s="218" t="s">
        <v>357</v>
      </c>
      <c r="D143" s="234">
        <v>305000</v>
      </c>
    </row>
    <row r="144" spans="2:4" ht="15.75" x14ac:dyDescent="0.25">
      <c r="B144" s="210">
        <v>43659</v>
      </c>
      <c r="C144" s="218" t="s">
        <v>321</v>
      </c>
      <c r="D144" s="234">
        <v>1380000</v>
      </c>
    </row>
    <row r="145" spans="2:4" ht="15.75" x14ac:dyDescent="0.25">
      <c r="B145" s="210">
        <v>43659</v>
      </c>
      <c r="C145" s="218" t="s">
        <v>351</v>
      </c>
      <c r="D145" s="234">
        <v>5844000</v>
      </c>
    </row>
    <row r="146" spans="2:4" ht="15.75" x14ac:dyDescent="0.25">
      <c r="B146" s="210">
        <v>43664</v>
      </c>
      <c r="C146" s="218" t="s">
        <v>358</v>
      </c>
      <c r="D146" s="234">
        <v>332500</v>
      </c>
    </row>
    <row r="147" spans="2:4" ht="15.75" x14ac:dyDescent="0.25">
      <c r="B147" s="210">
        <v>43666</v>
      </c>
      <c r="C147" s="218" t="s">
        <v>321</v>
      </c>
      <c r="D147" s="234">
        <v>1380000</v>
      </c>
    </row>
    <row r="148" spans="2:4" ht="15.75" x14ac:dyDescent="0.25">
      <c r="B148" s="210">
        <v>43666</v>
      </c>
      <c r="C148" s="218" t="s">
        <v>359</v>
      </c>
      <c r="D148" s="237">
        <v>8000000</v>
      </c>
    </row>
    <row r="149" spans="2:4" ht="15.75" x14ac:dyDescent="0.25">
      <c r="B149" s="210">
        <v>43666</v>
      </c>
      <c r="C149" s="218" t="s">
        <v>360</v>
      </c>
      <c r="D149" s="234">
        <v>925000</v>
      </c>
    </row>
    <row r="150" spans="2:4" ht="15.75" x14ac:dyDescent="0.25">
      <c r="B150" s="210">
        <v>43666</v>
      </c>
      <c r="C150" s="218" t="s">
        <v>361</v>
      </c>
      <c r="D150" s="234">
        <v>450000</v>
      </c>
    </row>
    <row r="151" spans="2:4" ht="15.75" x14ac:dyDescent="0.25">
      <c r="B151" s="208">
        <v>43666</v>
      </c>
      <c r="C151" s="218" t="s">
        <v>322</v>
      </c>
      <c r="D151" s="237">
        <v>38500000</v>
      </c>
    </row>
    <row r="152" spans="2:4" ht="15.75" x14ac:dyDescent="0.25">
      <c r="B152" s="210">
        <v>43668</v>
      </c>
      <c r="C152" s="218" t="s">
        <v>307</v>
      </c>
      <c r="D152" s="234">
        <v>250000</v>
      </c>
    </row>
    <row r="153" spans="2:4" ht="15.75" x14ac:dyDescent="0.25">
      <c r="B153" s="210">
        <v>43672</v>
      </c>
      <c r="C153" s="218" t="s">
        <v>307</v>
      </c>
      <c r="D153" s="234">
        <v>250000</v>
      </c>
    </row>
    <row r="154" spans="2:4" ht="15.75" x14ac:dyDescent="0.25">
      <c r="B154" s="210">
        <v>43673</v>
      </c>
      <c r="C154" s="218" t="s">
        <v>321</v>
      </c>
      <c r="D154" s="234">
        <v>1300000</v>
      </c>
    </row>
    <row r="155" spans="2:4" ht="15.75" x14ac:dyDescent="0.25">
      <c r="B155" s="210">
        <v>43673</v>
      </c>
      <c r="C155" s="218" t="s">
        <v>362</v>
      </c>
      <c r="D155" s="234">
        <v>9928000</v>
      </c>
    </row>
    <row r="156" spans="2:4" ht="15.75" x14ac:dyDescent="0.25">
      <c r="B156" s="210">
        <v>43673</v>
      </c>
      <c r="C156" s="218" t="s">
        <v>363</v>
      </c>
      <c r="D156" s="234">
        <v>8887000</v>
      </c>
    </row>
    <row r="157" spans="2:4" ht="15.75" x14ac:dyDescent="0.25">
      <c r="B157" s="210">
        <v>43673</v>
      </c>
      <c r="C157" s="218" t="s">
        <v>290</v>
      </c>
      <c r="D157" s="234">
        <v>1935000</v>
      </c>
    </row>
    <row r="158" spans="2:4" ht="15.75" x14ac:dyDescent="0.25">
      <c r="B158" s="210">
        <v>43673</v>
      </c>
      <c r="C158" s="218" t="s">
        <v>352</v>
      </c>
      <c r="D158" s="234">
        <v>11163000</v>
      </c>
    </row>
    <row r="159" spans="2:4" ht="15.75" x14ac:dyDescent="0.25">
      <c r="B159" s="208">
        <v>43673</v>
      </c>
      <c r="C159" s="218" t="s">
        <v>322</v>
      </c>
      <c r="D159" s="237">
        <v>28060000</v>
      </c>
    </row>
    <row r="160" spans="2:4" ht="15.75" x14ac:dyDescent="0.25">
      <c r="B160" s="210">
        <v>43675</v>
      </c>
      <c r="C160" s="218" t="s">
        <v>364</v>
      </c>
      <c r="D160" s="234">
        <v>80000</v>
      </c>
    </row>
    <row r="161" spans="1:4" ht="15.75" x14ac:dyDescent="0.25">
      <c r="A161" s="217"/>
      <c r="B161" s="208">
        <v>43675</v>
      </c>
      <c r="C161" s="218" t="s">
        <v>322</v>
      </c>
      <c r="D161" s="237">
        <v>31320000</v>
      </c>
    </row>
    <row r="162" spans="1:4" ht="15.75" x14ac:dyDescent="0.25">
      <c r="B162" s="210">
        <v>43676</v>
      </c>
      <c r="C162" s="218" t="s">
        <v>307</v>
      </c>
      <c r="D162" s="234">
        <v>28000</v>
      </c>
    </row>
    <row r="163" spans="1:4" ht="15.75" x14ac:dyDescent="0.25">
      <c r="B163" s="208">
        <v>43676</v>
      </c>
      <c r="C163" s="218" t="s">
        <v>365</v>
      </c>
      <c r="D163" s="234">
        <v>10000000</v>
      </c>
    </row>
    <row r="164" spans="1:4" ht="15.75" x14ac:dyDescent="0.25">
      <c r="B164" s="210">
        <v>43677</v>
      </c>
      <c r="C164" s="218" t="s">
        <v>366</v>
      </c>
      <c r="D164" s="234">
        <v>1575000</v>
      </c>
    </row>
    <row r="165" spans="1:4" ht="15.75" x14ac:dyDescent="0.25">
      <c r="B165" s="210">
        <v>43677</v>
      </c>
      <c r="C165" s="218" t="s">
        <v>307</v>
      </c>
      <c r="D165" s="234">
        <v>235000</v>
      </c>
    </row>
    <row r="166" spans="1:4" ht="16.5" x14ac:dyDescent="0.3">
      <c r="B166" s="219">
        <v>43677</v>
      </c>
      <c r="C166" s="218" t="s">
        <v>300</v>
      </c>
      <c r="D166" s="237">
        <v>35374000</v>
      </c>
    </row>
    <row r="167" spans="1:4" ht="16.5" x14ac:dyDescent="0.3">
      <c r="B167" s="219">
        <v>43677</v>
      </c>
      <c r="C167" s="218" t="s">
        <v>324</v>
      </c>
      <c r="D167" s="237">
        <v>7309000</v>
      </c>
    </row>
    <row r="168" spans="1:4" ht="16.5" x14ac:dyDescent="0.3">
      <c r="B168" s="219">
        <v>43677</v>
      </c>
      <c r="C168" s="218" t="s">
        <v>301</v>
      </c>
      <c r="D168" s="237">
        <v>36030000</v>
      </c>
    </row>
    <row r="169" spans="1:4" ht="16.5" x14ac:dyDescent="0.3">
      <c r="B169" s="219">
        <v>43677</v>
      </c>
      <c r="C169" s="218" t="s">
        <v>302</v>
      </c>
      <c r="D169" s="237">
        <v>178980000</v>
      </c>
    </row>
    <row r="170" spans="1:4" ht="16.5" x14ac:dyDescent="0.3">
      <c r="B170" s="219">
        <v>43677</v>
      </c>
      <c r="C170" s="218" t="s">
        <v>303</v>
      </c>
      <c r="D170" s="237">
        <v>28870000</v>
      </c>
    </row>
    <row r="171" spans="1:4" ht="15.75" x14ac:dyDescent="0.25">
      <c r="B171" s="210">
        <v>43678</v>
      </c>
      <c r="C171" s="218" t="s">
        <v>367</v>
      </c>
      <c r="D171" s="234">
        <v>70000</v>
      </c>
    </row>
    <row r="172" spans="1:4" ht="15.75" x14ac:dyDescent="0.25">
      <c r="B172" s="210">
        <v>43679</v>
      </c>
      <c r="C172" s="218" t="s">
        <v>368</v>
      </c>
      <c r="D172" s="234">
        <v>1850000</v>
      </c>
    </row>
    <row r="173" spans="1:4" ht="15.75" x14ac:dyDescent="0.25">
      <c r="B173" s="210">
        <v>43679</v>
      </c>
      <c r="C173" s="218" t="s">
        <v>307</v>
      </c>
      <c r="D173" s="234">
        <v>250000</v>
      </c>
    </row>
    <row r="174" spans="1:4" ht="15.75" x14ac:dyDescent="0.25">
      <c r="B174" s="210">
        <v>43680</v>
      </c>
      <c r="C174" s="218" t="s">
        <v>321</v>
      </c>
      <c r="D174" s="234">
        <v>1300000</v>
      </c>
    </row>
    <row r="175" spans="1:4" ht="15.75" x14ac:dyDescent="0.25">
      <c r="B175" s="210">
        <v>43680</v>
      </c>
      <c r="C175" s="218" t="s">
        <v>306</v>
      </c>
      <c r="D175" s="234">
        <v>9261000</v>
      </c>
    </row>
    <row r="176" spans="1:4" ht="15.75" x14ac:dyDescent="0.25">
      <c r="B176" s="210">
        <v>43680</v>
      </c>
      <c r="C176" s="218" t="s">
        <v>352</v>
      </c>
      <c r="D176" s="234">
        <v>15526000</v>
      </c>
    </row>
    <row r="177" spans="2:4" ht="15.75" x14ac:dyDescent="0.25">
      <c r="B177" s="210">
        <v>43687</v>
      </c>
      <c r="C177" s="218" t="s">
        <v>307</v>
      </c>
      <c r="D177" s="234">
        <v>80000</v>
      </c>
    </row>
    <row r="178" spans="2:4" ht="15.75" x14ac:dyDescent="0.25">
      <c r="B178" s="210">
        <v>43689</v>
      </c>
      <c r="C178" s="218" t="s">
        <v>307</v>
      </c>
      <c r="D178" s="234">
        <v>50000</v>
      </c>
    </row>
    <row r="179" spans="2:4" ht="15.75" x14ac:dyDescent="0.25">
      <c r="B179" s="210">
        <v>43689</v>
      </c>
      <c r="C179" s="218" t="s">
        <v>369</v>
      </c>
      <c r="D179" s="237">
        <v>8400000</v>
      </c>
    </row>
    <row r="180" spans="2:4" ht="15.75" x14ac:dyDescent="0.25">
      <c r="B180" s="210">
        <v>43690</v>
      </c>
      <c r="C180" s="218" t="s">
        <v>370</v>
      </c>
      <c r="D180" s="237">
        <v>20400000</v>
      </c>
    </row>
    <row r="181" spans="2:4" ht="15.75" x14ac:dyDescent="0.25">
      <c r="B181" s="210">
        <v>43692</v>
      </c>
      <c r="C181" s="218" t="s">
        <v>321</v>
      </c>
      <c r="D181" s="234">
        <v>1130000</v>
      </c>
    </row>
    <row r="182" spans="2:4" ht="15.75" x14ac:dyDescent="0.25">
      <c r="B182" s="210">
        <v>43692</v>
      </c>
      <c r="C182" s="218" t="s">
        <v>290</v>
      </c>
      <c r="D182" s="234">
        <v>8385000</v>
      </c>
    </row>
    <row r="183" spans="2:4" ht="15.75" x14ac:dyDescent="0.25">
      <c r="B183" s="208">
        <v>43692</v>
      </c>
      <c r="C183" s="218" t="s">
        <v>322</v>
      </c>
      <c r="D183" s="237">
        <v>6960000</v>
      </c>
    </row>
    <row r="184" spans="2:4" ht="15.75" x14ac:dyDescent="0.25">
      <c r="B184" s="210">
        <v>43693</v>
      </c>
      <c r="C184" s="218" t="s">
        <v>321</v>
      </c>
      <c r="D184" s="234">
        <v>1300000</v>
      </c>
    </row>
    <row r="185" spans="2:4" ht="15.75" x14ac:dyDescent="0.25">
      <c r="B185" s="210">
        <v>43696</v>
      </c>
      <c r="C185" s="218" t="s">
        <v>307</v>
      </c>
      <c r="D185" s="234">
        <v>275000</v>
      </c>
    </row>
    <row r="186" spans="2:4" ht="15.75" x14ac:dyDescent="0.25">
      <c r="B186" s="210">
        <v>43696</v>
      </c>
      <c r="C186" s="218" t="s">
        <v>307</v>
      </c>
      <c r="D186" s="234">
        <v>32500</v>
      </c>
    </row>
    <row r="187" spans="2:4" ht="15.75" x14ac:dyDescent="0.25">
      <c r="B187" s="208">
        <v>43696</v>
      </c>
      <c r="C187" s="218" t="s">
        <v>322</v>
      </c>
      <c r="D187" s="237">
        <v>8320000</v>
      </c>
    </row>
    <row r="188" spans="2:4" ht="15.75" x14ac:dyDescent="0.25">
      <c r="B188" s="208">
        <v>43699</v>
      </c>
      <c r="C188" s="218" t="s">
        <v>322</v>
      </c>
      <c r="D188" s="237">
        <v>8280000</v>
      </c>
    </row>
    <row r="189" spans="2:4" ht="15.75" x14ac:dyDescent="0.25">
      <c r="B189" s="210">
        <v>43701</v>
      </c>
      <c r="C189" s="218" t="s">
        <v>321</v>
      </c>
      <c r="D189" s="234">
        <v>1170000</v>
      </c>
    </row>
    <row r="190" spans="2:4" ht="15.75" x14ac:dyDescent="0.25">
      <c r="B190" s="210">
        <v>43701</v>
      </c>
      <c r="C190" s="218" t="s">
        <v>326</v>
      </c>
      <c r="D190" s="234">
        <v>11650000</v>
      </c>
    </row>
    <row r="191" spans="2:4" ht="15.75" x14ac:dyDescent="0.25">
      <c r="B191" s="210">
        <v>43701</v>
      </c>
      <c r="C191" s="218" t="s">
        <v>290</v>
      </c>
      <c r="D191" s="234">
        <v>6480000</v>
      </c>
    </row>
    <row r="192" spans="2:4" ht="15.75" x14ac:dyDescent="0.25">
      <c r="B192" s="210">
        <v>43701</v>
      </c>
      <c r="C192" s="218" t="s">
        <v>306</v>
      </c>
      <c r="D192" s="234">
        <v>7856000</v>
      </c>
    </row>
    <row r="193" spans="2:4" ht="15.75" x14ac:dyDescent="0.25">
      <c r="B193" s="210">
        <v>43701</v>
      </c>
      <c r="C193" s="218" t="s">
        <v>371</v>
      </c>
      <c r="D193" s="234">
        <v>16714000</v>
      </c>
    </row>
    <row r="194" spans="2:4" ht="15.75" x14ac:dyDescent="0.25">
      <c r="B194" s="210">
        <v>43701</v>
      </c>
      <c r="C194" s="218" t="s">
        <v>352</v>
      </c>
      <c r="D194" s="234">
        <v>9292000</v>
      </c>
    </row>
    <row r="195" spans="2:4" ht="15.75" x14ac:dyDescent="0.25">
      <c r="B195" s="210">
        <v>43701</v>
      </c>
      <c r="C195" s="218" t="s">
        <v>352</v>
      </c>
      <c r="D195" s="234">
        <v>4011000</v>
      </c>
    </row>
    <row r="196" spans="2:4" ht="15.75" x14ac:dyDescent="0.25">
      <c r="B196" s="210">
        <v>43701</v>
      </c>
      <c r="C196" s="218" t="s">
        <v>372</v>
      </c>
      <c r="D196" s="234">
        <v>7940000</v>
      </c>
    </row>
    <row r="197" spans="2:4" ht="15.75" x14ac:dyDescent="0.25">
      <c r="B197" s="208">
        <v>43701</v>
      </c>
      <c r="C197" s="218" t="s">
        <v>322</v>
      </c>
      <c r="D197" s="237">
        <v>9600000</v>
      </c>
    </row>
    <row r="198" spans="2:4" ht="15.75" x14ac:dyDescent="0.25">
      <c r="B198" s="208">
        <v>43703</v>
      </c>
      <c r="C198" s="218" t="s">
        <v>322</v>
      </c>
      <c r="D198" s="237">
        <v>4140000</v>
      </c>
    </row>
    <row r="199" spans="2:4" ht="15.75" x14ac:dyDescent="0.25">
      <c r="B199" s="210">
        <v>43708</v>
      </c>
      <c r="C199" s="218" t="s">
        <v>321</v>
      </c>
      <c r="D199" s="234">
        <v>1380000</v>
      </c>
    </row>
    <row r="200" spans="2:4" ht="15.75" x14ac:dyDescent="0.25">
      <c r="B200" s="210">
        <v>43708</v>
      </c>
      <c r="C200" s="218" t="s">
        <v>290</v>
      </c>
      <c r="D200" s="234">
        <v>3794000</v>
      </c>
    </row>
    <row r="201" spans="2:4" ht="15.75" x14ac:dyDescent="0.25">
      <c r="B201" s="210">
        <v>43708</v>
      </c>
      <c r="C201" s="218" t="s">
        <v>307</v>
      </c>
      <c r="D201" s="234">
        <v>115000</v>
      </c>
    </row>
    <row r="202" spans="2:4" ht="15.75" x14ac:dyDescent="0.25">
      <c r="B202" s="208">
        <v>43708</v>
      </c>
      <c r="C202" s="218" t="s">
        <v>322</v>
      </c>
      <c r="D202" s="237">
        <v>42500000</v>
      </c>
    </row>
    <row r="203" spans="2:4" ht="16.5" x14ac:dyDescent="0.3">
      <c r="B203" s="219">
        <v>43708</v>
      </c>
      <c r="C203" s="218" t="s">
        <v>300</v>
      </c>
      <c r="D203" s="237">
        <v>61263000</v>
      </c>
    </row>
    <row r="204" spans="2:4" ht="16.5" x14ac:dyDescent="0.3">
      <c r="B204" s="219">
        <v>43708</v>
      </c>
      <c r="C204" s="218" t="s">
        <v>301</v>
      </c>
      <c r="D204" s="237">
        <v>41750000</v>
      </c>
    </row>
    <row r="205" spans="2:4" ht="16.5" x14ac:dyDescent="0.3">
      <c r="B205" s="219">
        <v>43708</v>
      </c>
      <c r="C205" s="218" t="s">
        <v>303</v>
      </c>
      <c r="D205" s="237">
        <v>30140000</v>
      </c>
    </row>
    <row r="206" spans="2:4" ht="15.75" x14ac:dyDescent="0.25">
      <c r="B206" s="210">
        <v>43713</v>
      </c>
      <c r="C206" s="218" t="s">
        <v>373</v>
      </c>
      <c r="D206" s="234">
        <v>40000</v>
      </c>
    </row>
    <row r="207" spans="2:4" ht="15.75" x14ac:dyDescent="0.25">
      <c r="B207" s="210">
        <v>43715</v>
      </c>
      <c r="C207" s="218" t="s">
        <v>321</v>
      </c>
      <c r="D207" s="234">
        <v>1210000</v>
      </c>
    </row>
    <row r="208" spans="2:4" ht="15.75" x14ac:dyDescent="0.25">
      <c r="B208" s="210">
        <v>43715</v>
      </c>
      <c r="C208" s="218" t="s">
        <v>374</v>
      </c>
      <c r="D208" s="234">
        <v>1386000</v>
      </c>
    </row>
    <row r="209" spans="2:4" ht="15.75" x14ac:dyDescent="0.25">
      <c r="B209" s="208">
        <v>43715</v>
      </c>
      <c r="C209" s="218" t="s">
        <v>322</v>
      </c>
      <c r="D209" s="237">
        <v>21250000</v>
      </c>
    </row>
    <row r="210" spans="2:4" ht="15.75" x14ac:dyDescent="0.25">
      <c r="B210" s="210">
        <v>43722</v>
      </c>
      <c r="C210" s="218" t="s">
        <v>321</v>
      </c>
      <c r="D210" s="234">
        <v>1500000</v>
      </c>
    </row>
    <row r="211" spans="2:4" ht="15.75" x14ac:dyDescent="0.25">
      <c r="B211" s="210">
        <v>43722</v>
      </c>
      <c r="C211" s="218" t="s">
        <v>375</v>
      </c>
      <c r="D211" s="234">
        <v>2100000</v>
      </c>
    </row>
    <row r="212" spans="2:4" ht="15.75" x14ac:dyDescent="0.25">
      <c r="B212" s="210">
        <v>43722</v>
      </c>
      <c r="C212" s="218" t="s">
        <v>376</v>
      </c>
      <c r="D212" s="234">
        <v>2900000</v>
      </c>
    </row>
    <row r="213" spans="2:4" ht="15.75" x14ac:dyDescent="0.25">
      <c r="B213" s="210">
        <v>43722</v>
      </c>
      <c r="C213" s="218" t="s">
        <v>377</v>
      </c>
      <c r="D213" s="234">
        <v>15028000</v>
      </c>
    </row>
    <row r="214" spans="2:4" ht="15.75" x14ac:dyDescent="0.25">
      <c r="B214" s="210">
        <v>43722</v>
      </c>
      <c r="C214" s="218" t="s">
        <v>377</v>
      </c>
      <c r="D214" s="234">
        <v>15201000</v>
      </c>
    </row>
    <row r="215" spans="2:4" ht="15.75" x14ac:dyDescent="0.25">
      <c r="B215" s="210">
        <v>43722</v>
      </c>
      <c r="C215" s="218" t="s">
        <v>378</v>
      </c>
      <c r="D215" s="234">
        <v>8600000</v>
      </c>
    </row>
    <row r="216" spans="2:4" ht="15.75" x14ac:dyDescent="0.25">
      <c r="B216" s="210">
        <v>43722</v>
      </c>
      <c r="C216" s="218" t="s">
        <v>379</v>
      </c>
      <c r="D216" s="234">
        <v>1171000</v>
      </c>
    </row>
    <row r="217" spans="2:4" ht="15.75" x14ac:dyDescent="0.25">
      <c r="B217" s="210">
        <v>43722</v>
      </c>
      <c r="C217" s="218" t="s">
        <v>374</v>
      </c>
      <c r="D217" s="234">
        <v>1070000</v>
      </c>
    </row>
    <row r="218" spans="2:4" ht="15.75" x14ac:dyDescent="0.25">
      <c r="B218" s="210">
        <v>43725</v>
      </c>
      <c r="C218" s="218" t="s">
        <v>373</v>
      </c>
      <c r="D218" s="234">
        <v>285000</v>
      </c>
    </row>
    <row r="219" spans="2:4" ht="15.75" x14ac:dyDescent="0.25">
      <c r="B219" s="210">
        <v>43729</v>
      </c>
      <c r="C219" s="218" t="s">
        <v>321</v>
      </c>
      <c r="D219" s="234">
        <v>1490000</v>
      </c>
    </row>
    <row r="220" spans="2:4" ht="15.75" x14ac:dyDescent="0.25">
      <c r="B220" s="210">
        <v>43729</v>
      </c>
      <c r="C220" s="218" t="s">
        <v>380</v>
      </c>
      <c r="D220" s="234">
        <v>1900000</v>
      </c>
    </row>
    <row r="221" spans="2:4" ht="15.75" x14ac:dyDescent="0.25">
      <c r="B221" s="210">
        <v>43729</v>
      </c>
      <c r="C221" s="218" t="s">
        <v>381</v>
      </c>
      <c r="D221" s="234">
        <v>2850000</v>
      </c>
    </row>
    <row r="222" spans="2:4" ht="15.75" x14ac:dyDescent="0.25">
      <c r="B222" s="210">
        <v>43729</v>
      </c>
      <c r="C222" s="218" t="s">
        <v>382</v>
      </c>
      <c r="D222" s="234">
        <v>1500000</v>
      </c>
    </row>
    <row r="223" spans="2:4" ht="15.75" x14ac:dyDescent="0.25">
      <c r="B223" s="210">
        <v>43736</v>
      </c>
      <c r="C223" s="218" t="s">
        <v>321</v>
      </c>
      <c r="D223" s="234">
        <v>1380000</v>
      </c>
    </row>
    <row r="224" spans="2:4" ht="15.75" x14ac:dyDescent="0.25">
      <c r="B224" s="210">
        <v>43736</v>
      </c>
      <c r="C224" s="218" t="s">
        <v>374</v>
      </c>
      <c r="D224" s="234">
        <v>5560000</v>
      </c>
    </row>
    <row r="225" spans="2:4" ht="15.75" x14ac:dyDescent="0.25">
      <c r="B225" s="210">
        <v>43736</v>
      </c>
      <c r="C225" s="218" t="s">
        <v>383</v>
      </c>
      <c r="D225" s="234">
        <v>1295000</v>
      </c>
    </row>
    <row r="226" spans="2:4" ht="15.75" x14ac:dyDescent="0.25">
      <c r="B226" s="210">
        <v>43736</v>
      </c>
      <c r="C226" s="218" t="s">
        <v>306</v>
      </c>
      <c r="D226" s="234">
        <v>10515000</v>
      </c>
    </row>
    <row r="227" spans="2:4" ht="15.75" x14ac:dyDescent="0.25">
      <c r="B227" s="210">
        <v>43736</v>
      </c>
      <c r="C227" s="218" t="s">
        <v>384</v>
      </c>
      <c r="D227" s="234">
        <v>1570000</v>
      </c>
    </row>
    <row r="228" spans="2:4" ht="15.75" x14ac:dyDescent="0.25">
      <c r="B228" s="210">
        <v>43738</v>
      </c>
      <c r="C228" s="218" t="s">
        <v>307</v>
      </c>
      <c r="D228" s="234">
        <v>100000</v>
      </c>
    </row>
    <row r="229" spans="2:4" ht="15.75" x14ac:dyDescent="0.25">
      <c r="B229" s="210">
        <v>43738</v>
      </c>
      <c r="C229" s="218" t="s">
        <v>385</v>
      </c>
      <c r="D229" s="234">
        <v>8640000</v>
      </c>
    </row>
    <row r="230" spans="2:4" ht="16.5" x14ac:dyDescent="0.3">
      <c r="B230" s="219">
        <v>43738</v>
      </c>
      <c r="C230" s="218" t="s">
        <v>300</v>
      </c>
      <c r="D230" s="237">
        <v>63235000</v>
      </c>
    </row>
    <row r="231" spans="2:4" ht="16.5" x14ac:dyDescent="0.3">
      <c r="B231" s="219">
        <v>43738</v>
      </c>
      <c r="C231" s="218" t="s">
        <v>301</v>
      </c>
      <c r="D231" s="237">
        <v>53788000</v>
      </c>
    </row>
    <row r="232" spans="2:4" ht="16.5" x14ac:dyDescent="0.3">
      <c r="B232" s="219">
        <v>43738</v>
      </c>
      <c r="C232" s="218" t="s">
        <v>303</v>
      </c>
      <c r="D232" s="237">
        <v>23250000</v>
      </c>
    </row>
    <row r="233" spans="2:4" ht="15.75" x14ac:dyDescent="0.25">
      <c r="B233" s="211">
        <v>43742</v>
      </c>
      <c r="C233" s="218" t="s">
        <v>318</v>
      </c>
      <c r="D233" s="234">
        <v>64000</v>
      </c>
    </row>
    <row r="234" spans="2:4" ht="15.75" x14ac:dyDescent="0.25">
      <c r="B234" s="211">
        <v>43743</v>
      </c>
      <c r="C234" s="218" t="s">
        <v>386</v>
      </c>
      <c r="D234" s="234">
        <v>1250000</v>
      </c>
    </row>
    <row r="235" spans="2:4" ht="15.75" x14ac:dyDescent="0.25">
      <c r="B235" s="211">
        <v>43743</v>
      </c>
      <c r="C235" s="218" t="s">
        <v>387</v>
      </c>
      <c r="D235" s="234">
        <v>1000000</v>
      </c>
    </row>
    <row r="236" spans="2:4" ht="15.75" x14ac:dyDescent="0.25">
      <c r="B236" s="211">
        <v>43746</v>
      </c>
      <c r="C236" s="218" t="s">
        <v>305</v>
      </c>
      <c r="D236" s="234">
        <v>8250000</v>
      </c>
    </row>
    <row r="237" spans="2:4" ht="15.75" x14ac:dyDescent="0.25">
      <c r="B237" s="211">
        <v>43746</v>
      </c>
      <c r="C237" s="218" t="s">
        <v>376</v>
      </c>
      <c r="D237" s="234">
        <v>3243000</v>
      </c>
    </row>
    <row r="238" spans="2:4" ht="15.75" x14ac:dyDescent="0.25">
      <c r="B238" s="211">
        <v>43746</v>
      </c>
      <c r="C238" s="218" t="s">
        <v>388</v>
      </c>
      <c r="D238" s="234">
        <v>900000</v>
      </c>
    </row>
    <row r="239" spans="2:4" ht="15.75" x14ac:dyDescent="0.25">
      <c r="B239" s="211">
        <v>43750</v>
      </c>
      <c r="C239" s="218" t="s">
        <v>389</v>
      </c>
      <c r="D239" s="234">
        <v>1420000</v>
      </c>
    </row>
    <row r="240" spans="2:4" ht="15.75" x14ac:dyDescent="0.25">
      <c r="B240" s="211">
        <v>43750</v>
      </c>
      <c r="C240" s="218" t="s">
        <v>390</v>
      </c>
      <c r="D240" s="234">
        <v>4200000</v>
      </c>
    </row>
    <row r="241" spans="2:4" ht="15.75" x14ac:dyDescent="0.25">
      <c r="B241" s="208">
        <v>43750</v>
      </c>
      <c r="C241" s="218" t="s">
        <v>322</v>
      </c>
      <c r="D241" s="237">
        <v>65100000</v>
      </c>
    </row>
    <row r="242" spans="2:4" ht="15.75" x14ac:dyDescent="0.25">
      <c r="B242" s="211">
        <v>43755</v>
      </c>
      <c r="C242" s="218" t="s">
        <v>391</v>
      </c>
      <c r="D242" s="234">
        <v>205000</v>
      </c>
    </row>
    <row r="243" spans="2:4" ht="15.75" x14ac:dyDescent="0.25">
      <c r="B243" s="211">
        <v>43757</v>
      </c>
      <c r="C243" s="218" t="s">
        <v>392</v>
      </c>
      <c r="D243" s="234">
        <v>1500000</v>
      </c>
    </row>
    <row r="244" spans="2:4" ht="15.75" x14ac:dyDescent="0.25">
      <c r="B244" s="211">
        <v>43764</v>
      </c>
      <c r="C244" s="218" t="s">
        <v>321</v>
      </c>
      <c r="D244" s="234">
        <v>1210000</v>
      </c>
    </row>
    <row r="245" spans="2:4" ht="15.75" x14ac:dyDescent="0.25">
      <c r="B245" s="211">
        <v>43764</v>
      </c>
      <c r="C245" s="218" t="s">
        <v>393</v>
      </c>
      <c r="D245" s="234">
        <v>5142000</v>
      </c>
    </row>
    <row r="246" spans="2:4" ht="15.75" x14ac:dyDescent="0.25">
      <c r="B246" s="211">
        <v>43764</v>
      </c>
      <c r="C246" s="218" t="s">
        <v>394</v>
      </c>
      <c r="D246" s="234">
        <v>622000</v>
      </c>
    </row>
    <row r="247" spans="2:4" ht="15.75" x14ac:dyDescent="0.25">
      <c r="B247" s="211">
        <v>43764</v>
      </c>
      <c r="C247" s="218" t="s">
        <v>395</v>
      </c>
      <c r="D247" s="234">
        <v>900000</v>
      </c>
    </row>
    <row r="248" spans="2:4" ht="15.75" x14ac:dyDescent="0.25">
      <c r="B248" s="208">
        <v>43767</v>
      </c>
      <c r="C248" s="218" t="s">
        <v>322</v>
      </c>
      <c r="D248" s="237">
        <v>2414000</v>
      </c>
    </row>
    <row r="249" spans="2:4" ht="15.75" x14ac:dyDescent="0.25">
      <c r="B249" s="211">
        <v>43768</v>
      </c>
      <c r="C249" s="218" t="s">
        <v>396</v>
      </c>
      <c r="D249" s="234">
        <v>295000</v>
      </c>
    </row>
    <row r="250" spans="2:4" ht="15.75" x14ac:dyDescent="0.25">
      <c r="B250" s="208">
        <v>43768</v>
      </c>
      <c r="C250" s="218" t="s">
        <v>322</v>
      </c>
      <c r="D250" s="237">
        <v>2128000</v>
      </c>
    </row>
    <row r="251" spans="2:4" ht="16.5" x14ac:dyDescent="0.3">
      <c r="B251" s="219">
        <v>43769</v>
      </c>
      <c r="C251" s="218" t="s">
        <v>300</v>
      </c>
      <c r="D251" s="237">
        <v>24273000</v>
      </c>
    </row>
    <row r="252" spans="2:4" ht="16.5" x14ac:dyDescent="0.3">
      <c r="B252" s="219">
        <v>43769</v>
      </c>
      <c r="C252" s="218" t="s">
        <v>324</v>
      </c>
      <c r="D252" s="237">
        <v>50769000</v>
      </c>
    </row>
    <row r="253" spans="2:4" ht="16.5" x14ac:dyDescent="0.3">
      <c r="B253" s="219">
        <v>43769</v>
      </c>
      <c r="C253" s="218" t="s">
        <v>301</v>
      </c>
      <c r="D253" s="237">
        <v>56800000</v>
      </c>
    </row>
    <row r="254" spans="2:4" ht="16.5" x14ac:dyDescent="0.3">
      <c r="B254" s="219">
        <v>43769</v>
      </c>
      <c r="C254" s="218" t="s">
        <v>397</v>
      </c>
      <c r="D254" s="237">
        <v>15142000</v>
      </c>
    </row>
    <row r="255" spans="2:4" ht="16.5" x14ac:dyDescent="0.3">
      <c r="B255" s="219">
        <v>43769</v>
      </c>
      <c r="C255" s="218" t="s">
        <v>303</v>
      </c>
      <c r="D255" s="237">
        <v>28790000</v>
      </c>
    </row>
    <row r="256" spans="2:4" ht="15.75" x14ac:dyDescent="0.25">
      <c r="B256" s="211">
        <v>43771</v>
      </c>
      <c r="C256" s="218" t="s">
        <v>307</v>
      </c>
      <c r="D256" s="234">
        <v>77000</v>
      </c>
    </row>
    <row r="257" spans="2:4" ht="15.75" x14ac:dyDescent="0.25">
      <c r="B257" s="211">
        <v>43775</v>
      </c>
      <c r="C257" s="218" t="s">
        <v>398</v>
      </c>
      <c r="D257" s="234">
        <v>45000</v>
      </c>
    </row>
    <row r="258" spans="2:4" ht="15.75" x14ac:dyDescent="0.25">
      <c r="B258" s="211">
        <v>43776</v>
      </c>
      <c r="C258" s="218" t="s">
        <v>307</v>
      </c>
      <c r="D258" s="234">
        <v>520000</v>
      </c>
    </row>
    <row r="259" spans="2:4" ht="15.75" x14ac:dyDescent="0.25">
      <c r="B259" s="208">
        <v>43776</v>
      </c>
      <c r="C259" s="218" t="s">
        <v>322</v>
      </c>
      <c r="D259" s="237">
        <v>1510000</v>
      </c>
    </row>
    <row r="260" spans="2:4" ht="15.75" x14ac:dyDescent="0.25">
      <c r="B260" s="211">
        <v>43780</v>
      </c>
      <c r="C260" s="218" t="s">
        <v>399</v>
      </c>
      <c r="D260" s="234">
        <v>16135000</v>
      </c>
    </row>
    <row r="261" spans="2:4" ht="15.75" x14ac:dyDescent="0.25">
      <c r="B261" s="208">
        <v>43780</v>
      </c>
      <c r="C261" s="218" t="s">
        <v>322</v>
      </c>
      <c r="D261" s="237">
        <v>107080000</v>
      </c>
    </row>
    <row r="262" spans="2:4" ht="15.75" x14ac:dyDescent="0.25">
      <c r="B262" s="211">
        <v>43785</v>
      </c>
      <c r="C262" s="218" t="s">
        <v>321</v>
      </c>
      <c r="D262" s="234">
        <v>960000</v>
      </c>
    </row>
    <row r="263" spans="2:4" ht="15.75" x14ac:dyDescent="0.25">
      <c r="B263" s="211">
        <v>43785</v>
      </c>
      <c r="C263" s="218" t="s">
        <v>400</v>
      </c>
      <c r="D263" s="234">
        <v>5602000</v>
      </c>
    </row>
    <row r="264" spans="2:4" ht="15.75" x14ac:dyDescent="0.25">
      <c r="B264" s="211">
        <v>43785</v>
      </c>
      <c r="C264" s="218" t="s">
        <v>401</v>
      </c>
      <c r="D264" s="234">
        <v>2100000</v>
      </c>
    </row>
    <row r="265" spans="2:4" ht="15.75" x14ac:dyDescent="0.25">
      <c r="B265" s="208">
        <v>43785</v>
      </c>
      <c r="C265" s="218" t="s">
        <v>322</v>
      </c>
      <c r="D265" s="237">
        <v>18000000</v>
      </c>
    </row>
    <row r="266" spans="2:4" ht="15.75" x14ac:dyDescent="0.25">
      <c r="B266" s="211">
        <v>43786</v>
      </c>
      <c r="C266" s="218" t="s">
        <v>307</v>
      </c>
      <c r="D266" s="234">
        <v>175000</v>
      </c>
    </row>
    <row r="267" spans="2:4" ht="15.75" x14ac:dyDescent="0.25">
      <c r="B267" s="211">
        <v>43787</v>
      </c>
      <c r="C267" s="218" t="s">
        <v>402</v>
      </c>
      <c r="D267" s="234">
        <v>6825000</v>
      </c>
    </row>
    <row r="268" spans="2:4" ht="15.75" x14ac:dyDescent="0.25">
      <c r="B268" s="211">
        <v>43790</v>
      </c>
      <c r="C268" s="218" t="s">
        <v>307</v>
      </c>
      <c r="D268" s="234">
        <v>290000</v>
      </c>
    </row>
    <row r="269" spans="2:4" ht="15.75" x14ac:dyDescent="0.25">
      <c r="B269" s="211">
        <v>43790</v>
      </c>
      <c r="C269" s="218" t="s">
        <v>307</v>
      </c>
      <c r="D269" s="234">
        <v>120000</v>
      </c>
    </row>
    <row r="270" spans="2:4" ht="15.75" x14ac:dyDescent="0.25">
      <c r="B270" s="210">
        <v>43791</v>
      </c>
      <c r="C270" s="218" t="s">
        <v>403</v>
      </c>
      <c r="D270" s="237">
        <v>30000000</v>
      </c>
    </row>
    <row r="271" spans="2:4" ht="15.75" x14ac:dyDescent="0.25">
      <c r="B271" s="211">
        <v>43792</v>
      </c>
      <c r="C271" s="218" t="s">
        <v>321</v>
      </c>
      <c r="D271" s="234">
        <v>950000</v>
      </c>
    </row>
    <row r="272" spans="2:4" ht="15.75" x14ac:dyDescent="0.25">
      <c r="B272" s="208">
        <v>43792</v>
      </c>
      <c r="C272" s="218" t="s">
        <v>322</v>
      </c>
      <c r="D272" s="237">
        <v>24000000</v>
      </c>
    </row>
    <row r="273" spans="2:4" ht="15.75" x14ac:dyDescent="0.25">
      <c r="B273" s="211">
        <v>43794</v>
      </c>
      <c r="C273" s="218" t="s">
        <v>402</v>
      </c>
      <c r="D273" s="234">
        <v>6939500</v>
      </c>
    </row>
    <row r="274" spans="2:4" ht="15.75" x14ac:dyDescent="0.25">
      <c r="B274" s="211">
        <v>43795</v>
      </c>
      <c r="C274" s="218" t="s">
        <v>307</v>
      </c>
      <c r="D274" s="234">
        <v>105000</v>
      </c>
    </row>
    <row r="275" spans="2:4" ht="15.75" x14ac:dyDescent="0.25">
      <c r="B275" s="211">
        <v>43798</v>
      </c>
      <c r="C275" s="218" t="s">
        <v>404</v>
      </c>
      <c r="D275" s="234">
        <v>173000</v>
      </c>
    </row>
    <row r="276" spans="2:4" ht="15.75" x14ac:dyDescent="0.25">
      <c r="B276" s="211">
        <v>43799</v>
      </c>
      <c r="C276" s="218" t="s">
        <v>321</v>
      </c>
      <c r="D276" s="234">
        <v>920000</v>
      </c>
    </row>
    <row r="277" spans="2:4" ht="15.75" x14ac:dyDescent="0.25">
      <c r="B277" s="211">
        <v>43799</v>
      </c>
      <c r="C277" s="218" t="s">
        <v>405</v>
      </c>
      <c r="D277" s="234">
        <v>2000000</v>
      </c>
    </row>
    <row r="278" spans="2:4" ht="15.75" x14ac:dyDescent="0.25">
      <c r="B278" s="208">
        <v>43799</v>
      </c>
      <c r="C278" s="218" t="s">
        <v>322</v>
      </c>
      <c r="D278" s="237">
        <v>33586000</v>
      </c>
    </row>
    <row r="279" spans="2:4" ht="16.5" x14ac:dyDescent="0.3">
      <c r="B279" s="219">
        <v>43799</v>
      </c>
      <c r="C279" s="218" t="s">
        <v>300</v>
      </c>
      <c r="D279" s="237">
        <v>79004000</v>
      </c>
    </row>
    <row r="280" spans="2:4" ht="16.5" x14ac:dyDescent="0.3">
      <c r="B280" s="219">
        <v>43799</v>
      </c>
      <c r="C280" s="218" t="s">
        <v>324</v>
      </c>
      <c r="D280" s="237">
        <v>11605000</v>
      </c>
    </row>
    <row r="281" spans="2:4" ht="16.5" x14ac:dyDescent="0.3">
      <c r="B281" s="219">
        <v>43799</v>
      </c>
      <c r="C281" s="218" t="s">
        <v>397</v>
      </c>
      <c r="D281" s="237">
        <v>29406000</v>
      </c>
    </row>
    <row r="282" spans="2:4" ht="15.75" x14ac:dyDescent="0.25">
      <c r="B282" s="211">
        <v>43801</v>
      </c>
      <c r="C282" s="218" t="s">
        <v>406</v>
      </c>
      <c r="D282" s="234">
        <v>188000</v>
      </c>
    </row>
    <row r="283" spans="2:4" ht="15.75" x14ac:dyDescent="0.25">
      <c r="B283" s="208">
        <v>43801</v>
      </c>
      <c r="C283" s="218" t="s">
        <v>322</v>
      </c>
      <c r="D283" s="237">
        <v>2604000</v>
      </c>
    </row>
    <row r="284" spans="2:4" ht="15.75" x14ac:dyDescent="0.25">
      <c r="B284" s="211">
        <v>43802</v>
      </c>
      <c r="C284" s="218" t="s">
        <v>307</v>
      </c>
      <c r="D284" s="234">
        <v>300000</v>
      </c>
    </row>
    <row r="285" spans="2:4" ht="15.75" x14ac:dyDescent="0.25">
      <c r="B285" s="210">
        <v>43803</v>
      </c>
      <c r="C285" s="218" t="s">
        <v>328</v>
      </c>
      <c r="D285" s="234">
        <v>3790000</v>
      </c>
    </row>
    <row r="286" spans="2:4" ht="15.75" x14ac:dyDescent="0.25">
      <c r="B286" s="210">
        <v>43806</v>
      </c>
      <c r="C286" s="218" t="s">
        <v>321</v>
      </c>
      <c r="D286" s="234">
        <v>1340000</v>
      </c>
    </row>
    <row r="287" spans="2:4" ht="15.75" x14ac:dyDescent="0.25">
      <c r="B287" s="211">
        <v>43811</v>
      </c>
      <c r="C287" s="218" t="s">
        <v>307</v>
      </c>
      <c r="D287" s="234">
        <v>290000</v>
      </c>
    </row>
    <row r="288" spans="2:4" ht="15.75" x14ac:dyDescent="0.25">
      <c r="B288" s="208">
        <v>43813</v>
      </c>
      <c r="C288" s="218" t="s">
        <v>322</v>
      </c>
      <c r="D288" s="237">
        <v>2770000</v>
      </c>
    </row>
    <row r="289" spans="2:4" ht="15.75" x14ac:dyDescent="0.25">
      <c r="B289" s="211">
        <v>43817</v>
      </c>
      <c r="C289" s="218" t="s">
        <v>407</v>
      </c>
      <c r="D289" s="234">
        <v>350000</v>
      </c>
    </row>
    <row r="290" spans="2:4" ht="15.75" x14ac:dyDescent="0.25">
      <c r="B290" s="210">
        <v>43820</v>
      </c>
      <c r="C290" s="218" t="s">
        <v>408</v>
      </c>
      <c r="D290" s="237">
        <v>20000000</v>
      </c>
    </row>
    <row r="291" spans="2:4" ht="15.75" x14ac:dyDescent="0.25">
      <c r="B291" s="211">
        <v>43820</v>
      </c>
      <c r="C291" s="218" t="s">
        <v>409</v>
      </c>
      <c r="D291" s="234">
        <v>18000</v>
      </c>
    </row>
    <row r="292" spans="2:4" ht="15.75" x14ac:dyDescent="0.25">
      <c r="B292" s="210">
        <v>43820</v>
      </c>
      <c r="C292" s="218" t="s">
        <v>410</v>
      </c>
      <c r="D292" s="234">
        <v>6790000</v>
      </c>
    </row>
    <row r="293" spans="2:4" ht="15.75" x14ac:dyDescent="0.25">
      <c r="B293" s="210">
        <v>43820</v>
      </c>
      <c r="C293" s="218" t="s">
        <v>306</v>
      </c>
      <c r="D293" s="234">
        <v>2660000</v>
      </c>
    </row>
    <row r="294" spans="2:4" ht="15.75" x14ac:dyDescent="0.25">
      <c r="B294" s="210">
        <v>43820</v>
      </c>
      <c r="C294" s="218" t="s">
        <v>352</v>
      </c>
      <c r="D294" s="234">
        <v>4508000</v>
      </c>
    </row>
    <row r="295" spans="2:4" ht="15.75" x14ac:dyDescent="0.25">
      <c r="B295" s="208">
        <v>43820</v>
      </c>
      <c r="C295" s="218" t="s">
        <v>322</v>
      </c>
      <c r="D295" s="237">
        <v>3350000</v>
      </c>
    </row>
    <row r="296" spans="2:4" ht="15.75" x14ac:dyDescent="0.25">
      <c r="B296" s="211">
        <v>43825</v>
      </c>
      <c r="C296" s="218" t="s">
        <v>307</v>
      </c>
      <c r="D296" s="234">
        <v>250000</v>
      </c>
    </row>
    <row r="297" spans="2:4" ht="15.75" x14ac:dyDescent="0.25">
      <c r="B297" s="211">
        <v>43826</v>
      </c>
      <c r="C297" s="218" t="s">
        <v>411</v>
      </c>
      <c r="D297" s="234">
        <v>300000</v>
      </c>
    </row>
    <row r="298" spans="2:4" ht="15.75" x14ac:dyDescent="0.25">
      <c r="B298" s="210">
        <v>43827</v>
      </c>
      <c r="C298" s="218" t="s">
        <v>412</v>
      </c>
      <c r="D298" s="234">
        <v>9259000</v>
      </c>
    </row>
    <row r="299" spans="2:4" ht="15.75" x14ac:dyDescent="0.25">
      <c r="B299" s="211">
        <v>43827</v>
      </c>
      <c r="C299" s="218" t="s">
        <v>307</v>
      </c>
      <c r="D299" s="234">
        <v>400000</v>
      </c>
    </row>
    <row r="300" spans="2:4" ht="16.5" x14ac:dyDescent="0.3">
      <c r="B300" s="219">
        <v>43830</v>
      </c>
      <c r="C300" s="218" t="s">
        <v>300</v>
      </c>
      <c r="D300" s="237">
        <v>43583000</v>
      </c>
    </row>
    <row r="301" spans="2:4" ht="16.5" x14ac:dyDescent="0.3">
      <c r="B301" s="219">
        <v>43830</v>
      </c>
      <c r="C301" s="218" t="s">
        <v>301</v>
      </c>
      <c r="D301" s="237">
        <v>124684800</v>
      </c>
    </row>
    <row r="302" spans="2:4" ht="16.5" x14ac:dyDescent="0.3">
      <c r="B302" s="219">
        <v>43830</v>
      </c>
      <c r="C302" s="218" t="s">
        <v>397</v>
      </c>
      <c r="D302" s="237">
        <v>2471000</v>
      </c>
    </row>
    <row r="303" spans="2:4" ht="16.5" x14ac:dyDescent="0.3">
      <c r="B303" s="219">
        <v>43830</v>
      </c>
      <c r="C303" s="218" t="s">
        <v>303</v>
      </c>
      <c r="D303" s="237">
        <v>45110000</v>
      </c>
    </row>
    <row r="304" spans="2:4" ht="16.5" x14ac:dyDescent="0.3">
      <c r="B304" s="219">
        <v>43830</v>
      </c>
      <c r="C304" s="218" t="s">
        <v>413</v>
      </c>
      <c r="D304" s="237">
        <v>10000000</v>
      </c>
    </row>
    <row r="305" spans="2:4" ht="16.5" x14ac:dyDescent="0.3">
      <c r="B305" s="216" t="s">
        <v>14</v>
      </c>
      <c r="C305" s="216"/>
      <c r="D305" s="235">
        <f>SUM(D5:D304)</f>
        <v>3860335700</v>
      </c>
    </row>
  </sheetData>
  <mergeCells count="1">
    <mergeCell ref="B305:C305"/>
  </mergeCells>
  <pageMargins left="0.7" right="0.7" top="0.75" bottom="0.75" header="0.3" footer="0.3"/>
  <pageSetup paperSize="9" scale="85"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5723B-D337-40CD-AFAA-939166AD3F7B}">
  <dimension ref="A2:E161"/>
  <sheetViews>
    <sheetView view="pageBreakPreview" zoomScale="76" zoomScaleNormal="100" workbookViewId="0">
      <selection activeCell="C160" sqref="C160"/>
    </sheetView>
  </sheetViews>
  <sheetFormatPr defaultRowHeight="15" x14ac:dyDescent="0.25"/>
  <cols>
    <col min="1" max="1" width="1.85546875" style="207" customWidth="1"/>
    <col min="2" max="2" width="14" style="207" customWidth="1"/>
    <col min="3" max="3" width="65.7109375" style="207" customWidth="1"/>
    <col min="4" max="4" width="19.140625" style="232" customWidth="1"/>
    <col min="5" max="5" width="2.28515625" style="207" customWidth="1"/>
    <col min="6" max="16384" width="9.140625" style="207"/>
  </cols>
  <sheetData>
    <row r="2" spans="2:4" ht="16.5" x14ac:dyDescent="0.3">
      <c r="B2" s="214" t="s">
        <v>129</v>
      </c>
      <c r="C2" s="206"/>
      <c r="D2" s="236"/>
    </row>
    <row r="3" spans="2:4" ht="16.5" x14ac:dyDescent="0.3">
      <c r="B3" s="214"/>
      <c r="C3" s="206"/>
      <c r="D3" s="236"/>
    </row>
    <row r="4" spans="2:4" x14ac:dyDescent="0.25">
      <c r="B4" s="215" t="s">
        <v>286</v>
      </c>
      <c r="C4" s="215" t="s">
        <v>287</v>
      </c>
      <c r="D4" s="233" t="s">
        <v>74</v>
      </c>
    </row>
    <row r="5" spans="2:4" ht="15.75" x14ac:dyDescent="0.25">
      <c r="B5" s="208">
        <v>43470</v>
      </c>
      <c r="C5" s="209" t="s">
        <v>130</v>
      </c>
      <c r="D5" s="234">
        <v>120000</v>
      </c>
    </row>
    <row r="6" spans="2:4" ht="15.75" x14ac:dyDescent="0.25">
      <c r="B6" s="208">
        <v>43470</v>
      </c>
      <c r="C6" s="209" t="s">
        <v>131</v>
      </c>
      <c r="D6" s="234">
        <v>1380000</v>
      </c>
    </row>
    <row r="7" spans="2:4" ht="15.75" x14ac:dyDescent="0.25">
      <c r="B7" s="208">
        <v>43470</v>
      </c>
      <c r="C7" s="209" t="s">
        <v>132</v>
      </c>
      <c r="D7" s="234">
        <v>6185000</v>
      </c>
    </row>
    <row r="8" spans="2:4" ht="15.75" x14ac:dyDescent="0.25">
      <c r="B8" s="208">
        <v>43477</v>
      </c>
      <c r="C8" s="209" t="s">
        <v>133</v>
      </c>
      <c r="D8" s="234">
        <v>120000</v>
      </c>
    </row>
    <row r="9" spans="2:4" ht="15.75" x14ac:dyDescent="0.25">
      <c r="B9" s="208">
        <v>43477</v>
      </c>
      <c r="C9" s="209" t="s">
        <v>134</v>
      </c>
      <c r="D9" s="234">
        <v>1380000</v>
      </c>
    </row>
    <row r="10" spans="2:4" ht="15.75" x14ac:dyDescent="0.25">
      <c r="B10" s="208">
        <v>43477</v>
      </c>
      <c r="C10" s="209" t="s">
        <v>135</v>
      </c>
      <c r="D10" s="234">
        <v>9460000</v>
      </c>
    </row>
    <row r="11" spans="2:4" ht="15.75" x14ac:dyDescent="0.25">
      <c r="B11" s="208">
        <v>43484</v>
      </c>
      <c r="C11" s="209" t="s">
        <v>136</v>
      </c>
      <c r="D11" s="234">
        <v>120000</v>
      </c>
    </row>
    <row r="12" spans="2:4" ht="15.75" x14ac:dyDescent="0.25">
      <c r="B12" s="208">
        <v>43484</v>
      </c>
      <c r="C12" s="209" t="s">
        <v>137</v>
      </c>
      <c r="D12" s="234">
        <v>1380000</v>
      </c>
    </row>
    <row r="13" spans="2:4" ht="15.75" x14ac:dyDescent="0.25">
      <c r="B13" s="208">
        <v>43484</v>
      </c>
      <c r="C13" s="209" t="s">
        <v>138</v>
      </c>
      <c r="D13" s="234">
        <v>11075000</v>
      </c>
    </row>
    <row r="14" spans="2:4" ht="15.75" x14ac:dyDescent="0.25">
      <c r="B14" s="208">
        <v>43491</v>
      </c>
      <c r="C14" s="209" t="s">
        <v>139</v>
      </c>
      <c r="D14" s="234">
        <v>120000</v>
      </c>
    </row>
    <row r="15" spans="2:4" ht="15.75" x14ac:dyDescent="0.25">
      <c r="B15" s="208">
        <v>43491</v>
      </c>
      <c r="C15" s="209" t="s">
        <v>140</v>
      </c>
      <c r="D15" s="234">
        <v>1380000</v>
      </c>
    </row>
    <row r="16" spans="2:4" ht="15.75" x14ac:dyDescent="0.25">
      <c r="B16" s="208">
        <v>43491</v>
      </c>
      <c r="C16" s="209" t="s">
        <v>141</v>
      </c>
      <c r="D16" s="234">
        <v>10705000</v>
      </c>
    </row>
    <row r="17" spans="2:4" ht="15.75" x14ac:dyDescent="0.25">
      <c r="B17" s="208">
        <v>43498</v>
      </c>
      <c r="C17" s="209" t="s">
        <v>142</v>
      </c>
      <c r="D17" s="234">
        <v>120000</v>
      </c>
    </row>
    <row r="18" spans="2:4" ht="15.75" x14ac:dyDescent="0.25">
      <c r="B18" s="208">
        <v>43498</v>
      </c>
      <c r="C18" s="209" t="s">
        <v>143</v>
      </c>
      <c r="D18" s="234">
        <v>1380000</v>
      </c>
    </row>
    <row r="19" spans="2:4" ht="15.75" x14ac:dyDescent="0.25">
      <c r="B19" s="208">
        <v>43498</v>
      </c>
      <c r="C19" s="209" t="s">
        <v>144</v>
      </c>
      <c r="D19" s="234">
        <v>12100000</v>
      </c>
    </row>
    <row r="20" spans="2:4" ht="15.75" x14ac:dyDescent="0.25">
      <c r="B20" s="208">
        <v>43505</v>
      </c>
      <c r="C20" s="209" t="s">
        <v>145</v>
      </c>
      <c r="D20" s="234">
        <v>120000</v>
      </c>
    </row>
    <row r="21" spans="2:4" ht="15.75" x14ac:dyDescent="0.25">
      <c r="B21" s="208">
        <v>43505</v>
      </c>
      <c r="C21" s="209" t="s">
        <v>146</v>
      </c>
      <c r="D21" s="234">
        <v>1380000</v>
      </c>
    </row>
    <row r="22" spans="2:4" ht="15.75" x14ac:dyDescent="0.25">
      <c r="B22" s="208">
        <v>43505</v>
      </c>
      <c r="C22" s="209" t="s">
        <v>147</v>
      </c>
      <c r="D22" s="234">
        <v>10910000</v>
      </c>
    </row>
    <row r="23" spans="2:4" ht="15.75" x14ac:dyDescent="0.25">
      <c r="B23" s="208">
        <v>43512</v>
      </c>
      <c r="C23" s="209" t="s">
        <v>148</v>
      </c>
      <c r="D23" s="234">
        <v>120000</v>
      </c>
    </row>
    <row r="24" spans="2:4" ht="15.75" x14ac:dyDescent="0.25">
      <c r="B24" s="208">
        <v>43512</v>
      </c>
      <c r="C24" s="209" t="s">
        <v>149</v>
      </c>
      <c r="D24" s="234">
        <v>1380000</v>
      </c>
    </row>
    <row r="25" spans="2:4" ht="15.75" x14ac:dyDescent="0.25">
      <c r="B25" s="208">
        <v>43512</v>
      </c>
      <c r="C25" s="209" t="s">
        <v>150</v>
      </c>
      <c r="D25" s="234">
        <v>13795000</v>
      </c>
    </row>
    <row r="26" spans="2:4" ht="15.75" x14ac:dyDescent="0.25">
      <c r="B26" s="208">
        <v>43519</v>
      </c>
      <c r="C26" s="209" t="s">
        <v>151</v>
      </c>
      <c r="D26" s="234">
        <v>120000</v>
      </c>
    </row>
    <row r="27" spans="2:4" ht="15.75" x14ac:dyDescent="0.25">
      <c r="B27" s="208">
        <v>43519</v>
      </c>
      <c r="C27" s="209" t="s">
        <v>152</v>
      </c>
      <c r="D27" s="234">
        <v>1380000</v>
      </c>
    </row>
    <row r="28" spans="2:4" ht="15.75" x14ac:dyDescent="0.25">
      <c r="B28" s="208">
        <v>43519</v>
      </c>
      <c r="C28" s="209" t="s">
        <v>153</v>
      </c>
      <c r="D28" s="234">
        <v>20020000</v>
      </c>
    </row>
    <row r="29" spans="2:4" ht="15.75" x14ac:dyDescent="0.25">
      <c r="B29" s="208">
        <v>43526</v>
      </c>
      <c r="C29" s="209" t="s">
        <v>154</v>
      </c>
      <c r="D29" s="234">
        <v>120000</v>
      </c>
    </row>
    <row r="30" spans="2:4" ht="15.75" x14ac:dyDescent="0.25">
      <c r="B30" s="208">
        <v>43526</v>
      </c>
      <c r="C30" s="209" t="s">
        <v>155</v>
      </c>
      <c r="D30" s="234">
        <v>1380000</v>
      </c>
    </row>
    <row r="31" spans="2:4" ht="15.75" x14ac:dyDescent="0.25">
      <c r="B31" s="208">
        <v>43526</v>
      </c>
      <c r="C31" s="209" t="s">
        <v>156</v>
      </c>
      <c r="D31" s="234">
        <v>18735000</v>
      </c>
    </row>
    <row r="32" spans="2:4" ht="15.75" x14ac:dyDescent="0.25">
      <c r="B32" s="208">
        <v>43533</v>
      </c>
      <c r="C32" s="209" t="s">
        <v>157</v>
      </c>
      <c r="D32" s="234">
        <v>120000</v>
      </c>
    </row>
    <row r="33" spans="2:4" ht="15.75" x14ac:dyDescent="0.25">
      <c r="B33" s="208">
        <v>43533</v>
      </c>
      <c r="C33" s="209" t="s">
        <v>158</v>
      </c>
      <c r="D33" s="234">
        <v>1380000</v>
      </c>
    </row>
    <row r="34" spans="2:4" ht="15.75" x14ac:dyDescent="0.25">
      <c r="B34" s="208">
        <v>43533</v>
      </c>
      <c r="C34" s="209" t="s">
        <v>159</v>
      </c>
      <c r="D34" s="234">
        <v>17550000</v>
      </c>
    </row>
    <row r="35" spans="2:4" ht="15.75" x14ac:dyDescent="0.25">
      <c r="B35" s="208">
        <v>43540</v>
      </c>
      <c r="C35" s="209" t="s">
        <v>160</v>
      </c>
      <c r="D35" s="234">
        <v>120000</v>
      </c>
    </row>
    <row r="36" spans="2:4" ht="15.75" x14ac:dyDescent="0.25">
      <c r="B36" s="208">
        <v>43540</v>
      </c>
      <c r="C36" s="209" t="s">
        <v>161</v>
      </c>
      <c r="D36" s="234">
        <v>1380000</v>
      </c>
    </row>
    <row r="37" spans="2:4" ht="15.75" x14ac:dyDescent="0.25">
      <c r="B37" s="208">
        <v>43540</v>
      </c>
      <c r="C37" s="209" t="s">
        <v>162</v>
      </c>
      <c r="D37" s="234">
        <v>16445000</v>
      </c>
    </row>
    <row r="38" spans="2:4" ht="15.75" x14ac:dyDescent="0.25">
      <c r="B38" s="208">
        <v>43547</v>
      </c>
      <c r="C38" s="209" t="s">
        <v>163</v>
      </c>
      <c r="D38" s="234">
        <v>120000</v>
      </c>
    </row>
    <row r="39" spans="2:4" ht="15.75" x14ac:dyDescent="0.25">
      <c r="B39" s="208">
        <v>43547</v>
      </c>
      <c r="C39" s="209" t="s">
        <v>164</v>
      </c>
      <c r="D39" s="234">
        <v>1380000</v>
      </c>
    </row>
    <row r="40" spans="2:4" ht="15.75" x14ac:dyDescent="0.25">
      <c r="B40" s="208">
        <v>43547</v>
      </c>
      <c r="C40" s="209" t="s">
        <v>165</v>
      </c>
      <c r="D40" s="234">
        <v>19260000</v>
      </c>
    </row>
    <row r="41" spans="2:4" ht="15.75" x14ac:dyDescent="0.25">
      <c r="B41" s="208">
        <v>43554</v>
      </c>
      <c r="C41" s="209" t="s">
        <v>166</v>
      </c>
      <c r="D41" s="234">
        <v>120000</v>
      </c>
    </row>
    <row r="42" spans="2:4" ht="15.75" x14ac:dyDescent="0.25">
      <c r="B42" s="208">
        <v>43554</v>
      </c>
      <c r="C42" s="209" t="s">
        <v>167</v>
      </c>
      <c r="D42" s="234">
        <v>1380000</v>
      </c>
    </row>
    <row r="43" spans="2:4" ht="15.75" x14ac:dyDescent="0.25">
      <c r="B43" s="208">
        <v>43554</v>
      </c>
      <c r="C43" s="209" t="s">
        <v>168</v>
      </c>
      <c r="D43" s="234">
        <v>16485000</v>
      </c>
    </row>
    <row r="44" spans="2:4" ht="15.75" x14ac:dyDescent="0.25">
      <c r="B44" s="208">
        <v>43561</v>
      </c>
      <c r="C44" s="209" t="s">
        <v>169</v>
      </c>
      <c r="D44" s="234">
        <v>120000</v>
      </c>
    </row>
    <row r="45" spans="2:4" ht="15.75" x14ac:dyDescent="0.25">
      <c r="B45" s="208">
        <v>43561</v>
      </c>
      <c r="C45" s="209" t="s">
        <v>170</v>
      </c>
      <c r="D45" s="234">
        <v>1380000</v>
      </c>
    </row>
    <row r="46" spans="2:4" ht="15.75" x14ac:dyDescent="0.25">
      <c r="B46" s="208">
        <v>43561</v>
      </c>
      <c r="C46" s="209" t="s">
        <v>171</v>
      </c>
      <c r="D46" s="234">
        <v>19290000</v>
      </c>
    </row>
    <row r="47" spans="2:4" ht="15.75" x14ac:dyDescent="0.25">
      <c r="B47" s="208">
        <v>43568</v>
      </c>
      <c r="C47" s="209" t="s">
        <v>172</v>
      </c>
      <c r="D47" s="234">
        <v>120000</v>
      </c>
    </row>
    <row r="48" spans="2:4" ht="15.75" x14ac:dyDescent="0.25">
      <c r="B48" s="208">
        <v>43568</v>
      </c>
      <c r="C48" s="209" t="s">
        <v>173</v>
      </c>
      <c r="D48" s="234">
        <v>1380000</v>
      </c>
    </row>
    <row r="49" spans="2:4" ht="15.75" x14ac:dyDescent="0.25">
      <c r="B49" s="208">
        <v>43568</v>
      </c>
      <c r="C49" s="209" t="s">
        <v>174</v>
      </c>
      <c r="D49" s="234">
        <v>10950000</v>
      </c>
    </row>
    <row r="50" spans="2:4" ht="15.75" x14ac:dyDescent="0.25">
      <c r="B50" s="208">
        <v>43575</v>
      </c>
      <c r="C50" s="209" t="s">
        <v>175</v>
      </c>
      <c r="D50" s="234">
        <v>120000</v>
      </c>
    </row>
    <row r="51" spans="2:4" ht="15.75" x14ac:dyDescent="0.25">
      <c r="B51" s="208">
        <v>43575</v>
      </c>
      <c r="C51" s="209" t="s">
        <v>176</v>
      </c>
      <c r="D51" s="234">
        <v>1380000</v>
      </c>
    </row>
    <row r="52" spans="2:4" ht="15.75" x14ac:dyDescent="0.25">
      <c r="B52" s="208">
        <v>43575</v>
      </c>
      <c r="C52" s="209" t="s">
        <v>177</v>
      </c>
      <c r="D52" s="234">
        <v>11380000</v>
      </c>
    </row>
    <row r="53" spans="2:4" ht="15.75" x14ac:dyDescent="0.25">
      <c r="B53" s="208">
        <v>43582</v>
      </c>
      <c r="C53" s="209" t="s">
        <v>178</v>
      </c>
      <c r="D53" s="234">
        <v>120000</v>
      </c>
    </row>
    <row r="54" spans="2:4" ht="15.75" x14ac:dyDescent="0.25">
      <c r="B54" s="208">
        <v>43582</v>
      </c>
      <c r="C54" s="209" t="s">
        <v>179</v>
      </c>
      <c r="D54" s="234">
        <v>1380000</v>
      </c>
    </row>
    <row r="55" spans="2:4" ht="15.75" x14ac:dyDescent="0.25">
      <c r="B55" s="208">
        <v>43582</v>
      </c>
      <c r="C55" s="209" t="s">
        <v>180</v>
      </c>
      <c r="D55" s="234">
        <v>15440000</v>
      </c>
    </row>
    <row r="56" spans="2:4" ht="15.75" x14ac:dyDescent="0.25">
      <c r="B56" s="208">
        <v>43589</v>
      </c>
      <c r="C56" s="209" t="s">
        <v>181</v>
      </c>
      <c r="D56" s="234">
        <v>120000</v>
      </c>
    </row>
    <row r="57" spans="2:4" ht="15.75" x14ac:dyDescent="0.25">
      <c r="B57" s="208">
        <v>43589</v>
      </c>
      <c r="C57" s="209" t="s">
        <v>182</v>
      </c>
      <c r="D57" s="234">
        <v>1380000</v>
      </c>
    </row>
    <row r="58" spans="2:4" ht="15.75" x14ac:dyDescent="0.25">
      <c r="B58" s="208">
        <v>43589</v>
      </c>
      <c r="C58" s="209" t="s">
        <v>183</v>
      </c>
      <c r="D58" s="234">
        <v>18760000</v>
      </c>
    </row>
    <row r="59" spans="2:4" ht="15.75" x14ac:dyDescent="0.25">
      <c r="B59" s="208">
        <v>43596</v>
      </c>
      <c r="C59" s="209" t="s">
        <v>184</v>
      </c>
      <c r="D59" s="234">
        <v>120000</v>
      </c>
    </row>
    <row r="60" spans="2:4" ht="15.75" x14ac:dyDescent="0.25">
      <c r="B60" s="208">
        <v>43596</v>
      </c>
      <c r="C60" s="209" t="s">
        <v>185</v>
      </c>
      <c r="D60" s="234">
        <v>1380000</v>
      </c>
    </row>
    <row r="61" spans="2:4" ht="15.75" x14ac:dyDescent="0.25">
      <c r="B61" s="208">
        <v>43596</v>
      </c>
      <c r="C61" s="209" t="s">
        <v>186</v>
      </c>
      <c r="D61" s="234">
        <v>12730000</v>
      </c>
    </row>
    <row r="62" spans="2:4" ht="15.75" x14ac:dyDescent="0.25">
      <c r="B62" s="208">
        <v>43603</v>
      </c>
      <c r="C62" s="209" t="s">
        <v>187</v>
      </c>
      <c r="D62" s="234">
        <v>120000</v>
      </c>
    </row>
    <row r="63" spans="2:4" ht="15.75" x14ac:dyDescent="0.25">
      <c r="B63" s="208">
        <v>43603</v>
      </c>
      <c r="C63" s="209" t="s">
        <v>188</v>
      </c>
      <c r="D63" s="234">
        <v>1380000</v>
      </c>
    </row>
    <row r="64" spans="2:4" ht="15.75" x14ac:dyDescent="0.25">
      <c r="B64" s="208">
        <v>43603</v>
      </c>
      <c r="C64" s="209" t="s">
        <v>189</v>
      </c>
      <c r="D64" s="234">
        <v>20610000</v>
      </c>
    </row>
    <row r="65" spans="2:4" ht="15.75" x14ac:dyDescent="0.25">
      <c r="B65" s="208">
        <v>43610</v>
      </c>
      <c r="C65" s="209" t="s">
        <v>190</v>
      </c>
      <c r="D65" s="234">
        <v>120000</v>
      </c>
    </row>
    <row r="66" spans="2:4" ht="15.75" x14ac:dyDescent="0.25">
      <c r="B66" s="208">
        <v>43610</v>
      </c>
      <c r="C66" s="209" t="s">
        <v>191</v>
      </c>
      <c r="D66" s="234">
        <v>1380000</v>
      </c>
    </row>
    <row r="67" spans="2:4" ht="15.75" x14ac:dyDescent="0.25">
      <c r="B67" s="208">
        <v>43610</v>
      </c>
      <c r="C67" s="209" t="s">
        <v>192</v>
      </c>
      <c r="D67" s="234">
        <v>23690000</v>
      </c>
    </row>
    <row r="68" spans="2:4" ht="15.75" x14ac:dyDescent="0.25">
      <c r="B68" s="210">
        <v>43617</v>
      </c>
      <c r="C68" s="209" t="s">
        <v>193</v>
      </c>
      <c r="D68" s="234">
        <v>120000</v>
      </c>
    </row>
    <row r="69" spans="2:4" ht="15.75" x14ac:dyDescent="0.25">
      <c r="B69" s="210">
        <v>43617</v>
      </c>
      <c r="C69" s="209" t="s">
        <v>194</v>
      </c>
      <c r="D69" s="234">
        <v>1380000</v>
      </c>
    </row>
    <row r="70" spans="2:4" ht="15.75" x14ac:dyDescent="0.25">
      <c r="B70" s="210">
        <v>43617</v>
      </c>
      <c r="C70" s="209" t="s">
        <v>195</v>
      </c>
      <c r="D70" s="234">
        <v>17455000</v>
      </c>
    </row>
    <row r="71" spans="2:4" ht="15.75" x14ac:dyDescent="0.25">
      <c r="B71" s="210">
        <v>43631</v>
      </c>
      <c r="C71" s="209" t="s">
        <v>196</v>
      </c>
      <c r="D71" s="234">
        <v>120000</v>
      </c>
    </row>
    <row r="72" spans="2:4" ht="15.75" x14ac:dyDescent="0.25">
      <c r="B72" s="210">
        <v>43631</v>
      </c>
      <c r="C72" s="209" t="s">
        <v>197</v>
      </c>
      <c r="D72" s="234">
        <v>1380000</v>
      </c>
    </row>
    <row r="73" spans="2:4" ht="15.75" x14ac:dyDescent="0.25">
      <c r="B73" s="210">
        <v>43631</v>
      </c>
      <c r="C73" s="209" t="s">
        <v>198</v>
      </c>
      <c r="D73" s="234">
        <v>6880000</v>
      </c>
    </row>
    <row r="74" spans="2:4" ht="15.75" x14ac:dyDescent="0.25">
      <c r="B74" s="210">
        <v>43638</v>
      </c>
      <c r="C74" s="209" t="s">
        <v>199</v>
      </c>
      <c r="D74" s="234">
        <v>120000</v>
      </c>
    </row>
    <row r="75" spans="2:4" ht="15.75" x14ac:dyDescent="0.25">
      <c r="B75" s="210">
        <v>43638</v>
      </c>
      <c r="C75" s="209" t="s">
        <v>200</v>
      </c>
      <c r="D75" s="234">
        <v>1380000</v>
      </c>
    </row>
    <row r="76" spans="2:4" ht="15.75" x14ac:dyDescent="0.25">
      <c r="B76" s="210">
        <v>43638</v>
      </c>
      <c r="C76" s="209" t="s">
        <v>201</v>
      </c>
      <c r="D76" s="234">
        <v>14170000</v>
      </c>
    </row>
    <row r="77" spans="2:4" ht="15.75" x14ac:dyDescent="0.25">
      <c r="B77" s="208">
        <v>43645</v>
      </c>
      <c r="C77" s="209" t="s">
        <v>202</v>
      </c>
      <c r="D77" s="234">
        <v>120000</v>
      </c>
    </row>
    <row r="78" spans="2:4" ht="15.75" x14ac:dyDescent="0.25">
      <c r="B78" s="208">
        <v>43645</v>
      </c>
      <c r="C78" s="209" t="s">
        <v>203</v>
      </c>
      <c r="D78" s="234">
        <v>1380000</v>
      </c>
    </row>
    <row r="79" spans="2:4" ht="15.75" x14ac:dyDescent="0.25">
      <c r="B79" s="208">
        <v>43645</v>
      </c>
      <c r="C79" s="209" t="s">
        <v>204</v>
      </c>
      <c r="D79" s="234">
        <v>16570000</v>
      </c>
    </row>
    <row r="80" spans="2:4" ht="15.75" x14ac:dyDescent="0.25">
      <c r="B80" s="210">
        <v>43652</v>
      </c>
      <c r="C80" s="209" t="s">
        <v>205</v>
      </c>
      <c r="D80" s="234">
        <v>120000</v>
      </c>
    </row>
    <row r="81" spans="2:4" ht="15.75" x14ac:dyDescent="0.25">
      <c r="B81" s="210">
        <v>43652</v>
      </c>
      <c r="C81" s="209" t="s">
        <v>206</v>
      </c>
      <c r="D81" s="234">
        <v>1380000</v>
      </c>
    </row>
    <row r="82" spans="2:4" ht="15.75" x14ac:dyDescent="0.25">
      <c r="B82" s="210">
        <v>43652</v>
      </c>
      <c r="C82" s="209" t="s">
        <v>207</v>
      </c>
      <c r="D82" s="234">
        <v>18695000</v>
      </c>
    </row>
    <row r="83" spans="2:4" ht="15.75" x14ac:dyDescent="0.25">
      <c r="B83" s="210">
        <v>43659</v>
      </c>
      <c r="C83" s="209" t="s">
        <v>208</v>
      </c>
      <c r="D83" s="234">
        <v>120000</v>
      </c>
    </row>
    <row r="84" spans="2:4" ht="15.75" x14ac:dyDescent="0.25">
      <c r="B84" s="210">
        <v>43659</v>
      </c>
      <c r="C84" s="209" t="s">
        <v>209</v>
      </c>
      <c r="D84" s="234">
        <v>1380000</v>
      </c>
    </row>
    <row r="85" spans="2:4" ht="15.75" x14ac:dyDescent="0.25">
      <c r="B85" s="210">
        <v>43659</v>
      </c>
      <c r="C85" s="209" t="s">
        <v>210</v>
      </c>
      <c r="D85" s="234">
        <v>24385000</v>
      </c>
    </row>
    <row r="86" spans="2:4" ht="15.75" x14ac:dyDescent="0.25">
      <c r="B86" s="210">
        <v>43666</v>
      </c>
      <c r="C86" s="209" t="s">
        <v>211</v>
      </c>
      <c r="D86" s="234">
        <v>120000</v>
      </c>
    </row>
    <row r="87" spans="2:4" ht="15.75" x14ac:dyDescent="0.25">
      <c r="B87" s="210">
        <v>43666</v>
      </c>
      <c r="C87" s="209" t="s">
        <v>212</v>
      </c>
      <c r="D87" s="234">
        <v>1380000</v>
      </c>
    </row>
    <row r="88" spans="2:4" ht="15.75" x14ac:dyDescent="0.25">
      <c r="B88" s="210">
        <v>43666</v>
      </c>
      <c r="C88" s="209" t="s">
        <v>213</v>
      </c>
      <c r="D88" s="234">
        <v>21470000</v>
      </c>
    </row>
    <row r="89" spans="2:4" ht="15.75" x14ac:dyDescent="0.25">
      <c r="B89" s="210">
        <v>43673</v>
      </c>
      <c r="C89" s="209" t="s">
        <v>214</v>
      </c>
      <c r="D89" s="234">
        <v>120000</v>
      </c>
    </row>
    <row r="90" spans="2:4" ht="15.75" x14ac:dyDescent="0.25">
      <c r="B90" s="210">
        <v>43673</v>
      </c>
      <c r="C90" s="209" t="s">
        <v>215</v>
      </c>
      <c r="D90" s="234">
        <v>1380000</v>
      </c>
    </row>
    <row r="91" spans="2:4" ht="15.75" x14ac:dyDescent="0.25">
      <c r="B91" s="210">
        <v>43673</v>
      </c>
      <c r="C91" s="209" t="s">
        <v>216</v>
      </c>
      <c r="D91" s="234">
        <v>19410000</v>
      </c>
    </row>
    <row r="92" spans="2:4" ht="15.75" x14ac:dyDescent="0.25">
      <c r="B92" s="210">
        <v>43680</v>
      </c>
      <c r="C92" s="209" t="s">
        <v>217</v>
      </c>
      <c r="D92" s="234">
        <v>120000</v>
      </c>
    </row>
    <row r="93" spans="2:4" ht="15.75" x14ac:dyDescent="0.25">
      <c r="B93" s="210">
        <v>43680</v>
      </c>
      <c r="C93" s="209" t="s">
        <v>218</v>
      </c>
      <c r="D93" s="234">
        <v>1380000</v>
      </c>
    </row>
    <row r="94" spans="2:4" ht="15.75" x14ac:dyDescent="0.25">
      <c r="B94" s="210">
        <v>43680</v>
      </c>
      <c r="C94" s="209" t="s">
        <v>219</v>
      </c>
      <c r="D94" s="234">
        <v>19895000</v>
      </c>
    </row>
    <row r="95" spans="2:4" ht="15.75" x14ac:dyDescent="0.25">
      <c r="B95" s="210">
        <v>43687</v>
      </c>
      <c r="C95" s="209" t="s">
        <v>220</v>
      </c>
      <c r="D95" s="234">
        <v>120000</v>
      </c>
    </row>
    <row r="96" spans="2:4" ht="15.75" x14ac:dyDescent="0.25">
      <c r="B96" s="210">
        <v>43687</v>
      </c>
      <c r="C96" s="209" t="s">
        <v>221</v>
      </c>
      <c r="D96" s="234">
        <v>1380000</v>
      </c>
    </row>
    <row r="97" spans="2:4" ht="15.75" x14ac:dyDescent="0.25">
      <c r="B97" s="210">
        <v>43687</v>
      </c>
      <c r="C97" s="209" t="s">
        <v>222</v>
      </c>
      <c r="D97" s="234">
        <v>19145000</v>
      </c>
    </row>
    <row r="98" spans="2:4" ht="15.75" x14ac:dyDescent="0.25">
      <c r="B98" s="210">
        <v>43693</v>
      </c>
      <c r="C98" s="209" t="s">
        <v>223</v>
      </c>
      <c r="D98" s="234">
        <v>120000</v>
      </c>
    </row>
    <row r="99" spans="2:4" ht="15.75" x14ac:dyDescent="0.25">
      <c r="B99" s="210">
        <v>43693</v>
      </c>
      <c r="C99" s="209" t="s">
        <v>224</v>
      </c>
      <c r="D99" s="234">
        <v>1380000</v>
      </c>
    </row>
    <row r="100" spans="2:4" ht="15.75" x14ac:dyDescent="0.25">
      <c r="B100" s="210">
        <v>43693</v>
      </c>
      <c r="C100" s="209" t="s">
        <v>225</v>
      </c>
      <c r="D100" s="234">
        <v>20000000</v>
      </c>
    </row>
    <row r="101" spans="2:4" ht="15.75" x14ac:dyDescent="0.25">
      <c r="B101" s="210">
        <v>43701</v>
      </c>
      <c r="C101" s="209" t="s">
        <v>226</v>
      </c>
      <c r="D101" s="234">
        <v>120000</v>
      </c>
    </row>
    <row r="102" spans="2:4" ht="15.75" x14ac:dyDescent="0.25">
      <c r="B102" s="210">
        <v>43701</v>
      </c>
      <c r="C102" s="209" t="s">
        <v>227</v>
      </c>
      <c r="D102" s="234">
        <v>1380000</v>
      </c>
    </row>
    <row r="103" spans="2:4" ht="15.75" x14ac:dyDescent="0.25">
      <c r="B103" s="210">
        <v>43701</v>
      </c>
      <c r="C103" s="209" t="s">
        <v>228</v>
      </c>
      <c r="D103" s="234">
        <v>20800000</v>
      </c>
    </row>
    <row r="104" spans="2:4" ht="15.75" x14ac:dyDescent="0.25">
      <c r="B104" s="210">
        <v>43708</v>
      </c>
      <c r="C104" s="209" t="s">
        <v>229</v>
      </c>
      <c r="D104" s="234">
        <v>120000</v>
      </c>
    </row>
    <row r="105" spans="2:4" ht="15.75" x14ac:dyDescent="0.25">
      <c r="B105" s="210">
        <v>43708</v>
      </c>
      <c r="C105" s="209" t="s">
        <v>230</v>
      </c>
      <c r="D105" s="234">
        <v>1380000</v>
      </c>
    </row>
    <row r="106" spans="2:4" ht="15.75" x14ac:dyDescent="0.25">
      <c r="B106" s="210">
        <v>43708</v>
      </c>
      <c r="C106" s="209" t="s">
        <v>231</v>
      </c>
      <c r="D106" s="234">
        <v>18115000</v>
      </c>
    </row>
    <row r="107" spans="2:4" ht="15.75" x14ac:dyDescent="0.25">
      <c r="B107" s="210">
        <v>43715</v>
      </c>
      <c r="C107" s="209" t="s">
        <v>232</v>
      </c>
      <c r="D107" s="234">
        <v>120000</v>
      </c>
    </row>
    <row r="108" spans="2:4" ht="15.75" x14ac:dyDescent="0.25">
      <c r="B108" s="210">
        <v>43715</v>
      </c>
      <c r="C108" s="209" t="s">
        <v>233</v>
      </c>
      <c r="D108" s="234">
        <v>1380000</v>
      </c>
    </row>
    <row r="109" spans="2:4" ht="15.75" x14ac:dyDescent="0.25">
      <c r="B109" s="210">
        <v>43715</v>
      </c>
      <c r="C109" s="209" t="s">
        <v>234</v>
      </c>
      <c r="D109" s="234">
        <v>22740000</v>
      </c>
    </row>
    <row r="110" spans="2:4" ht="15.75" x14ac:dyDescent="0.25">
      <c r="B110" s="210">
        <v>43722</v>
      </c>
      <c r="C110" s="209" t="s">
        <v>235</v>
      </c>
      <c r="D110" s="234">
        <v>120000</v>
      </c>
    </row>
    <row r="111" spans="2:4" ht="15.75" x14ac:dyDescent="0.25">
      <c r="B111" s="210">
        <v>43722</v>
      </c>
      <c r="C111" s="209" t="s">
        <v>236</v>
      </c>
      <c r="D111" s="234">
        <v>1380000</v>
      </c>
    </row>
    <row r="112" spans="2:4" ht="15.75" x14ac:dyDescent="0.25">
      <c r="B112" s="210">
        <v>43722</v>
      </c>
      <c r="C112" s="209" t="s">
        <v>237</v>
      </c>
      <c r="D112" s="234">
        <v>27200000</v>
      </c>
    </row>
    <row r="113" spans="2:4" ht="15.75" x14ac:dyDescent="0.25">
      <c r="B113" s="210">
        <v>43729</v>
      </c>
      <c r="C113" s="209" t="s">
        <v>238</v>
      </c>
      <c r="D113" s="234">
        <v>120000</v>
      </c>
    </row>
    <row r="114" spans="2:4" ht="15.75" x14ac:dyDescent="0.25">
      <c r="B114" s="210">
        <v>43729</v>
      </c>
      <c r="C114" s="209" t="s">
        <v>239</v>
      </c>
      <c r="D114" s="234">
        <v>1380000</v>
      </c>
    </row>
    <row r="115" spans="2:4" ht="15.75" x14ac:dyDescent="0.25">
      <c r="B115" s="210">
        <v>43729</v>
      </c>
      <c r="C115" s="209" t="s">
        <v>240</v>
      </c>
      <c r="D115" s="234">
        <v>16330000</v>
      </c>
    </row>
    <row r="116" spans="2:4" ht="15.75" x14ac:dyDescent="0.25">
      <c r="B116" s="210">
        <v>43729</v>
      </c>
      <c r="C116" s="209" t="s">
        <v>241</v>
      </c>
      <c r="D116" s="234">
        <v>1200000</v>
      </c>
    </row>
    <row r="117" spans="2:4" ht="15.75" x14ac:dyDescent="0.25">
      <c r="B117" s="210">
        <v>43736</v>
      </c>
      <c r="C117" s="209" t="s">
        <v>242</v>
      </c>
      <c r="D117" s="234">
        <v>120000</v>
      </c>
    </row>
    <row r="118" spans="2:4" ht="15.75" x14ac:dyDescent="0.25">
      <c r="B118" s="210">
        <v>43736</v>
      </c>
      <c r="C118" s="209" t="s">
        <v>243</v>
      </c>
      <c r="D118" s="234">
        <v>1380000</v>
      </c>
    </row>
    <row r="119" spans="2:4" ht="15.75" x14ac:dyDescent="0.25">
      <c r="B119" s="210">
        <v>43736</v>
      </c>
      <c r="C119" s="209" t="s">
        <v>244</v>
      </c>
      <c r="D119" s="234">
        <v>20230000</v>
      </c>
    </row>
    <row r="120" spans="2:4" ht="15.75" x14ac:dyDescent="0.25">
      <c r="B120" s="211">
        <v>43743</v>
      </c>
      <c r="C120" s="209" t="s">
        <v>245</v>
      </c>
      <c r="D120" s="234">
        <v>120000</v>
      </c>
    </row>
    <row r="121" spans="2:4" ht="15.75" x14ac:dyDescent="0.25">
      <c r="B121" s="211">
        <v>43743</v>
      </c>
      <c r="C121" s="209" t="s">
        <v>246</v>
      </c>
      <c r="D121" s="234">
        <v>1380000</v>
      </c>
    </row>
    <row r="122" spans="2:4" ht="15.75" x14ac:dyDescent="0.25">
      <c r="B122" s="211">
        <v>43743</v>
      </c>
      <c r="C122" s="209" t="s">
        <v>247</v>
      </c>
      <c r="D122" s="234">
        <v>16400000</v>
      </c>
    </row>
    <row r="123" spans="2:4" ht="15.75" x14ac:dyDescent="0.25">
      <c r="B123" s="211">
        <v>43750</v>
      </c>
      <c r="C123" s="209" t="s">
        <v>248</v>
      </c>
      <c r="D123" s="234">
        <v>120000</v>
      </c>
    </row>
    <row r="124" spans="2:4" ht="15.75" x14ac:dyDescent="0.25">
      <c r="B124" s="211">
        <v>43750</v>
      </c>
      <c r="C124" s="209" t="s">
        <v>249</v>
      </c>
      <c r="D124" s="234">
        <v>1380000</v>
      </c>
    </row>
    <row r="125" spans="2:4" ht="15.75" x14ac:dyDescent="0.25">
      <c r="B125" s="211">
        <v>43750</v>
      </c>
      <c r="C125" s="209" t="s">
        <v>250</v>
      </c>
      <c r="D125" s="234">
        <v>16890000</v>
      </c>
    </row>
    <row r="126" spans="2:4" ht="15.75" x14ac:dyDescent="0.25">
      <c r="B126" s="211">
        <v>43757</v>
      </c>
      <c r="C126" s="209" t="s">
        <v>251</v>
      </c>
      <c r="D126" s="234">
        <v>120000</v>
      </c>
    </row>
    <row r="127" spans="2:4" ht="15.75" x14ac:dyDescent="0.25">
      <c r="B127" s="211">
        <v>43757</v>
      </c>
      <c r="C127" s="209" t="s">
        <v>252</v>
      </c>
      <c r="D127" s="234">
        <v>1380000</v>
      </c>
    </row>
    <row r="128" spans="2:4" ht="15.75" x14ac:dyDescent="0.25">
      <c r="B128" s="211">
        <v>43757</v>
      </c>
      <c r="C128" s="209" t="s">
        <v>253</v>
      </c>
      <c r="D128" s="234">
        <v>18360000</v>
      </c>
    </row>
    <row r="129" spans="2:4" ht="15.75" x14ac:dyDescent="0.25">
      <c r="B129" s="211">
        <v>43757</v>
      </c>
      <c r="C129" s="209" t="s">
        <v>254</v>
      </c>
      <c r="D129" s="234">
        <v>260000</v>
      </c>
    </row>
    <row r="130" spans="2:4" ht="15.75" x14ac:dyDescent="0.25">
      <c r="B130" s="211">
        <v>43764</v>
      </c>
      <c r="C130" s="209" t="s">
        <v>255</v>
      </c>
      <c r="D130" s="234">
        <v>17485000</v>
      </c>
    </row>
    <row r="131" spans="2:4" ht="15.75" x14ac:dyDescent="0.25">
      <c r="B131" s="211">
        <v>43764</v>
      </c>
      <c r="C131" s="209" t="s">
        <v>256</v>
      </c>
      <c r="D131" s="234">
        <v>120000</v>
      </c>
    </row>
    <row r="132" spans="2:4" ht="15.75" x14ac:dyDescent="0.25">
      <c r="B132" s="211">
        <v>43764</v>
      </c>
      <c r="C132" s="209" t="s">
        <v>257</v>
      </c>
      <c r="D132" s="234">
        <v>1380000</v>
      </c>
    </row>
    <row r="133" spans="2:4" ht="15.75" x14ac:dyDescent="0.25">
      <c r="B133" s="211">
        <v>43771</v>
      </c>
      <c r="C133" s="209" t="s">
        <v>258</v>
      </c>
      <c r="D133" s="234">
        <v>20000000</v>
      </c>
    </row>
    <row r="134" spans="2:4" ht="15.75" x14ac:dyDescent="0.25">
      <c r="B134" s="211">
        <v>43778</v>
      </c>
      <c r="C134" s="209" t="s">
        <v>259</v>
      </c>
      <c r="D134" s="234">
        <v>20000000</v>
      </c>
    </row>
    <row r="135" spans="2:4" ht="15.75" x14ac:dyDescent="0.25">
      <c r="B135" s="211">
        <v>43785</v>
      </c>
      <c r="C135" s="209" t="s">
        <v>260</v>
      </c>
      <c r="D135" s="234">
        <v>120000</v>
      </c>
    </row>
    <row r="136" spans="2:4" ht="15.75" x14ac:dyDescent="0.25">
      <c r="B136" s="211">
        <v>43785</v>
      </c>
      <c r="C136" s="209" t="s">
        <v>261</v>
      </c>
      <c r="D136" s="234">
        <v>1380000</v>
      </c>
    </row>
    <row r="137" spans="2:4" ht="15.75" x14ac:dyDescent="0.25">
      <c r="B137" s="211">
        <v>43785</v>
      </c>
      <c r="C137" s="209" t="s">
        <v>262</v>
      </c>
      <c r="D137" s="234">
        <v>23539000</v>
      </c>
    </row>
    <row r="138" spans="2:4" ht="15.75" x14ac:dyDescent="0.25">
      <c r="B138" s="211">
        <v>43792</v>
      </c>
      <c r="C138" s="209" t="s">
        <v>263</v>
      </c>
      <c r="D138" s="234">
        <v>120000</v>
      </c>
    </row>
    <row r="139" spans="2:4" ht="15.75" x14ac:dyDescent="0.25">
      <c r="B139" s="211">
        <v>43792</v>
      </c>
      <c r="C139" s="209" t="s">
        <v>264</v>
      </c>
      <c r="D139" s="234">
        <v>1380000</v>
      </c>
    </row>
    <row r="140" spans="2:4" ht="15.75" x14ac:dyDescent="0.25">
      <c r="B140" s="211">
        <v>43792</v>
      </c>
      <c r="C140" s="209" t="s">
        <v>265</v>
      </c>
      <c r="D140" s="234">
        <v>26160000</v>
      </c>
    </row>
    <row r="141" spans="2:4" ht="15.75" x14ac:dyDescent="0.25">
      <c r="B141" s="211">
        <v>43799</v>
      </c>
      <c r="C141" s="209" t="s">
        <v>266</v>
      </c>
      <c r="D141" s="234">
        <v>120000</v>
      </c>
    </row>
    <row r="142" spans="2:4" ht="15.75" x14ac:dyDescent="0.25">
      <c r="B142" s="211">
        <v>43799</v>
      </c>
      <c r="C142" s="209" t="s">
        <v>267</v>
      </c>
      <c r="D142" s="234">
        <v>1380000</v>
      </c>
    </row>
    <row r="143" spans="2:4" ht="15.75" x14ac:dyDescent="0.25">
      <c r="B143" s="211">
        <v>43799</v>
      </c>
      <c r="C143" s="209" t="s">
        <v>268</v>
      </c>
      <c r="D143" s="234">
        <v>27090000</v>
      </c>
    </row>
    <row r="144" spans="2:4" ht="15.75" x14ac:dyDescent="0.25">
      <c r="B144" s="211">
        <v>43799</v>
      </c>
      <c r="C144" s="209" t="s">
        <v>269</v>
      </c>
      <c r="D144" s="234">
        <v>2940000</v>
      </c>
    </row>
    <row r="145" spans="2:4" ht="15.75" x14ac:dyDescent="0.25">
      <c r="B145" s="210">
        <v>43806</v>
      </c>
      <c r="C145" s="209" t="s">
        <v>270</v>
      </c>
      <c r="D145" s="237">
        <v>48000000</v>
      </c>
    </row>
    <row r="146" spans="2:4" ht="15.75" x14ac:dyDescent="0.25">
      <c r="B146" s="210">
        <v>43806</v>
      </c>
      <c r="C146" s="209" t="s">
        <v>271</v>
      </c>
      <c r="D146" s="234">
        <v>120000</v>
      </c>
    </row>
    <row r="147" spans="2:4" ht="15.75" x14ac:dyDescent="0.25">
      <c r="B147" s="210">
        <v>43806</v>
      </c>
      <c r="C147" s="209" t="s">
        <v>272</v>
      </c>
      <c r="D147" s="234">
        <v>1380000</v>
      </c>
    </row>
    <row r="148" spans="2:4" ht="15.75" x14ac:dyDescent="0.25">
      <c r="B148" s="210">
        <v>43806</v>
      </c>
      <c r="C148" s="209" t="s">
        <v>273</v>
      </c>
      <c r="D148" s="234">
        <v>35575000</v>
      </c>
    </row>
    <row r="149" spans="2:4" ht="15.75" x14ac:dyDescent="0.25">
      <c r="B149" s="210">
        <v>43806</v>
      </c>
      <c r="C149" s="209" t="s">
        <v>274</v>
      </c>
      <c r="D149" s="234">
        <v>10500000</v>
      </c>
    </row>
    <row r="150" spans="2:4" ht="15.75" x14ac:dyDescent="0.25">
      <c r="B150" s="210">
        <v>43813</v>
      </c>
      <c r="C150" s="209" t="s">
        <v>275</v>
      </c>
      <c r="D150" s="234">
        <v>120000</v>
      </c>
    </row>
    <row r="151" spans="2:4" ht="15.75" x14ac:dyDescent="0.25">
      <c r="B151" s="210">
        <v>43813</v>
      </c>
      <c r="C151" s="209" t="s">
        <v>276</v>
      </c>
      <c r="D151" s="234">
        <v>1380000</v>
      </c>
    </row>
    <row r="152" spans="2:4" ht="15.75" x14ac:dyDescent="0.25">
      <c r="B152" s="210">
        <v>43813</v>
      </c>
      <c r="C152" s="209" t="s">
        <v>277</v>
      </c>
      <c r="D152" s="234">
        <v>16710000</v>
      </c>
    </row>
    <row r="153" spans="2:4" ht="15.75" x14ac:dyDescent="0.25">
      <c r="B153" s="210">
        <v>43820</v>
      </c>
      <c r="C153" s="209" t="s">
        <v>278</v>
      </c>
      <c r="D153" s="234">
        <v>120000</v>
      </c>
    </row>
    <row r="154" spans="2:4" ht="15.75" x14ac:dyDescent="0.25">
      <c r="B154" s="210">
        <v>43820</v>
      </c>
      <c r="C154" s="209" t="s">
        <v>279</v>
      </c>
      <c r="D154" s="234">
        <v>1380000</v>
      </c>
    </row>
    <row r="155" spans="2:4" ht="15.75" x14ac:dyDescent="0.25">
      <c r="B155" s="210">
        <v>43820</v>
      </c>
      <c r="C155" s="209" t="s">
        <v>280</v>
      </c>
      <c r="D155" s="234">
        <v>19180000</v>
      </c>
    </row>
    <row r="156" spans="2:4" ht="15.75" x14ac:dyDescent="0.25">
      <c r="B156" s="210">
        <v>43827</v>
      </c>
      <c r="C156" s="209" t="s">
        <v>281</v>
      </c>
      <c r="D156" s="234">
        <v>120000</v>
      </c>
    </row>
    <row r="157" spans="2:4" ht="15.75" x14ac:dyDescent="0.25">
      <c r="B157" s="210">
        <v>43827</v>
      </c>
      <c r="C157" s="209" t="s">
        <v>282</v>
      </c>
      <c r="D157" s="234">
        <v>1380000</v>
      </c>
    </row>
    <row r="158" spans="2:4" ht="15.75" x14ac:dyDescent="0.25">
      <c r="B158" s="210">
        <v>43827</v>
      </c>
      <c r="C158" s="209" t="s">
        <v>283</v>
      </c>
      <c r="D158" s="234">
        <v>17715000</v>
      </c>
    </row>
    <row r="159" spans="2:4" ht="15.75" x14ac:dyDescent="0.25">
      <c r="B159" s="210">
        <v>43602</v>
      </c>
      <c r="C159" s="209" t="s">
        <v>284</v>
      </c>
      <c r="D159" s="237">
        <v>20000000</v>
      </c>
    </row>
    <row r="160" spans="2:4" ht="15.75" x14ac:dyDescent="0.25">
      <c r="B160" s="212">
        <v>43801</v>
      </c>
      <c r="C160" s="213" t="s">
        <v>285</v>
      </c>
      <c r="D160" s="238">
        <v>40000</v>
      </c>
    </row>
    <row r="161" spans="1:4" ht="16.5" x14ac:dyDescent="0.3">
      <c r="A161" s="217"/>
      <c r="B161" s="216" t="s">
        <v>14</v>
      </c>
      <c r="C161" s="216"/>
      <c r="D161" s="239">
        <f>SUM(D5:D160)</f>
        <v>1070609000</v>
      </c>
    </row>
  </sheetData>
  <mergeCells count="1">
    <mergeCell ref="B161:C161"/>
  </mergeCells>
  <pageMargins left="0.7" right="0.7" top="0.75" bottom="0.75" header="0.3" footer="0.3"/>
  <pageSetup paperSize="9" scale="85"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96085-3E30-4D4E-9536-622E13F3172B}">
  <dimension ref="A2:F260"/>
  <sheetViews>
    <sheetView view="pageBreakPreview" zoomScale="79" zoomScaleNormal="100" workbookViewId="0">
      <selection activeCell="C13" sqref="C13"/>
    </sheetView>
  </sheetViews>
  <sheetFormatPr defaultRowHeight="15" x14ac:dyDescent="0.25"/>
  <cols>
    <col min="1" max="1" width="1.85546875" style="207" customWidth="1"/>
    <col min="2" max="2" width="16.140625" style="207" customWidth="1"/>
    <col min="3" max="3" width="63.5703125" style="207" customWidth="1"/>
    <col min="4" max="4" width="20" style="232" customWidth="1"/>
    <col min="5" max="16384" width="9.140625" style="207"/>
  </cols>
  <sheetData>
    <row r="2" spans="2:4" x14ac:dyDescent="0.25">
      <c r="B2" s="214" t="s">
        <v>449</v>
      </c>
    </row>
    <row r="4" spans="2:4" x14ac:dyDescent="0.25">
      <c r="B4" s="215" t="s">
        <v>286</v>
      </c>
      <c r="C4" s="215" t="s">
        <v>287</v>
      </c>
      <c r="D4" s="233" t="s">
        <v>74</v>
      </c>
    </row>
    <row r="5" spans="2:4" ht="15.75" x14ac:dyDescent="0.25">
      <c r="B5" s="210">
        <v>43480</v>
      </c>
      <c r="C5" s="218" t="s">
        <v>415</v>
      </c>
      <c r="D5" s="234">
        <v>375000</v>
      </c>
    </row>
    <row r="6" spans="2:4" ht="15.75" x14ac:dyDescent="0.25">
      <c r="B6" s="210">
        <v>43481</v>
      </c>
      <c r="C6" s="218" t="s">
        <v>415</v>
      </c>
      <c r="D6" s="234">
        <v>105000</v>
      </c>
    </row>
    <row r="7" spans="2:4" ht="15.75" x14ac:dyDescent="0.25">
      <c r="B7" s="210">
        <v>43482</v>
      </c>
      <c r="C7" s="218" t="s">
        <v>415</v>
      </c>
      <c r="D7" s="234">
        <v>135000</v>
      </c>
    </row>
    <row r="8" spans="2:4" ht="15.75" x14ac:dyDescent="0.25">
      <c r="B8" s="210">
        <v>43488</v>
      </c>
      <c r="C8" s="218" t="s">
        <v>415</v>
      </c>
      <c r="D8" s="234">
        <v>81000</v>
      </c>
    </row>
    <row r="9" spans="2:4" ht="15.75" x14ac:dyDescent="0.25">
      <c r="B9" s="210">
        <v>43489</v>
      </c>
      <c r="C9" s="218" t="s">
        <v>415</v>
      </c>
      <c r="D9" s="234">
        <v>356000</v>
      </c>
    </row>
    <row r="10" spans="2:4" ht="15.75" x14ac:dyDescent="0.25">
      <c r="B10" s="210">
        <v>43490</v>
      </c>
      <c r="C10" s="218" t="s">
        <v>415</v>
      </c>
      <c r="D10" s="234">
        <v>176000</v>
      </c>
    </row>
    <row r="11" spans="2:4" ht="15.75" x14ac:dyDescent="0.25">
      <c r="B11" s="210">
        <v>43493</v>
      </c>
      <c r="C11" s="218" t="s">
        <v>415</v>
      </c>
      <c r="D11" s="234">
        <v>242000</v>
      </c>
    </row>
    <row r="12" spans="2:4" ht="15.75" x14ac:dyDescent="0.25">
      <c r="B12" s="210">
        <v>43495</v>
      </c>
      <c r="C12" s="218" t="s">
        <v>415</v>
      </c>
      <c r="D12" s="234">
        <v>334000</v>
      </c>
    </row>
    <row r="13" spans="2:4" ht="15.75" x14ac:dyDescent="0.25">
      <c r="B13" s="210">
        <v>43496</v>
      </c>
      <c r="C13" s="218" t="s">
        <v>415</v>
      </c>
      <c r="D13" s="234">
        <v>276000</v>
      </c>
    </row>
    <row r="14" spans="2:4" ht="15.75" x14ac:dyDescent="0.25">
      <c r="B14" s="210">
        <v>43497</v>
      </c>
      <c r="C14" s="218" t="s">
        <v>415</v>
      </c>
      <c r="D14" s="234">
        <v>376000</v>
      </c>
    </row>
    <row r="15" spans="2:4" ht="15.75" x14ac:dyDescent="0.25">
      <c r="B15" s="210">
        <v>43500</v>
      </c>
      <c r="C15" s="218" t="s">
        <v>416</v>
      </c>
      <c r="D15" s="234">
        <v>322000</v>
      </c>
    </row>
    <row r="16" spans="2:4" ht="15.75" x14ac:dyDescent="0.25">
      <c r="B16" s="210">
        <v>43507</v>
      </c>
      <c r="C16" s="218" t="s">
        <v>415</v>
      </c>
      <c r="D16" s="234">
        <v>288000</v>
      </c>
    </row>
    <row r="17" spans="2:4" ht="15.75" x14ac:dyDescent="0.25">
      <c r="B17" s="210">
        <v>43508</v>
      </c>
      <c r="C17" s="218" t="s">
        <v>415</v>
      </c>
      <c r="D17" s="234">
        <v>254000</v>
      </c>
    </row>
    <row r="18" spans="2:4" ht="15.75" x14ac:dyDescent="0.25">
      <c r="B18" s="210">
        <v>43509</v>
      </c>
      <c r="C18" s="218" t="s">
        <v>415</v>
      </c>
      <c r="D18" s="234">
        <v>532000</v>
      </c>
    </row>
    <row r="19" spans="2:4" ht="15.75" x14ac:dyDescent="0.25">
      <c r="B19" s="210">
        <v>43510</v>
      </c>
      <c r="C19" s="218" t="s">
        <v>415</v>
      </c>
      <c r="D19" s="234">
        <v>441000</v>
      </c>
    </row>
    <row r="20" spans="2:4" ht="15.75" x14ac:dyDescent="0.25">
      <c r="B20" s="210">
        <v>43511</v>
      </c>
      <c r="C20" s="218" t="s">
        <v>415</v>
      </c>
      <c r="D20" s="234">
        <v>813000</v>
      </c>
    </row>
    <row r="21" spans="2:4" ht="15.75" x14ac:dyDescent="0.25">
      <c r="B21" s="210">
        <v>43514</v>
      </c>
      <c r="C21" s="218" t="s">
        <v>415</v>
      </c>
      <c r="D21" s="234">
        <v>823000</v>
      </c>
    </row>
    <row r="22" spans="2:4" ht="15.75" x14ac:dyDescent="0.25">
      <c r="B22" s="210">
        <v>43515</v>
      </c>
      <c r="C22" s="218" t="s">
        <v>415</v>
      </c>
      <c r="D22" s="234">
        <v>288000</v>
      </c>
    </row>
    <row r="23" spans="2:4" ht="15.75" x14ac:dyDescent="0.25">
      <c r="B23" s="210">
        <v>43516</v>
      </c>
      <c r="C23" s="218" t="s">
        <v>415</v>
      </c>
      <c r="D23" s="234">
        <v>433000</v>
      </c>
    </row>
    <row r="24" spans="2:4" ht="15.75" x14ac:dyDescent="0.25">
      <c r="B24" s="210">
        <v>43517</v>
      </c>
      <c r="C24" s="218" t="s">
        <v>415</v>
      </c>
      <c r="D24" s="234">
        <v>134000</v>
      </c>
    </row>
    <row r="25" spans="2:4" ht="15.75" x14ac:dyDescent="0.25">
      <c r="B25" s="210">
        <v>43518</v>
      </c>
      <c r="C25" s="218" t="s">
        <v>415</v>
      </c>
      <c r="D25" s="234">
        <v>1013000</v>
      </c>
    </row>
    <row r="26" spans="2:4" ht="15.75" x14ac:dyDescent="0.25">
      <c r="B26" s="210">
        <v>43519</v>
      </c>
      <c r="C26" s="218" t="s">
        <v>415</v>
      </c>
      <c r="D26" s="234">
        <v>568000</v>
      </c>
    </row>
    <row r="27" spans="2:4" ht="15.75" x14ac:dyDescent="0.25">
      <c r="B27" s="210">
        <v>43521</v>
      </c>
      <c r="C27" s="218" t="s">
        <v>415</v>
      </c>
      <c r="D27" s="234">
        <v>563000</v>
      </c>
    </row>
    <row r="28" spans="2:4" ht="15.75" x14ac:dyDescent="0.25">
      <c r="B28" s="210">
        <v>43522</v>
      </c>
      <c r="C28" s="218" t="s">
        <v>415</v>
      </c>
      <c r="D28" s="234">
        <v>555000</v>
      </c>
    </row>
    <row r="29" spans="2:4" ht="15.75" x14ac:dyDescent="0.25">
      <c r="B29" s="210">
        <v>43523</v>
      </c>
      <c r="C29" s="218" t="s">
        <v>415</v>
      </c>
      <c r="D29" s="234">
        <v>360000</v>
      </c>
    </row>
    <row r="30" spans="2:4" ht="15.75" x14ac:dyDescent="0.25">
      <c r="B30" s="210">
        <v>43525</v>
      </c>
      <c r="C30" s="218" t="s">
        <v>415</v>
      </c>
      <c r="D30" s="234">
        <v>854000</v>
      </c>
    </row>
    <row r="31" spans="2:4" ht="15.75" x14ac:dyDescent="0.25">
      <c r="B31" s="210">
        <v>43528</v>
      </c>
      <c r="C31" s="218" t="s">
        <v>415</v>
      </c>
      <c r="D31" s="234">
        <v>444000</v>
      </c>
    </row>
    <row r="32" spans="2:4" ht="15.75" x14ac:dyDescent="0.25">
      <c r="B32" s="210">
        <v>43529</v>
      </c>
      <c r="C32" s="218" t="s">
        <v>415</v>
      </c>
      <c r="D32" s="234">
        <v>334000</v>
      </c>
    </row>
    <row r="33" spans="2:4" ht="15.75" x14ac:dyDescent="0.25">
      <c r="B33" s="210">
        <v>43530</v>
      </c>
      <c r="C33" s="218" t="s">
        <v>415</v>
      </c>
      <c r="D33" s="234">
        <v>444000</v>
      </c>
    </row>
    <row r="34" spans="2:4" ht="15.75" x14ac:dyDescent="0.25">
      <c r="B34" s="210">
        <v>43531</v>
      </c>
      <c r="C34" s="218" t="s">
        <v>415</v>
      </c>
      <c r="D34" s="234">
        <v>711000</v>
      </c>
    </row>
    <row r="35" spans="2:4" ht="15.75" x14ac:dyDescent="0.25">
      <c r="B35" s="210">
        <v>43532</v>
      </c>
      <c r="C35" s="218" t="s">
        <v>415</v>
      </c>
      <c r="D35" s="234">
        <v>495000</v>
      </c>
    </row>
    <row r="36" spans="2:4" ht="15.75" x14ac:dyDescent="0.25">
      <c r="B36" s="210">
        <v>43533</v>
      </c>
      <c r="C36" s="218" t="s">
        <v>415</v>
      </c>
      <c r="D36" s="234">
        <v>68000</v>
      </c>
    </row>
    <row r="37" spans="2:4" ht="15.75" x14ac:dyDescent="0.25">
      <c r="B37" s="210">
        <v>43533</v>
      </c>
      <c r="C37" s="218" t="s">
        <v>415</v>
      </c>
      <c r="D37" s="234">
        <v>270000</v>
      </c>
    </row>
    <row r="38" spans="2:4" ht="15.75" x14ac:dyDescent="0.25">
      <c r="B38" s="210">
        <v>43535</v>
      </c>
      <c r="C38" s="218" t="s">
        <v>415</v>
      </c>
      <c r="D38" s="234">
        <v>416000</v>
      </c>
    </row>
    <row r="39" spans="2:4" ht="15.75" x14ac:dyDescent="0.25">
      <c r="B39" s="210">
        <v>43536</v>
      </c>
      <c r="C39" s="218" t="s">
        <v>415</v>
      </c>
      <c r="D39" s="234">
        <v>361000</v>
      </c>
    </row>
    <row r="40" spans="2:4" ht="15.75" x14ac:dyDescent="0.25">
      <c r="B40" s="210">
        <v>43537</v>
      </c>
      <c r="C40" s="218" t="s">
        <v>415</v>
      </c>
      <c r="D40" s="234">
        <v>363000</v>
      </c>
    </row>
    <row r="41" spans="2:4" ht="15.75" x14ac:dyDescent="0.25">
      <c r="B41" s="210">
        <v>43539</v>
      </c>
      <c r="C41" s="218" t="s">
        <v>415</v>
      </c>
      <c r="D41" s="234">
        <v>615000</v>
      </c>
    </row>
    <row r="42" spans="2:4" ht="15.75" x14ac:dyDescent="0.25">
      <c r="B42" s="210">
        <v>43542</v>
      </c>
      <c r="C42" s="218" t="s">
        <v>415</v>
      </c>
      <c r="D42" s="234">
        <v>590000</v>
      </c>
    </row>
    <row r="43" spans="2:4" ht="15.75" x14ac:dyDescent="0.25">
      <c r="B43" s="210">
        <v>43543</v>
      </c>
      <c r="C43" s="218" t="s">
        <v>415</v>
      </c>
      <c r="D43" s="234">
        <v>536000</v>
      </c>
    </row>
    <row r="44" spans="2:4" ht="15.75" x14ac:dyDescent="0.25">
      <c r="B44" s="210">
        <v>43544</v>
      </c>
      <c r="C44" s="218" t="s">
        <v>415</v>
      </c>
      <c r="D44" s="234">
        <v>580000</v>
      </c>
    </row>
    <row r="45" spans="2:4" ht="15.75" x14ac:dyDescent="0.25">
      <c r="B45" s="210">
        <v>43545</v>
      </c>
      <c r="C45" s="218" t="s">
        <v>415</v>
      </c>
      <c r="D45" s="234">
        <v>455000</v>
      </c>
    </row>
    <row r="46" spans="2:4" ht="15.75" x14ac:dyDescent="0.25">
      <c r="B46" s="210">
        <v>43547</v>
      </c>
      <c r="C46" s="218" t="s">
        <v>415</v>
      </c>
      <c r="D46" s="234">
        <v>448000</v>
      </c>
    </row>
    <row r="47" spans="2:4" ht="15.75" x14ac:dyDescent="0.25">
      <c r="B47" s="210">
        <v>43549</v>
      </c>
      <c r="C47" s="218" t="s">
        <v>415</v>
      </c>
      <c r="D47" s="234">
        <v>484000</v>
      </c>
    </row>
    <row r="48" spans="2:4" ht="15.75" x14ac:dyDescent="0.25">
      <c r="B48" s="210">
        <v>43551</v>
      </c>
      <c r="C48" s="218" t="s">
        <v>415</v>
      </c>
      <c r="D48" s="234">
        <v>398000</v>
      </c>
    </row>
    <row r="49" spans="2:4" ht="15.75" x14ac:dyDescent="0.25">
      <c r="B49" s="210">
        <v>43552</v>
      </c>
      <c r="C49" s="218" t="s">
        <v>415</v>
      </c>
      <c r="D49" s="234">
        <v>756000</v>
      </c>
    </row>
    <row r="50" spans="2:4" ht="15.75" x14ac:dyDescent="0.25">
      <c r="B50" s="210">
        <v>43553</v>
      </c>
      <c r="C50" s="218" t="s">
        <v>415</v>
      </c>
      <c r="D50" s="234">
        <v>450000</v>
      </c>
    </row>
    <row r="51" spans="2:4" ht="15.75" x14ac:dyDescent="0.25">
      <c r="B51" s="210">
        <v>43556</v>
      </c>
      <c r="C51" s="218" t="s">
        <v>415</v>
      </c>
      <c r="D51" s="234">
        <v>529000</v>
      </c>
    </row>
    <row r="52" spans="2:4" ht="15.75" x14ac:dyDescent="0.25">
      <c r="B52" s="210">
        <v>43557</v>
      </c>
      <c r="C52" s="218" t="s">
        <v>415</v>
      </c>
      <c r="D52" s="234">
        <v>410000</v>
      </c>
    </row>
    <row r="53" spans="2:4" ht="15.75" x14ac:dyDescent="0.25">
      <c r="B53" s="210">
        <v>43558</v>
      </c>
      <c r="C53" s="218" t="s">
        <v>415</v>
      </c>
      <c r="D53" s="234">
        <v>658000</v>
      </c>
    </row>
    <row r="54" spans="2:4" ht="15.75" x14ac:dyDescent="0.25">
      <c r="B54" s="210">
        <v>43559</v>
      </c>
      <c r="C54" s="218" t="s">
        <v>415</v>
      </c>
      <c r="D54" s="234">
        <v>634000</v>
      </c>
    </row>
    <row r="55" spans="2:4" ht="15.75" x14ac:dyDescent="0.25">
      <c r="B55" s="210">
        <v>43561</v>
      </c>
      <c r="C55" s="218" t="s">
        <v>415</v>
      </c>
      <c r="D55" s="234">
        <v>490000</v>
      </c>
    </row>
    <row r="56" spans="2:4" ht="15.75" x14ac:dyDescent="0.25">
      <c r="B56" s="210">
        <v>43563</v>
      </c>
      <c r="C56" s="218" t="s">
        <v>415</v>
      </c>
      <c r="D56" s="234">
        <v>228000</v>
      </c>
    </row>
    <row r="57" spans="2:4" ht="15.75" x14ac:dyDescent="0.25">
      <c r="B57" s="210">
        <v>43564</v>
      </c>
      <c r="C57" s="218" t="s">
        <v>415</v>
      </c>
      <c r="D57" s="234">
        <v>335000</v>
      </c>
    </row>
    <row r="58" spans="2:4" ht="15.75" x14ac:dyDescent="0.25">
      <c r="B58" s="210">
        <v>43565</v>
      </c>
      <c r="C58" s="218" t="s">
        <v>415</v>
      </c>
      <c r="D58" s="234">
        <v>260000</v>
      </c>
    </row>
    <row r="59" spans="2:4" ht="15.75" x14ac:dyDescent="0.25">
      <c r="B59" s="210">
        <v>43567</v>
      </c>
      <c r="C59" s="218" t="s">
        <v>415</v>
      </c>
      <c r="D59" s="234">
        <v>255000</v>
      </c>
    </row>
    <row r="60" spans="2:4" ht="15.75" x14ac:dyDescent="0.25">
      <c r="B60" s="210">
        <v>43570</v>
      </c>
      <c r="C60" s="218" t="s">
        <v>415</v>
      </c>
      <c r="D60" s="234">
        <v>394000</v>
      </c>
    </row>
    <row r="61" spans="2:4" ht="15.75" x14ac:dyDescent="0.25">
      <c r="B61" s="210">
        <v>43571</v>
      </c>
      <c r="C61" s="218" t="s">
        <v>415</v>
      </c>
      <c r="D61" s="234">
        <v>295000</v>
      </c>
    </row>
    <row r="62" spans="2:4" ht="15.75" x14ac:dyDescent="0.25">
      <c r="B62" s="210">
        <v>43572</v>
      </c>
      <c r="C62" s="218" t="s">
        <v>415</v>
      </c>
      <c r="D62" s="234">
        <v>363000</v>
      </c>
    </row>
    <row r="63" spans="2:4" ht="15.75" x14ac:dyDescent="0.25">
      <c r="B63" s="210">
        <v>43573</v>
      </c>
      <c r="C63" s="218" t="s">
        <v>415</v>
      </c>
      <c r="D63" s="234">
        <v>489000</v>
      </c>
    </row>
    <row r="64" spans="2:4" ht="15.75" x14ac:dyDescent="0.25">
      <c r="B64" s="210">
        <v>43577</v>
      </c>
      <c r="C64" s="218" t="s">
        <v>415</v>
      </c>
      <c r="D64" s="234">
        <v>238000</v>
      </c>
    </row>
    <row r="65" spans="2:4" ht="15.75" x14ac:dyDescent="0.25">
      <c r="B65" s="210">
        <v>43578</v>
      </c>
      <c r="C65" s="218" t="s">
        <v>415</v>
      </c>
      <c r="D65" s="234">
        <v>332000</v>
      </c>
    </row>
    <row r="66" spans="2:4" ht="15.75" x14ac:dyDescent="0.25">
      <c r="B66" s="210">
        <v>43579</v>
      </c>
      <c r="C66" s="218" t="s">
        <v>415</v>
      </c>
      <c r="D66" s="234">
        <v>300000</v>
      </c>
    </row>
    <row r="67" spans="2:4" ht="15.75" x14ac:dyDescent="0.25">
      <c r="B67" s="210">
        <v>43581</v>
      </c>
      <c r="C67" s="218" t="s">
        <v>415</v>
      </c>
      <c r="D67" s="234">
        <v>356000</v>
      </c>
    </row>
    <row r="68" spans="2:4" ht="15.75" x14ac:dyDescent="0.25">
      <c r="B68" s="210">
        <v>43583</v>
      </c>
      <c r="C68" s="218" t="s">
        <v>415</v>
      </c>
      <c r="D68" s="234">
        <v>77000</v>
      </c>
    </row>
    <row r="69" spans="2:4" ht="15.75" x14ac:dyDescent="0.25">
      <c r="B69" s="210">
        <v>43584</v>
      </c>
      <c r="C69" s="218" t="s">
        <v>415</v>
      </c>
      <c r="D69" s="234">
        <v>393000</v>
      </c>
    </row>
    <row r="70" spans="2:4" ht="15.75" x14ac:dyDescent="0.25">
      <c r="B70" s="210">
        <v>43585</v>
      </c>
      <c r="C70" s="218" t="s">
        <v>415</v>
      </c>
      <c r="D70" s="234">
        <v>349000</v>
      </c>
    </row>
    <row r="71" spans="2:4" ht="15.75" x14ac:dyDescent="0.25">
      <c r="B71" s="210">
        <v>43587</v>
      </c>
      <c r="C71" s="218" t="s">
        <v>415</v>
      </c>
      <c r="D71" s="234">
        <v>427000</v>
      </c>
    </row>
    <row r="72" spans="2:4" ht="15.75" x14ac:dyDescent="0.25">
      <c r="B72" s="210">
        <v>43587</v>
      </c>
      <c r="C72" s="218" t="s">
        <v>415</v>
      </c>
      <c r="D72" s="234">
        <v>427000</v>
      </c>
    </row>
    <row r="73" spans="2:4" ht="15.75" x14ac:dyDescent="0.25">
      <c r="B73" s="210">
        <v>43588</v>
      </c>
      <c r="C73" s="218" t="s">
        <v>415</v>
      </c>
      <c r="D73" s="234">
        <v>411000</v>
      </c>
    </row>
    <row r="74" spans="2:4" ht="15.75" x14ac:dyDescent="0.25">
      <c r="B74" s="210">
        <v>43598</v>
      </c>
      <c r="C74" s="218" t="s">
        <v>415</v>
      </c>
      <c r="D74" s="234">
        <v>306000</v>
      </c>
    </row>
    <row r="75" spans="2:4" ht="15.75" x14ac:dyDescent="0.25">
      <c r="B75" s="210">
        <v>43600</v>
      </c>
      <c r="C75" s="218" t="s">
        <v>415</v>
      </c>
      <c r="D75" s="234">
        <v>586000</v>
      </c>
    </row>
    <row r="76" spans="2:4" ht="15.75" x14ac:dyDescent="0.25">
      <c r="B76" s="210">
        <v>43601</v>
      </c>
      <c r="C76" s="218" t="s">
        <v>415</v>
      </c>
      <c r="D76" s="234">
        <v>441000</v>
      </c>
    </row>
    <row r="77" spans="2:4" ht="15.75" x14ac:dyDescent="0.25">
      <c r="B77" s="210">
        <v>43602</v>
      </c>
      <c r="C77" s="218" t="s">
        <v>415</v>
      </c>
      <c r="D77" s="234">
        <v>144000</v>
      </c>
    </row>
    <row r="78" spans="2:4" ht="15.75" x14ac:dyDescent="0.25">
      <c r="B78" s="210">
        <v>43607</v>
      </c>
      <c r="C78" s="218" t="s">
        <v>415</v>
      </c>
      <c r="D78" s="234">
        <v>469000</v>
      </c>
    </row>
    <row r="79" spans="2:4" ht="15.75" x14ac:dyDescent="0.25">
      <c r="B79" s="210">
        <v>43609</v>
      </c>
      <c r="C79" s="218" t="s">
        <v>415</v>
      </c>
      <c r="D79" s="234">
        <v>627000</v>
      </c>
    </row>
    <row r="80" spans="2:4" ht="15.75" x14ac:dyDescent="0.25">
      <c r="B80" s="210">
        <v>43633</v>
      </c>
      <c r="C80" s="218" t="s">
        <v>417</v>
      </c>
      <c r="D80" s="234">
        <v>1671000</v>
      </c>
    </row>
    <row r="81" spans="2:4" ht="15.75" x14ac:dyDescent="0.25">
      <c r="B81" s="210">
        <v>43634</v>
      </c>
      <c r="C81" s="218" t="s">
        <v>415</v>
      </c>
      <c r="D81" s="234">
        <v>285000</v>
      </c>
    </row>
    <row r="82" spans="2:4" ht="15.75" x14ac:dyDescent="0.25">
      <c r="B82" s="210">
        <v>43641</v>
      </c>
      <c r="C82" s="218" t="s">
        <v>415</v>
      </c>
      <c r="D82" s="234">
        <v>260000</v>
      </c>
    </row>
    <row r="83" spans="2:4" ht="15.75" x14ac:dyDescent="0.25">
      <c r="B83" s="210">
        <v>43643</v>
      </c>
      <c r="C83" s="218" t="s">
        <v>415</v>
      </c>
      <c r="D83" s="234">
        <v>556000</v>
      </c>
    </row>
    <row r="84" spans="2:4" ht="15.75" x14ac:dyDescent="0.25">
      <c r="B84" s="210">
        <v>43647</v>
      </c>
      <c r="C84" s="218" t="s">
        <v>415</v>
      </c>
      <c r="D84" s="234">
        <v>134000</v>
      </c>
    </row>
    <row r="85" spans="2:4" ht="15.75" x14ac:dyDescent="0.25">
      <c r="B85" s="210">
        <v>43648</v>
      </c>
      <c r="C85" s="218" t="s">
        <v>415</v>
      </c>
      <c r="D85" s="234">
        <v>275000</v>
      </c>
    </row>
    <row r="86" spans="2:4" ht="15.75" x14ac:dyDescent="0.25">
      <c r="B86" s="210">
        <v>43649</v>
      </c>
      <c r="C86" s="218" t="s">
        <v>415</v>
      </c>
      <c r="D86" s="234">
        <v>274000</v>
      </c>
    </row>
    <row r="87" spans="2:4" ht="15.75" x14ac:dyDescent="0.25">
      <c r="B87" s="210">
        <v>43650</v>
      </c>
      <c r="C87" s="218" t="s">
        <v>415</v>
      </c>
      <c r="D87" s="234">
        <v>425000</v>
      </c>
    </row>
    <row r="88" spans="2:4" ht="15.75" x14ac:dyDescent="0.25">
      <c r="B88" s="210">
        <v>43651</v>
      </c>
      <c r="C88" s="218" t="s">
        <v>415</v>
      </c>
      <c r="D88" s="234">
        <v>676000</v>
      </c>
    </row>
    <row r="89" spans="2:4" ht="15.75" x14ac:dyDescent="0.25">
      <c r="B89" s="210">
        <v>43655</v>
      </c>
      <c r="C89" s="218" t="s">
        <v>415</v>
      </c>
      <c r="D89" s="234">
        <v>415000</v>
      </c>
    </row>
    <row r="90" spans="2:4" ht="15.75" x14ac:dyDescent="0.25">
      <c r="B90" s="210">
        <v>43656</v>
      </c>
      <c r="C90" s="218" t="s">
        <v>415</v>
      </c>
      <c r="D90" s="234">
        <v>695000</v>
      </c>
    </row>
    <row r="91" spans="2:4" ht="15.75" x14ac:dyDescent="0.25">
      <c r="B91" s="210">
        <v>43658</v>
      </c>
      <c r="C91" s="218" t="s">
        <v>415</v>
      </c>
      <c r="D91" s="234">
        <v>540000</v>
      </c>
    </row>
    <row r="92" spans="2:4" ht="15.75" x14ac:dyDescent="0.25">
      <c r="B92" s="210">
        <v>43660</v>
      </c>
      <c r="C92" s="218" t="s">
        <v>415</v>
      </c>
      <c r="D92" s="234">
        <v>359000</v>
      </c>
    </row>
    <row r="93" spans="2:4" ht="15.75" x14ac:dyDescent="0.25">
      <c r="B93" s="210">
        <v>43662</v>
      </c>
      <c r="C93" s="218" t="s">
        <v>415</v>
      </c>
      <c r="D93" s="234">
        <v>237000</v>
      </c>
    </row>
    <row r="94" spans="2:4" ht="15.75" x14ac:dyDescent="0.25">
      <c r="B94" s="210">
        <v>43663</v>
      </c>
      <c r="C94" s="218" t="s">
        <v>415</v>
      </c>
      <c r="D94" s="234">
        <v>344000</v>
      </c>
    </row>
    <row r="95" spans="2:4" ht="15.75" x14ac:dyDescent="0.25">
      <c r="B95" s="210">
        <v>43664</v>
      </c>
      <c r="C95" s="218" t="s">
        <v>415</v>
      </c>
      <c r="D95" s="234">
        <v>478000</v>
      </c>
    </row>
    <row r="96" spans="2:4" ht="15.75" x14ac:dyDescent="0.25">
      <c r="B96" s="210">
        <v>43665</v>
      </c>
      <c r="C96" s="218" t="s">
        <v>415</v>
      </c>
      <c r="D96" s="234">
        <v>415000</v>
      </c>
    </row>
    <row r="97" spans="2:4" ht="15.75" x14ac:dyDescent="0.25">
      <c r="B97" s="210">
        <v>43668</v>
      </c>
      <c r="C97" s="218" t="s">
        <v>415</v>
      </c>
      <c r="D97" s="234">
        <v>478000</v>
      </c>
    </row>
    <row r="98" spans="2:4" ht="15.75" x14ac:dyDescent="0.25">
      <c r="B98" s="210">
        <v>43669</v>
      </c>
      <c r="C98" s="218" t="s">
        <v>415</v>
      </c>
      <c r="D98" s="234">
        <v>405000</v>
      </c>
    </row>
    <row r="99" spans="2:4" ht="15.75" x14ac:dyDescent="0.25">
      <c r="B99" s="210">
        <v>43670</v>
      </c>
      <c r="C99" s="218" t="s">
        <v>415</v>
      </c>
      <c r="D99" s="234">
        <v>434000</v>
      </c>
    </row>
    <row r="100" spans="2:4" ht="15.75" x14ac:dyDescent="0.25">
      <c r="B100" s="210">
        <v>43671</v>
      </c>
      <c r="C100" s="218" t="s">
        <v>415</v>
      </c>
      <c r="D100" s="234">
        <v>390000</v>
      </c>
    </row>
    <row r="101" spans="2:4" ht="15.75" x14ac:dyDescent="0.25">
      <c r="B101" s="210">
        <v>43672</v>
      </c>
      <c r="C101" s="218" t="s">
        <v>415</v>
      </c>
      <c r="D101" s="234">
        <v>404000</v>
      </c>
    </row>
    <row r="102" spans="2:4" ht="15.75" x14ac:dyDescent="0.25">
      <c r="B102" s="210">
        <v>43676</v>
      </c>
      <c r="C102" s="218" t="s">
        <v>415</v>
      </c>
      <c r="D102" s="234">
        <v>366000</v>
      </c>
    </row>
    <row r="103" spans="2:4" ht="15.75" x14ac:dyDescent="0.25">
      <c r="B103" s="210">
        <v>43677</v>
      </c>
      <c r="C103" s="218" t="s">
        <v>415</v>
      </c>
      <c r="D103" s="234">
        <v>332000</v>
      </c>
    </row>
    <row r="104" spans="2:4" ht="15.75" x14ac:dyDescent="0.25">
      <c r="B104" s="210">
        <v>43678</v>
      </c>
      <c r="C104" s="218" t="s">
        <v>415</v>
      </c>
      <c r="D104" s="234">
        <v>500000</v>
      </c>
    </row>
    <row r="105" spans="2:4" ht="15.75" x14ac:dyDescent="0.25">
      <c r="B105" s="210">
        <v>43679</v>
      </c>
      <c r="C105" s="218" t="s">
        <v>415</v>
      </c>
      <c r="D105" s="234">
        <v>182000</v>
      </c>
    </row>
    <row r="106" spans="2:4" ht="15.75" x14ac:dyDescent="0.25">
      <c r="B106" s="210">
        <v>43679</v>
      </c>
      <c r="C106" s="218" t="s">
        <v>415</v>
      </c>
      <c r="D106" s="234">
        <v>240000</v>
      </c>
    </row>
    <row r="107" spans="2:4" ht="15.75" x14ac:dyDescent="0.25">
      <c r="B107" s="210">
        <v>43682</v>
      </c>
      <c r="C107" s="218" t="s">
        <v>415</v>
      </c>
      <c r="D107" s="234">
        <v>451000</v>
      </c>
    </row>
    <row r="108" spans="2:4" ht="15.75" x14ac:dyDescent="0.25">
      <c r="B108" s="210">
        <v>43683</v>
      </c>
      <c r="C108" s="218" t="s">
        <v>415</v>
      </c>
      <c r="D108" s="234">
        <v>517000</v>
      </c>
    </row>
    <row r="109" spans="2:4" ht="15.75" x14ac:dyDescent="0.25">
      <c r="B109" s="210">
        <v>43684</v>
      </c>
      <c r="C109" s="218" t="s">
        <v>415</v>
      </c>
      <c r="D109" s="234">
        <v>333000</v>
      </c>
    </row>
    <row r="110" spans="2:4" ht="15.75" x14ac:dyDescent="0.25">
      <c r="B110" s="210">
        <v>43685</v>
      </c>
      <c r="C110" s="218" t="s">
        <v>415</v>
      </c>
      <c r="D110" s="234">
        <v>440000</v>
      </c>
    </row>
    <row r="111" spans="2:4" ht="15.75" x14ac:dyDescent="0.25">
      <c r="B111" s="210">
        <v>43686</v>
      </c>
      <c r="C111" s="218" t="s">
        <v>415</v>
      </c>
      <c r="D111" s="234">
        <v>281000</v>
      </c>
    </row>
    <row r="112" spans="2:4" ht="15.75" x14ac:dyDescent="0.25">
      <c r="B112" s="210">
        <v>43690</v>
      </c>
      <c r="C112" s="218" t="s">
        <v>415</v>
      </c>
      <c r="D112" s="234">
        <v>126000</v>
      </c>
    </row>
    <row r="113" spans="2:4" ht="15.75" x14ac:dyDescent="0.25">
      <c r="B113" s="210">
        <v>43691</v>
      </c>
      <c r="C113" s="218" t="s">
        <v>415</v>
      </c>
      <c r="D113" s="234">
        <v>305000</v>
      </c>
    </row>
    <row r="114" spans="2:4" ht="15.75" x14ac:dyDescent="0.25">
      <c r="B114" s="210">
        <v>43692</v>
      </c>
      <c r="C114" s="218" t="s">
        <v>415</v>
      </c>
      <c r="D114" s="234">
        <v>254000</v>
      </c>
    </row>
    <row r="115" spans="2:4" ht="15.75" x14ac:dyDescent="0.25">
      <c r="B115" s="210">
        <v>43693</v>
      </c>
      <c r="C115" s="218" t="s">
        <v>415</v>
      </c>
      <c r="D115" s="234">
        <v>720000</v>
      </c>
    </row>
    <row r="116" spans="2:4" ht="15.75" x14ac:dyDescent="0.25">
      <c r="B116" s="210">
        <v>43696</v>
      </c>
      <c r="C116" s="218" t="s">
        <v>415</v>
      </c>
      <c r="D116" s="234">
        <v>602000</v>
      </c>
    </row>
    <row r="117" spans="2:4" ht="15.75" x14ac:dyDescent="0.25">
      <c r="B117" s="210">
        <v>43697</v>
      </c>
      <c r="C117" s="218" t="s">
        <v>415</v>
      </c>
      <c r="D117" s="234">
        <v>456000</v>
      </c>
    </row>
    <row r="118" spans="2:4" ht="15.75" x14ac:dyDescent="0.25">
      <c r="B118" s="210">
        <v>43699</v>
      </c>
      <c r="C118" s="218" t="s">
        <v>415</v>
      </c>
      <c r="D118" s="234">
        <v>242000</v>
      </c>
    </row>
    <row r="119" spans="2:4" ht="15.75" x14ac:dyDescent="0.25">
      <c r="B119" s="210">
        <v>43701</v>
      </c>
      <c r="C119" s="218" t="s">
        <v>416</v>
      </c>
      <c r="D119" s="234">
        <v>360000</v>
      </c>
    </row>
    <row r="120" spans="2:4" ht="15.75" x14ac:dyDescent="0.25">
      <c r="B120" s="210">
        <v>43703</v>
      </c>
      <c r="C120" s="218" t="s">
        <v>415</v>
      </c>
      <c r="D120" s="234">
        <v>305000</v>
      </c>
    </row>
    <row r="121" spans="2:4" ht="15.75" x14ac:dyDescent="0.25">
      <c r="B121" s="210">
        <v>43704</v>
      </c>
      <c r="C121" s="218" t="s">
        <v>415</v>
      </c>
      <c r="D121" s="234">
        <v>310000</v>
      </c>
    </row>
    <row r="122" spans="2:4" ht="15.75" x14ac:dyDescent="0.25">
      <c r="B122" s="210">
        <v>43705</v>
      </c>
      <c r="C122" s="218" t="s">
        <v>415</v>
      </c>
      <c r="D122" s="234">
        <v>261000</v>
      </c>
    </row>
    <row r="123" spans="2:4" ht="15.75" x14ac:dyDescent="0.25">
      <c r="B123" s="210">
        <v>43706</v>
      </c>
      <c r="C123" s="218" t="s">
        <v>415</v>
      </c>
      <c r="D123" s="234">
        <v>439000</v>
      </c>
    </row>
    <row r="124" spans="2:4" ht="15.75" x14ac:dyDescent="0.25">
      <c r="B124" s="210">
        <v>43707</v>
      </c>
      <c r="C124" s="218" t="s">
        <v>415</v>
      </c>
      <c r="D124" s="234">
        <v>410000</v>
      </c>
    </row>
    <row r="125" spans="2:4" ht="15.75" x14ac:dyDescent="0.25">
      <c r="B125" s="210">
        <v>43710</v>
      </c>
      <c r="C125" s="218" t="s">
        <v>415</v>
      </c>
      <c r="D125" s="234">
        <v>480000</v>
      </c>
    </row>
    <row r="126" spans="2:4" ht="15.75" x14ac:dyDescent="0.25">
      <c r="B126" s="210">
        <v>43711</v>
      </c>
      <c r="C126" s="218" t="s">
        <v>415</v>
      </c>
      <c r="D126" s="234">
        <v>614000</v>
      </c>
    </row>
    <row r="127" spans="2:4" ht="15.75" x14ac:dyDescent="0.25">
      <c r="B127" s="210">
        <v>43712</v>
      </c>
      <c r="C127" s="218" t="s">
        <v>415</v>
      </c>
      <c r="D127" s="234">
        <v>460000</v>
      </c>
    </row>
    <row r="128" spans="2:4" ht="15.75" x14ac:dyDescent="0.25">
      <c r="B128" s="210">
        <v>43713</v>
      </c>
      <c r="C128" s="218" t="s">
        <v>415</v>
      </c>
      <c r="D128" s="234">
        <v>422000</v>
      </c>
    </row>
    <row r="129" spans="2:4" ht="15.75" x14ac:dyDescent="0.25">
      <c r="B129" s="210">
        <v>43714</v>
      </c>
      <c r="C129" s="218" t="s">
        <v>415</v>
      </c>
      <c r="D129" s="234">
        <v>587000</v>
      </c>
    </row>
    <row r="130" spans="2:4" ht="15.75" x14ac:dyDescent="0.25">
      <c r="B130" s="210">
        <v>43717</v>
      </c>
      <c r="C130" s="218" t="s">
        <v>415</v>
      </c>
      <c r="D130" s="234">
        <v>620000</v>
      </c>
    </row>
    <row r="131" spans="2:4" ht="15.75" x14ac:dyDescent="0.25">
      <c r="B131" s="210">
        <v>43717</v>
      </c>
      <c r="C131" s="218" t="s">
        <v>415</v>
      </c>
      <c r="D131" s="234">
        <v>608000</v>
      </c>
    </row>
    <row r="132" spans="2:4" ht="15.75" x14ac:dyDescent="0.25">
      <c r="B132" s="210">
        <v>43719</v>
      </c>
      <c r="C132" s="218" t="s">
        <v>415</v>
      </c>
      <c r="D132" s="234">
        <v>602000</v>
      </c>
    </row>
    <row r="133" spans="2:4" ht="15.75" x14ac:dyDescent="0.25">
      <c r="B133" s="210">
        <v>43720</v>
      </c>
      <c r="C133" s="218" t="s">
        <v>415</v>
      </c>
      <c r="D133" s="234">
        <v>765000</v>
      </c>
    </row>
    <row r="134" spans="2:4" ht="15.75" x14ac:dyDescent="0.25">
      <c r="B134" s="210">
        <v>43723</v>
      </c>
      <c r="C134" s="218" t="s">
        <v>415</v>
      </c>
      <c r="D134" s="234">
        <v>184000</v>
      </c>
    </row>
    <row r="135" spans="2:4" ht="15.75" x14ac:dyDescent="0.25">
      <c r="B135" s="210">
        <v>43724</v>
      </c>
      <c r="C135" s="218" t="s">
        <v>415</v>
      </c>
      <c r="D135" s="234">
        <v>375000</v>
      </c>
    </row>
    <row r="136" spans="2:4" ht="15.75" x14ac:dyDescent="0.25">
      <c r="B136" s="210">
        <v>43725</v>
      </c>
      <c r="C136" s="218" t="s">
        <v>415</v>
      </c>
      <c r="D136" s="234">
        <v>235000</v>
      </c>
    </row>
    <row r="137" spans="2:4" ht="15.75" x14ac:dyDescent="0.25">
      <c r="B137" s="210">
        <v>43728</v>
      </c>
      <c r="C137" s="218" t="s">
        <v>415</v>
      </c>
      <c r="D137" s="234">
        <v>342000</v>
      </c>
    </row>
    <row r="138" spans="2:4" ht="15.75" x14ac:dyDescent="0.25">
      <c r="B138" s="210">
        <v>43731</v>
      </c>
      <c r="C138" s="218" t="s">
        <v>415</v>
      </c>
      <c r="D138" s="234">
        <v>480000</v>
      </c>
    </row>
    <row r="139" spans="2:4" ht="15.75" x14ac:dyDescent="0.25">
      <c r="B139" s="210">
        <v>43732</v>
      </c>
      <c r="C139" s="218" t="s">
        <v>415</v>
      </c>
      <c r="D139" s="234">
        <v>375000</v>
      </c>
    </row>
    <row r="140" spans="2:4" ht="15.75" x14ac:dyDescent="0.25">
      <c r="B140" s="210">
        <v>43734</v>
      </c>
      <c r="C140" s="218" t="s">
        <v>415</v>
      </c>
      <c r="D140" s="234">
        <v>285000</v>
      </c>
    </row>
    <row r="141" spans="2:4" ht="15.75" x14ac:dyDescent="0.25">
      <c r="B141" s="210">
        <v>43735</v>
      </c>
      <c r="C141" s="218" t="s">
        <v>415</v>
      </c>
      <c r="D141" s="234">
        <v>330000</v>
      </c>
    </row>
    <row r="142" spans="2:4" ht="15.75" x14ac:dyDescent="0.25">
      <c r="B142" s="210">
        <v>43735</v>
      </c>
      <c r="C142" s="218" t="s">
        <v>415</v>
      </c>
      <c r="D142" s="234">
        <v>614000</v>
      </c>
    </row>
    <row r="143" spans="2:4" ht="15.75" x14ac:dyDescent="0.25">
      <c r="B143" s="210">
        <v>43738</v>
      </c>
      <c r="C143" s="218" t="s">
        <v>415</v>
      </c>
      <c r="D143" s="234">
        <v>695000</v>
      </c>
    </row>
    <row r="144" spans="2:4" ht="15.75" x14ac:dyDescent="0.25">
      <c r="B144" s="210">
        <v>43738</v>
      </c>
      <c r="C144" s="218" t="s">
        <v>418</v>
      </c>
      <c r="D144" s="234">
        <v>782000</v>
      </c>
    </row>
    <row r="145" spans="2:4" ht="15.75" x14ac:dyDescent="0.25">
      <c r="B145" s="211">
        <v>43739</v>
      </c>
      <c r="C145" s="218" t="s">
        <v>415</v>
      </c>
      <c r="D145" s="234">
        <v>230000</v>
      </c>
    </row>
    <row r="146" spans="2:4" ht="15.75" x14ac:dyDescent="0.25">
      <c r="B146" s="211">
        <v>43740</v>
      </c>
      <c r="C146" s="218" t="s">
        <v>415</v>
      </c>
      <c r="D146" s="234">
        <v>476000</v>
      </c>
    </row>
    <row r="147" spans="2:4" ht="15.75" x14ac:dyDescent="0.25">
      <c r="B147" s="211">
        <v>43741</v>
      </c>
      <c r="C147" s="218" t="s">
        <v>415</v>
      </c>
      <c r="D147" s="234">
        <v>400000</v>
      </c>
    </row>
    <row r="148" spans="2:4" ht="15.75" x14ac:dyDescent="0.25">
      <c r="B148" s="211">
        <v>43742</v>
      </c>
      <c r="C148" s="218" t="s">
        <v>415</v>
      </c>
      <c r="D148" s="234">
        <v>128000</v>
      </c>
    </row>
    <row r="149" spans="2:4" ht="15.75" x14ac:dyDescent="0.25">
      <c r="B149" s="211">
        <v>43745</v>
      </c>
      <c r="C149" s="218" t="s">
        <v>415</v>
      </c>
      <c r="D149" s="234">
        <v>456000</v>
      </c>
    </row>
    <row r="150" spans="2:4" ht="15.75" x14ac:dyDescent="0.25">
      <c r="B150" s="211">
        <v>43746</v>
      </c>
      <c r="C150" s="218" t="s">
        <v>415</v>
      </c>
      <c r="D150" s="234">
        <v>865000</v>
      </c>
    </row>
    <row r="151" spans="2:4" ht="15.75" x14ac:dyDescent="0.25">
      <c r="B151" s="211">
        <v>43749</v>
      </c>
      <c r="C151" s="218" t="s">
        <v>415</v>
      </c>
      <c r="D151" s="234">
        <v>332000</v>
      </c>
    </row>
    <row r="152" spans="2:4" ht="15.75" x14ac:dyDescent="0.25">
      <c r="B152" s="211">
        <v>43749</v>
      </c>
      <c r="C152" s="218" t="s">
        <v>415</v>
      </c>
      <c r="D152" s="234">
        <v>550000</v>
      </c>
    </row>
    <row r="153" spans="2:4" ht="15.75" x14ac:dyDescent="0.25">
      <c r="B153" s="211">
        <v>43753</v>
      </c>
      <c r="C153" s="218" t="s">
        <v>415</v>
      </c>
      <c r="D153" s="234">
        <v>474000</v>
      </c>
    </row>
    <row r="154" spans="2:4" ht="15.75" x14ac:dyDescent="0.25">
      <c r="B154" s="211">
        <v>43754</v>
      </c>
      <c r="C154" s="218" t="s">
        <v>415</v>
      </c>
      <c r="D154" s="234">
        <v>240000</v>
      </c>
    </row>
    <row r="155" spans="2:4" ht="15.75" x14ac:dyDescent="0.25">
      <c r="B155" s="211">
        <v>43756</v>
      </c>
      <c r="C155" s="218" t="s">
        <v>415</v>
      </c>
      <c r="D155" s="234">
        <v>826000</v>
      </c>
    </row>
    <row r="156" spans="2:4" ht="15.75" x14ac:dyDescent="0.25">
      <c r="B156" s="211">
        <v>43757</v>
      </c>
      <c r="C156" s="218" t="s">
        <v>415</v>
      </c>
      <c r="D156" s="234">
        <v>378000</v>
      </c>
    </row>
    <row r="157" spans="2:4" ht="15.75" x14ac:dyDescent="0.25">
      <c r="B157" s="211">
        <v>43759</v>
      </c>
      <c r="C157" s="218" t="s">
        <v>415</v>
      </c>
      <c r="D157" s="234">
        <v>410000</v>
      </c>
    </row>
    <row r="158" spans="2:4" ht="15.75" x14ac:dyDescent="0.25">
      <c r="B158" s="211">
        <v>43760</v>
      </c>
      <c r="C158" s="218" t="s">
        <v>415</v>
      </c>
      <c r="D158" s="234">
        <v>541000</v>
      </c>
    </row>
    <row r="159" spans="2:4" ht="15.75" x14ac:dyDescent="0.25">
      <c r="B159" s="211">
        <v>43761</v>
      </c>
      <c r="C159" s="218" t="s">
        <v>415</v>
      </c>
      <c r="D159" s="234">
        <v>326000</v>
      </c>
    </row>
    <row r="160" spans="2:4" ht="15.75" x14ac:dyDescent="0.25">
      <c r="B160" s="211">
        <v>43762</v>
      </c>
      <c r="C160" s="218" t="s">
        <v>415</v>
      </c>
      <c r="D160" s="234">
        <v>335000</v>
      </c>
    </row>
    <row r="161" spans="1:4" ht="15.75" x14ac:dyDescent="0.25">
      <c r="A161" s="217"/>
      <c r="B161" s="211">
        <v>43764</v>
      </c>
      <c r="C161" s="218" t="s">
        <v>415</v>
      </c>
      <c r="D161" s="234">
        <v>194000</v>
      </c>
    </row>
    <row r="162" spans="1:4" ht="15.75" x14ac:dyDescent="0.25">
      <c r="B162" s="211">
        <v>43766</v>
      </c>
      <c r="C162" s="218" t="s">
        <v>415</v>
      </c>
      <c r="D162" s="234">
        <v>812000</v>
      </c>
    </row>
    <row r="163" spans="1:4" ht="15.75" x14ac:dyDescent="0.25">
      <c r="B163" s="211">
        <v>43767</v>
      </c>
      <c r="C163" s="218" t="s">
        <v>415</v>
      </c>
      <c r="D163" s="234">
        <v>878000</v>
      </c>
    </row>
    <row r="164" spans="1:4" ht="15.75" x14ac:dyDescent="0.25">
      <c r="B164" s="211">
        <v>43768</v>
      </c>
      <c r="C164" s="218" t="s">
        <v>415</v>
      </c>
      <c r="D164" s="234">
        <v>495000</v>
      </c>
    </row>
    <row r="165" spans="1:4" ht="15.75" x14ac:dyDescent="0.25">
      <c r="B165" s="211">
        <v>43769</v>
      </c>
      <c r="C165" s="218" t="s">
        <v>415</v>
      </c>
      <c r="D165" s="234">
        <v>528000</v>
      </c>
    </row>
    <row r="166" spans="1:4" ht="15.75" x14ac:dyDescent="0.25">
      <c r="B166" s="211">
        <v>43770</v>
      </c>
      <c r="C166" s="218" t="s">
        <v>415</v>
      </c>
      <c r="D166" s="234">
        <v>356000</v>
      </c>
    </row>
    <row r="167" spans="1:4" ht="15.75" x14ac:dyDescent="0.25">
      <c r="B167" s="211">
        <v>43773</v>
      </c>
      <c r="C167" s="218" t="s">
        <v>415</v>
      </c>
      <c r="D167" s="234">
        <v>345000</v>
      </c>
    </row>
    <row r="168" spans="1:4" ht="15.75" x14ac:dyDescent="0.25">
      <c r="B168" s="211">
        <v>43775</v>
      </c>
      <c r="C168" s="218" t="s">
        <v>415</v>
      </c>
      <c r="D168" s="234">
        <v>1043000</v>
      </c>
    </row>
    <row r="169" spans="1:4" ht="15.75" x14ac:dyDescent="0.25">
      <c r="B169" s="211">
        <v>43777</v>
      </c>
      <c r="C169" s="218" t="s">
        <v>415</v>
      </c>
      <c r="D169" s="234">
        <v>548000</v>
      </c>
    </row>
    <row r="170" spans="1:4" ht="15.75" x14ac:dyDescent="0.25">
      <c r="B170" s="211">
        <v>43778</v>
      </c>
      <c r="C170" s="218" t="s">
        <v>415</v>
      </c>
      <c r="D170" s="234">
        <v>110000</v>
      </c>
    </row>
    <row r="171" spans="1:4" ht="15.75" x14ac:dyDescent="0.25">
      <c r="B171" s="211">
        <v>43779</v>
      </c>
      <c r="C171" s="218" t="s">
        <v>415</v>
      </c>
      <c r="D171" s="234">
        <v>665000</v>
      </c>
    </row>
    <row r="172" spans="1:4" ht="15.75" x14ac:dyDescent="0.25">
      <c r="B172" s="211">
        <v>43780</v>
      </c>
      <c r="C172" s="218" t="s">
        <v>415</v>
      </c>
      <c r="D172" s="234">
        <v>629000</v>
      </c>
    </row>
    <row r="173" spans="1:4" ht="15.75" x14ac:dyDescent="0.25">
      <c r="B173" s="211">
        <v>43781</v>
      </c>
      <c r="C173" s="218" t="s">
        <v>415</v>
      </c>
      <c r="D173" s="234">
        <v>469000</v>
      </c>
    </row>
    <row r="174" spans="1:4" ht="15.75" x14ac:dyDescent="0.25">
      <c r="B174" s="211">
        <v>43782</v>
      </c>
      <c r="C174" s="218" t="s">
        <v>415</v>
      </c>
      <c r="D174" s="234">
        <v>370000</v>
      </c>
    </row>
    <row r="175" spans="1:4" ht="15.75" x14ac:dyDescent="0.25">
      <c r="B175" s="211">
        <v>43783</v>
      </c>
      <c r="C175" s="218" t="s">
        <v>415</v>
      </c>
      <c r="D175" s="234">
        <v>328000</v>
      </c>
    </row>
    <row r="176" spans="1:4" ht="15.75" x14ac:dyDescent="0.25">
      <c r="B176" s="211">
        <v>43784</v>
      </c>
      <c r="C176" s="218" t="s">
        <v>415</v>
      </c>
      <c r="D176" s="234">
        <v>298000</v>
      </c>
    </row>
    <row r="177" spans="2:4" ht="15.75" x14ac:dyDescent="0.25">
      <c r="B177" s="211">
        <v>43785</v>
      </c>
      <c r="C177" s="218" t="s">
        <v>415</v>
      </c>
      <c r="D177" s="234">
        <v>479000</v>
      </c>
    </row>
    <row r="178" spans="2:4" ht="15.75" x14ac:dyDescent="0.25">
      <c r="B178" s="211">
        <v>43786</v>
      </c>
      <c r="C178" s="218" t="s">
        <v>415</v>
      </c>
      <c r="D178" s="234">
        <v>384000</v>
      </c>
    </row>
    <row r="179" spans="2:4" ht="15.75" x14ac:dyDescent="0.25">
      <c r="B179" s="211">
        <v>43787</v>
      </c>
      <c r="C179" s="218" t="s">
        <v>415</v>
      </c>
      <c r="D179" s="234">
        <v>564000</v>
      </c>
    </row>
    <row r="180" spans="2:4" ht="15.75" x14ac:dyDescent="0.25">
      <c r="B180" s="211">
        <v>43789</v>
      </c>
      <c r="C180" s="218" t="s">
        <v>415</v>
      </c>
      <c r="D180" s="234">
        <v>545000</v>
      </c>
    </row>
    <row r="181" spans="2:4" ht="15.75" x14ac:dyDescent="0.25">
      <c r="B181" s="211">
        <v>43790</v>
      </c>
      <c r="C181" s="218" t="s">
        <v>415</v>
      </c>
      <c r="D181" s="234">
        <v>620000</v>
      </c>
    </row>
    <row r="182" spans="2:4" ht="15.75" x14ac:dyDescent="0.25">
      <c r="B182" s="211">
        <v>43790</v>
      </c>
      <c r="C182" s="218" t="s">
        <v>415</v>
      </c>
      <c r="D182" s="234">
        <v>624000</v>
      </c>
    </row>
    <row r="183" spans="2:4" ht="15.75" x14ac:dyDescent="0.25">
      <c r="B183" s="211">
        <v>43791</v>
      </c>
      <c r="C183" s="218" t="s">
        <v>415</v>
      </c>
      <c r="D183" s="234">
        <v>551000</v>
      </c>
    </row>
    <row r="184" spans="2:4" ht="15.75" x14ac:dyDescent="0.25">
      <c r="B184" s="211">
        <v>43792</v>
      </c>
      <c r="C184" s="218" t="s">
        <v>415</v>
      </c>
      <c r="D184" s="234">
        <v>277000</v>
      </c>
    </row>
    <row r="185" spans="2:4" ht="15.75" x14ac:dyDescent="0.25">
      <c r="B185" s="211">
        <v>43792</v>
      </c>
      <c r="C185" s="218" t="s">
        <v>415</v>
      </c>
      <c r="D185" s="234">
        <v>525000</v>
      </c>
    </row>
    <row r="186" spans="2:4" ht="15.75" x14ac:dyDescent="0.25">
      <c r="B186" s="211">
        <v>43793</v>
      </c>
      <c r="C186" s="218" t="s">
        <v>415</v>
      </c>
      <c r="D186" s="234">
        <v>408000</v>
      </c>
    </row>
    <row r="187" spans="2:4" ht="15.75" x14ac:dyDescent="0.25">
      <c r="B187" s="211">
        <v>43794</v>
      </c>
      <c r="C187" s="218" t="s">
        <v>415</v>
      </c>
      <c r="D187" s="234">
        <v>923000</v>
      </c>
    </row>
    <row r="188" spans="2:4" ht="15.75" x14ac:dyDescent="0.25">
      <c r="B188" s="211">
        <v>43795</v>
      </c>
      <c r="C188" s="218" t="s">
        <v>415</v>
      </c>
      <c r="D188" s="234">
        <v>695000</v>
      </c>
    </row>
    <row r="189" spans="2:4" ht="15.75" x14ac:dyDescent="0.25">
      <c r="B189" s="211">
        <v>43796</v>
      </c>
      <c r="C189" s="218" t="s">
        <v>415</v>
      </c>
      <c r="D189" s="234">
        <v>506000</v>
      </c>
    </row>
    <row r="190" spans="2:4" ht="15.75" x14ac:dyDescent="0.25">
      <c r="B190" s="211">
        <v>43797</v>
      </c>
      <c r="C190" s="218" t="s">
        <v>415</v>
      </c>
      <c r="D190" s="234">
        <v>96000</v>
      </c>
    </row>
    <row r="191" spans="2:4" ht="15.75" x14ac:dyDescent="0.25">
      <c r="B191" s="211">
        <v>43797</v>
      </c>
      <c r="C191" s="218" t="s">
        <v>415</v>
      </c>
      <c r="D191" s="234">
        <v>538000</v>
      </c>
    </row>
    <row r="192" spans="2:4" ht="15.75" x14ac:dyDescent="0.25">
      <c r="B192" s="211">
        <v>43798</v>
      </c>
      <c r="C192" s="218" t="s">
        <v>415</v>
      </c>
      <c r="D192" s="234">
        <v>758000</v>
      </c>
    </row>
    <row r="193" spans="2:4" ht="15.75" x14ac:dyDescent="0.25">
      <c r="B193" s="211">
        <v>43799</v>
      </c>
      <c r="C193" s="218" t="s">
        <v>415</v>
      </c>
      <c r="D193" s="234">
        <v>1093000</v>
      </c>
    </row>
    <row r="194" spans="2:4" ht="15.75" x14ac:dyDescent="0.25">
      <c r="B194" s="211">
        <v>43800</v>
      </c>
      <c r="C194" s="218" t="s">
        <v>415</v>
      </c>
      <c r="D194" s="234">
        <v>740000</v>
      </c>
    </row>
    <row r="195" spans="2:4" ht="15.75" x14ac:dyDescent="0.25">
      <c r="B195" s="211">
        <v>43801</v>
      </c>
      <c r="C195" s="218" t="s">
        <v>415</v>
      </c>
      <c r="D195" s="234">
        <v>1023000</v>
      </c>
    </row>
    <row r="196" spans="2:4" ht="15.75" x14ac:dyDescent="0.25">
      <c r="B196" s="211">
        <v>43802</v>
      </c>
      <c r="C196" s="218" t="s">
        <v>415</v>
      </c>
      <c r="D196" s="234">
        <v>977000</v>
      </c>
    </row>
    <row r="197" spans="2:4" ht="15.75" x14ac:dyDescent="0.25">
      <c r="B197" s="211">
        <v>43803</v>
      </c>
      <c r="C197" s="218" t="s">
        <v>415</v>
      </c>
      <c r="D197" s="234">
        <v>1587000</v>
      </c>
    </row>
    <row r="198" spans="2:4" ht="15.75" x14ac:dyDescent="0.25">
      <c r="B198" s="211">
        <v>43804</v>
      </c>
      <c r="C198" s="218" t="s">
        <v>415</v>
      </c>
      <c r="D198" s="234">
        <v>1070000</v>
      </c>
    </row>
    <row r="199" spans="2:4" ht="15.75" x14ac:dyDescent="0.25">
      <c r="B199" s="211">
        <v>43806</v>
      </c>
      <c r="C199" s="218" t="s">
        <v>415</v>
      </c>
      <c r="D199" s="234">
        <v>1005000</v>
      </c>
    </row>
    <row r="200" spans="2:4" ht="15.75" x14ac:dyDescent="0.25">
      <c r="B200" s="211">
        <v>43808</v>
      </c>
      <c r="C200" s="218" t="s">
        <v>415</v>
      </c>
      <c r="D200" s="234">
        <v>77000</v>
      </c>
    </row>
    <row r="201" spans="2:4" ht="15.75" x14ac:dyDescent="0.25">
      <c r="B201" s="211">
        <v>43809</v>
      </c>
      <c r="C201" s="218" t="s">
        <v>415</v>
      </c>
      <c r="D201" s="234">
        <v>449000</v>
      </c>
    </row>
    <row r="202" spans="2:4" ht="15.75" x14ac:dyDescent="0.25">
      <c r="B202" s="211">
        <v>43811</v>
      </c>
      <c r="C202" s="218" t="s">
        <v>415</v>
      </c>
      <c r="D202" s="234">
        <v>406000</v>
      </c>
    </row>
    <row r="203" spans="2:4" ht="15.75" x14ac:dyDescent="0.25">
      <c r="B203" s="211">
        <v>43815</v>
      </c>
      <c r="C203" s="218" t="s">
        <v>415</v>
      </c>
      <c r="D203" s="234">
        <v>156000</v>
      </c>
    </row>
    <row r="204" spans="2:4" ht="15.75" x14ac:dyDescent="0.25">
      <c r="B204" s="211">
        <v>43818</v>
      </c>
      <c r="C204" s="218" t="s">
        <v>415</v>
      </c>
      <c r="D204" s="234">
        <v>335000</v>
      </c>
    </row>
    <row r="205" spans="2:4" ht="15.75" x14ac:dyDescent="0.25">
      <c r="B205" s="211">
        <v>43819</v>
      </c>
      <c r="C205" s="218" t="s">
        <v>415</v>
      </c>
      <c r="D205" s="234">
        <v>400000</v>
      </c>
    </row>
    <row r="206" spans="2:4" ht="15.75" x14ac:dyDescent="0.25">
      <c r="B206" s="211">
        <v>43823</v>
      </c>
      <c r="C206" s="218" t="s">
        <v>415</v>
      </c>
      <c r="D206" s="234">
        <v>698000</v>
      </c>
    </row>
    <row r="207" spans="2:4" ht="15.75" x14ac:dyDescent="0.25">
      <c r="B207" s="211">
        <v>43824</v>
      </c>
      <c r="C207" s="218" t="s">
        <v>415</v>
      </c>
      <c r="D207" s="234">
        <v>176000</v>
      </c>
    </row>
    <row r="208" spans="2:4" ht="15.75" x14ac:dyDescent="0.25">
      <c r="B208" s="211">
        <v>43829</v>
      </c>
      <c r="C208" s="218" t="s">
        <v>415</v>
      </c>
      <c r="D208" s="234">
        <v>224000</v>
      </c>
    </row>
    <row r="209" spans="2:4" ht="15.75" x14ac:dyDescent="0.25">
      <c r="B209" s="211">
        <v>43830</v>
      </c>
      <c r="C209" s="218" t="s">
        <v>415</v>
      </c>
      <c r="D209" s="234">
        <v>366000</v>
      </c>
    </row>
    <row r="210" spans="2:4" ht="15.75" x14ac:dyDescent="0.25">
      <c r="B210" s="210">
        <v>43487</v>
      </c>
      <c r="C210" s="218" t="s">
        <v>419</v>
      </c>
      <c r="D210" s="234">
        <v>250000</v>
      </c>
    </row>
    <row r="211" spans="2:4" ht="15.75" x14ac:dyDescent="0.25">
      <c r="B211" s="210">
        <v>43517</v>
      </c>
      <c r="C211" s="218" t="s">
        <v>420</v>
      </c>
      <c r="D211" s="234">
        <v>90000</v>
      </c>
    </row>
    <row r="212" spans="2:4" ht="15.75" x14ac:dyDescent="0.25">
      <c r="B212" s="210">
        <v>43542</v>
      </c>
      <c r="C212" s="218" t="s">
        <v>421</v>
      </c>
      <c r="D212" s="234">
        <v>20000</v>
      </c>
    </row>
    <row r="213" spans="2:4" ht="15.75" x14ac:dyDescent="0.25">
      <c r="B213" s="210">
        <v>43549</v>
      </c>
      <c r="C213" s="218" t="s">
        <v>419</v>
      </c>
      <c r="D213" s="234">
        <v>150000</v>
      </c>
    </row>
    <row r="214" spans="2:4" ht="15.75" x14ac:dyDescent="0.25">
      <c r="B214" s="210">
        <v>43580</v>
      </c>
      <c r="C214" s="218" t="s">
        <v>419</v>
      </c>
      <c r="D214" s="234">
        <v>50000</v>
      </c>
    </row>
    <row r="215" spans="2:4" ht="15.75" x14ac:dyDescent="0.25">
      <c r="B215" s="210">
        <v>43587</v>
      </c>
      <c r="C215" s="218" t="s">
        <v>422</v>
      </c>
      <c r="D215" s="234">
        <v>135000</v>
      </c>
    </row>
    <row r="216" spans="2:4" ht="15.75" x14ac:dyDescent="0.25">
      <c r="B216" s="210">
        <v>43587</v>
      </c>
      <c r="C216" s="218" t="s">
        <v>423</v>
      </c>
      <c r="D216" s="234">
        <v>21000</v>
      </c>
    </row>
    <row r="217" spans="2:4" ht="15.75" x14ac:dyDescent="0.25">
      <c r="B217" s="210">
        <v>43654</v>
      </c>
      <c r="C217" s="218" t="s">
        <v>421</v>
      </c>
      <c r="D217" s="234">
        <v>22000</v>
      </c>
    </row>
    <row r="218" spans="2:4" ht="15.75" x14ac:dyDescent="0.25">
      <c r="B218" s="210">
        <v>43659</v>
      </c>
      <c r="C218" s="218" t="s">
        <v>421</v>
      </c>
      <c r="D218" s="234">
        <v>20000</v>
      </c>
    </row>
    <row r="219" spans="2:4" ht="15.75" x14ac:dyDescent="0.25">
      <c r="B219" s="210">
        <v>43668</v>
      </c>
      <c r="C219" s="218" t="s">
        <v>421</v>
      </c>
      <c r="D219" s="234">
        <v>21000</v>
      </c>
    </row>
    <row r="220" spans="2:4" ht="15.75" x14ac:dyDescent="0.25">
      <c r="B220" s="211">
        <v>43740</v>
      </c>
      <c r="C220" s="218" t="s">
        <v>424</v>
      </c>
      <c r="D220" s="234">
        <v>18700</v>
      </c>
    </row>
    <row r="221" spans="2:4" ht="15.75" x14ac:dyDescent="0.25">
      <c r="B221" s="211">
        <v>43744</v>
      </c>
      <c r="C221" s="218" t="s">
        <v>424</v>
      </c>
      <c r="D221" s="234">
        <v>22800</v>
      </c>
    </row>
    <row r="222" spans="2:4" ht="15.75" x14ac:dyDescent="0.25">
      <c r="B222" s="211">
        <v>43792</v>
      </c>
      <c r="C222" s="218" t="s">
        <v>421</v>
      </c>
      <c r="D222" s="234">
        <v>60000</v>
      </c>
    </row>
    <row r="223" spans="2:4" ht="15.75" x14ac:dyDescent="0.25">
      <c r="B223" s="210">
        <v>43512</v>
      </c>
      <c r="C223" s="218" t="s">
        <v>425</v>
      </c>
      <c r="D223" s="234">
        <v>175000</v>
      </c>
    </row>
    <row r="224" spans="2:4" ht="15.75" x14ac:dyDescent="0.25">
      <c r="B224" s="210">
        <v>43714</v>
      </c>
      <c r="C224" s="218" t="s">
        <v>426</v>
      </c>
      <c r="D224" s="234">
        <v>130000</v>
      </c>
    </row>
    <row r="225" spans="2:4" ht="15.75" x14ac:dyDescent="0.25">
      <c r="B225" s="210">
        <v>43726</v>
      </c>
      <c r="C225" s="218" t="s">
        <v>426</v>
      </c>
      <c r="D225" s="234">
        <v>23900</v>
      </c>
    </row>
    <row r="226" spans="2:4" ht="15.75" x14ac:dyDescent="0.25">
      <c r="B226" s="210">
        <v>43735</v>
      </c>
      <c r="C226" s="218" t="s">
        <v>426</v>
      </c>
      <c r="D226" s="234">
        <v>130000</v>
      </c>
    </row>
    <row r="227" spans="2:4" ht="15.75" x14ac:dyDescent="0.25">
      <c r="B227" s="211">
        <v>43801</v>
      </c>
      <c r="C227" s="218" t="s">
        <v>427</v>
      </c>
      <c r="D227" s="234">
        <v>230000</v>
      </c>
    </row>
    <row r="228" spans="2:4" ht="15.75" x14ac:dyDescent="0.25">
      <c r="B228" s="211">
        <v>43806</v>
      </c>
      <c r="C228" s="218" t="s">
        <v>427</v>
      </c>
      <c r="D228" s="234">
        <v>65000</v>
      </c>
    </row>
    <row r="229" spans="2:4" ht="15.75" x14ac:dyDescent="0.25">
      <c r="B229" s="211">
        <v>43817</v>
      </c>
      <c r="C229" s="218" t="s">
        <v>427</v>
      </c>
      <c r="D229" s="234">
        <v>130000</v>
      </c>
    </row>
    <row r="230" spans="2:4" ht="15.75" x14ac:dyDescent="0.25">
      <c r="B230" s="210">
        <v>43473</v>
      </c>
      <c r="C230" s="218" t="s">
        <v>361</v>
      </c>
      <c r="D230" s="234">
        <v>150000</v>
      </c>
    </row>
    <row r="231" spans="2:4" ht="15.75" x14ac:dyDescent="0.25">
      <c r="B231" s="210">
        <v>43486</v>
      </c>
      <c r="C231" s="218" t="s">
        <v>428</v>
      </c>
      <c r="D231" s="234">
        <v>130000</v>
      </c>
    </row>
    <row r="232" spans="2:4" ht="15.75" x14ac:dyDescent="0.25">
      <c r="B232" s="210">
        <v>43514</v>
      </c>
      <c r="C232" s="218" t="s">
        <v>429</v>
      </c>
      <c r="D232" s="234">
        <v>150000</v>
      </c>
    </row>
    <row r="233" spans="2:4" ht="15.75" x14ac:dyDescent="0.25">
      <c r="B233" s="208">
        <v>43519</v>
      </c>
      <c r="C233" s="218" t="s">
        <v>430</v>
      </c>
      <c r="D233" s="234">
        <v>8439000</v>
      </c>
    </row>
    <row r="234" spans="2:4" ht="15.75" x14ac:dyDescent="0.25">
      <c r="B234" s="208">
        <v>43526</v>
      </c>
      <c r="C234" s="218" t="s">
        <v>431</v>
      </c>
      <c r="D234" s="234">
        <v>8338000</v>
      </c>
    </row>
    <row r="235" spans="2:4" ht="15.75" x14ac:dyDescent="0.25">
      <c r="B235" s="208">
        <v>43547</v>
      </c>
      <c r="C235" s="218" t="s">
        <v>432</v>
      </c>
      <c r="D235" s="234">
        <v>640000</v>
      </c>
    </row>
    <row r="236" spans="2:4" ht="15.75" x14ac:dyDescent="0.25">
      <c r="B236" s="208">
        <v>43547</v>
      </c>
      <c r="C236" s="218" t="s">
        <v>431</v>
      </c>
      <c r="D236" s="234">
        <v>12107000</v>
      </c>
    </row>
    <row r="237" spans="2:4" ht="15.75" x14ac:dyDescent="0.25">
      <c r="B237" s="208">
        <v>43575</v>
      </c>
      <c r="C237" s="218" t="s">
        <v>433</v>
      </c>
      <c r="D237" s="234">
        <v>800000</v>
      </c>
    </row>
    <row r="238" spans="2:4" ht="15.75" x14ac:dyDescent="0.25">
      <c r="B238" s="208">
        <v>43596</v>
      </c>
      <c r="C238" s="218" t="s">
        <v>434</v>
      </c>
      <c r="D238" s="234">
        <v>3226500</v>
      </c>
    </row>
    <row r="239" spans="2:4" ht="15.75" x14ac:dyDescent="0.25">
      <c r="B239" s="210">
        <v>43633</v>
      </c>
      <c r="C239" s="218" t="s">
        <v>435</v>
      </c>
      <c r="D239" s="234">
        <v>385000</v>
      </c>
    </row>
    <row r="240" spans="2:4" ht="15.75" x14ac:dyDescent="0.25">
      <c r="B240" s="210">
        <v>43635</v>
      </c>
      <c r="C240" s="218" t="s">
        <v>436</v>
      </c>
      <c r="D240" s="234">
        <v>200000</v>
      </c>
    </row>
    <row r="241" spans="2:4" ht="15.75" x14ac:dyDescent="0.25">
      <c r="B241" s="210">
        <v>43641</v>
      </c>
      <c r="C241" s="218" t="s">
        <v>437</v>
      </c>
      <c r="D241" s="234">
        <v>265000</v>
      </c>
    </row>
    <row r="242" spans="2:4" ht="15.75" x14ac:dyDescent="0.25">
      <c r="B242" s="210">
        <v>43652</v>
      </c>
      <c r="C242" s="218" t="s">
        <v>438</v>
      </c>
      <c r="D242" s="234">
        <v>4500000</v>
      </c>
    </row>
    <row r="243" spans="2:4" ht="15.75" x14ac:dyDescent="0.25">
      <c r="B243" s="210">
        <v>43655</v>
      </c>
      <c r="C243" s="218" t="s">
        <v>439</v>
      </c>
      <c r="D243" s="234">
        <v>1876000</v>
      </c>
    </row>
    <row r="244" spans="2:4" ht="15.75" x14ac:dyDescent="0.25">
      <c r="B244" s="210">
        <v>43664</v>
      </c>
      <c r="C244" s="218" t="s">
        <v>440</v>
      </c>
      <c r="D244" s="234">
        <v>125000</v>
      </c>
    </row>
    <row r="245" spans="2:4" ht="15.75" x14ac:dyDescent="0.25">
      <c r="B245" s="210">
        <v>43679</v>
      </c>
      <c r="C245" s="218" t="s">
        <v>441</v>
      </c>
      <c r="D245" s="234">
        <v>150000</v>
      </c>
    </row>
    <row r="246" spans="2:4" ht="15.75" x14ac:dyDescent="0.25">
      <c r="B246" s="210">
        <v>43680</v>
      </c>
      <c r="C246" s="218" t="s">
        <v>442</v>
      </c>
      <c r="D246" s="234">
        <v>4453500</v>
      </c>
    </row>
    <row r="247" spans="2:4" ht="15.75" x14ac:dyDescent="0.25">
      <c r="B247" s="210">
        <v>43691</v>
      </c>
      <c r="C247" s="218" t="s">
        <v>440</v>
      </c>
      <c r="D247" s="234">
        <v>177000</v>
      </c>
    </row>
    <row r="248" spans="2:4" ht="15.75" x14ac:dyDescent="0.25">
      <c r="B248" s="210">
        <v>43696</v>
      </c>
      <c r="C248" s="218" t="s">
        <v>443</v>
      </c>
      <c r="D248" s="234">
        <v>20000</v>
      </c>
    </row>
    <row r="249" spans="2:4" ht="15.75" x14ac:dyDescent="0.25">
      <c r="B249" s="210">
        <v>43701</v>
      </c>
      <c r="C249" s="218" t="s">
        <v>442</v>
      </c>
      <c r="D249" s="234">
        <v>3811000</v>
      </c>
    </row>
    <row r="250" spans="2:4" ht="15.75" x14ac:dyDescent="0.25">
      <c r="B250" s="210">
        <v>43708</v>
      </c>
      <c r="C250" s="218" t="s">
        <v>444</v>
      </c>
      <c r="D250" s="234">
        <v>4446000</v>
      </c>
    </row>
    <row r="251" spans="2:4" ht="15.75" x14ac:dyDescent="0.25">
      <c r="B251" s="210">
        <v>43732</v>
      </c>
      <c r="C251" s="218" t="s">
        <v>409</v>
      </c>
      <c r="D251" s="234">
        <v>19000</v>
      </c>
    </row>
    <row r="252" spans="2:4" ht="15.75" x14ac:dyDescent="0.25">
      <c r="B252" s="210">
        <v>43738</v>
      </c>
      <c r="C252" s="218" t="s">
        <v>445</v>
      </c>
      <c r="D252" s="234">
        <v>1650000</v>
      </c>
    </row>
    <row r="253" spans="2:4" ht="15.75" x14ac:dyDescent="0.25">
      <c r="B253" s="211">
        <v>43757</v>
      </c>
      <c r="C253" s="218" t="s">
        <v>402</v>
      </c>
      <c r="D253" s="234">
        <v>8735000</v>
      </c>
    </row>
    <row r="254" spans="2:4" ht="15.75" x14ac:dyDescent="0.25">
      <c r="B254" s="211">
        <v>43764</v>
      </c>
      <c r="C254" s="218" t="s">
        <v>446</v>
      </c>
      <c r="D254" s="234">
        <v>1000000</v>
      </c>
    </row>
    <row r="255" spans="2:4" ht="15.75" x14ac:dyDescent="0.25">
      <c r="B255" s="211">
        <v>43781</v>
      </c>
      <c r="C255" s="218" t="s">
        <v>402</v>
      </c>
      <c r="D255" s="234">
        <v>9156500</v>
      </c>
    </row>
    <row r="256" spans="2:4" ht="15.75" x14ac:dyDescent="0.25">
      <c r="B256" s="211">
        <v>43809</v>
      </c>
      <c r="C256" s="218" t="s">
        <v>440</v>
      </c>
      <c r="D256" s="234">
        <v>50000</v>
      </c>
    </row>
    <row r="257" spans="2:4" ht="15.75" x14ac:dyDescent="0.25">
      <c r="B257" s="211">
        <v>43812</v>
      </c>
      <c r="C257" s="218" t="s">
        <v>447</v>
      </c>
      <c r="D257" s="234">
        <v>150000</v>
      </c>
    </row>
    <row r="258" spans="2:4" ht="15.75" x14ac:dyDescent="0.25">
      <c r="B258" s="210">
        <v>43813</v>
      </c>
      <c r="C258" s="218" t="s">
        <v>448</v>
      </c>
      <c r="D258" s="234">
        <v>7000000</v>
      </c>
    </row>
    <row r="259" spans="2:4" ht="15.75" x14ac:dyDescent="0.25">
      <c r="B259" s="210">
        <v>43813</v>
      </c>
      <c r="C259" s="218" t="s">
        <v>402</v>
      </c>
      <c r="D259" s="234">
        <v>13790000</v>
      </c>
    </row>
    <row r="260" spans="2:4" ht="16.5" x14ac:dyDescent="0.3">
      <c r="B260" s="216" t="s">
        <v>14</v>
      </c>
      <c r="C260" s="216"/>
      <c r="D260" s="235">
        <f>SUM(D5:D259)</f>
        <v>191588900</v>
      </c>
    </row>
  </sheetData>
  <mergeCells count="1">
    <mergeCell ref="B260:C260"/>
  </mergeCells>
  <pageMargins left="0.7" right="0.7" top="0.75" bottom="0.75" header="0.3" footer="0.3"/>
  <pageSetup paperSize="9" scale="85"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Balasan</vt:lpstr>
      <vt:lpstr>1.1</vt:lpstr>
      <vt:lpstr>2.1</vt:lpstr>
      <vt:lpstr>2.2</vt:lpstr>
      <vt:lpstr>2.3</vt:lpstr>
      <vt:lpstr>'1.1'!Print_Area</vt:lpstr>
      <vt:lpstr>Balasan!Print_Area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Pramudita</dc:creator>
  <cp:lastModifiedBy>Brian Pramudita</cp:lastModifiedBy>
  <dcterms:created xsi:type="dcterms:W3CDTF">2023-08-11T09:28:23Z</dcterms:created>
  <dcterms:modified xsi:type="dcterms:W3CDTF">2023-08-14T04:23:51Z</dcterms:modified>
</cp:coreProperties>
</file>