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Dropbox (SME)\JAM\THESIS\1_THESIS\2_LESS Tool\1_User Inputs\1_Scenario\"/>
    </mc:Choice>
  </mc:AlternateContent>
  <xr:revisionPtr revIDLastSave="0" documentId="13_ncr:1_{571E974D-3A02-4388-ABA4-B752FA6BE8A7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ites_DiscreteRunFlag" sheetId="7" r:id="rId1"/>
    <sheet name="Sites_Location" sheetId="2" r:id="rId2"/>
    <sheet name="Sites_MatFiles" sheetId="4" r:id="rId3"/>
    <sheet name="Sites_FlowProfile" sheetId="5" r:id="rId4"/>
    <sheet name="Sites_Costs" sheetId="3" r:id="rId5"/>
    <sheet name="NamedRang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" i="6" l="1"/>
  <c r="N37" i="6"/>
  <c r="N6" i="6" l="1"/>
  <c r="N8" i="6"/>
  <c r="N10" i="6"/>
  <c r="N12" i="6"/>
  <c r="N14" i="6"/>
  <c r="N16" i="6"/>
  <c r="N18" i="6"/>
  <c r="N20" i="6"/>
  <c r="N22" i="6"/>
  <c r="N24" i="6"/>
  <c r="N27" i="6"/>
  <c r="N3" i="6"/>
  <c r="M6" i="6"/>
  <c r="M8" i="6"/>
  <c r="M10" i="6"/>
  <c r="M12" i="6"/>
  <c r="M14" i="6"/>
  <c r="M16" i="6"/>
  <c r="M18" i="6"/>
  <c r="M20" i="6"/>
  <c r="M22" i="6"/>
  <c r="M24" i="6"/>
  <c r="M27" i="6"/>
  <c r="M3" i="6"/>
  <c r="A2" i="4" l="1"/>
  <c r="A2" i="5"/>
  <c r="A2" i="3"/>
</calcChain>
</file>

<file path=xl/sharedStrings.xml><?xml version="1.0" encoding="utf-8"?>
<sst xmlns="http://schemas.openxmlformats.org/spreadsheetml/2006/main" count="65" uniqueCount="61">
  <si>
    <t>FORCE</t>
  </si>
  <si>
    <t>Sites_Name</t>
  </si>
  <si>
    <t>Sites_LeasingCosts_CCCpy</t>
  </si>
  <si>
    <t>Sites_AssessmentCosts_CCC</t>
  </si>
  <si>
    <t>DATETIME_UTC.mat</t>
  </si>
  <si>
    <t>Sites_UTM_Hemisphere</t>
  </si>
  <si>
    <t>North</t>
  </si>
  <si>
    <t>Sites_DateTime_UTC_MatFile</t>
  </si>
  <si>
    <t>Sites_Depth_m_MatFile</t>
  </si>
  <si>
    <t>Sites_Wave_Hs_m_MatFile</t>
  </si>
  <si>
    <t>FORCE_Depth_m.mat</t>
  </si>
  <si>
    <t>FORCE_Flow_Vel_Abs_DepAv_ms.mat</t>
  </si>
  <si>
    <t>FORCE_Wave_Hs_m.mat</t>
  </si>
  <si>
    <t>South</t>
  </si>
  <si>
    <t>Flow_PowerLawExponent</t>
  </si>
  <si>
    <t>Flow_BinSize_m</t>
  </si>
  <si>
    <t>Sites_DiscreteRunFlag</t>
  </si>
  <si>
    <t>Sites_DiscreteRunFlag_Binary</t>
  </si>
  <si>
    <t>Sites_Flow_Vel_Abs_DepAv_ms_MatFile</t>
  </si>
  <si>
    <t>Sites_Lat_dd</t>
  </si>
  <si>
    <t>Sites_Lon_dd</t>
  </si>
  <si>
    <t>Value</t>
  </si>
  <si>
    <t>Flow Power Law Exponent [-]</t>
  </si>
  <si>
    <t>Flow Bin Size [m]</t>
  </si>
  <si>
    <t>Assessment Costs [£]</t>
  </si>
  <si>
    <t>Name</t>
  </si>
  <si>
    <t>Sites Parameter</t>
  </si>
  <si>
    <t>Latitude [°]</t>
  </si>
  <si>
    <t>Longitude [°]</t>
  </si>
  <si>
    <t>Annual Leasing Costs [£]</t>
  </si>
  <si>
    <t>'01-Jan-2018 23:00:00'</t>
  </si>
  <si>
    <t>'15-Jan-2018 23:00:00'</t>
  </si>
  <si>
    <t>'29-Jan-2018 09:00:00'</t>
  </si>
  <si>
    <t>'13-Feb-2018 10:00:00'</t>
  </si>
  <si>
    <t>'28-Feb-2018 10:00:00'</t>
  </si>
  <si>
    <t>'13-Mar-2018 21:00:00'</t>
  </si>
  <si>
    <t>'27-Mar-2018 20:00:00'</t>
  </si>
  <si>
    <t>'02-Apr-2018 13:00:00'</t>
  </si>
  <si>
    <t>'26-Apr-2018 21:00:00'</t>
  </si>
  <si>
    <t>'05-May-2018 15:00:00'</t>
  </si>
  <si>
    <t>'23-May-2018 06:00:00'</t>
  </si>
  <si>
    <t>'06-Jun-2018 11:00:00'</t>
  </si>
  <si>
    <t>'23-Jun-2018 14:00:00'</t>
  </si>
  <si>
    <t>'04-Jul-2018 03:00:00'</t>
  </si>
  <si>
    <t>'25-Jul-2018 10:00:00'</t>
  </si>
  <si>
    <t>'04-Aug-2018 04:00:00'</t>
  </si>
  <si>
    <t>'25-Aug-2018 11:00:00'</t>
  </si>
  <si>
    <t>'02-Sep-2018 16:00:00'</t>
  </si>
  <si>
    <t>'22-Sep-2018 22:00:00'</t>
  </si>
  <si>
    <t>'11-Oct-2018 13:00:00'</t>
  </si>
  <si>
    <t>'31-Oct-2018 04:00:00'</t>
  </si>
  <si>
    <t>'01-Nov-2018 05:00:00'</t>
  </si>
  <si>
    <t>'15-Nov-2018 11:00:00'</t>
  </si>
  <si>
    <t>'30-Nov-2018 05:00:00'</t>
  </si>
  <si>
    <t>'04-Dec-2018 09:00:00'</t>
  </si>
  <si>
    <t>'18-Dec-2018 07:00:00'</t>
  </si>
  <si>
    <t>'31-Dec-2018 13:00:00'</t>
  </si>
  <si>
    <t>Individual Neap Access Period Duration (days)</t>
  </si>
  <si>
    <t>Date of Lowest Flow Neap Slack</t>
  </si>
  <si>
    <t>Total Neap Access Time in Month (days)</t>
  </si>
  <si>
    <t>First Neap Access Period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</si>
</sst>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38"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947CAA-C1C5-4D05-A0FF-914B7A405E83}" name="Sites_DiscreteRunFlag" displayName="Sites_DiscreteRunFlag" ref="A1:A2" totalsRowShown="0" headerRowDxfId="37" dataDxfId="35" headerRowBorderDxfId="36">
  <autoFilter ref="A1:A2" xr:uid="{DFC7234D-E63E-4D4E-8B6E-605140BB09F8}"/>
  <tableColumns count="1">
    <tableColumn id="1" xr3:uid="{DB10D921-45B5-42B7-A42F-D6C680974306}" name="Sites_DiscreteRunFlag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2BB9CE-832C-4AF5-9BC3-2474362B23ED}" name="Sites_Location" displayName="Sites_Location" ref="A1:C2" totalsRowShown="0" headerRowDxfId="33" dataDxfId="31" headerRowBorderDxfId="32" tableBorderDxfId="30">
  <autoFilter ref="A1:C2" xr:uid="{7833FEA5-C057-4F2E-A3FF-966D0E4A3DB8}"/>
  <tableColumns count="3">
    <tableColumn id="1" xr3:uid="{624A587C-DFCF-4F56-A3A5-BD1DE83848D1}" name="Sites_Name" dataDxfId="29"/>
    <tableColumn id="2" xr3:uid="{F2063FBF-0513-4439-A932-052311F486B6}" name="Sites_Lat_dd" dataDxfId="28"/>
    <tableColumn id="3" xr3:uid="{1B9248C5-7889-468C-8F53-A597F4ADFF97}" name="Sites_Lon_dd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44701E-B821-4677-8786-D1D7AC05A173}" name="Sites_MatFiles" displayName="Sites_MatFiles" ref="A1:E2" totalsRowShown="0" headerRowDxfId="26" dataDxfId="24" headerRowBorderDxfId="25" tableBorderDxfId="23">
  <autoFilter ref="A1:E2" xr:uid="{FF1F2284-AA71-4E20-A7EB-62C33BF70B19}"/>
  <tableColumns count="5">
    <tableColumn id="1" xr3:uid="{19B5DC4C-93DA-4B67-BFA4-07CF433CC583}" name="Sites_Name" dataDxfId="22">
      <calculatedColumnFormula>Sites_Location[[#This Row],[Sites_Name]]</calculatedColumnFormula>
    </tableColumn>
    <tableColumn id="4" xr3:uid="{8E9F4163-510B-4FBD-AD75-3BAB98A81978}" name="Sites_DateTime_UTC_MatFile" dataDxfId="21"/>
    <tableColumn id="6" xr3:uid="{2942D45A-D772-49A0-A115-BC675C5A9EF2}" name="Sites_Depth_m_MatFile" dataDxfId="20"/>
    <tableColumn id="7" xr3:uid="{83FB7BC6-E535-4A4E-A130-8446C32925EA}" name="Sites_Flow_Vel_Abs_DepAv_ms_MatFile" dataDxfId="19"/>
    <tableColumn id="9" xr3:uid="{1B7FEF4C-40D4-425B-80AD-AE1EDD6D7CD6}" name="Sites_Wave_Hs_m_MatFile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60523C-EBFF-47F6-813D-6EBDB1584CB5}" name="Sites_FlowProfile" displayName="Sites_FlowProfile" ref="A1:C2" totalsRowShown="0" headerRowDxfId="17" dataDxfId="15" headerRowBorderDxfId="16" tableBorderDxfId="14">
  <autoFilter ref="A1:C2" xr:uid="{5D997A61-C8DB-4536-9EC3-BD7852CB9583}"/>
  <tableColumns count="3">
    <tableColumn id="1" xr3:uid="{5E7C0BDF-C689-4F1F-AF91-CC38E71FDF12}" name="Sites_Name" dataDxfId="13">
      <calculatedColumnFormula>Sites_Location[[#This Row],[Sites_Name]]</calculatedColumnFormula>
    </tableColumn>
    <tableColumn id="2" xr3:uid="{2D50F2A2-C06D-4F1B-B50B-01D32D6AD52D}" name="Flow_PowerLawExponent" dataDxfId="12"/>
    <tableColumn id="3" xr3:uid="{A5EF02D6-9794-423F-976C-66FB4DB8CF4A}" name="Flow_BinSize_m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403E27-27AA-4F90-AFAE-05688F6DB1D8}" name="Sites_Costs" displayName="Sites_Costs" ref="A1:C2" totalsRowShown="0" headerRowDxfId="10" dataDxfId="8" headerRowBorderDxfId="9" tableBorderDxfId="7">
  <autoFilter ref="A1:C2" xr:uid="{7912075C-36CF-4B7A-9625-D15BD7E751AF}"/>
  <tableColumns count="3">
    <tableColumn id="1" xr3:uid="{0498078C-57F4-4934-B21C-CCD9D9D383DE}" name="Sites_Name" dataDxfId="6">
      <calculatedColumnFormula>Sites_Location[[#This Row],[Sites_Name]]</calculatedColumnFormula>
    </tableColumn>
    <tableColumn id="2" xr3:uid="{7FC0BD34-5DF8-42D4-BFF8-8E5DEA2C43A6}" name="Sites_AssessmentCosts_CCC" dataDxfId="5"/>
    <tableColumn id="3" xr3:uid="{B066B43A-42CD-43AF-9E41-07719AFE08D2}" name="Sites_LeasingCosts_CCCpy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3376B7-3C83-4222-910B-4256B916FDA0}" name="Sites_UTM_Hemisphere" displayName="Sites_UTM_Hemisphere" ref="A6:A8" totalsRowShown="0" headerRowDxfId="3">
  <autoFilter ref="A6:A8" xr:uid="{D461CB84-BA66-4AF9-900A-AC491D02A122}"/>
  <tableColumns count="1">
    <tableColumn id="1" xr3:uid="{FD02E02E-AEDF-4EEE-AD80-033073D22CB4}" name="Sites_UTM_Hemisphe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089FBB-F308-4ECD-82D3-F66A8BB05E27}" name="Sites_DiscreteRunFlag_Binary" displayName="Sites_DiscreteRunFlag_Binary" ref="A1:A3" totalsRowShown="0" headerRowDxfId="2">
  <autoFilter ref="A1:A3" xr:uid="{27848F2D-A188-4C78-A3DE-B01F9B3130B8}"/>
  <tableColumns count="1">
    <tableColumn id="1" xr3:uid="{E22BCCF3-011D-48AD-BE4D-74BBCCBFB008}" name="Sites_DiscreteRunFlag_Binar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F6AFF5-6C05-4D6E-B439-580739D8108E}" name="Summary" displayName="Summary" ref="A11:B18" totalsRowShown="0" headerRowDxfId="1">
  <autoFilter ref="A11:B18" xr:uid="{02C0B906-2422-434E-998C-05710E50DDFB}"/>
  <tableColumns count="2">
    <tableColumn id="1" xr3:uid="{B9DEB870-EC2A-424C-848F-F815913B7B20}" name="Sites Parameter"/>
    <tableColumn id="2" xr3:uid="{0E321401-55A1-406F-B110-4CDBCC1AEDEA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0B744-CACC-4853-BDDC-3514473891DB}">
  <dimension ref="A1:A2"/>
  <sheetViews>
    <sheetView workbookViewId="0">
      <selection activeCell="A2" sqref="A2"/>
    </sheetView>
  </sheetViews>
  <sheetFormatPr defaultRowHeight="15" x14ac:dyDescent="0.25"/>
  <cols>
    <col min="1" max="1" width="27.5703125" bestFit="1" customWidth="1"/>
  </cols>
  <sheetData>
    <row r="1" spans="1:1" x14ac:dyDescent="0.25">
      <c r="A1" s="1" t="s">
        <v>16</v>
      </c>
    </row>
    <row r="2" spans="1:1" x14ac:dyDescent="0.25">
      <c r="A2" s="2">
        <v>1</v>
      </c>
    </row>
  </sheetData>
  <dataValidations count="1">
    <dataValidation type="list" allowBlank="1" showInputMessage="1" showErrorMessage="1" sqref="A2" xr:uid="{BE028C8A-9F56-43F2-B8AA-EC7DD0DB2112}">
      <formula1>INDIRECT("Sites_DiscreteRunFlag_Binary[Sites_DiscreteRunFlag_Binary]")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5AA6-ED14-4E30-9015-3B0E3152F29B}">
  <dimension ref="A1:C2"/>
  <sheetViews>
    <sheetView workbookViewId="0">
      <selection activeCell="B2" sqref="B2"/>
    </sheetView>
  </sheetViews>
  <sheetFormatPr defaultColWidth="15.42578125" defaultRowHeight="15" x14ac:dyDescent="0.25"/>
  <cols>
    <col min="1" max="1" width="16.7109375" bestFit="1" customWidth="1"/>
    <col min="2" max="2" width="22.140625" bestFit="1" customWidth="1"/>
    <col min="3" max="3" width="22.28515625" bestFit="1" customWidth="1"/>
  </cols>
  <sheetData>
    <row r="1" spans="1:3" x14ac:dyDescent="0.25">
      <c r="A1" s="1" t="s">
        <v>1</v>
      </c>
      <c r="B1" s="1" t="s">
        <v>19</v>
      </c>
      <c r="C1" s="1" t="s">
        <v>20</v>
      </c>
    </row>
    <row r="2" spans="1:3" x14ac:dyDescent="0.25">
      <c r="A2" s="2" t="s">
        <v>0</v>
      </c>
      <c r="B2" s="2">
        <v>45.360999999999997</v>
      </c>
      <c r="C2" s="2">
        <v>-64.427800000000005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A752-8BCC-4A7D-A399-7321E46A4C04}">
  <dimension ref="A1:E2"/>
  <sheetViews>
    <sheetView workbookViewId="0">
      <selection activeCell="A2" sqref="A2"/>
    </sheetView>
  </sheetViews>
  <sheetFormatPr defaultColWidth="52.85546875" defaultRowHeight="15" x14ac:dyDescent="0.25"/>
  <cols>
    <col min="1" max="1" width="16.7109375" bestFit="1" customWidth="1"/>
    <col min="2" max="2" width="35.5703125" bestFit="1" customWidth="1"/>
    <col min="3" max="3" width="28.85546875" bestFit="1" customWidth="1"/>
    <col min="4" max="4" width="46" bestFit="1" customWidth="1"/>
    <col min="5" max="5" width="32.42578125" bestFit="1" customWidth="1"/>
  </cols>
  <sheetData>
    <row r="1" spans="1:5" x14ac:dyDescent="0.25">
      <c r="A1" s="1" t="s">
        <v>1</v>
      </c>
      <c r="B1" s="1" t="s">
        <v>7</v>
      </c>
      <c r="C1" s="1" t="s">
        <v>8</v>
      </c>
      <c r="D1" s="1" t="s">
        <v>18</v>
      </c>
      <c r="E1" s="1" t="s">
        <v>9</v>
      </c>
    </row>
    <row r="2" spans="1:5" x14ac:dyDescent="0.25">
      <c r="A2" s="2" t="str">
        <f>Sites_Location[[#This Row],[Sites_Name]]</f>
        <v>FORCE</v>
      </c>
      <c r="B2" s="5" t="s">
        <v>4</v>
      </c>
      <c r="C2" s="5" t="s">
        <v>10</v>
      </c>
      <c r="D2" s="5" t="s">
        <v>11</v>
      </c>
      <c r="E2" s="5" t="s">
        <v>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4AB4-C08A-4DD1-9B35-43577CC3C079}">
  <dimension ref="A1:C2"/>
  <sheetViews>
    <sheetView workbookViewId="0">
      <selection activeCell="A2" sqref="A2"/>
    </sheetView>
  </sheetViews>
  <sheetFormatPr defaultRowHeight="15" x14ac:dyDescent="0.25"/>
  <cols>
    <col min="1" max="1" width="16.7109375" bestFit="1" customWidth="1"/>
    <col min="2" max="2" width="30.5703125" bestFit="1" customWidth="1"/>
    <col min="3" max="3" width="26.42578125" bestFit="1" customWidth="1"/>
  </cols>
  <sheetData>
    <row r="1" spans="1:3" x14ac:dyDescent="0.25">
      <c r="A1" s="1" t="s">
        <v>1</v>
      </c>
      <c r="B1" s="3" t="s">
        <v>14</v>
      </c>
      <c r="C1" s="3" t="s">
        <v>15</v>
      </c>
    </row>
    <row r="2" spans="1:3" x14ac:dyDescent="0.25">
      <c r="A2" s="2" t="str">
        <f>Sites_Location[[#This Row],[Sites_Name]]</f>
        <v>FORCE</v>
      </c>
      <c r="B2" s="6">
        <v>5.4</v>
      </c>
      <c r="C2" s="6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CB6F-892B-464D-97EC-2234E933B90C}">
  <dimension ref="A1:C2"/>
  <sheetViews>
    <sheetView workbookViewId="0">
      <selection activeCell="A2" sqref="A2"/>
    </sheetView>
  </sheetViews>
  <sheetFormatPr defaultRowHeight="15" x14ac:dyDescent="0.25"/>
  <cols>
    <col min="1" max="1" width="14.28515625" customWidth="1"/>
    <col min="2" max="2" width="34.7109375" bestFit="1" customWidth="1"/>
    <col min="3" max="3" width="32.7109375" bestFit="1" customWidth="1"/>
  </cols>
  <sheetData>
    <row r="1" spans="1:3" x14ac:dyDescent="0.25">
      <c r="A1" s="3" t="s">
        <v>1</v>
      </c>
      <c r="B1" s="3" t="s">
        <v>3</v>
      </c>
      <c r="C1" s="3" t="s">
        <v>2</v>
      </c>
    </row>
    <row r="2" spans="1:3" x14ac:dyDescent="0.25">
      <c r="A2" s="4" t="str">
        <f>Sites_Location[[#This Row],[Sites_Name]]</f>
        <v>FORCE</v>
      </c>
      <c r="B2" s="4">
        <v>53500</v>
      </c>
      <c r="C2" s="4">
        <v>20000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3CC6-72DD-423A-9AF2-56B8BC943D4E}">
  <dimension ref="A1:N37"/>
  <sheetViews>
    <sheetView tabSelected="1" zoomScale="70" zoomScaleNormal="70" workbookViewId="0">
      <selection activeCell="K2" sqref="K2:N29"/>
    </sheetView>
  </sheetViews>
  <sheetFormatPr defaultRowHeight="15" x14ac:dyDescent="0.25"/>
  <cols>
    <col min="1" max="1" width="30" bestFit="1" customWidth="1"/>
    <col min="11" max="14" width="29.85546875" customWidth="1"/>
  </cols>
  <sheetData>
    <row r="1" spans="1:14" x14ac:dyDescent="0.25">
      <c r="A1" s="7" t="s">
        <v>17</v>
      </c>
    </row>
    <row r="2" spans="1:14" ht="30" customHeight="1" x14ac:dyDescent="0.25">
      <c r="A2">
        <v>1</v>
      </c>
      <c r="K2" s="20" t="s">
        <v>58</v>
      </c>
      <c r="L2" s="21" t="s">
        <v>57</v>
      </c>
      <c r="M2" s="21" t="s">
        <v>59</v>
      </c>
      <c r="N2" s="22" t="s">
        <v>60</v>
      </c>
    </row>
    <row r="3" spans="1:14" x14ac:dyDescent="0.25">
      <c r="A3">
        <v>0</v>
      </c>
      <c r="K3" s="18" t="s">
        <v>30</v>
      </c>
      <c r="L3" s="12">
        <v>4</v>
      </c>
      <c r="M3" s="15">
        <f>SUM(L3:L5)</f>
        <v>17</v>
      </c>
      <c r="N3" s="15">
        <f>L3</f>
        <v>4</v>
      </c>
    </row>
    <row r="4" spans="1:14" x14ac:dyDescent="0.25">
      <c r="K4" s="18" t="s">
        <v>31</v>
      </c>
      <c r="L4" s="12">
        <v>7</v>
      </c>
      <c r="M4" s="15"/>
      <c r="N4" s="15"/>
    </row>
    <row r="5" spans="1:14" x14ac:dyDescent="0.25">
      <c r="K5" s="19" t="s">
        <v>32</v>
      </c>
      <c r="L5" s="13">
        <v>6</v>
      </c>
      <c r="M5" s="16"/>
      <c r="N5" s="16"/>
    </row>
    <row r="6" spans="1:14" x14ac:dyDescent="0.25">
      <c r="A6" s="7" t="s">
        <v>5</v>
      </c>
      <c r="K6" s="18" t="s">
        <v>33</v>
      </c>
      <c r="L6" s="12">
        <v>7</v>
      </c>
      <c r="M6" s="14">
        <f>SUM(L6:L7)</f>
        <v>8</v>
      </c>
      <c r="N6" s="14">
        <f t="shared" ref="N6" si="0">L6</f>
        <v>7</v>
      </c>
    </row>
    <row r="7" spans="1:14" x14ac:dyDescent="0.25">
      <c r="A7" t="s">
        <v>6</v>
      </c>
      <c r="K7" s="18" t="s">
        <v>34</v>
      </c>
      <c r="L7" s="12">
        <v>1</v>
      </c>
      <c r="M7" s="16"/>
      <c r="N7" s="16"/>
    </row>
    <row r="8" spans="1:14" x14ac:dyDescent="0.25">
      <c r="A8" t="s">
        <v>13</v>
      </c>
      <c r="K8" s="17" t="s">
        <v>35</v>
      </c>
      <c r="L8" s="11">
        <v>7</v>
      </c>
      <c r="M8" s="14">
        <f>SUM(L8:L9)</f>
        <v>14</v>
      </c>
      <c r="N8" s="14">
        <f>L8</f>
        <v>7</v>
      </c>
    </row>
    <row r="9" spans="1:14" x14ac:dyDescent="0.25">
      <c r="K9" s="19" t="s">
        <v>36</v>
      </c>
      <c r="L9" s="13">
        <v>7</v>
      </c>
      <c r="M9" s="16"/>
      <c r="N9" s="16"/>
    </row>
    <row r="10" spans="1:14" x14ac:dyDescent="0.25">
      <c r="K10" s="18" t="s">
        <v>37</v>
      </c>
      <c r="L10" s="12">
        <v>5</v>
      </c>
      <c r="M10" s="14">
        <f>SUM(L10:L11)</f>
        <v>12</v>
      </c>
      <c r="N10" s="14">
        <f>L10</f>
        <v>5</v>
      </c>
    </row>
    <row r="11" spans="1:14" x14ac:dyDescent="0.25">
      <c r="A11" s="7" t="s">
        <v>26</v>
      </c>
      <c r="B11" s="7" t="s">
        <v>21</v>
      </c>
      <c r="K11" s="18" t="s">
        <v>38</v>
      </c>
      <c r="L11" s="12">
        <v>7</v>
      </c>
      <c r="M11" s="16"/>
      <c r="N11" s="16"/>
    </row>
    <row r="12" spans="1:14" x14ac:dyDescent="0.25">
      <c r="A12" t="s">
        <v>25</v>
      </c>
      <c r="B12" s="8" t="s">
        <v>0</v>
      </c>
      <c r="K12" s="17" t="s">
        <v>39</v>
      </c>
      <c r="L12" s="11">
        <v>7</v>
      </c>
      <c r="M12" s="14">
        <f>SUM(L12:L13)</f>
        <v>14</v>
      </c>
      <c r="N12" s="14">
        <f>L12</f>
        <v>7</v>
      </c>
    </row>
    <row r="13" spans="1:14" x14ac:dyDescent="0.25">
      <c r="A13" t="s">
        <v>27</v>
      </c>
      <c r="B13" s="10">
        <v>45.360999999999997</v>
      </c>
      <c r="K13" s="19" t="s">
        <v>40</v>
      </c>
      <c r="L13" s="13">
        <v>7</v>
      </c>
      <c r="M13" s="16"/>
      <c r="N13" s="16"/>
    </row>
    <row r="14" spans="1:14" x14ac:dyDescent="0.25">
      <c r="A14" t="s">
        <v>28</v>
      </c>
      <c r="B14" s="10">
        <v>-64.427800000000005</v>
      </c>
      <c r="K14" s="18" t="s">
        <v>41</v>
      </c>
      <c r="L14" s="12">
        <v>7</v>
      </c>
      <c r="M14" s="14">
        <f>SUM(L14:L15)</f>
        <v>14</v>
      </c>
      <c r="N14" s="14">
        <f>L14</f>
        <v>7</v>
      </c>
    </row>
    <row r="15" spans="1:14" x14ac:dyDescent="0.25">
      <c r="A15" t="s">
        <v>22</v>
      </c>
      <c r="B15" s="8">
        <v>5.88</v>
      </c>
      <c r="K15" s="18" t="s">
        <v>42</v>
      </c>
      <c r="L15" s="12">
        <v>7</v>
      </c>
      <c r="M15" s="16"/>
      <c r="N15" s="16"/>
    </row>
    <row r="16" spans="1:14" x14ac:dyDescent="0.25">
      <c r="A16" t="s">
        <v>23</v>
      </c>
      <c r="B16" s="8">
        <v>1</v>
      </c>
      <c r="K16" s="17" t="s">
        <v>43</v>
      </c>
      <c r="L16" s="11">
        <v>7</v>
      </c>
      <c r="M16" s="14">
        <f>SUM(L16:L17)</f>
        <v>14</v>
      </c>
      <c r="N16" s="14">
        <f>L16</f>
        <v>7</v>
      </c>
    </row>
    <row r="17" spans="1:14" x14ac:dyDescent="0.25">
      <c r="A17" t="s">
        <v>24</v>
      </c>
      <c r="B17" s="9">
        <v>53500</v>
      </c>
      <c r="K17" s="19" t="s">
        <v>44</v>
      </c>
      <c r="L17" s="13">
        <v>7</v>
      </c>
      <c r="M17" s="16"/>
      <c r="N17" s="16"/>
    </row>
    <row r="18" spans="1:14" x14ac:dyDescent="0.25">
      <c r="A18" t="s">
        <v>29</v>
      </c>
      <c r="B18" s="9">
        <v>20000</v>
      </c>
      <c r="K18" s="18" t="s">
        <v>45</v>
      </c>
      <c r="L18" s="12">
        <v>7</v>
      </c>
      <c r="M18" s="14">
        <f>SUM(L18:L19)</f>
        <v>14</v>
      </c>
      <c r="N18" s="14">
        <f>L18</f>
        <v>7</v>
      </c>
    </row>
    <row r="19" spans="1:14" x14ac:dyDescent="0.25">
      <c r="K19" s="18" t="s">
        <v>46</v>
      </c>
      <c r="L19" s="12">
        <v>7</v>
      </c>
      <c r="M19" s="16"/>
      <c r="N19" s="16"/>
    </row>
    <row r="20" spans="1:14" x14ac:dyDescent="0.25">
      <c r="K20" s="17" t="s">
        <v>47</v>
      </c>
      <c r="L20" s="11">
        <v>5</v>
      </c>
      <c r="M20" s="14">
        <f>SUM(L20:L21)</f>
        <v>12</v>
      </c>
      <c r="N20" s="14">
        <f>L20</f>
        <v>5</v>
      </c>
    </row>
    <row r="21" spans="1:14" x14ac:dyDescent="0.25">
      <c r="K21" s="19" t="s">
        <v>48</v>
      </c>
      <c r="L21" s="13">
        <v>7</v>
      </c>
      <c r="M21" s="16"/>
      <c r="N21" s="16"/>
    </row>
    <row r="22" spans="1:14" x14ac:dyDescent="0.25">
      <c r="K22" s="18" t="s">
        <v>49</v>
      </c>
      <c r="L22" s="12">
        <v>7</v>
      </c>
      <c r="M22" s="14">
        <f>SUM(L22:L23)</f>
        <v>11</v>
      </c>
      <c r="N22" s="14">
        <f>L22</f>
        <v>7</v>
      </c>
    </row>
    <row r="23" spans="1:14" x14ac:dyDescent="0.25">
      <c r="K23" s="18" t="s">
        <v>50</v>
      </c>
      <c r="L23" s="12">
        <v>4</v>
      </c>
      <c r="M23" s="16"/>
      <c r="N23" s="16"/>
    </row>
    <row r="24" spans="1:14" x14ac:dyDescent="0.25">
      <c r="K24" s="17" t="s">
        <v>51</v>
      </c>
      <c r="L24" s="11">
        <v>4</v>
      </c>
      <c r="M24" s="14">
        <f>SUM(L24:L26)</f>
        <v>15</v>
      </c>
      <c r="N24" s="14">
        <f>L24</f>
        <v>4</v>
      </c>
    </row>
    <row r="25" spans="1:14" x14ac:dyDescent="0.25">
      <c r="K25" s="18" t="s">
        <v>52</v>
      </c>
      <c r="L25" s="12">
        <v>7</v>
      </c>
      <c r="M25" s="15"/>
      <c r="N25" s="15"/>
    </row>
    <row r="26" spans="1:14" x14ac:dyDescent="0.25">
      <c r="K26" s="19" t="s">
        <v>53</v>
      </c>
      <c r="L26" s="13">
        <v>4</v>
      </c>
      <c r="M26" s="16"/>
      <c r="N26" s="16"/>
    </row>
    <row r="27" spans="1:14" x14ac:dyDescent="0.25">
      <c r="K27" s="18" t="s">
        <v>54</v>
      </c>
      <c r="L27" s="12">
        <v>7</v>
      </c>
      <c r="M27" s="14">
        <f>SUM(L27:L29)</f>
        <v>18</v>
      </c>
      <c r="N27" s="14">
        <f>L27</f>
        <v>7</v>
      </c>
    </row>
    <row r="28" spans="1:14" x14ac:dyDescent="0.25">
      <c r="K28" s="18" t="s">
        <v>55</v>
      </c>
      <c r="L28" s="12">
        <v>7</v>
      </c>
      <c r="M28" s="15"/>
      <c r="N28" s="15"/>
    </row>
    <row r="29" spans="1:14" x14ac:dyDescent="0.25">
      <c r="K29" s="19" t="s">
        <v>56</v>
      </c>
      <c r="L29" s="13">
        <v>4</v>
      </c>
      <c r="M29" s="16"/>
      <c r="N29" s="16"/>
    </row>
    <row r="37" spans="13:14" x14ac:dyDescent="0.25">
      <c r="M37">
        <f>AVERAGE(M3:M29)</f>
        <v>13.583333333333334</v>
      </c>
      <c r="N37">
        <f>AVERAGE(N3:N29)</f>
        <v>6.166666666666667</v>
      </c>
    </row>
  </sheetData>
  <mergeCells count="24">
    <mergeCell ref="N16:N17"/>
    <mergeCell ref="N18:N19"/>
    <mergeCell ref="N20:N21"/>
    <mergeCell ref="N22:N23"/>
    <mergeCell ref="N24:N26"/>
    <mergeCell ref="N27:N29"/>
    <mergeCell ref="N3:N5"/>
    <mergeCell ref="N6:N7"/>
    <mergeCell ref="N8:N9"/>
    <mergeCell ref="N10:N11"/>
    <mergeCell ref="N12:N13"/>
    <mergeCell ref="N14:N15"/>
    <mergeCell ref="M16:M17"/>
    <mergeCell ref="M18:M19"/>
    <mergeCell ref="M20:M21"/>
    <mergeCell ref="M22:M23"/>
    <mergeCell ref="M24:M26"/>
    <mergeCell ref="M27:M29"/>
    <mergeCell ref="M3:M5"/>
    <mergeCell ref="M6:M7"/>
    <mergeCell ref="M8:M9"/>
    <mergeCell ref="M10:M11"/>
    <mergeCell ref="M12:M13"/>
    <mergeCell ref="M14:M15"/>
  </mergeCells>
  <conditionalFormatting sqref="M3:M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29">
    <cfRule type="colorScale" priority="1">
      <colorScale>
        <cfvo type="min"/>
        <cfvo type="num" val="7"/>
        <cfvo type="num" val="14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Sites_DiscreteRunFlag</vt:lpstr>
      <vt:lpstr>Sites_Location</vt:lpstr>
      <vt:lpstr>Sites_MatFiles</vt:lpstr>
      <vt:lpstr>Sites_FlowProfile</vt:lpstr>
      <vt:lpstr>Sites_Costs</vt:lpstr>
      <vt:lpstr>NamedRanges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McDowell</dc:creator>
  <cp:lastModifiedBy>John McDowell</cp:lastModifiedBy>
  <dcterms:created xsi:type="dcterms:W3CDTF">2015-06-05T18:17:20Z</dcterms:created>
  <dcterms:modified xsi:type="dcterms:W3CDTF">2020-11-30T17:06:26Z</dcterms:modified>
</cp:coreProperties>
</file>