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ros\Documents\GitHub\DISECON_PIA\2 - Conceptual Design\5 - Propulsion System Design\candidate_propellers\"/>
    </mc:Choice>
  </mc:AlternateContent>
  <xr:revisionPtr revIDLastSave="0" documentId="13_ncr:1_{4B5250AB-F3DE-43C8-86E9-EF50134856A1}" xr6:coauthVersionLast="46" xr6:coauthVersionMax="46" xr10:uidLastSave="{00000000-0000-0000-0000-000000000000}"/>
  <bookViews>
    <workbookView xWindow="28680" yWindow="2220" windowWidth="20730" windowHeight="11160" xr2:uid="{00000000-000D-0000-FFFF-FFFF00000000}"/>
  </bookViews>
  <sheets>
    <sheet name="Climb" sheetId="1" r:id="rId1"/>
    <sheet name="Cruise" sheetId="2" r:id="rId2"/>
  </sheets>
  <definedNames>
    <definedName name="_xlnm._FilterDatabase" localSheetId="0" hidden="1">Climb!$A$4:$J$4</definedName>
    <definedName name="_xlnm._FilterDatabase" localSheetId="1" hidden="1">Cruise!$A$3:$K$3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F7" i="1"/>
  <c r="C7" i="1"/>
  <c r="K8" i="1"/>
  <c r="F9" i="1"/>
  <c r="C9" i="1"/>
  <c r="K7" i="1"/>
  <c r="F8" i="1"/>
  <c r="C8" i="1"/>
  <c r="K6" i="1"/>
  <c r="F6" i="1"/>
  <c r="C6" i="1"/>
  <c r="K5" i="1"/>
  <c r="F5" i="1"/>
  <c r="C5" i="1"/>
  <c r="K6" i="2"/>
  <c r="K4" i="2"/>
  <c r="K5" i="2"/>
  <c r="K7" i="2"/>
  <c r="K8" i="2"/>
  <c r="F6" i="2"/>
  <c r="C6" i="2"/>
  <c r="F8" i="2"/>
  <c r="C8" i="2"/>
  <c r="F7" i="2"/>
  <c r="C7" i="2"/>
  <c r="F5" i="2"/>
  <c r="C5" i="2"/>
  <c r="F4" i="2"/>
  <c r="C4" i="2"/>
</calcChain>
</file>

<file path=xl/sharedStrings.xml><?xml version="1.0" encoding="utf-8"?>
<sst xmlns="http://schemas.openxmlformats.org/spreadsheetml/2006/main" count="35" uniqueCount="19">
  <si>
    <t>Name</t>
  </si>
  <si>
    <t>Price (USD)</t>
  </si>
  <si>
    <t>Price (MXN)</t>
  </si>
  <si>
    <t>Diameter (in)</t>
  </si>
  <si>
    <t>Pitch (in)</t>
  </si>
  <si>
    <t>Weight (kg)</t>
  </si>
  <si>
    <t>Hover Thrust (N)</t>
  </si>
  <si>
    <t>Exchange Rate (USD/MXN)</t>
  </si>
  <si>
    <t>Diameter (m)</t>
  </si>
  <si>
    <t>Weight (oz)</t>
  </si>
  <si>
    <t>Cruise Thrust (N)</t>
  </si>
  <si>
    <t>Cruise Power (W)</t>
  </si>
  <si>
    <t>Cruise Angular Speed (rpm)</t>
  </si>
  <si>
    <t>14x12E</t>
  </si>
  <si>
    <t>Propulsive Efficiency (%)</t>
  </si>
  <si>
    <t>14x12N</t>
  </si>
  <si>
    <t>14x13N</t>
  </si>
  <si>
    <t>14x14N</t>
  </si>
  <si>
    <t>14x135N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</si>
</sst>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B16" sqref="B16"/>
    </sheetView>
  </sheetViews>
  <sheetFormatPr defaultRowHeight="16.5" x14ac:dyDescent="0.3"/>
  <cols>
    <col min="1" max="1" width="28.85546875" style="1" bestFit="1" customWidth="1"/>
    <col min="2" max="2" width="16.7109375" style="1" bestFit="1" customWidth="1"/>
    <col min="3" max="3" width="16.42578125" style="1" bestFit="1" customWidth="1"/>
    <col min="4" max="4" width="12.5703125" style="1" bestFit="1" customWidth="1"/>
    <col min="5" max="5" width="14.7109375" style="1" bestFit="1" customWidth="1"/>
    <col min="6" max="6" width="14.85546875" style="1" bestFit="1" customWidth="1"/>
    <col min="7" max="7" width="21" style="1" bestFit="1" customWidth="1"/>
    <col min="8" max="8" width="32" style="1" bestFit="1" customWidth="1"/>
    <col min="9" max="9" width="16.42578125" style="1" bestFit="1" customWidth="1"/>
    <col min="10" max="10" width="15" style="1" bestFit="1" customWidth="1"/>
    <col min="11" max="11" width="15.85546875" style="1" bestFit="1" customWidth="1"/>
    <col min="12" max="12" width="47.7109375" style="1" bestFit="1" customWidth="1"/>
    <col min="13" max="16384" width="9.140625" style="1"/>
  </cols>
  <sheetData>
    <row r="1" spans="1:11" ht="17.25" x14ac:dyDescent="0.35">
      <c r="A1" s="2" t="s">
        <v>7</v>
      </c>
      <c r="B1" s="3">
        <v>19.899999999999999</v>
      </c>
    </row>
    <row r="2" spans="1:11" ht="17.25" x14ac:dyDescent="0.35">
      <c r="A2" s="2" t="s">
        <v>6</v>
      </c>
      <c r="B2" s="3">
        <v>14.445</v>
      </c>
    </row>
    <row r="4" spans="1:11" ht="17.25" x14ac:dyDescent="0.35">
      <c r="A4" s="2" t="s">
        <v>0</v>
      </c>
      <c r="B4" s="2" t="s">
        <v>3</v>
      </c>
      <c r="C4" s="2" t="s">
        <v>8</v>
      </c>
      <c r="D4" s="2" t="s">
        <v>4</v>
      </c>
      <c r="E4" s="2" t="s">
        <v>9</v>
      </c>
      <c r="F4" s="2" t="s">
        <v>5</v>
      </c>
      <c r="G4" s="2" t="s">
        <v>11</v>
      </c>
      <c r="H4" s="2" t="s">
        <v>14</v>
      </c>
      <c r="I4" s="2" t="s">
        <v>12</v>
      </c>
      <c r="J4" s="2" t="s">
        <v>1</v>
      </c>
      <c r="K4" s="2" t="s">
        <v>2</v>
      </c>
    </row>
    <row r="5" spans="1:11" x14ac:dyDescent="0.3">
      <c r="A5" s="5" t="s">
        <v>13</v>
      </c>
      <c r="B5" s="5">
        <v>14</v>
      </c>
      <c r="C5" s="5">
        <f>ROUND(B5*0.0254, 3)</f>
        <v>0.35599999999999998</v>
      </c>
      <c r="D5" s="5">
        <v>12</v>
      </c>
      <c r="E5" s="5">
        <v>1.23</v>
      </c>
      <c r="F5" s="5">
        <f>ROUND(E5*0.0283495, 3)</f>
        <v>3.5000000000000003E-2</v>
      </c>
      <c r="G5" s="5">
        <v>335.45600000000002</v>
      </c>
      <c r="H5" s="5">
        <v>0.69599999999999995</v>
      </c>
      <c r="I5" s="5">
        <v>5366.94</v>
      </c>
      <c r="J5" s="6">
        <v>5.99</v>
      </c>
      <c r="K5" s="4">
        <f>Climb!$B$1*J5</f>
        <v>119.20099999999999</v>
      </c>
    </row>
    <row r="6" spans="1:11" x14ac:dyDescent="0.3">
      <c r="A6" s="3" t="s">
        <v>15</v>
      </c>
      <c r="B6" s="3">
        <v>14</v>
      </c>
      <c r="C6" s="3">
        <f>ROUND(B6*0.0254, 3)</f>
        <v>0.35599999999999998</v>
      </c>
      <c r="D6" s="3">
        <v>12</v>
      </c>
      <c r="E6" s="3">
        <v>2.36</v>
      </c>
      <c r="F6" s="3">
        <f>ROUND(E6*0.0283495, 3)</f>
        <v>6.7000000000000004E-2</v>
      </c>
      <c r="G6" s="3">
        <v>360.24599999999998</v>
      </c>
      <c r="H6" s="3">
        <v>0.64800000000000002</v>
      </c>
      <c r="I6" s="3">
        <v>5129.0010000000002</v>
      </c>
      <c r="J6" s="4">
        <v>9.0500000000000007</v>
      </c>
      <c r="K6" s="4">
        <f>Climb!$B$1*J6</f>
        <v>180.095</v>
      </c>
    </row>
    <row r="7" spans="1:11" x14ac:dyDescent="0.3">
      <c r="A7" s="3" t="s">
        <v>18</v>
      </c>
      <c r="B7" s="3">
        <v>14</v>
      </c>
      <c r="C7" s="3">
        <f>ROUND(B7*0.0254, 3)</f>
        <v>0.35599999999999998</v>
      </c>
      <c r="D7" s="3">
        <v>13.5</v>
      </c>
      <c r="E7" s="3">
        <v>2.4700000000000002</v>
      </c>
      <c r="F7" s="3">
        <f>ROUND(E7*0.0283495, 3)</f>
        <v>7.0000000000000007E-2</v>
      </c>
      <c r="G7" s="3">
        <v>371.315</v>
      </c>
      <c r="H7" s="3">
        <v>0.629</v>
      </c>
      <c r="I7" s="3">
        <v>4984.2290000000003</v>
      </c>
      <c r="J7" s="4">
        <v>9.0500000000000007</v>
      </c>
      <c r="K7" s="4">
        <f>Climb!$B$1*J7</f>
        <v>180.095</v>
      </c>
    </row>
    <row r="8" spans="1:11" x14ac:dyDescent="0.3">
      <c r="A8" s="3" t="s">
        <v>16</v>
      </c>
      <c r="B8" s="3">
        <v>14</v>
      </c>
      <c r="C8" s="3">
        <f>ROUND(B8*0.0254, 3)</f>
        <v>0.35599999999999998</v>
      </c>
      <c r="D8" s="3">
        <v>13</v>
      </c>
      <c r="E8" s="3">
        <v>2.4300000000000002</v>
      </c>
      <c r="F8" s="3">
        <f>ROUND(E8*0.0283495, 3)</f>
        <v>6.9000000000000006E-2</v>
      </c>
      <c r="G8" s="3">
        <v>366.71100000000001</v>
      </c>
      <c r="H8" s="3">
        <v>0.63700000000000001</v>
      </c>
      <c r="I8" s="3">
        <v>5026.76</v>
      </c>
      <c r="J8" s="4">
        <v>9.0500000000000007</v>
      </c>
      <c r="K8" s="4">
        <f>Climb!$B$1*J8</f>
        <v>180.095</v>
      </c>
    </row>
    <row r="9" spans="1:11" x14ac:dyDescent="0.3">
      <c r="A9" s="3" t="s">
        <v>17</v>
      </c>
      <c r="B9" s="3">
        <v>14</v>
      </c>
      <c r="C9" s="3">
        <f>ROUND(B9*0.0254, 3)</f>
        <v>0.35599999999999998</v>
      </c>
      <c r="D9" s="3">
        <v>4.5</v>
      </c>
      <c r="E9" s="3">
        <v>2.4300000000000002</v>
      </c>
      <c r="F9" s="3">
        <f>ROUND(E9*0.0283495, 3)</f>
        <v>6.9000000000000006E-2</v>
      </c>
      <c r="G9" s="3">
        <v>381.94099999999997</v>
      </c>
      <c r="H9" s="3">
        <v>0.61099999999999999</v>
      </c>
      <c r="I9" s="3">
        <v>4960.9809999999998</v>
      </c>
      <c r="J9" s="4">
        <v>9.0500000000000007</v>
      </c>
      <c r="K9" s="4">
        <f>Climb!$B$1*J9</f>
        <v>180.095</v>
      </c>
    </row>
  </sheetData>
  <autoFilter ref="A4:J4" xr:uid="{BCDC92AB-DF66-41E4-911A-4BB8ED041456}">
    <sortState xmlns:xlrd2="http://schemas.microsoft.com/office/spreadsheetml/2017/richdata2" ref="A5:J9">
      <sortCondition ref="A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7F23-C054-40A9-8B1F-47166629ADF7}">
  <dimension ref="A1:K8"/>
  <sheetViews>
    <sheetView workbookViewId="0">
      <selection activeCell="A4" sqref="A4:K4"/>
    </sheetView>
  </sheetViews>
  <sheetFormatPr defaultRowHeight="15" x14ac:dyDescent="0.25"/>
  <cols>
    <col min="1" max="1" width="19.42578125" bestFit="1" customWidth="1"/>
    <col min="2" max="2" width="16.7109375" bestFit="1" customWidth="1"/>
    <col min="3" max="3" width="16.42578125" bestFit="1" customWidth="1"/>
    <col min="4" max="4" width="12.5703125" bestFit="1" customWidth="1"/>
    <col min="5" max="5" width="14.7109375" bestFit="1" customWidth="1"/>
    <col min="6" max="6" width="14.85546875" bestFit="1" customWidth="1"/>
    <col min="7" max="7" width="21.42578125" bestFit="1" customWidth="1"/>
    <col min="8" max="8" width="29" bestFit="1" customWidth="1"/>
    <col min="9" max="9" width="32.42578125" bestFit="1" customWidth="1"/>
    <col min="10" max="10" width="15" bestFit="1" customWidth="1"/>
    <col min="11" max="11" width="15.85546875" bestFit="1" customWidth="1"/>
  </cols>
  <sheetData>
    <row r="1" spans="1:11" ht="17.25" x14ac:dyDescent="0.35">
      <c r="A1" s="2" t="s">
        <v>10</v>
      </c>
      <c r="B1" s="3">
        <v>6.7779999999999996</v>
      </c>
      <c r="C1" s="1"/>
      <c r="D1" s="1"/>
      <c r="E1" s="1"/>
      <c r="F1" s="1"/>
      <c r="G1" s="1"/>
      <c r="H1" s="1"/>
      <c r="I1" s="1"/>
      <c r="J1" s="1"/>
      <c r="K1" s="1"/>
    </row>
    <row r="2" spans="1:11" ht="16.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7.25" x14ac:dyDescent="0.35">
      <c r="A3" s="2" t="s">
        <v>0</v>
      </c>
      <c r="B3" s="2" t="s">
        <v>3</v>
      </c>
      <c r="C3" s="2" t="s">
        <v>8</v>
      </c>
      <c r="D3" s="2" t="s">
        <v>4</v>
      </c>
      <c r="E3" s="2" t="s">
        <v>9</v>
      </c>
      <c r="F3" s="2" t="s">
        <v>5</v>
      </c>
      <c r="G3" s="2" t="s">
        <v>11</v>
      </c>
      <c r="H3" s="2" t="s">
        <v>14</v>
      </c>
      <c r="I3" s="2" t="s">
        <v>12</v>
      </c>
      <c r="J3" s="2" t="s">
        <v>1</v>
      </c>
      <c r="K3" s="2" t="s">
        <v>2</v>
      </c>
    </row>
    <row r="4" spans="1:11" ht="16.5" x14ac:dyDescent="0.3">
      <c r="A4" s="5" t="s">
        <v>13</v>
      </c>
      <c r="B4" s="5">
        <v>14</v>
      </c>
      <c r="C4" s="5">
        <f>ROUND(B4*0.0254, 3)</f>
        <v>0.35599999999999998</v>
      </c>
      <c r="D4" s="5">
        <v>12</v>
      </c>
      <c r="E4" s="5">
        <v>1.23</v>
      </c>
      <c r="F4" s="5">
        <f>ROUND(E4*0.0283495, 3)</f>
        <v>3.5000000000000003E-2</v>
      </c>
      <c r="G4" s="5">
        <v>176.572</v>
      </c>
      <c r="H4" s="5">
        <v>0.84499999999999997</v>
      </c>
      <c r="I4" s="5">
        <v>4727.4539999999997</v>
      </c>
      <c r="J4" s="6">
        <v>5.99</v>
      </c>
      <c r="K4" s="6">
        <f>Climb!$B$1*J4</f>
        <v>119.20099999999999</v>
      </c>
    </row>
    <row r="5" spans="1:11" ht="16.5" x14ac:dyDescent="0.3">
      <c r="A5" s="3" t="s">
        <v>15</v>
      </c>
      <c r="B5" s="3">
        <v>14</v>
      </c>
      <c r="C5" s="3">
        <f>ROUND(B5*0.0254, 3)</f>
        <v>0.35599999999999998</v>
      </c>
      <c r="D5" s="3">
        <v>12</v>
      </c>
      <c r="E5" s="3">
        <v>2.36</v>
      </c>
      <c r="F5" s="3">
        <f>ROUND(E5*0.0283495, 3)</f>
        <v>6.7000000000000004E-2</v>
      </c>
      <c r="G5" s="3">
        <v>176.976</v>
      </c>
      <c r="H5" s="3">
        <v>0.84299999999999997</v>
      </c>
      <c r="I5" s="3">
        <v>4478.3370000000004</v>
      </c>
      <c r="J5" s="4">
        <v>9.0500000000000007</v>
      </c>
      <c r="K5" s="4">
        <f>Climb!$B$1*J5</f>
        <v>180.095</v>
      </c>
    </row>
    <row r="6" spans="1:11" ht="16.5" x14ac:dyDescent="0.3">
      <c r="A6" s="3" t="s">
        <v>18</v>
      </c>
      <c r="B6" s="3">
        <v>14</v>
      </c>
      <c r="C6" s="3">
        <f>ROUND(B6*0.0254, 3)</f>
        <v>0.35599999999999998</v>
      </c>
      <c r="D6" s="3">
        <v>13.5</v>
      </c>
      <c r="E6" s="3">
        <v>2.4700000000000002</v>
      </c>
      <c r="F6" s="3">
        <f>ROUND(E6*0.0283495, 3)</f>
        <v>7.0000000000000007E-2</v>
      </c>
      <c r="G6" s="3">
        <v>176.03299999999999</v>
      </c>
      <c r="H6" s="3">
        <v>0.84699999999999998</v>
      </c>
      <c r="I6" s="3">
        <v>4180.4129999999996</v>
      </c>
      <c r="J6" s="4">
        <v>9.0500000000000007</v>
      </c>
      <c r="K6" s="4">
        <f>Climb!$B$1*J6</f>
        <v>180.095</v>
      </c>
    </row>
    <row r="7" spans="1:11" ht="16.5" x14ac:dyDescent="0.3">
      <c r="A7" s="3" t="s">
        <v>16</v>
      </c>
      <c r="B7" s="3">
        <v>14</v>
      </c>
      <c r="C7" s="3">
        <f>ROUND(B7*0.0254, 3)</f>
        <v>0.35599999999999998</v>
      </c>
      <c r="D7" s="3">
        <v>13</v>
      </c>
      <c r="E7" s="3">
        <v>2.4300000000000002</v>
      </c>
      <c r="F7" s="3">
        <f>ROUND(E7*0.0283495, 3)</f>
        <v>6.9000000000000006E-2</v>
      </c>
      <c r="G7" s="3">
        <v>176.483</v>
      </c>
      <c r="H7" s="3">
        <v>0.84499999999999997</v>
      </c>
      <c r="I7" s="3">
        <v>4269.6930000000002</v>
      </c>
      <c r="J7" s="4">
        <v>9.0500000000000007</v>
      </c>
      <c r="K7" s="4">
        <f>Climb!$B$1*J7</f>
        <v>180.095</v>
      </c>
    </row>
    <row r="8" spans="1:11" ht="16.5" x14ac:dyDescent="0.3">
      <c r="A8" s="3" t="s">
        <v>17</v>
      </c>
      <c r="B8" s="3">
        <v>14</v>
      </c>
      <c r="C8" s="3">
        <f>ROUND(B8*0.0254, 3)</f>
        <v>0.35599999999999998</v>
      </c>
      <c r="D8" s="3">
        <v>4.5</v>
      </c>
      <c r="E8" s="3">
        <v>2.4300000000000002</v>
      </c>
      <c r="F8" s="3">
        <f>ROUND(E8*0.0283495, 3)</f>
        <v>6.9000000000000006E-2</v>
      </c>
      <c r="G8" s="3">
        <v>175.24299999999999</v>
      </c>
      <c r="H8" s="3">
        <v>0.85099999999999998</v>
      </c>
      <c r="I8" s="3">
        <v>4103.7700000000004</v>
      </c>
      <c r="J8" s="4">
        <v>9.0500000000000007</v>
      </c>
      <c r="K8" s="4">
        <f>Climb!$B$1*J8</f>
        <v>180.095</v>
      </c>
    </row>
  </sheetData>
  <autoFilter ref="A3:K3" xr:uid="{788D96F0-54F2-4DB5-9DF3-DA0AF948A530}">
    <sortState xmlns:xlrd2="http://schemas.microsoft.com/office/spreadsheetml/2017/richdata2" ref="A4:K8">
      <sortCondition ref="A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Climb</vt:lpstr>
      <vt:lpstr>Cruise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Alfredo Rosas</dc:creator>
  <cp:lastModifiedBy>José Alfredo Rosas</cp:lastModifiedBy>
  <dcterms:created xsi:type="dcterms:W3CDTF">2015-06-05T18:17:20Z</dcterms:created>
  <dcterms:modified xsi:type="dcterms:W3CDTF">2021-05-02T19:20:56Z</dcterms:modified>
</cp:coreProperties>
</file>