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https://ulisboa-my.sharepoint.com/personal/ist199088_tecnico_ulisboa_pt/Documents/IST/4º ano/422 SGSI/"/>
    </mc:Choice>
  </mc:AlternateContent>
  <xr:revisionPtr revIDLastSave="11" documentId="13_ncr:1_{0C189B1E-0F48-4571-AE10-96643AD12C1D}" xr6:coauthVersionLast="47" xr6:coauthVersionMax="47" xr10:uidLastSave="{43CBA09E-CCD1-4CC3-A3B7-60BEDCA34440}"/>
  <bookViews>
    <workbookView xWindow="-110" yWindow="-110" windowWidth="29020" windowHeight="18220" xr2:uid="{00000000-000D-0000-FFFF-FFFF00000000}"/>
  </bookViews>
  <sheets>
    <sheet name="Ontology 2024" sheetId="1" r:id="rId1"/>
    <sheet name="stats 2024" sheetId="2" r:id="rId2"/>
    <sheet name="Colors" sheetId="8" r:id="rId3"/>
  </sheets>
  <definedNames>
    <definedName name="_xlnm._FilterDatabase" localSheetId="0" hidden="1">'Ontology 2024'!$A$1:$G$127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8" i="1" l="1"/>
  <c r="H78" i="1" s="1"/>
  <c r="D101" i="1"/>
  <c r="H101" i="1" s="1"/>
  <c r="D98" i="1"/>
  <c r="H98" i="1" s="1"/>
  <c r="D102" i="1"/>
  <c r="H102" i="1" s="1"/>
  <c r="D100" i="1"/>
  <c r="H100" i="1" s="1"/>
  <c r="D96" i="1"/>
  <c r="H96" i="1" s="1"/>
  <c r="D104" i="1"/>
  <c r="H104" i="1" s="1"/>
  <c r="D121" i="1"/>
  <c r="H121" i="1" s="1"/>
  <c r="D122" i="1"/>
  <c r="H122" i="1" s="1"/>
  <c r="D24" i="1"/>
  <c r="H24" i="1" s="1"/>
  <c r="D25" i="1"/>
  <c r="H25" i="1" s="1"/>
  <c r="D124" i="1"/>
  <c r="H124" i="1" s="1"/>
  <c r="D123" i="1"/>
  <c r="H123" i="1" s="1"/>
  <c r="D5" i="1"/>
  <c r="H5" i="1" s="1"/>
  <c r="D19" i="1"/>
  <c r="H19" i="1" s="1"/>
  <c r="D18" i="1"/>
  <c r="H18" i="1" s="1"/>
  <c r="D17" i="1"/>
  <c r="H17" i="1" s="1"/>
  <c r="D79" i="1"/>
  <c r="D73" i="1"/>
  <c r="H73" i="1" s="1"/>
  <c r="E1" i="2" a="1"/>
  <c r="E1" i="2" s="1"/>
  <c r="F123" i="2" l="1"/>
  <c r="F122" i="2"/>
  <c r="H1" i="2" a="1"/>
  <c r="F120" i="2"/>
  <c r="F121" i="2"/>
  <c r="D9" i="1"/>
  <c r="H9" i="1" s="1"/>
  <c r="D14" i="1"/>
  <c r="H14" i="1" s="1"/>
  <c r="D15" i="1"/>
  <c r="H15" i="1" s="1"/>
  <c r="C4" i="2"/>
  <c r="C3" i="2"/>
  <c r="C2" i="2"/>
  <c r="F1" i="2"/>
  <c r="C1" i="2"/>
  <c r="D120" i="1"/>
  <c r="H120" i="1" s="1"/>
  <c r="F119" i="2" s="1"/>
  <c r="D119" i="1"/>
  <c r="H119" i="1" s="1"/>
  <c r="F118" i="2" s="1"/>
  <c r="D118" i="1"/>
  <c r="H118" i="1" s="1"/>
  <c r="D126" i="1"/>
  <c r="H126" i="1" s="1"/>
  <c r="F125" i="2" s="1"/>
  <c r="D125" i="1"/>
  <c r="H125" i="1" s="1"/>
  <c r="F124" i="2" s="1"/>
  <c r="D117" i="1"/>
  <c r="H117" i="1" s="1"/>
  <c r="D112" i="1"/>
  <c r="H112" i="1" s="1"/>
  <c r="D116" i="1"/>
  <c r="H116" i="1" s="1"/>
  <c r="D115" i="1"/>
  <c r="H115" i="1" s="1"/>
  <c r="D114" i="1"/>
  <c r="H114" i="1" s="1"/>
  <c r="D113" i="1"/>
  <c r="H113" i="1" s="1"/>
  <c r="D110" i="1"/>
  <c r="H110" i="1" s="1"/>
  <c r="D109" i="1"/>
  <c r="H109" i="1" s="1"/>
  <c r="D108" i="1"/>
  <c r="H108" i="1" s="1"/>
  <c r="D83" i="1"/>
  <c r="D82" i="1"/>
  <c r="H81" i="1" s="1"/>
  <c r="D81" i="1"/>
  <c r="D80" i="1"/>
  <c r="H79" i="1" s="1"/>
  <c r="D107" i="1"/>
  <c r="H107" i="1" s="1"/>
  <c r="D111" i="1"/>
  <c r="H111" i="1" s="1"/>
  <c r="D106" i="1"/>
  <c r="H106" i="1" s="1"/>
  <c r="D105" i="1"/>
  <c r="H105" i="1" s="1"/>
  <c r="D103" i="1"/>
  <c r="H103" i="1" s="1"/>
  <c r="D74" i="1"/>
  <c r="H74" i="1" s="1"/>
  <c r="D99" i="1"/>
  <c r="H99" i="1" s="1"/>
  <c r="D97" i="1"/>
  <c r="H97" i="1" s="1"/>
  <c r="D76" i="1"/>
  <c r="H76" i="1" s="1"/>
  <c r="D75" i="1"/>
  <c r="H75" i="1" s="1"/>
  <c r="D95" i="1"/>
  <c r="H95" i="1" s="1"/>
  <c r="D94" i="1"/>
  <c r="H94" i="1" s="1"/>
  <c r="D93" i="1"/>
  <c r="H93" i="1" s="1"/>
  <c r="D92" i="1"/>
  <c r="H92" i="1" s="1"/>
  <c r="D91" i="1"/>
  <c r="H91" i="1" s="1"/>
  <c r="D90" i="1"/>
  <c r="H90" i="1" s="1"/>
  <c r="D89" i="1"/>
  <c r="H89" i="1" s="1"/>
  <c r="D88" i="1"/>
  <c r="H88" i="1" s="1"/>
  <c r="D77" i="1"/>
  <c r="H77" i="1" s="1"/>
  <c r="D87" i="1"/>
  <c r="H87" i="1" s="1"/>
  <c r="D86" i="1"/>
  <c r="H86" i="1" s="1"/>
  <c r="D85" i="1"/>
  <c r="H85" i="1" s="1"/>
  <c r="D84" i="1"/>
  <c r="H84" i="1" s="1"/>
  <c r="D71" i="1"/>
  <c r="H71" i="1" s="1"/>
  <c r="D72" i="1"/>
  <c r="H72" i="1" s="1"/>
  <c r="D70" i="1"/>
  <c r="H70" i="1" s="1"/>
  <c r="D69" i="1"/>
  <c r="H69" i="1" s="1"/>
  <c r="D68" i="1"/>
  <c r="H68" i="1" s="1"/>
  <c r="D58" i="1"/>
  <c r="H58" i="1" s="1"/>
  <c r="D55" i="1"/>
  <c r="H55" i="1" s="1"/>
  <c r="D54" i="1"/>
  <c r="H54" i="1" s="1"/>
  <c r="D53" i="1"/>
  <c r="H53" i="1" s="1"/>
  <c r="D52" i="1"/>
  <c r="H52" i="1" s="1"/>
  <c r="D59" i="1"/>
  <c r="H59" i="1" s="1"/>
  <c r="D67" i="1"/>
  <c r="H67" i="1" s="1"/>
  <c r="D63" i="1"/>
  <c r="H63" i="1" s="1"/>
  <c r="D62" i="1"/>
  <c r="H62" i="1" s="1"/>
  <c r="D51" i="1"/>
  <c r="H51" i="1" s="1"/>
  <c r="D66" i="1"/>
  <c r="H66" i="1" s="1"/>
  <c r="D65" i="1"/>
  <c r="H65" i="1" s="1"/>
  <c r="D64" i="1"/>
  <c r="H64" i="1" s="1"/>
  <c r="D60" i="1"/>
  <c r="H60" i="1" s="1"/>
  <c r="D61" i="1"/>
  <c r="H61" i="1" s="1"/>
  <c r="D57" i="1"/>
  <c r="H57" i="1" s="1"/>
  <c r="D56" i="1"/>
  <c r="H56" i="1" s="1"/>
  <c r="D50" i="1"/>
  <c r="H50" i="1" s="1"/>
  <c r="D48" i="1"/>
  <c r="H48" i="1" s="1"/>
  <c r="D49" i="1"/>
  <c r="H49" i="1" s="1"/>
  <c r="D47" i="1"/>
  <c r="H47" i="1" s="1"/>
  <c r="D46" i="1"/>
  <c r="H46" i="1" s="1"/>
  <c r="D39" i="1"/>
  <c r="H39" i="1" s="1"/>
  <c r="D38" i="1"/>
  <c r="H38" i="1" s="1"/>
  <c r="D40" i="1"/>
  <c r="H40" i="1" s="1"/>
  <c r="D37" i="1"/>
  <c r="H37" i="1" s="1"/>
  <c r="D27" i="1"/>
  <c r="H27" i="1" s="1"/>
  <c r="D28" i="1"/>
  <c r="H28" i="1" s="1"/>
  <c r="D23" i="1"/>
  <c r="H23" i="1" s="1"/>
  <c r="D21" i="1"/>
  <c r="H21" i="1" s="1"/>
  <c r="D22" i="1"/>
  <c r="H22" i="1" s="1"/>
  <c r="D26" i="1"/>
  <c r="H26" i="1" s="1"/>
  <c r="D20" i="1"/>
  <c r="H20" i="1" s="1"/>
  <c r="D35" i="1"/>
  <c r="H35" i="1" s="1"/>
  <c r="D34" i="1"/>
  <c r="H34" i="1" s="1"/>
  <c r="D33" i="1"/>
  <c r="H33" i="1" s="1"/>
  <c r="D32" i="1"/>
  <c r="H32" i="1" s="1"/>
  <c r="D31" i="1"/>
  <c r="H31" i="1" s="1"/>
  <c r="D30" i="1"/>
  <c r="H30" i="1" s="1"/>
  <c r="D36" i="1"/>
  <c r="H36" i="1" s="1"/>
  <c r="D29" i="1"/>
  <c r="H29" i="1" s="1"/>
  <c r="D43" i="1"/>
  <c r="H43" i="1" s="1"/>
  <c r="D44" i="1"/>
  <c r="H44" i="1" s="1"/>
  <c r="D45" i="1"/>
  <c r="H45" i="1" s="1"/>
  <c r="D42" i="1"/>
  <c r="H42" i="1" s="1"/>
  <c r="D41" i="1"/>
  <c r="H41" i="1" s="1"/>
  <c r="D16" i="1"/>
  <c r="H16" i="1" s="1"/>
  <c r="D12" i="1"/>
  <c r="H12" i="1" s="1"/>
  <c r="D8" i="1"/>
  <c r="H8" i="1" s="1"/>
  <c r="D11" i="1"/>
  <c r="H11" i="1" s="1"/>
  <c r="D10" i="1"/>
  <c r="H10" i="1" s="1"/>
  <c r="D13" i="1"/>
  <c r="H13" i="1" s="1"/>
  <c r="D7" i="1"/>
  <c r="H7" i="1" s="1"/>
  <c r="D6" i="1"/>
  <c r="H6" i="1" s="1"/>
  <c r="D3" i="1"/>
  <c r="D4" i="1"/>
  <c r="H4" i="1" s="1"/>
  <c r="D2" i="1"/>
  <c r="H82" i="1" l="1"/>
  <c r="H1" i="2"/>
  <c r="I129" i="2"/>
  <c r="I128" i="2"/>
  <c r="I127" i="2"/>
  <c r="H80" i="1"/>
  <c r="F79" i="2" s="1"/>
  <c r="H83" i="1"/>
  <c r="H3" i="1"/>
  <c r="F3" i="2" s="1"/>
  <c r="F9" i="2"/>
  <c r="H2" i="1"/>
  <c r="F2" i="2" s="1"/>
  <c r="C5" i="2"/>
  <c r="A5" i="2"/>
  <c r="F109" i="2" l="1"/>
  <c r="F117" i="2"/>
  <c r="F73" i="2"/>
  <c r="F111" i="2"/>
  <c r="F116" i="2"/>
  <c r="F61" i="2"/>
  <c r="F43" i="2"/>
  <c r="F25" i="2"/>
  <c r="F6" i="2"/>
  <c r="F4" i="2"/>
  <c r="F81" i="2"/>
  <c r="F41" i="2"/>
  <c r="F104" i="2"/>
  <c r="F64" i="2"/>
  <c r="F12" i="2"/>
  <c r="F14" i="2"/>
  <c r="F15" i="2"/>
  <c r="F30" i="2"/>
  <c r="F10" i="2"/>
  <c r="F48" i="2"/>
  <c r="F83" i="2"/>
  <c r="F11" i="2"/>
  <c r="F13" i="2"/>
  <c r="F20" i="2"/>
  <c r="F99" i="2"/>
  <c r="F5" i="2"/>
  <c r="F66" i="2"/>
  <c r="F37" i="2"/>
  <c r="F7" i="2"/>
  <c r="F56" i="2"/>
  <c r="F16" i="2"/>
  <c r="F31" i="2"/>
  <c r="I118" i="2" s="1"/>
  <c r="F51" i="2"/>
  <c r="F8" i="2"/>
  <c r="F21" i="2"/>
  <c r="F53" i="2"/>
  <c r="F57" i="2"/>
  <c r="F35" i="2"/>
  <c r="F27" i="2"/>
  <c r="F52" i="2"/>
  <c r="F46" i="2"/>
  <c r="F65" i="2"/>
  <c r="F17" i="2"/>
  <c r="F23" i="2"/>
  <c r="F62" i="2"/>
  <c r="F29" i="2"/>
  <c r="F39" i="2"/>
  <c r="F18" i="2"/>
  <c r="F33" i="2"/>
  <c r="F34" i="2"/>
  <c r="F26" i="2"/>
  <c r="F49" i="2"/>
  <c r="F50" i="2"/>
  <c r="F38" i="2"/>
  <c r="F67" i="2"/>
  <c r="F54" i="2"/>
  <c r="F55" i="2"/>
  <c r="F40" i="2"/>
  <c r="F42" i="2"/>
  <c r="F47" i="2"/>
  <c r="F32" i="2"/>
  <c r="F58" i="2"/>
  <c r="F36" i="2"/>
  <c r="F24" i="2"/>
  <c r="F45" i="2"/>
  <c r="F60" i="2"/>
  <c r="F19" i="2"/>
  <c r="F59" i="2"/>
  <c r="F44" i="2"/>
  <c r="F22" i="2"/>
  <c r="F28" i="2"/>
  <c r="F63" i="2"/>
  <c r="F68" i="2"/>
  <c r="F97" i="2"/>
  <c r="F70" i="2"/>
  <c r="F84" i="2"/>
  <c r="F88" i="2"/>
  <c r="F101" i="2"/>
  <c r="I125" i="2" s="1"/>
  <c r="F87" i="2"/>
  <c r="F100" i="2"/>
  <c r="F114" i="2"/>
  <c r="F80" i="2"/>
  <c r="F91" i="2"/>
  <c r="F112" i="2"/>
  <c r="F95" i="2"/>
  <c r="F94" i="2"/>
  <c r="F75" i="2"/>
  <c r="F110" i="2"/>
  <c r="F106" i="2"/>
  <c r="F103" i="2"/>
  <c r="F93" i="2"/>
  <c r="F76" i="2"/>
  <c r="F74" i="2"/>
  <c r="F107" i="2"/>
  <c r="F90" i="2"/>
  <c r="F78" i="2"/>
  <c r="F96" i="2"/>
  <c r="F86" i="2"/>
  <c r="F89" i="2"/>
  <c r="F82" i="2"/>
  <c r="F108" i="2"/>
  <c r="F77" i="2"/>
  <c r="F92" i="2"/>
  <c r="F72" i="2"/>
  <c r="F69" i="2"/>
  <c r="F113" i="2"/>
  <c r="F115" i="2"/>
  <c r="F98" i="2"/>
  <c r="F105" i="2"/>
  <c r="F71" i="2"/>
  <c r="F102" i="2"/>
  <c r="I126" i="2" s="1"/>
  <c r="F85" i="2"/>
  <c r="I119" i="2" l="1"/>
  <c r="I115" i="2"/>
  <c r="I114" i="2"/>
  <c r="I124" i="2"/>
  <c r="I120" i="2"/>
  <c r="I116" i="2"/>
  <c r="I117" i="2"/>
  <c r="I122" i="2"/>
  <c r="I112" i="2"/>
  <c r="I121" i="2"/>
  <c r="I123" i="2"/>
  <c r="I113" i="2"/>
  <c r="I26" i="2"/>
  <c r="I76" i="2"/>
  <c r="I71" i="2"/>
  <c r="I54" i="2"/>
  <c r="I37" i="2"/>
  <c r="I33" i="2"/>
  <c r="I6" i="2"/>
  <c r="I83" i="2"/>
  <c r="I53" i="2"/>
  <c r="I8" i="2"/>
  <c r="I63" i="2"/>
  <c r="I97" i="2"/>
  <c r="I81" i="2"/>
  <c r="I51" i="2"/>
  <c r="I34" i="2"/>
  <c r="I99" i="2"/>
  <c r="I50" i="2"/>
  <c r="I32" i="2"/>
  <c r="I35" i="2"/>
  <c r="I87" i="2"/>
  <c r="I103" i="2"/>
  <c r="I3" i="2"/>
  <c r="I84" i="2"/>
  <c r="I22" i="2"/>
  <c r="I95" i="2"/>
  <c r="I110" i="2"/>
  <c r="I98" i="2"/>
  <c r="I74" i="2"/>
  <c r="I44" i="2"/>
  <c r="I52" i="2"/>
  <c r="I23" i="2"/>
  <c r="I29" i="2"/>
  <c r="I75" i="2"/>
  <c r="I65" i="2"/>
  <c r="I31" i="2"/>
  <c r="I13" i="2"/>
  <c r="I64" i="2"/>
  <c r="I12" i="2"/>
  <c r="I38" i="2"/>
  <c r="I73" i="2"/>
  <c r="I36" i="2"/>
  <c r="I70" i="2"/>
  <c r="I16" i="2"/>
  <c r="I43" i="2"/>
  <c r="I15" i="2"/>
  <c r="I80" i="2"/>
  <c r="I62" i="2"/>
  <c r="I82" i="2"/>
  <c r="I17" i="2"/>
  <c r="I2" i="2"/>
  <c r="I45" i="2"/>
  <c r="I96" i="2"/>
  <c r="I105" i="2"/>
  <c r="I24" i="2"/>
  <c r="I85" i="2"/>
  <c r="I86" i="2"/>
  <c r="I4" i="2"/>
  <c r="I11" i="2"/>
  <c r="I72" i="2"/>
  <c r="I39" i="2"/>
  <c r="I48" i="2"/>
  <c r="I7" i="2"/>
  <c r="I30" i="2"/>
  <c r="I66" i="2"/>
  <c r="I109" i="2"/>
  <c r="I91" i="2"/>
  <c r="I55" i="2"/>
  <c r="I40" i="2"/>
  <c r="I102" i="2"/>
  <c r="I111" i="2"/>
  <c r="I9" i="2"/>
  <c r="I69" i="2"/>
  <c r="I92" i="2"/>
  <c r="I94" i="2"/>
  <c r="I49" i="2"/>
  <c r="I10" i="2"/>
  <c r="I93" i="2"/>
  <c r="I5" i="2"/>
  <c r="I60" i="2"/>
  <c r="I61" i="2"/>
  <c r="I25" i="2"/>
  <c r="I59" i="2"/>
  <c r="I104" i="2"/>
  <c r="I21" i="2"/>
  <c r="I79" i="2"/>
  <c r="I47" i="2"/>
  <c r="I68" i="2"/>
  <c r="I42" i="2"/>
  <c r="I41" i="2"/>
  <c r="I27" i="2"/>
  <c r="I20" i="2"/>
  <c r="I56" i="2"/>
  <c r="I58" i="2"/>
  <c r="I46" i="2"/>
  <c r="I88" i="2"/>
  <c r="I77" i="2"/>
  <c r="I18" i="2"/>
  <c r="I67" i="2"/>
  <c r="I108" i="2"/>
  <c r="I101" i="2"/>
  <c r="I90" i="2"/>
  <c r="I14" i="2"/>
  <c r="I100" i="2"/>
  <c r="I57" i="2"/>
  <c r="I78" i="2"/>
  <c r="I19" i="2"/>
  <c r="I106" i="2"/>
  <c r="I107" i="2"/>
  <c r="I28" i="2"/>
  <c r="I89"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<sst xmlns="http://schemas.openxmlformats.org/spreadsheetml/2006/main" count="393" uniqueCount="362">
  <si>
    <t>T</t>
  </si>
  <si>
    <t>TT</t>
  </si>
  <si>
    <t>TTT</t>
  </si>
  <si>
    <t>ID</t>
  </si>
  <si>
    <t>Concepts</t>
  </si>
  <si>
    <t>Definitions</t>
  </si>
  <si>
    <t>References</t>
  </si>
  <si>
    <t>Organization / System</t>
  </si>
  <si>
    <t># person or group of people that has its own functions with responsibilities (3.2.3), authorities and relationships to achieve its objectives
/ set of interrelated or interacting elements
# Systems exist. A System is situated in its Environment (context). That environment could include other Systems.
# (System of Interest) system (3.47) whose life cycle is under consideration</t>
  </si>
  <si>
    <t>ISO 37301:2021 Compliance management systems — Requirements with guidance for use
ISO 9000:2015(en) Quality management systems — Fundamentals and vocabulary
ISO/IEC/IEEE 42010:2011(en) Systems and software engineering — Architecture description
ISO/IEC/IEEE DIS 15288(en) Systems and software engineering — System life cycle processes</t>
  </si>
  <si>
    <t>Business Organization</t>
  </si>
  <si>
    <t>an entity formed for the purpose of carrying on commercial enterprise. Such an organization is predicated on systems of law governing contract and exchange, property rights, and incorporation</t>
  </si>
  <si>
    <t>https://www.britannica.com/topic/business-organization</t>
  </si>
  <si>
    <t>Context (Organization)</t>
  </si>
  <si>
    <t># combination of internal and external issues that can have an effect on an organization’s (3.2.1) approach to developing and achieving its objectives (3.7.1)
 # context
 external and internal factors to be taken into account when undertaking a capability assessment
 Note 1 to entry: External context includes the following:
 — the cultural, social, political, legal, regulatory, financial, technological, economic, natural and competitive environment, whether international, national, regional or local;
 — key drivers and trends having an impact (3.1.118) on the objectives (3.1.162) of the organization (3.1.165);
 — relationships with, and perceptions and values of, external interested parties (3.1.132).
 Note 2 to entry: Internal context includes:
 — the organization’s mandate;
 — business sensitivity;
 — governance, organizational structure, roles and accountabilities;
 — resources (3.1.207) and knowledge [e.g. capital, time, people, processes (3.1.190), systems and technologies];
 — organizational culture (3.1.166).</t>
  </si>
  <si>
    <t>ISO 9000:2015(en) Quality management systems — Fundamentals and vocabulary
 ISO 22300:2021(en) Security and resilience — Vocabulary</t>
  </si>
  <si>
    <t>Stakeholder</t>
  </si>
  <si>
    <t>ISO 9000:2015(en) Quality management systems — Fundamentals and vocabulary
 ISO/IEC/IEEE 42010:2011(en) Systems and software engineering — Architecture description
 ISO/IEC/IEEE DIS 15288(en) Systems and software engineering — System life cycle processes</t>
  </si>
  <si>
    <t>Shareholder (Stakeholder)</t>
  </si>
  <si>
    <t>A shareholder, also referred to as a stockholder, is a person, company, or institution that owns at least one share of a company's stock, known as equity. Because shareholders essentially own the company, they reap the benefits of a business's success. These rewards come in the form of increased stock valuations or financial profits distributed as dividends.
 Conversely, when a company loses money, the share price invariably drops, which can cause shareholders to lose money or suffer declines in their portfolios.</t>
  </si>
  <si>
    <t>https://www.investopedia.com/terms/s/shareholder.asp</t>
  </si>
  <si>
    <t>Organizational structure</t>
  </si>
  <si>
    <t>hierarchical arrangement of authority, responsibility and accountability in an organization</t>
  </si>
  <si>
    <t>ISO 30400:2016(en) Human resource management — Vocabulary</t>
  </si>
  <si>
    <t>Ethics / Ethical Values</t>
  </si>
  <si>
    <t>"Ethics, the discipline concerned with what is morally good and bad and morally right and wrong. The term is also applied to any system or theory of moral values or principles. (...) Its subject consists of the fundamental issues of practical decision making, and its major concerns include the nature of ultimate value and the standards by which human actions can be judged right or wrong."</t>
  </si>
  <si>
    <t>https://www.britannica.com/topic/ethics-philosophy</t>
  </si>
  <si>
    <t>Culture / Corporate culture</t>
  </si>
  <si>
    <t># values, beliefs and practices that influence the conduct and behaviour of people and organizations
# Corporate culture refers to the beliefs and behaviors that determine how a company's employees and management interact. Corporate culture is also influenced by national cultures and traditions, economic trends, international trade, company size, and products. Corporate cultures, whether shaped intentionally or grown organically, reach to the core of a company’s ideology and practice, and affect every aspect of a business.</t>
  </si>
  <si>
    <t>ISO/DIS 10010(en) Quality management — Guidance to understand, evaluate and improve organizational quality culture to drive sustained success
 https://www.investopedia.com/terms/c/corporate-culture.asp</t>
  </si>
  <si>
    <t>GRC / Governance, Risk and Compliance</t>
  </si>
  <si>
    <t>GRC is the integrated collection of capabilities that enable an organization to reliably achieve objectives, address uncertainty and act with integrity. GRC as an acronym denotes governance, risk, and compliance — but the full story of GRC is so much more than those three words. The acronym GRC was invented by the OCEG (originally called the "Open Compliance and Ethics Group") membership as a shorthand reference to the critical capabilities that must work together to achieve Principled Performance — the capabilities that integrate the governance, management and assurance of performance, risk, and compliance activities.</t>
  </si>
  <si>
    <t>https://www.oceg.org/about/what-is-grc/</t>
  </si>
  <si>
    <t>Governance (GRC)</t>
  </si>
  <si>
    <t># human-based system by which an organization (3.1.3) is directed, overseen and held accountable for achieving its defined purpose
 # the set of responsibilities and practices exercised by the board and executive management with the goal of providing strategic direction, ensuring that objectives are achieved, ascertaining that risks are managed appropriately and verifying that the organisation’s resources are used responsibly
 # Governance ensures that:
 - Stakeholder needs, conditions and options are evaluated to determine balanced, agreed-on enterprise objectives.
 - Direction is set through prioritization and decision making.
 - Performance and compliance are monitored against agreed-on direction and objectives.</t>
  </si>
  <si>
    <t>ISO 37000:2021(en) Governance of organizations — Guidance
 ISACA - COBIT 2019</t>
  </si>
  <si>
    <t>Responsibility / Accountability</t>
  </si>
  <si>
    <t># obligation to act and take decisions to achieve required outcomes
/ obligation to another for the fulfilment of a responsibility (3.2.3)</t>
  </si>
  <si>
    <t>ISO 37000:2021(en) Governance of organizations — Guidance</t>
  </si>
  <si>
    <t>Policy (Organization)</t>
  </si>
  <si>
    <t>intentions and direction of an organization (3.1.3), as formally expressed by its governing body (3.3.4)</t>
  </si>
  <si>
    <t>plan to achieve a long-term or overall objective (3.7.1)
 organization's approach to achieving its objectives</t>
  </si>
  <si>
    <t>ISO 9000:2015(en) Quality management systems — Fundamentals and vocabulary
 ISO 30400:2016(en) Human resource management — Vocabulary</t>
  </si>
  <si>
    <t># person or group of people who have ultimate accountability (3.2.2) for the whole organization (3.1.3)
 Note 1 to entry: Every organizational entity (3.1.4) has one governing body, whether or not it is explicitly established. When the organization is not an organizational entity, the term governing group (3.3.5) is applicable where “governing body” is used throughout this document.
 Note 2 to entry: A governing body can be explicitly established in a number of formats including, but not limited to, a board of directors, supervisory board, sole director, joint and several directors, or trustees.
 Note 3 to entry: ISO management system standards make reference to the term “top management” to describe a role that, depending on the standard and organizational context, reports to, and is held accountable by, the governing body.
 # person or group of persons that has the ultimate responsibility and authority for an organization’s (3.1) activities, governance and policies (3.5) and to which top management (3.3) reports and by which top management is held accountable
 Note 1 to entry: Not all organizations, particularly small organizations, will have a governing body separate from top management.
 Note 2 to entry: A governing body can include, but is not limited to, a board of directors, committees of the board, a supervisory board or trustees.</t>
  </si>
  <si>
    <t>ISO 37000:2021(en) Governance of organizations — Guidance
 ISO 37301:2021(en) Compliance management systems — Requirements with guidance for use</t>
  </si>
  <si>
    <t>CxO / C-Level / C-Suite / Top management / Executive manager</t>
  </si>
  <si>
    <t># person or group of people who directs and controls an organization (3.2.1) at the highest level
 Note 1 to entry: Top management has the power to delegate authority and provide resources within the organization.
 # C-level, also called the C-suite, is a term used to describe high-ranking executive titles in an organization. The letter C, in this context, stands for "chief," as in chief executive officer and chief operating officer.
 Officers who hold C-level positions are typically considered the most powerful and influential members of an organization; consequently, these executives set the company's strategy, make high-stakes decisions and ensure day-to-day operations align with fulfilling the company's strategic goals. They are also typically the highest-paid people in a company.
 C-level executives must have strong leadership and communication skills, as well as team-building abilities. C-suite executives set the direction of the function they oversee and then hire staff to ensure the daily management is aligned with the established plans and policies. Because C-level executives work at a highest level within their departments, they typically do not engage in day-to-day management tasks. However, C-level executives at small and medium-sized businesses or startup companies might take on some management duties.
 # person who has authority delegated from the governing body for implementation of strategies and policies to fulfil the purpose of the organization
 Note 1 to entry: Executive managers can include roles which report to the governing body or the head of the organization or have overall accountability for major reporting function, for example Chief Executive Officers (CEOs), Heads of Government Organizations, Chief Financial Officers (CFOs), Chief Operating Officers (COOs), Chief Information Officers (CIOs), and similar roles.
 Note 2 to entry: In management standards, executive managers can be referred to as top management.</t>
  </si>
  <si>
    <t>ISO 9000:2015(en) Quality management systems — Fundamentals and vocabulary
 https://www.techtarget.com/searchcio/definition/C-level
 ISO/IEC 38500:2015(en) Information technology — Governance of IT for the organization</t>
  </si>
  <si>
    <t>CEO / Chief Executive Officer</t>
  </si>
  <si>
    <t># The Chief Executive Officer provides leadership for all aspects of the companys operations with an emphasis on long-term goals, growth, profit, and return on investment.
 # A chief executive officer (CEO) is the highest-ranking executive in a company. Broadly speaking, a chief executive officer’s primary responsibilities include making major corporate decisions, managing the overall operations and resources of a company, acting as the main point of communication between the board of directors and corporate operations. In many cases, the chief executive officer serves as the public face of the company. The CEO is elected by the board and its shareholders. They report to the chair and the board, who are appointed by shareholders.</t>
  </si>
  <si>
    <t>https://www.shrm.org/resourcesandtools/tools-and-samples/job-descriptions/pages/chief-executive-officer.aspx
 https://www.investopedia.com/terms/c/ceo.asp</t>
  </si>
  <si>
    <t>CIO / Chief Information Officer</t>
  </si>
  <si>
    <t>Chief information officer is a C-suite job title given to the executive in charge of information technology initiatives and strategy. The CIO oversees the computer systems required to support the organization's unique objectives and goals.
 The CIO role was established in the 1980s. At that time, the CIO primarily focused on managing technical projects, launching systems and using technology to increase efficiency and productivity and cut costs. The job evolved as the storage, transmission and analysis of electronic information grew in importance in enterprises.
 The role of these corporate leaders has continued to expand. They have become key contributors in how technology could be used to further business objectives and grow the top and bottom lines. CIOs now lead digital transformation initiatives, as well as efforts that result in broad organizational change.
 In recent decades, technology has become key to advancing product and service innovation and contributing to business growth. As a result, CIOs have forged closer ties with the business side of their organizations. Various new technologies are driving changes in the enterprise, including in the cloud, data analytics, DevOps, the internet of things and artificial intelligence.
 As new technologies emerge and digital transformation accelerates, CIOs have had to develop skills that go beyond traditional technology management. CIOs have taken on increased responsibilities. And in large organizations, they have typically delegated responsibility for day-to-day IT operations to deputies. These technology-focused specialists often manage specific areas of IT.</t>
  </si>
  <si>
    <t>https://www.techtarget.com/searchcio/reference/CIO-job-description-Chief-information-officer-responsibilities</t>
  </si>
  <si>
    <t>CTO / Chief Technology Officer</t>
  </si>
  <si>
    <t>The chief technology officer (CTO) is the individual within an organization who oversees the current technology and creates relevant policy. A CTO should have the business knowledge necessary to align technology-related decisions with the organization's goals.
 In addition to fixing IT-related issues, the CTO is responsible for developing, implementing, managing and evaluating the company's technology resources. The goal of a CTO is to examine short- and long-term needs while using capital to make investments that aid the organization in reaching its goals.
 The CTO position often overlaps with other jobs, in particular, that of the chief information officer (CIO) or chief science officer. Depending on the company's size and focus, it may have some or all of these positions. In some environments, the CTO might oversee infrastructure or act as a strategic planner or customer relations liaison. The position attributes of a CTO vary by organization. As a rule, the CTO reports to the chief executive officer.
 CTOs play an important role in the C-suite, as they are often in positions that enable them to embrace newer and innovative technologies and help steer organizations toward better efficiency and performance by adopting new tools.</t>
  </si>
  <si>
    <t>https://www.techtarget.com/searchcio/definition/Chief-Technology-Officer-CTO</t>
  </si>
  <si>
    <t>CISO / Chief Information Security Officer</t>
  </si>
  <si>
    <t>Senior-level executive responsible for developing and implementing an information security program, which includes procedures and policies designed to protect enterprise communications, systems and assets from both internal and external threats. The CISO may also work alongside the CIO to procure cybersecurity products and services and to manage disaster recovery and business continuity plans. The CISO may also be referred to as the chief security architect, the security manager, the corporate security officer or the information security manager, depending on the company's structure and existing titles. When the CISO is also responsible for the overall corporate security of the company, which includes its employees and facilities, he or she may simply be called the chief security officer (CSO).</t>
  </si>
  <si>
    <t>https://www.techtarget.com/searchsecurity/definition/CISO-chief-information-security-officer</t>
  </si>
  <si>
    <t>Compliance / Compliance obligation / Conformity (GRC)</t>
  </si>
  <si>
    <t>Assessment (Conformity)</t>
  </si>
  <si>
    <t># a set of processes that show a product, service or system meets the requirements of a standard
 # demonstration that specified requirements (5.1) are fulfilled</t>
  </si>
  <si>
    <t>ISO/IEC 17000:2020(en) Conformity assessment — Vocabulary and general principles</t>
  </si>
  <si>
    <t>Audit / Auditing / Internal Audit / External Audit</t>
  </si>
  <si>
    <t>systematic, independent and documented process (3.4.1) for obtaining objective evidence (3.8.3) and evaluating it objectively to determine the extent to which the audit criteria (3.13.7) are fulfilled
- Note 1 to entry: The fundamental elements of an audit include the determination (3.11.1) of the conformity (3.6.11) of an object (3.6.1) according to a procedure (3.4.5) carried out by personnel not being responsible for the object audited.
- Note 2 to entry: An audit can be an internal audit (first party), or an external audit (second party or third party), and it can be a combined audit (3.13.2) or a joint audit (3.13.3).
- Note 3 to entry: Internal audits, sometimes called first-party audits, are conducted by, or on behalf of, the organization (3.2.1) itself for management (3.3.3)review (3.11.2) and other internal purposes, and can form the basis for an organization’s declaration of conformity. Independence can be demonstrated by the freedom from responsibility for the activity being audited.
- Note 4 to entry: External audits include those generally called second and third-party audits. Second party audits are conducted by parties having an interest in the organization, such as customers (3.2.4), or by other persons on their behalf. Third-party audits are conducted by external, independent auditing organizations such as those providing certification/registration of conformity or governmental agencies.
- Note 5 to entry: This constitutes one of the common terms and core definitions for ISO management system standards given in Annex SL of the Consolidated ISO Supplement to the ISO/IEC Directives, Part 1. The original definition and Notes to entry have been modified to remove effect of circularity between audit criteria and audit evidence term entries, and Notes 3 and 4 to entry have been added.</t>
  </si>
  <si>
    <t>ISO 9000:2015(en) Quality management systems — Fundamentals and vocabulary
ISO/IEC 17000:2020(en) Conformity assessment — Vocabulary and general principles</t>
  </si>
  <si>
    <t>Certification (Assessment)</t>
  </si>
  <si>
    <t># third-party attestation (7.3) related to an object of conformity assessment (4.2), with the exception of accreditation (7.7)
# the provision by an independent body of written assurance (a certificate) that the product, service or system in question meets specific requirements.</t>
  </si>
  <si>
    <t>ISO/IEC 17000:2020(en) Conformity assessment — Vocabulary and general principles
 https://www.iso.org/conformity-assessment.html</t>
  </si>
  <si>
    <t>Regulatory Agency / Regulatory Body (Stakeholder)</t>
  </si>
  <si>
    <t>independent governmental body established by legislative act in order to set standards in a specific field of activity, or operations, in the private sector of the economy and then to enforce those standards. Regulatory agencies function outside direct executive supervision. Because the regulations that they adopt have the force of law, part of these agencies’ function is essentially legislative; but because they may also conduct hearings and pass judgments concerning adherence to their regulations, they also exercise a judicial function—often carried out before a quasi-judicial official called an administrative law judge, who is not part of the court system. Regulatory agencies became popular means of promoting fair trade and consumer protection as problems of commerce and trade became more complex, particularly in the 20th century.</t>
  </si>
  <si>
    <t>https://www.britannica.com/topic/regulatory-agency</t>
  </si>
  <si>
    <t>CCO / Chief Compliance Officer</t>
  </si>
  <si>
    <t>primarily responsible for overseeing compliance within an organization, and ensuring compliance with laws, regulatory requirements, policies, and procedures.</t>
  </si>
  <si>
    <t>https://www.chief-compliance-officer.org/</t>
  </si>
  <si>
    <t>RegTech - Regulatory Technology (Compliance)</t>
  </si>
  <si>
    <t>"RegTech applies to new technologies developed to help overcome regulatory challenges in financial services"
"Regtech is the use of technology (particularly information technology) to ensure compliance with monitoring of and reporting on regulatory requirements. Put into simple terms: through Regtech, regulatory processes are automated and the compliance with regulations is guaranteed"</t>
  </si>
  <si>
    <t xml:space="preserve">https://www.fca.org.uk/firms/innovation/regtech 
https://blogs.deloitte.ch/banking/2017/11/is-regtech-the-next-big-thing-first-part.html </t>
  </si>
  <si>
    <t># effect of uncertainty on objectives
 # Note 2 to entry: Uncertainty is the state, even partial, of deficiency of information (3.8.2) related to, understanding or knowledge of, an event, its consequence, or likelihood.
Coordinated activities to direct and control an organization with regard to risk (3.1)</t>
  </si>
  <si>
    <t>ISO 31000:2018(en) Risk management — Guidelines
ISO 9000:2015(en) Quality management systems — Fundamentals and vocabulary</t>
  </si>
  <si>
    <t>ERM / Enterprise Risk Management (GRC)</t>
  </si>
  <si>
    <t>Enterprise risk management is a process, effected by an entity’s board of directors,
 management and other personnel, applied in strategy setting and across the enterprise, designed to identify potential events that may affect the entity, and manage risk to be within its risk appetite, to provide reasonable assurance regarding the achievement of entity objectives.</t>
  </si>
  <si>
    <t>https://www.coso.org/documents/coso-erm-executive-summary.pdf</t>
  </si>
  <si>
    <t>Threat (Risk)</t>
  </si>
  <si>
    <t>potential cause of an unwanted incident, which can result in harm to a system or organization (3.50)</t>
  </si>
  <si>
    <t>ISO/IEC 27000:2018(en) Information technology — Security techniques — Information security management systems — Overview and vocabulary</t>
  </si>
  <si>
    <t>Risk Event / Event (Risk)</t>
  </si>
  <si>
    <t>occurrence or change of a particular set of circumstances
 Note 1 to entry: An event can be one or more occurrences, and can have several causes.
 Note 2 to entry: An event can consist of something not happening.
 Note 3 to entry: An event can sometimes be referred to as an “incident” or “accident”.</t>
  </si>
  <si>
    <t>Vulnerability (Risk)</t>
  </si>
  <si>
    <t>weakness of an asset or control (3.14) that can be exploited by one or more threats (3.74)</t>
  </si>
  <si>
    <t>Consequence (Risk)</t>
  </si>
  <si>
    <t>outcome of an event (3.21) affecting objectives (3.49)
 Note 1 to entry: An event can lead to a range of consequences.
 Note 2 to entry: A consequence can be certain or uncertain and, in the context of information security, is usually negative.
 Note 3 to entry: Consequences can be expressed qualitatively or quantitatively.
 Note 4 to entry: Initial consequences can escalate through knock-on effects.</t>
  </si>
  <si>
    <t>Risk treatment</t>
  </si>
  <si>
    <t>process to modify risk (1.1)
 Note 1 to entry: Risk treatment can involve:
 — avoiding the risk by deciding not to start or continue with the activity that gives rise to the risk;
 — taking or increasing risk in order to pursue an opportunity;
 — removing the risk source (3.5.1.2);
 — changing the likelihood (3.6.1.1);
 — changing the consequences (3.6.1.3);
 — sharing the risk with another party or parties [including contracts and risk financing (3.8.1.4)]; and
 — retaining the risk by informed decision.</t>
  </si>
  <si>
    <t>ISO Guide 73:2009(en) Risk management — Vocabulary</t>
  </si>
  <si>
    <t>Control (Risk)</t>
  </si>
  <si>
    <t>measure that is modifying risk (3.61)
 Note 1 to entry: Controls include any process (3.54), policy (3.53), device, practice, or other actions which modify risk (3.61).
 Note 2 to entry: It is possible that controls not always exert the intended or assumed modifying effect.</t>
  </si>
  <si>
    <t>Management (Organization)</t>
  </si>
  <si>
    <t># coordinated activities to direct and control an organization (3.3.1)
 # Management plans, builds, runs and monitors activities, in alignment with the direction set by the governance body, to achieve enterprise objectives.
 In most enterprises, management is the responsibility of the executive management under the leadership of the chief executive officer (CEO).
 exercise of control and supervision within the authority and accountability established by governance
 Note 1 to entry: The term management is often used as a collective term for those with responsibility for controlling an organization or parts of an organization. The term managers is used to avoid confusion with management systems.</t>
  </si>
  <si>
    <t>ISO 9000:2015(en) Quality management systems — Fundamentals and vocabulary
 COBIT 2019
 ISO/IEC 38500:2015(en) Information technology — Governance of IT for the organization</t>
  </si>
  <si>
    <t>set of interrelated or interacting elements of an organization (3.2.1) to establish policies (3.5.8) and objectives (3.7.1), and processes (3.4.1) to achieve those objectives
 Note 1 to entry: A management system can address a single discipline or several disciplines, e.g. quality management (3.3.4), financial management or environmental management.
 Note 2 to entry: The management system elements establish the organization’s structure, roles and responsibilities, planning, operation, policies, practices, rules, beliefs, objectives and processes to achieve those objectives.
 Note 3 to entry: The scope of a management system can include the whole of the organization, specific and identified functions of the organization, specific and identified sections of the organization, or one or more functions across a group of organizations.</t>
  </si>
  <si>
    <t>ISO 9000:2015(en) Quality management systems — Fundamentals and vocabulary</t>
  </si>
  <si>
    <t>Integrated Management System</t>
  </si>
  <si>
    <t># An Integrated Management System (IMS) integrates all of an organization’s systems and processes into one complete framework, enabling an organization to work as a single unit with unified objectives.
 # Integrated Management Systems are systems which integrates all components of a business into one complete system so as to enable the achievement of its purpose and mission.</t>
  </si>
  <si>
    <t>https://integrated-standards.com/articles/what-is-integrated-management-system/
 https://isoglobal.com.au/integrated-management-system/</t>
  </si>
  <si>
    <t>Maturity / Organizational Maturity</t>
  </si>
  <si>
    <t>Organizational maturity is a measure of an organization’s readiness and capability expressed through its people, processes, data and technologies and the consistent measurement practices that are in place.
# model derived from one or more specified process assessment model(s) that identifies the process sets associated with the levels in a specified scale of organizational process maturity
# model derived from one or more specified assessment model(s), that identifies the set of phased development or progress levels showing the assessment categories for community infrastructure(s)</t>
  </si>
  <si>
    <t>https://blogs.vmware.com/management/2014/10/understanding-organizational-maturity.html
ISO/IEC 33001:2015(en) Information technology — Process assessment — Concepts and terminology
 ISO 37153:2017(en) Smart community infrastructures — Maturity model for assessment and improvement</t>
  </si>
  <si>
    <t>Governance of IT / EGIT / Enterprise Governance of IT</t>
  </si>
  <si>
    <t># Information Technology
 system by which the current and future use of IT is directed and controlled
 Note 1 to entry: Governance of IT is a component or a subset of organizational governance.
 Note 2 to entry: The term governance of IT is equivalent to the terms corporate governance of IT, enterprise governance of IT, and organizational governance of IT.
 # Enterprise Governance of IT (EGIT) is an integral part of corporate governance for which, as such, the board is accountable. It involves the definition and implementation of processes, structures, and relational mechanisms that enable both business and IT stakeholders to execute their responsibilities in support of business/IT alignment, and the creation and protection of IT business value.</t>
  </si>
  <si>
    <t>ISO/IEC 38500:2015(en) Information technology — Governance of IT for the organization
 Enterprise Governance of IT: Achieving Strategic Alignment and Value. Steven De HaesWim Van GrembergenAnant JoshiTim Huygh. Springer 2020</t>
  </si>
  <si>
    <t>EIM / Enterprise Information Management / Information Management</t>
  </si>
  <si>
    <t>Enterprise information management (EIM) is an integrative discipline for structuring, describing and governing information assets across organizational and technological boundaries to improve efficiency, promote transparency and enable business insight.</t>
  </si>
  <si>
    <t>https://www.gartner.com/en/information-technology/glossary/enterprise-information-management-eim</t>
  </si>
  <si>
    <t># information created or received and maintained as evidence (3.2.6) and as an asset (3.2.1) by an organization (3.1.19), in pursuit of legal obligations or in the course of conducting business
 # document (3.8.5) stating results achieved or providing evidence of activities performed
 Note 1 to entry: Records can be used, for example, to formalize traceability (3.6.13) and to provide evidence of verification (3.8.12), preventive action (3.12.1) and corrective action (3.12.2).</t>
  </si>
  <si>
    <t>ISO 15489-1:2016 - Information and documentation — Records management — Part 1: Concepts and principles
 ISO 9000:2015(en) Quality management systems — Fundamentals and vocabulary</t>
  </si>
  <si>
    <t>information (3.8.2) required to be controlled and maintained by an organization (3.2.1) and the medium on which it is contained
 Note 1 to entry: Documented information can be in any format and media and from any source.
 Note 2 to entry: Documented information can refer to: — the management system (3.5.3), including related processes (3.4.1); — information created in order for the organization to operate (documentation); — evidence of results achieved (records (3.8.10)).
 Note 3 to entry: This constitutes one of the common terms and core definitions for ISO management system standards given in Annex SL of the Consolidated ISO Supplement to the ISO/IEC Directives, Part 1.</t>
  </si>
  <si>
    <t>Data Retention (Compliance) / Record</t>
  </si>
  <si>
    <t>keeping a record (3.2.10) according to records requirements (3.3.2)</t>
  </si>
  <si>
    <t>ISO 30300:2020(en) Information and documentation — Records management — Core concepts and vocabulary</t>
  </si>
  <si>
    <t>Data Protection</t>
  </si>
  <si>
    <t>Data protection is the process of safeguarding important data from corruption, compromise or loss and providing the capability to restore the data to a functional state should something happen to render the data inaccessible or unusable.
 Data protection assures that data is not corrupted, is accessible for authorized purposes only, and is in compliance with applicable legal or regulatory requirements. Protected data should be available when needed and usable for its intended purpose.
 The scope of data protection, however, goes beyond the notion of data availability and usability to cover areas such as data immutability, preservation, and deletion/destruction.
 Roughly speaking, data protection spans three broad categories, namely, traditional data protection (such as backup and restore copies), data security, and data privacy (...). The processes and technologies used to protect and secure data can be considered as data protection mechanisms and business practices to achieve the overall goal of continual availability, and immutability, of critical business data.</t>
  </si>
  <si>
    <t>https://www.snia.org/education/what-is-data-protection</t>
  </si>
  <si>
    <t>InfoSec / Information Security / CIA / Confidentiality, Integrity and availability of information</t>
  </si>
  <si>
    <t>preservation of confidentiality (3.10), integrity (3.36) and availability (3.7) of information
 Note 1 to entry: In addition, other properties, such as authenticity (3.6), accountability, non-repudiation (3.48), and reliability (3.55) can also be involved.</t>
  </si>
  <si>
    <t>Confidentiality (CIA)</t>
  </si>
  <si>
    <t>property that information is not made available or disclosed to unauthorized individuals, entities, or processes (3.54)</t>
  </si>
  <si>
    <t>Integrity (CIA)</t>
  </si>
  <si>
    <t>property of accuracy and completeness</t>
  </si>
  <si>
    <t>Availability (CIA)</t>
  </si>
  <si>
    <t># property of being accessible and usable upon demand by an authorized entity
# Ensuring timely and reliable access to and use of information</t>
  </si>
  <si>
    <t>ISO/IEC 27000:2018(en) Information technology — Security techniques — Information security management systems — Overview and vocabulary
https://csrc.nist.gov/glossary/term/availability</t>
  </si>
  <si>
    <t>Data localization (Data Protection)</t>
  </si>
  <si>
    <t>A mandatory legal or administrative requirement directly or indirectly stipulating that data be stored or processed, exclusively or non-exclusively, within a specified jurisdiction.
 Governmental policy that prohibits organizations from transferring data outside a specific location. It is a special case of data sovereignty.</t>
  </si>
  <si>
    <t>https://doi.org/10.1787/7fbaed62-en
 https://cloudian.com/guides/data-protection/data-sovereignty-in-the-cloud-key-considerations</t>
  </si>
  <si>
    <t>Data residency (Data Protection)</t>
  </si>
  <si>
    <t>Where a business, industry body or government specifies that their data is stored in a geographical location of their choice, usually for regulatory or policy reasons.
 A decision by businesses to store data in a specific geographical location. Once an organization chooses a location for its data, it is subject to data sovereignty.</t>
  </si>
  <si>
    <t>https://www.insightsforprofessionals.com/it/storage/data-sovereignty-data-residency-data-localization
 https://cloudian.com/guides/data-protection/data-sovereignty-in-the-cloud-key-considerations</t>
  </si>
  <si>
    <t>PIMS / Personal/Privacy Information Management System (MSS)</t>
  </si>
  <si>
    <t>information security management system which addresses the protection of privacy as potentially affected by the processing of PII</t>
  </si>
  <si>
    <t>ISO/IEC 27701:2019(en) Security techniques — Extension to ISO/IEC 27001 and ISO/IEC 27002 for privacy information management — Requirements and guidelines</t>
  </si>
  <si>
    <t>PII / Personally Identifiable Information (Data Privacy)</t>
  </si>
  <si>
    <t>personally identifiable information
 any information that (a) can be used to identify the PII principal to whom such information relates, or (b) is or might be directly or indirectly linked to a PII principal
 Note 1 to entry: To determine whether a PII principal is identifiable, account should be taken of all the means which can reasonably be used by the privacy stakeholder holding the data, or by any other party, to identify that natural person.</t>
  </si>
  <si>
    <t>ISO/IEC 29100:2011(en) Information technology — Security techniques — Privacy framework</t>
  </si>
  <si>
    <t>Privacy / Data Privacy / Information Privacy</t>
  </si>
  <si>
    <t>Information privacy is the right to have some control over how your personal information is collected and used</t>
  </si>
  <si>
    <t>https://iapp.org/about/what-is-privacy/</t>
  </si>
  <si>
    <t>GDPR / General Data Protection Regulation</t>
  </si>
  <si>
    <t>a regulation in EU law on data protection and privacy in the European Union (EU) and the European Economic Area (EEA).</t>
  </si>
  <si>
    <t>https://en.wikipedia.org/wiki/General_Data_Protection_Regulation</t>
  </si>
  <si>
    <t>DPO / Data Protection Officer (GDPR)</t>
  </si>
  <si>
    <t>Under the GDPR, it is mandatory for certain controllers and processors to designate a DPO. This will be the case for all public authorities and bodies (irrespective of what data they process), and for other organisations that - as a core activity - monitor individuals systematically and on a large scale, or that process special categories of personal data on a large scale. Even when the GDPR does not specifically require the appointment of a DPO, organisations may sometimes find it useful to designate a DPO on a voluntary basis. (...) In addition to facilitating compliance through the implementation of accountability tools (such as facilitating data protection impact assessments and carrying out or facilitating audits), DPOs act as intermediaries between relevant stakeholders (e.g. supervisory authorities, data subjects, and business units within an organisation). DPOs are not personally responsible in case of non-compliance with the GDPR. The GDPR makes it clear that it is the controller or the processor who is required to ensure and to be able to demonstrate that the processing is performed in accordance with its provisions (Article 24(1)). Data protection compliance is a responsibility of the controller or the processor.</t>
  </si>
  <si>
    <t>https://ec.europa.eu/newsroom/article29/items/612048</t>
  </si>
  <si>
    <t>PII principal (Data Privacy)</t>
  </si>
  <si>
    <t>natural person to whom the personally identifiable information (PII) relates
 Note 1 to entry: Depending on the jurisdiction and the particular data protection and privacy legislation, the synonym “data subject” can also be used instead of the term “PII principal”.</t>
  </si>
  <si>
    <t>PII controller (Data Privacy)</t>
  </si>
  <si>
    <t>privacy stakeholder (or privacy stakeholders) that determines the purposes and means for processing personally identifiable information (PII) other than natural persons who use data for personal purposes</t>
  </si>
  <si>
    <t>PII processor (Data Privacy)</t>
  </si>
  <si>
    <t>privacy stakeholder that processes personally identifiable information (PII) on behalf of and in accordance with the instructions of a PII controller</t>
  </si>
  <si>
    <t>DPIA / Data Protection Impact Assessment</t>
  </si>
  <si>
    <t># The DPIA process aims at providing assurance that controllers adequately address privacy and data protection risks of ‘risky’ processing operations. By providing a structured way of thinking about the risks to data subjects and how to mitigate them, DPIAs help organisations to comply with the requirement of ‘data protection by design’ where it is needed the most, i.e. for ‘risky’ processing operations.
# A DPIA is required under the GDPR any time you begin a new project that is likely to involve “a high risk” to other people’s personal information.</t>
  </si>
  <si>
    <t>https://edps.europa.eu/data-protection-impact-assessment-dpia_en
https://gdpr.eu/data-protection-impact-assessment-template/</t>
  </si>
  <si>
    <t>ISMS / Information Security Management Systems (MSS)</t>
  </si>
  <si>
    <t>set ofprocesses (3.54) for detecting, reporting, assessing, responding to, dealing with, and learning from information security incidents (3.31)</t>
  </si>
  <si>
    <t>preservation of confidentiality, integrity and availability of information in the Cyberspace</t>
  </si>
  <si>
    <t>ISO/IEC 27032:2012(en) - Information technology — Security techniques — Guidelines for cybersecurity</t>
  </si>
  <si>
    <t>SOC / Security Operations Centre</t>
  </si>
  <si>
    <t>A SOC, or security operations centre, provides an incident detection service by observing technical events in networks and systems and can also be responsible for incident response and handling. In large enterprises, SOCs sometimes focus only on monitoring and detection services and then hand over incident handling to a separate CSIRT. In smaller organisations, CSIRTs and SOCs are often considered to be synonymous.</t>
  </si>
  <si>
    <t>https://www.enisa.europa.eu/publications/how-to-set-up-csirt-and-soc</t>
  </si>
  <si>
    <t>CSIRT / CERT / Computer Emergency Response Team</t>
  </si>
  <si>
    <t>(...) CSIRT, or computer security incident response team, (...)  are also known as CIRTs (Computer incident response teams), CERTs (Computer emergency response teams), SIRTs (Security incident response teams) among others. National teams may also be called national cyber security centres (NCSCs), which by law are usually assigned the CSIRT role as well as providing additional services for the nation (e.g. handling a country’s information classification schemes). Each team chooses its name based on the preference of the organisation.
 CSIRT has become a generic name for a team that provides a set of services: information and cybersecurity incident handling (core service), security monitoring, vulnerability management, situational awareness and cybersecurity knowledge management.
 In simple terms, a CSIRT is a team that is assigned to handle computer security (thus, often, cybersecurity) incidents. Often this includes additional responsibilities, from detection to analysis, and even hands-on fixing, as well as different situational awareness, knowledge transfer and vulnerability management activities. Over the years, the role of a CSIRT has evolved from providing incident monitoring and handling services to coordinating and communicating with different stakeholders, countries and specific sectors.</t>
  </si>
  <si>
    <t>MDR / Managed Detection and Response (MSSP, EDR)</t>
  </si>
  <si>
    <t># Managed Detection and Response (MDR) denotes outsourced cybersecurity services designed to protect your data and assets even if a threat eludes common organizational security controls.
 An MDR security platform is considered an advanced 24/7 security control that often includes a range of fundamental security activities including cloud-managed security for organizations that cannot maintain their own security operations center. MDR services combine advanced analytics, threat intelligence, and human expertise in incident investigation and response deployed at the host and network levels.
 # Managed detection and response services provide customers with remotely delivered modern security operations center (MSOC) functions. These functions allow organizations to rapidly detect, analyze, investigate and actively respond through threat mitigation and containment. MDR service providers offer a turnkey experience, using a predefined technology stack (covering areas such as endpoint, network and cloud services) to collect relevant logs, data and contextual information. This telemetry is analyzed within the provider’s platform using a range of techniques. This process allows for investigation by experts skilled in threat hunting and incident management, who deliver actionable outcomes.</t>
  </si>
  <si>
    <t>https://www.trellix.com/en-us/security-awareness/endpoint/what-is-managed-detection-response.html
 https://www.gartner.com/reviews/market/managed-detection-and-response-services</t>
  </si>
  <si>
    <t>MSSP / Managed Security Service Provider (MSP, MDR)</t>
  </si>
  <si>
    <t>An managed security service provider (MSSP) provides outsourced monitoring and management of security devices and systems. Common services include managed firewall, intrusion detection, virtual private network, vulnerability scanning and anti-viral services. MSSPs use high-availability security operation centers (either from their own facilities or from other data center providers) to provide 24/7 services designed to reduce the number of operational security personnel an enterprise needs to hire, train and retain to maintain an acceptable security posture.</t>
  </si>
  <si>
    <t>https://www.gartner.com/en/information-technology/glossary/mssp-managed-security-service-provider</t>
  </si>
  <si>
    <t>Vendor Assessment / Vendor Risk Assessment</t>
  </si>
  <si>
    <t># the process of evaluating and approving prospective vendors or suppliers for an organization. The primary goal of vendor assessment is to form relationships with low-risk, high-quality vendors.</t>
  </si>
  <si>
    <t>https://nira.com/vendor-assessment/</t>
  </si>
  <si>
    <t>Outsource (Provider)</t>
  </si>
  <si>
    <t>outsource (verb): make an arrangement where an external organization performs part of an organization’s function or process
 Note 1 to entry: An external organization is outside the scope of the management system, although the outsourced function or process is within the scope.</t>
  </si>
  <si>
    <t>MSP / Managed service provider (Provider)</t>
  </si>
  <si>
    <t># A managed service provider (MSP) delivers services, such as network, application, infrastructure and security, via ongoing and regular support and active administration on customers’ premises, in their MSP’s data center (hosting), or in a third-party data center.
 # MSPs may deliver their own native services in conjunction with other providers’ services (for example, a security MSP providing sys admin on top of a third-party cloud IaaS). Pure-play MSPs focus on one vendor or technology, usually their own core offerings. Many MSPs include services from other types of providers. The term MSP traditionally was applied to infrastructure or device-centric types of services but has expanded to include any continuous, regular management, maintenance and support.
 # A managed service provider (MSP) is a third-party company that remotely manages a customer's information technology (IT) infrastructure and end-user systems. Small and medium-sized businesses (SMBs), nonprofits and government agencies hire MSPs to perform a defined set of day-to-day management services. These services may include network and infrastructure management, security and monitoring.</t>
  </si>
  <si>
    <t>Supply chain / IT supply chain (Provider)</t>
  </si>
  <si>
    <t>Supply chain is a group of functions and processes focused on optimizing the flow of products, services and related information from sources of supply to customers or points of demand. It stretches across multiple tiers in the supplier network to customers and to customers of those customers. It includes supply chain planning, sourcing and procurement, manufacturing, distribution, transportation, and services within a company and its ecosystem of partners. Supply chain leaders can transform their function, management and process</t>
  </si>
  <si>
    <t>https://www.gartner.com/en/information-technology/glossary/supply-chain</t>
  </si>
  <si>
    <t>ITSM / IT Service Management</t>
  </si>
  <si>
    <t>...ITSM establishes a set of practices, or processes, constituting a service management system. There are industrial, national and international standards for IT service management, setting up requirements and good practices for the management system.</t>
  </si>
  <si>
    <t>https://www.axelos.com/certifications/itil-service-management/what-is-it-service-management</t>
  </si>
  <si>
    <t>KPI / Key Performance Indicator</t>
  </si>
  <si>
    <t>(key performance indicator) indicators that are qualitative and quantitative measures that demonstrate critical success factors of the people in an organization
 EXAMPLE: Revenue; profitability.
 Note 1 to entry: Key performance indicators differ depending on organizational goals and are often used as determinants for evaluating performance (4.12).</t>
  </si>
  <si>
    <t>Quality (Organization)</t>
  </si>
  <si>
    <t># degree to which a set of inherent characteristics (3.10.1) of an object (3.6.1) fulfils requirements (3.6.4)
 Note 1 to entry: The term “quality” can be used with adjectives such as poor, good or excellent.
 Note 2 to entry: “Inherent”, as opposed to “assigned”, means existing in the object (3.6.1).
 # Uniformity around a target value</t>
  </si>
  <si>
    <t>ISO 9000:2015(en) Quality management systems — Fundamentals and vocabulary
 Definition attributed to Genichi Taguchi - https://en.wikipedia.org/wiki/Genichi_Taguchi</t>
  </si>
  <si>
    <t>SLA (Provider, MSP)</t>
  </si>
  <si>
    <t>service level agreement
 documented agreement between the organization (3.1.14) and the customer (3.2.3) that identifies services (3.2.15) and their agreed performance
 Note 1 to entry: A service level agreement can also be established between the organization and an external supplier (3.2.4), an internal supplier (3.2.8) or a customer acting as a supplier.
 Note 2 to entry: A service level agreement can be included in a contract or another type of documented agreement.</t>
  </si>
  <si>
    <t>ISO/IEC 20000-1:2018(en) Information technology — Service management — Part 1: Service management system requirements</t>
  </si>
  <si>
    <t>OT / Operational Technology</t>
  </si>
  <si>
    <t>Operational technology (OT) is hardware and software that detects or causes a change, through the direct monitoring and/or control of industrial equipment, assets, processes and events.</t>
  </si>
  <si>
    <t>https://www.gartner.com/en/information-technology/glossary/operational-technology-ot</t>
  </si>
  <si>
    <t>Continuity (Organization)</t>
  </si>
  <si>
    <t>strategic and tactical capability, pre-approved by management (3.1.144), of an organization (3.1.165) to plan for and respond to conditions, situations and events (3.1.96) in order to continue operations at an acceptable predefined level
 Note 1 to entry: Continuity is the more general term for operational and business continuity (3.1.19) to ensure an organization’s ability to continue operating outside of normal operating conditions. It applies not only to for-profit companies, but to organizations of all types, such as non-governmental, public interest and governmental.</t>
  </si>
  <si>
    <t>ISO 22300:2021(en) Security and resilience — Vocabulary</t>
  </si>
  <si>
    <t>capability of an organization (3.1.165) to continue the delivery of products and services (3.1.192) within acceptable time frames at predefined capacity during a disruption (3.1.75)</t>
  </si>
  <si>
    <t>Portfolio / Portfolio component</t>
  </si>
  <si>
    <t>portfolio: collection of portfolio components (3.16) grouped together to facilitate their management to meet strategic objectives - [SOURCE:ISO/TR 21506:2018, 3.42]
 portfolio component: project (3.20), programme (3.18), portfolio (3.15) or other related work [SOURCE:ISO/TR 21506:2018, 3.43]</t>
  </si>
  <si>
    <t>ISO 21502:2020(en) Project, programme and portfolio management — Guidance on project management</t>
  </si>
  <si>
    <t>Programme / Programme component</t>
  </si>
  <si>
    <t>programme: group of programme components (3.19) managed in a coordinated way to realize benefits (3.2) [SOURCE:ISO/TR 21506:2018, 3.50]
 programme component: project (3.20), programme (3.18) or other related work [SOURCE:ISO/TR 21506:2018, 3.52]</t>
  </si>
  <si>
    <t>Project</t>
  </si>
  <si>
    <t>temporary endeavour to achieve one or more defined objectives [SOURCE:ISO/TR 21506:2018, 3.59, modified — The words “created to produce agreed deliverables” have been replaced by “to achieve one or more defined objectives”.]</t>
  </si>
  <si>
    <t>Project Management</t>
  </si>
  <si>
    <t>coordinated activities to direct and control (3.6) the accomplishment of agreed objectives [SOURCE:ISO/TR 21506:2018, 3.61, modified — The word “deliverables” has been replaced by “objectives”.]</t>
  </si>
  <si>
    <t>BIA / Business Impact Analysis / Business Impact Assessment</t>
  </si>
  <si>
    <t>process (3.1.190) of analysing the impact (3.1.118) over time of a disruption (3.1.75) on the organization (3.1.165)
 Note 1 to entry: The outcome is a statement and justification of business continuity (3.1.19) requirements (3.1.204).</t>
  </si>
  <si>
    <t>SecOps</t>
  </si>
  <si>
    <t>SecOps is a methodology that combines the responsibilities and functions of IT Security and IT Operations. It integrates the technologies and processes with the aim of achieving collective goals of InfoSec and IT Ops.</t>
  </si>
  <si>
    <t>https://www.bmc.com/blogs/infosec-vs-secops/</t>
  </si>
  <si>
    <t>DevSecOps</t>
  </si>
  <si>
    <t>short for development, security, and operations—automates the integration of security at every phase of the software development lifecycle, from initial design through integration, testing, deployment, and software delivery.</t>
  </si>
  <si>
    <t>https://www.ibm.com/cloud/learn/devsecops</t>
  </si>
  <si>
    <t>COO / Chief Operating Officer</t>
  </si>
  <si>
    <t>It is the word “operating” that truly sets the COO apart from others. A COO knows how everything — every function in a company — strategically, operationally and tactically works together to deliver its products and services effectively and efficiently. This position combines the company’s strategic and business plans with their business operating system, their operating model and their organizational structure. This is why the word “operating” is so important in this position’s title.</t>
  </si>
  <si>
    <t xml:space="preserve">https://www.forbes.com/sites/forbescoachescouncil/2021/03/12/what-is-a-chief-operating-officer/
https://www.mckinsey.com/capabilities/operations/our-insights/stepping-up-what-coos-will-need-to-succeed-in-2023-and-beyond </t>
  </si>
  <si>
    <t>EA / Enterprise Architecture</t>
  </si>
  <si>
    <t># a discipline for proactively and holistically leading enterprise responses to disruptive forces by identifying and analyzing the execution of change toward desired business vision and outcomes. EA delivers value by presenting business and IT leaders with signature-ready recommendations for adjusting policies and projects to achieve targeted business outcomes that capitalize on relevant business disruptions.
 # the process by which organizations standardize and organize IT infrastructure to aligns with business goals. These strategies support digital transformation, IT growth and the modernization of IT as a department.</t>
  </si>
  <si>
    <t>https://www.gartner.com/en/information-technology/glossary/enterprise-architecture-ea
 https://www.cio.com/article/222421/what-is-enterprise-architecture-a-framework-for-transformation.html</t>
  </si>
  <si>
    <t>Knowledge management</t>
  </si>
  <si>
    <t>combination of processes, actions, methodologies and solutions that enable the creation, maintenance, distribution and access to organizational knowledge</t>
  </si>
  <si>
    <t>Hyperautomation is a business-driven, disciplined approach that organizations use to rapidly identify, vet and automate as many business and IT processes as possible. Hyperautomation involves the orchestrated use of multiple technologies, tools or platforms...</t>
  </si>
  <si>
    <t>https://www.gartner.com/en/information-technology/glossary/hyperautomation</t>
  </si>
  <si>
    <t>Digital Transformation / Digital Business Transformation</t>
  </si>
  <si>
    <t># Digital transformation can refer to anything from IT modernization (for example, cloud computing), to digital optimization, to the invention of new digital business models. The term is widely used in public-sector organizations to refer to modest initiatives such as putting services online or legacy modernization. Thus, the term is more like “digitization” than “digital business transformation.”
 # Digital business transformation is the process of exploiting digital technologies and supporting capabilities to create a robust new digital business model.</t>
  </si>
  <si>
    <t>https://www.gartner.com/en/information-technology/glossary/digital-transformation
 https://www.gartner.com/en/information-technology/glossary/digital-business-transformation</t>
  </si>
  <si>
    <t>Human Capital</t>
  </si>
  <si>
    <t>value of the collective knowledge, skills and abilities of an organization's people</t>
  </si>
  <si>
    <t>Capacity management (HR)</t>
  </si>
  <si>
    <t>process used to manage the human capital (4.1) necessary to execute organizational commitments and delivery excellence
 Note 1 to entry: The primary goal is to ensure that capacity meets current and near term future organizational requirements in a cost-effective manner. It ties together location, strategy (3.5), organizational commitments, labour demand signal, financial constraints and total workforce (10.1) (contingent and direct labour). It is the mechanism necessary for effective resource management.</t>
  </si>
  <si>
    <t>HR / Human resources / Workforce</t>
  </si>
  <si>
    <t># people who provide a service or labour to contribute to business or organizational outcomes</t>
  </si>
  <si>
    <t>HRM / Human Resources Management</t>
  </si>
  <si>
    <t>management (3.10) of people in organizations
 Note 1 to entry: Human resource management can include talent management (13.2), employee relations and industrial relations, separation, training and development, reward, compensation (6.5) and other benefits, performance management (3.11), grievance management, strategies (3.5), metrics, principles, policies (3.14) decisions, operations, practices and methods.
 Note 2 to entry: Human resource management optimizes the contribution of people to support organizational and stakeholder (5.1) success.</t>
  </si>
  <si>
    <t>Competence (HR)</t>
  </si>
  <si>
    <t>ability to apply knowledge and skills to achieve intended results</t>
  </si>
  <si>
    <t>ISO 30400:2016(en) Human resource management — Vocabulary
 ISO/IEC 27000:2018(en) Information technology — Security techniques — Information security management systems — Overview and vocabulary</t>
  </si>
  <si>
    <t>Competence framework (HR)</t>
  </si>
  <si>
    <t>structure that defines the competence (5.3) of people within an organization</t>
  </si>
  <si>
    <t>Talent management (HR)</t>
  </si>
  <si>
    <t>implementation of integrated strategies to increase workplace (5.8) productivity (6.7), by developing improved processes for attracting (11.6), developing, retaining and utilizing people with special skills and aptitudes to meet current and future organizational needs</t>
  </si>
  <si>
    <t>Identity (Identify)</t>
  </si>
  <si>
    <t>set of attributes which make it possible to identify the personally identifiable information principal</t>
  </si>
  <si>
    <t>IAM / Identity and Access Management</t>
  </si>
  <si>
    <t>security and business discipline that includes multiple technologies and business processes to help the right people or machines to access the right assets at the right time for the right reasons, while keeping unauthorized access and fraud at bay.</t>
  </si>
  <si>
    <t>https://www.gartner.com/en/information-technology/glossary/identity-and-access-management-iam</t>
  </si>
  <si>
    <t>Digital Wallet (Identity)</t>
  </si>
  <si>
    <t>A digital wallet is a storage place of secure information necessary to authenticate a user and initiate an authorization process to make a transaction to purchase goods and services.</t>
  </si>
  <si>
    <t>https://www.gartner.com/en/information-technology/glossary/digital-wallet</t>
  </si>
  <si>
    <t>CIAM - Customer Identity and Access Management</t>
  </si>
  <si>
    <t>https://securityintelligence.com/articles/what-is-customer-identity-access-management/</t>
  </si>
  <si>
    <t>Electronic Identification</t>
  </si>
  <si>
    <t>1. Is a digital solution for proof of identity of citizens or organizations. They can be used to view to access benefits or services provided by government authorities, banks or other companies, for mobile payments, etc. 
 2. Digital solution for proof of identity of citizens or organizations. They can be used to view to access benefits or services provided by government authorities, banks, or other companies, for mobile payments, etc.</t>
  </si>
  <si>
    <t>https://www.igi-global.com/dictionary/electronic-identification-eid/100546</t>
  </si>
  <si>
    <t>eIDAS</t>
  </si>
  <si>
    <t>eIDAS stands for electronic Identification, Authentication and Trust Services. The eIDAS Regulation established the framework to ensure that electronic interactions between businesses are safer, faster and more efficient, no matter the European country they take place in. It is a European Regulation that created one single framework for electronic identification (eID) and trust services, making it more straightforward to deliver services across the European Union.</t>
  </si>
  <si>
    <t>https://digital-strategy.ec.europa.eu/en/policies/discover-eidas</t>
  </si>
  <si>
    <t>Technology Research / Technology Research Services</t>
  </si>
  <si>
    <t>The collection, analysis, and understanding of data related to tech products. The technology market has many opportunities for growth, however, it is competitive and can render companies irrelevant within days in certain segments. Technology research companies conduct research for clients to:
 Gain a better understanding of a given tech market
 Identify growing tech sectors
 Understand the competition
 Decipher new market trends
 Evaluate competitor products
 Gauge demand for a new or existing product
 Improve marketing messaging to best reach the consumer</t>
  </si>
  <si>
    <t>greenbook.org/market-research-firms/high-technology#p10</t>
  </si>
  <si>
    <t>TRL / Technology Readiness Level</t>
  </si>
  <si>
    <t>Technology readiness levels (TRLs) are a method for estimating the maturity of technologies during the acquisition phase of a program, developed at NASA during the 1970s. The use of TRLs enables consistent, uniform discussions of technical maturity across different types of technology</t>
  </si>
  <si>
    <t>https://en.wikipedia.org/wiki/Technology_readiness_level</t>
  </si>
  <si>
    <t>Consultant / Management Consulant / Management Consulting</t>
  </si>
  <si>
    <t>Management consultants work with businesses to improve their performance by providing expert advice to solve problems and encourage growth. They work with businesses across a wide range of sectors, including business strategy, finance, HR and marketing. It’s not just private firms - many public institutions use management consulting to improve their practices and efficiency.
In basic terms the role of the consultant is to provide their client with an audit of current procedures, their recommendation for improvement and an action plan for implementation. They can be brought in by a business to advise senior management on a specific project or more broadly on the structure and practices of a firm.</t>
  </si>
  <si>
    <t>https://www.brightnetwork.co.uk/career-path-guides/consulting/what-management-consulting/</t>
  </si>
  <si>
    <t>Value Proposition (Provider, Consultant)</t>
  </si>
  <si>
    <t>A value proposition refers to the value a company promises to deliver to customers should they choose to buy their product. A value proposition is part of a company's overall marketing strategy. The value proposition provides a declaration of intent or a statement that introduces a company's brand to consumers by telling them what the company stands for, how it operates, and why it deserves their business.
 A value proposition can be presented as a business or marketing statement that a company uses to summarize why a consumer should buy a product or use a service. This statement, if worded compellingly, convinces a potential consumer that one particular product or service the company offers will add more value or better solve a problem for them than other similar offerings will.</t>
  </si>
  <si>
    <t>https://www.investopedia.com/terms/v/valueproposition.asp</t>
  </si>
  <si>
    <t>Cloud service</t>
  </si>
  <si>
    <t>One or more capabilities offered via cloud computing (3.2.5) invoked using a defined interface.</t>
  </si>
  <si>
    <t>ISO/IEC 17788:2014(en) Information technology — Cloud computing — Overview and vocabulary</t>
  </si>
  <si>
    <t>Hybrid cloud (Cloud)</t>
  </si>
  <si>
    <t>A hybrid cloud is a cloud computing environment that uses a mix of on-premises, private cloud and third-party, public cloud services with orchestration between these platforms. This typically involves a connection from an on-premises data center to a public cloud. The connection also can involve other private assets, including edge devices or other clouds.</t>
  </si>
  <si>
    <t>https://www.techtarget.com/searchcloudcomputing/definition/hybrid-cloud</t>
  </si>
  <si>
    <t>CAF / Cloud Adoption Framework</t>
  </si>
  <si>
    <t>A cloud adoption framework provides a baseline for organizations to use when mapping out their cloud migration journey. Each framework uses a different guiding methodology that offers a distinct view on how organizations should practice cloud adoption.</t>
  </si>
  <si>
    <t>https://cloud.netapp.com/blog/cvo-blg-top-3-cloud-adoption-frameworks-your-path-to-the-cloud</t>
  </si>
  <si>
    <t>XaaS - Anything as a Service</t>
  </si>
  <si>
    <t>https://www.techtarget.com/searchcloudcomputing/definition/XaaS-anything-as-a-service</t>
  </si>
  <si>
    <t>XaaS is a collective term that refers to the delivery of anything as a service. It encompasses the many products, tools and technologies that vendors deliver to users as a service over a network -- typically, the internet -- as an alternative to providing them locally or on-site to an enterprise.
This umbrella term refers to service offerings that are accessed as needed and financed using a pay-as-you-go cloud computing pricing model. XaaS offerings can scale up or down as needed with IT services delivered on demand by a managed service provider</t>
  </si>
  <si>
    <t>Business model</t>
  </si>
  <si>
    <t>...the logic of the firm, the way it operates and how it creates value for its stakeholders...</t>
  </si>
  <si>
    <t>See in Fenix: From Strategy to Business Models and to Tactics.pdf</t>
  </si>
  <si>
    <t>Strategy (Business Model)</t>
  </si>
  <si>
    <t>...the choice of business model through which the firm will compete in the marketplace.</t>
  </si>
  <si>
    <t>...refers to the residual choices open to a firm by virtue of the business model that it employs.</t>
  </si>
  <si>
    <t>Tactics (Business Model)</t>
  </si>
  <si>
    <t>Strategy (Business Organization)</t>
  </si>
  <si>
    <t>Public Organization (Public sector)</t>
  </si>
  <si>
    <t>A public organization is a legally constituted entity that administers programs and delivers services for a governmental unit
The public sector, also called the state sector, is the part of the economy composed of both public services and public enterprises.</t>
  </si>
  <si>
    <t>https://www.zeidlercenter.org/what-are-the-basic-definitions-of-a-public-organization/ 
https://en.wikipedia.org/wiki/Public_sector</t>
  </si>
  <si>
    <t>Record (Business, Information, Organization)</t>
  </si>
  <si>
    <t>Documented information (Business)</t>
  </si>
  <si>
    <t>Business</t>
  </si>
  <si>
    <t>Management</t>
  </si>
  <si>
    <t>Operations</t>
  </si>
  <si>
    <t>Strategy</t>
  </si>
  <si>
    <t>Green</t>
  </si>
  <si>
    <t>Gold</t>
  </si>
  <si>
    <t>Bule</t>
  </si>
  <si>
    <t>Gray</t>
  </si>
  <si>
    <t>Blue is often associated with trust, stability, and professionalism. It's a popular choice in the corporate world, reflecting reliability and a sense of calm competence. This color suits the overarching concept of business, which encompasses all aspects of commercial operations.</t>
  </si>
  <si>
    <t>Green symbolizes growth and balance. It’s frequently linked to financial matters (think of the phrase "greenbacks" for money) and sustainability, making it fitting for management. This choice underscores the role of management in fostering growth, maintaining balance between different needs, and ensuring sustainability in operations.</t>
  </si>
  <si>
    <t>Gray is the color of practicality, reliability, and formality. It mirrors the function of operations in providing the structure and process necessary for the efficiency and effectiveness of a business. This color highlights the foundational and often behind-the-scenes work of operations in ensuring that everything runs smoothly.</t>
  </si>
  <si>
    <t>Gold signifies wisdom, wealth, and high quality. It is appropriate for strategy because it reflects the vision, value, and long-term planning involved in strategic decisions. Gold underscores the critical role of strategy in navigating towards success and the pursuit of excellence.</t>
  </si>
  <si>
    <t>Provider (Vendor, 3rd Party)</t>
  </si>
  <si>
    <t>BoD / Governing Body / Top Management</t>
  </si>
  <si>
    <t>Regulatory Compliance</t>
  </si>
  <si>
    <t>https://www.techtarget.com/searchcio/definition/regulatory-compliance</t>
  </si>
  <si>
    <t>Voluntary Compliance</t>
  </si>
  <si>
    <t>https://en.wikipedia.org/wiki/Voluntary_compliance
https://esoftskills.com/what-is-voluntary-compliance/
https://www.accountablehq.com/post/the-benefits-of-voluntary-compliance</t>
  </si>
  <si>
    <t># Regulatory compliance is an organization's adherence to laws, regulations, guidelines and specifications relevant to its business processes. Violations of regulatory compliance often result in legal punishment, including federal fines.</t>
  </si>
  <si>
    <t># meeting all the organization’s (3.1.3) compliance obligations (3.2.6)
/ requirements that an organization (3.1.3) mandatorily has to comply with as well as those that an organization voluntarily chooses to comply with
/ fulfilment of a requirement (3.14)
# Business compliance is a catch-all term for how well a company’s follows the laws and regulations governing its business. Laws will vary depending on your industry, where your business is based, and how you’ve chosen to structure your company.</t>
  </si>
  <si>
    <t>ISO 37000:2021(en) Governance of organizations — Guidance
ISO 37301:2021 Compliance management systems — Requirements with guidance for use
https://www.incorporate.com/learning-center/business-compliance/</t>
  </si>
  <si>
    <t>Contigent workforce / Contingent worker (HR)</t>
  </si>
  <si>
    <t>ISO 30400:2016(en) Human resource management — Vocabulary
https://workstaff.app/blog/contingent-workforce
https://www.oracle.com/human-capital-management/workforce-management/what-is-contingent-workforce/</t>
  </si>
  <si>
    <t># people who are engaged as casual labour, flexible labour, independent contractor, independent professional and consultant
# ...Contingent workers, including independent contractors, consultants, freelancers, temps, and gig workers, are hired for temporary assignments or projects where they lend their expertise to one or multiple organizations...</t>
  </si>
  <si>
    <t>Hyperautomation (Processes)</t>
  </si>
  <si>
    <t>Artificial Inteligence</t>
  </si>
  <si>
    <t>https://www.ibm.com/topics/artificial-intelligence</t>
  </si>
  <si>
    <t>Artificial intelligence, or AI, is technology that enables computers and machines to simulate human intelligence and problem-solving capabilities.</t>
  </si>
  <si>
    <t>Technical debt</t>
  </si>
  <si>
    <t xml:space="preserve">https://www.techtarget.com/whatis/definition/technical-debt
https://www.productplan.com/glossary/technical-debt/ </t>
  </si>
  <si>
    <t>(management) Technical debt -- or tech debt -- is the implied cost incurred when businesses do not fix problems that will affect them in the future. Accruing technical debt causes existing problems to get worse over time. The longer debt builds up, the more costly it becomes to rectify
(projects) Technical debt (also known as tech debt or code debt) describes what results when development teams take actions to expedite the delivery of a piece of functionality or a project which later needs to be refactored. In other words, it’s the result of prioritizing speedy delivery over perfect code.</t>
  </si>
  <si>
    <t>IT Strategy</t>
  </si>
  <si>
    <t xml:space="preserve">IT Strategy, or Information Technology strategy, is a comprehensive blueprint outlining how an organization plans to use Information Technology (IT) to achieve its goals and objectives. It aligns investments in IT with business priorities and sets the strategic direction for the IT Organization. IT Strategy enables and drives business strategy. </t>
  </si>
  <si>
    <t>https://cio-wiki.org/wiki/IT_Strategy_(Information_Technology_Strategy)#google_vignette</t>
  </si>
  <si>
    <t>Application Migration</t>
  </si>
  <si>
    <t xml:space="preserve">Application migration is the process of moving a software application from one computing environment to another. </t>
  </si>
  <si>
    <t>https://www.ibm.com/topics/application-migration</t>
  </si>
  <si>
    <t>XOps</t>
  </si>
  <si>
    <t># XOps stands for “Cross-functional Operations,” which refers to the practice of bringing together teams and individuals from different functional areas (such as engineering, product, design, etc.) to collaborate and work on operational tasks and projects. This approach aims to improve efficiency, communication, and alignment across the organization, and can be applied to a wide range of business operations, such as product development, customer service, and supply chain management.
#The goal of XOps (...) is to create an enterprise technology stack that enables automation and reduces duplication of technologies and processes.</t>
  </si>
  <si>
    <t>https://www.devopsschool.com/blog/what-is-xops-and-how-to-implement-it/
https://www.xenonstack.com/insights/xops-components</t>
  </si>
  <si>
    <t># ... conforming ("complying") to a rule, without facing negative consequences if not complying.
# ... willingly and actively adhering to legal obligations and requirements without the need for external enforcement.
#(data privacy) ... the act of adhering to specific regulations without being forced to. Companies choose to voluntarily act according to the law and data privacy policies to reduce their exposure or risk from non-compliance. This helps protect the consumers and reduces the need for strict overwatch by the authorities.
NOTE: We explore here this concept in relation to "business governance", and not in relation to other common uses as "taxes compliance" or "individuals compliance"!!!</t>
  </si>
  <si>
    <t>DevOps</t>
  </si>
  <si>
    <t>https://azure.microsoft.com/en-us/resources/cloud-computing-dictionary/what-is-devops/</t>
  </si>
  <si>
    <t>A compound of development (Dev) and operations (Ops), DevOps is the union of people, process, and technology to continually provide value to customers. (...) DevOps enables formerly siloed roles—development, IT operations, quality engineering, and security—to coordinate and collaborate to produce better, more reliable products. By adopting a DevOps culture along with DevOps practices and tools, teams gain the ability to better respond to customer needs, increase confidence in the applications they build, and achieve business goals faster.</t>
  </si>
  <si>
    <t>FinOps</t>
  </si>
  <si>
    <t>FinOps is an operational framework and cultural practice which maximizes the business value of cloud, enables timely data-driven decision making, and creates financial accountability through collaboration between engineering, finance, and business teams.</t>
  </si>
  <si>
    <t>https://www.finops.org/introduction/what-is-finops/</t>
  </si>
  <si>
    <t>https://security.berkeley.edu/faq/vendor-security-assessment-program/what-3rd-party-service-provider
https://cybersecurities.uk/what-is-an-it-service-provider/</t>
  </si>
  <si>
    <t xml:space="preserve"># A "vendor" or "3rd-party service provider" is an entity (e.g., a person or a company), separate from the University, that offers something for sale.
# Companies that offer IT solutions and services to organisations are called IT Service Providers or more generally known as Managed Service Providers (MPS’s) – these terms are used interchangeably. Their customers usually gain access to these solutions by paying a support fee, either monthly or annually. Some of these IT service providers offer web hosting, cloud services, storage services, security auditing, and Software-as-a-Service (SaaS) solutions
</t>
  </si>
  <si>
    <t>https://www.gartner.com/en/information-technology/glossary/msp-management-service-provider
https://www.techtarget.com/searchitchannel/definition/managed-service-provider</t>
  </si>
  <si>
    <t>Risk Management (GRC)</t>
  </si>
  <si>
    <t>Management System / MSS / Management System Standard</t>
  </si>
  <si>
    <t>Cybersecurity (Security)</t>
  </si>
  <si>
    <t>Business Continuity</t>
  </si>
  <si>
    <t>C-SCRM / Cybersecurity Supply Chain Risk Management</t>
  </si>
  <si>
    <t>Cybersecurity Supply Chain Risk Management (C-SCRM) is a systematic process for managing exposure to cybersecurity risk throughout supply chains and developing appropriate response strategies, policies, processes, and procedures.</t>
  </si>
  <si>
    <t>https://nvlpubs.nist.gov/nistpubs/SpecialPublications/NIST.SP.1305.ipd.pdf</t>
  </si>
  <si>
    <r>
      <t xml:space="preserve"># person or organization (3.2.1) that can affect, be affected by, or perceive itself to be affected by a decision or activity
 # individuals, groups or organizations holding Concerns for the System of Interest. Examples of stakeholders: client, owner, user, consumer, supplier, designer, maintainer, </t>
    </r>
    <r>
      <rPr>
        <sz val="8"/>
        <color rgb="FFFF0000"/>
        <rFont val="Arial"/>
        <family val="2"/>
      </rPr>
      <t>auditor</t>
    </r>
    <r>
      <rPr>
        <sz val="8"/>
        <color theme="1"/>
        <rFont val="Arial"/>
        <family val="2"/>
      </rPr>
      <t>, CEO, certification authority, architect.
 # individual or organization (3.25) having a right, share, claim, or interest in a system (3.47) or in its possession of characteristics that meet their needs and expectations.
 EXAMPLE: End users, end user organizations, supporters, developers, customers, producers, trainers, maintainers, disposers, acquirers, supplier organizations, regulatory bodies, and people influenced positively or negatively by a system.
 Note 1 to entry: Some stakeholders can have interests that oppose each other or oppose the system.</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</si>
</sst>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0"/>
      <color rgb="FF000000"/>
      <name val="Arial"/>
      <scheme val="minor"/>
    </font>
    <font>
      <b/>
      <sz val="4"/>
      <color theme="1"/>
      <name val="Arial"/>
      <family val="2"/>
    </font>
    <font>
      <b/>
      <i/>
      <sz val="4"/>
      <color theme="1"/>
      <name val="Arial"/>
      <family val="2"/>
    </font>
    <font>
      <b/>
      <sz val="6"/>
      <color theme="1"/>
      <name val="Arial"/>
      <family val="2"/>
    </font>
    <font>
      <b/>
      <sz val="8"/>
      <color theme="1"/>
      <name val="Arial"/>
      <family val="2"/>
    </font>
    <font>
      <sz val="10"/>
      <color theme="1"/>
      <name val="Arial"/>
      <family val="2"/>
    </font>
    <font>
      <sz val="8"/>
      <color theme="1"/>
      <name val="Arial"/>
      <family val="2"/>
    </font>
    <font>
      <i/>
      <sz val="8"/>
      <color theme="1"/>
      <name val="Arial"/>
      <family val="2"/>
    </font>
    <font>
      <b/>
      <sz val="8"/>
      <color rgb="FFFFFFFF"/>
      <name val="Arial"/>
      <family val="2"/>
    </font>
    <font>
      <u/>
      <sz val="8"/>
      <color rgb="FF0000FF"/>
      <name val="Arial"/>
      <family val="2"/>
    </font>
    <font>
      <i/>
      <sz val="10"/>
      <color theme="1"/>
      <name val="Arial"/>
      <family val="2"/>
    </font>
    <font>
      <b/>
      <sz val="10"/>
      <color theme="1"/>
      <name val="Arial"/>
      <family val="2"/>
    </font>
    <font>
      <sz val="10"/>
      <color theme="1"/>
      <name val="Arial"/>
      <family val="2"/>
      <scheme val="minor"/>
    </font>
    <font>
      <sz val="10"/>
      <color rgb="FF000000"/>
      <name val="Arial"/>
      <family val="2"/>
      <scheme val="minor"/>
    </font>
    <font>
      <sz val="10"/>
      <color theme="0"/>
      <name val="Arial"/>
      <family val="2"/>
      <scheme val="minor"/>
    </font>
    <font>
      <u/>
      <sz val="10"/>
      <color theme="10"/>
      <name val="Arial"/>
      <family val="2"/>
      <scheme val="minor"/>
    </font>
    <font>
      <sz val="8"/>
      <color theme="0"/>
      <name val="Arial"/>
      <family val="2"/>
    </font>
    <font>
      <i/>
      <sz val="8"/>
      <color theme="0"/>
      <name val="Arial"/>
      <family val="2"/>
    </font>
    <font>
      <sz val="10"/>
      <color rgb="FF0D0D0D"/>
      <name val="Segoe UI"/>
      <family val="2"/>
    </font>
    <font>
      <sz val="10"/>
      <color theme="0"/>
      <name val="Segoe UI"/>
      <family val="2"/>
    </font>
    <font>
      <b/>
      <sz val="8"/>
      <name val="Arial"/>
      <family val="2"/>
    </font>
    <font>
      <b/>
      <sz val="8"/>
      <color theme="0"/>
      <name val="Arial"/>
      <family val="2"/>
    </font>
    <font>
      <b/>
      <sz val="8"/>
      <color rgb="FFFFFF00"/>
      <name val="Arial"/>
      <family val="2"/>
    </font>
    <font>
      <b/>
      <sz val="8"/>
      <color rgb="FFC00000"/>
      <name val="Arial"/>
      <family val="2"/>
    </font>
    <font>
      <sz val="8"/>
      <color rgb="FFFF0000"/>
      <name val="Arial"/>
      <family val="2"/>
    </font>
  </fonts>
  <fills count="39">
    <fill>
      <patternFill patternType="none"/>
    </fill>
    <fill>
      <patternFill patternType="gray125"/>
    </fill>
    <fill>
      <patternFill patternType="solid">
        <fgColor rgb="FF999999"/>
        <bgColor rgb="FF999999"/>
      </patternFill>
    </fill>
    <fill>
      <patternFill patternType="solid">
        <fgColor rgb="FF666666"/>
        <bgColor rgb="FF666666"/>
      </patternFill>
    </fill>
    <fill>
      <patternFill patternType="solid">
        <fgColor rgb="FFD9EAD3"/>
        <bgColor rgb="FFD9EAD3"/>
      </patternFill>
    </fill>
    <fill>
      <patternFill patternType="solid">
        <fgColor rgb="FFF6B26B"/>
        <bgColor rgb="FFF6B26B"/>
      </patternFill>
    </fill>
    <fill>
      <patternFill patternType="solid">
        <fgColor rgb="FFFFFF00"/>
        <bgColor rgb="FFFFFF00"/>
      </patternFill>
    </fill>
    <fill>
      <patternFill patternType="solid">
        <fgColor theme="0" tint="-0.14999847407452621"/>
        <bgColor indexed="64"/>
      </patternFill>
    </fill>
    <fill>
      <patternFill patternType="solid">
        <fgColor theme="4"/>
        <bgColor indexed="64"/>
      </patternFill>
    </fill>
    <fill>
      <patternFill patternType="solid">
        <fgColor theme="1"/>
        <bgColor rgb="FF666666"/>
      </patternFill>
    </fill>
    <fill>
      <patternFill patternType="solid">
        <fgColor theme="0" tint="-4.9989318521683403E-2"/>
        <bgColor rgb="FFCFE2F3"/>
      </patternFill>
    </fill>
    <fill>
      <patternFill patternType="solid">
        <fgColor theme="0" tint="-0.499984740745262"/>
        <bgColor rgb="FF666666"/>
      </patternFill>
    </fill>
    <fill>
      <patternFill patternType="solid">
        <fgColor theme="5" tint="-0.249977111117893"/>
        <bgColor rgb="FF666666"/>
      </patternFill>
    </fill>
    <fill>
      <patternFill patternType="solid">
        <fgColor theme="8" tint="-0.249977111117893"/>
        <bgColor rgb="FF666666"/>
      </patternFill>
    </fill>
    <fill>
      <patternFill patternType="solid">
        <fgColor theme="1" tint="4.9989318521683403E-2"/>
        <bgColor rgb="FF666666"/>
      </patternFill>
    </fill>
    <fill>
      <patternFill patternType="solid">
        <fgColor theme="8"/>
        <bgColor rgb="FF666666"/>
      </patternFill>
    </fill>
    <fill>
      <patternFill patternType="solid">
        <fgColor theme="5" tint="-0.499984740745262"/>
        <bgColor rgb="FF666666"/>
      </patternFill>
    </fill>
    <fill>
      <patternFill patternType="solid">
        <fgColor rgb="FF00B050"/>
        <bgColor indexed="64"/>
      </patternFill>
    </fill>
    <fill>
      <patternFill patternType="solid">
        <fgColor theme="6"/>
        <bgColor indexed="64"/>
      </patternFill>
    </fill>
    <fill>
      <patternFill patternType="solid">
        <fgColor rgb="FFFFFF00"/>
        <bgColor rgb="FF666666"/>
      </patternFill>
    </fill>
    <fill>
      <patternFill patternType="solid">
        <fgColor rgb="FF7030A0"/>
        <bgColor rgb="FF666666"/>
      </patternFill>
    </fill>
    <fill>
      <patternFill patternType="solid">
        <fgColor rgb="FFFF0000"/>
        <bgColor rgb="FF666666"/>
      </patternFill>
    </fill>
    <fill>
      <patternFill patternType="solid">
        <fgColor rgb="FF00B0F0"/>
        <bgColor rgb="FF666666"/>
      </patternFill>
    </fill>
    <fill>
      <patternFill patternType="solid">
        <fgColor theme="6" tint="0.79998168889431442"/>
        <bgColor rgb="FF666666"/>
      </patternFill>
    </fill>
    <fill>
      <patternFill patternType="solid">
        <fgColor theme="8" tint="0.79998168889431442"/>
        <bgColor rgb="FF666666"/>
      </patternFill>
    </fill>
    <fill>
      <patternFill patternType="solid">
        <fgColor theme="1" tint="0.499984740745262"/>
        <bgColor rgb="FF666666"/>
      </patternFill>
    </fill>
    <fill>
      <patternFill patternType="solid">
        <fgColor theme="9" tint="0.79998168889431442"/>
        <bgColor rgb="FF666666"/>
      </patternFill>
    </fill>
    <fill>
      <patternFill patternType="solid">
        <fgColor theme="2" tint="-0.249977111117893"/>
        <bgColor rgb="FF666666"/>
      </patternFill>
    </fill>
    <fill>
      <patternFill patternType="solid">
        <fgColor theme="5" tint="0.79998168889431442"/>
        <bgColor rgb="FFD9EAD3"/>
      </patternFill>
    </fill>
    <fill>
      <patternFill patternType="solid">
        <fgColor theme="0"/>
        <bgColor rgb="FFFFFF00"/>
      </patternFill>
    </fill>
    <fill>
      <patternFill patternType="solid">
        <fgColor rgb="FFC00000"/>
        <bgColor rgb="FF666666"/>
      </patternFill>
    </fill>
    <fill>
      <patternFill patternType="solid">
        <fgColor theme="1"/>
        <bgColor rgb="FFFFFF00"/>
      </patternFill>
    </fill>
    <fill>
      <patternFill patternType="solid">
        <fgColor theme="9" tint="0.79998168889431442"/>
        <bgColor rgb="FFF6B26B"/>
      </patternFill>
    </fill>
    <fill>
      <patternFill patternType="solid">
        <fgColor theme="7" tint="0.79998168889431442"/>
        <bgColor rgb="FFF6B26B"/>
      </patternFill>
    </fill>
    <fill>
      <patternFill patternType="solid">
        <fgColor theme="6" tint="0.79998168889431442"/>
        <bgColor rgb="FFF6B26B"/>
      </patternFill>
    </fill>
    <fill>
      <patternFill patternType="solid">
        <fgColor theme="5" tint="0.79998168889431442"/>
        <bgColor rgb="FF666666"/>
      </patternFill>
    </fill>
    <fill>
      <patternFill patternType="solid">
        <fgColor theme="5" tint="0.79998168889431442"/>
        <bgColor rgb="FFFFFF00"/>
      </patternFill>
    </fill>
    <fill>
      <patternFill patternType="solid">
        <fgColor rgb="FFFFFF00"/>
        <bgColor indexed="64"/>
      </patternFill>
    </fill>
    <fill>
      <patternFill patternType="solid">
        <fgColor rgb="FFFFC00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78">
    <xf numFmtId="0" fontId="0" fillId="0" borderId="0" xfId="0"/>
    <xf numFmtId="0" fontId="3" fillId="2" borderId="1" xfId="0" applyFont="1" applyFill="1" applyBorder="1" applyAlignment="1">
      <alignment horizontal="center"/>
    </xf>
    <xf numFmtId="0" fontId="4" fillId="2" borderId="2" xfId="0" applyFont="1" applyFill="1" applyBorder="1" applyAlignment="1">
      <alignment horizontal="center" vertical="top" wrapText="1"/>
    </xf>
    <xf numFmtId="0" fontId="4" fillId="2" borderId="2" xfId="0" applyFont="1" applyFill="1" applyBorder="1" applyAlignment="1">
      <alignment horizontal="center" vertical="top"/>
    </xf>
    <xf numFmtId="0" fontId="5" fillId="0" borderId="0" xfId="0" applyFont="1"/>
    <xf numFmtId="0" fontId="8" fillId="3" borderId="1" xfId="0" applyFont="1" applyFill="1" applyBorder="1" applyAlignment="1">
      <alignment horizontal="center" vertical="top"/>
    </xf>
    <xf numFmtId="0" fontId="6" fillId="0" borderId="3" xfId="0" applyFont="1" applyBorder="1" applyAlignment="1">
      <alignment vertical="top" wrapText="1"/>
    </xf>
    <xf numFmtId="0" fontId="6" fillId="0" borderId="3" xfId="0" applyFont="1" applyBorder="1" applyAlignment="1">
      <alignment vertical="top"/>
    </xf>
    <xf numFmtId="0" fontId="9" fillId="0" borderId="3" xfId="0" applyFont="1" applyBorder="1" applyAlignment="1">
      <alignment vertical="top"/>
    </xf>
    <xf numFmtId="9" fontId="6" fillId="0" borderId="3" xfId="0" applyNumberFormat="1" applyFont="1" applyBorder="1" applyAlignment="1">
      <alignment vertical="top"/>
    </xf>
    <xf numFmtId="0" fontId="6" fillId="4" borderId="3" xfId="0" applyFont="1" applyFill="1" applyBorder="1" applyAlignment="1">
      <alignment vertical="top" wrapText="1"/>
    </xf>
    <xf numFmtId="0" fontId="6" fillId="5" borderId="3" xfId="0" applyFont="1" applyFill="1" applyBorder="1" applyAlignment="1">
      <alignment vertical="top" wrapText="1"/>
    </xf>
    <xf numFmtId="0" fontId="6" fillId="6" borderId="3" xfId="0" applyFont="1" applyFill="1" applyBorder="1" applyAlignment="1">
      <alignment vertical="top" wrapText="1"/>
    </xf>
    <xf numFmtId="0" fontId="11" fillId="0" borderId="0" xfId="0" applyFont="1" applyAlignment="1">
      <alignment horizontal="center"/>
    </xf>
    <xf numFmtId="0" fontId="5" fillId="0" borderId="0" xfId="0" applyFont="1" applyAlignment="1">
      <alignment wrapText="1"/>
    </xf>
    <xf numFmtId="0" fontId="12" fillId="0" borderId="0" xfId="0" applyFont="1"/>
    <xf numFmtId="9" fontId="9" fillId="0" borderId="3" xfId="0" applyNumberFormat="1" applyFont="1" applyBorder="1" applyAlignment="1">
      <alignment vertical="top" wrapText="1"/>
    </xf>
    <xf numFmtId="0" fontId="8" fillId="9" borderId="1" xfId="0" applyFont="1" applyFill="1" applyBorder="1" applyAlignment="1">
      <alignment horizontal="center" vertical="top"/>
    </xf>
    <xf numFmtId="0" fontId="1" fillId="0" borderId="1" xfId="0" applyFont="1" applyBorder="1" applyAlignment="1">
      <alignment horizontal="center"/>
    </xf>
    <xf numFmtId="0" fontId="2" fillId="0" borderId="1" xfId="0" applyFont="1" applyBorder="1" applyAlignment="1">
      <alignment horizontal="center"/>
    </xf>
    <xf numFmtId="0" fontId="5" fillId="0" borderId="0" xfId="0" applyFont="1" applyAlignment="1">
      <alignment horizontal="center"/>
    </xf>
    <xf numFmtId="0" fontId="10" fillId="0" borderId="0" xfId="0" applyFont="1" applyAlignment="1">
      <alignment horizontal="center"/>
    </xf>
    <xf numFmtId="0" fontId="6" fillId="10" borderId="3" xfId="0" applyFont="1" applyFill="1" applyBorder="1" applyAlignment="1">
      <alignment vertical="top" wrapText="1"/>
    </xf>
    <xf numFmtId="0" fontId="8" fillId="11" borderId="1" xfId="0" applyFont="1" applyFill="1" applyBorder="1" applyAlignment="1">
      <alignment horizontal="center" vertical="top"/>
    </xf>
    <xf numFmtId="0" fontId="8" fillId="12" borderId="1" xfId="0" applyFont="1" applyFill="1" applyBorder="1" applyAlignment="1">
      <alignment horizontal="center" vertical="top"/>
    </xf>
    <xf numFmtId="0" fontId="8" fillId="13" borderId="1" xfId="0" applyFont="1" applyFill="1" applyBorder="1" applyAlignment="1">
      <alignment horizontal="center" vertical="top"/>
    </xf>
    <xf numFmtId="9" fontId="9" fillId="0" borderId="3" xfId="0" applyNumberFormat="1" applyFont="1" applyBorder="1" applyAlignment="1">
      <alignment vertical="top"/>
    </xf>
    <xf numFmtId="0" fontId="6" fillId="0" borderId="0" xfId="0" applyFont="1"/>
    <xf numFmtId="0" fontId="9" fillId="0" borderId="3" xfId="0" applyFont="1" applyBorder="1" applyAlignment="1">
      <alignment vertical="top" wrapText="1"/>
    </xf>
    <xf numFmtId="0" fontId="8" fillId="14" borderId="1" xfId="0" applyFont="1" applyFill="1" applyBorder="1" applyAlignment="1">
      <alignment horizontal="center" vertical="top"/>
    </xf>
    <xf numFmtId="0" fontId="8" fillId="15" borderId="1" xfId="0" applyFont="1" applyFill="1" applyBorder="1" applyAlignment="1">
      <alignment horizontal="center" vertical="top"/>
    </xf>
    <xf numFmtId="0" fontId="8" fillId="16" borderId="1" xfId="0" applyFont="1" applyFill="1" applyBorder="1" applyAlignment="1">
      <alignment horizontal="center" vertical="top"/>
    </xf>
    <xf numFmtId="0" fontId="6" fillId="8" borderId="1" xfId="0" applyFont="1" applyFill="1" applyBorder="1" applyAlignment="1">
      <alignment horizontal="center" vertical="top"/>
    </xf>
    <xf numFmtId="0" fontId="7" fillId="8" borderId="1" xfId="0" applyFont="1" applyFill="1" applyBorder="1" applyAlignment="1">
      <alignment horizontal="center" vertical="top"/>
    </xf>
    <xf numFmtId="0" fontId="16" fillId="8" borderId="1" xfId="0" applyFont="1" applyFill="1" applyBorder="1" applyAlignment="1">
      <alignment horizontal="center" vertical="top"/>
    </xf>
    <xf numFmtId="0" fontId="17" fillId="8" borderId="1" xfId="0" applyFont="1" applyFill="1" applyBorder="1" applyAlignment="1">
      <alignment horizontal="center" vertical="top"/>
    </xf>
    <xf numFmtId="0" fontId="6" fillId="17" borderId="1" xfId="0" applyFont="1" applyFill="1" applyBorder="1" applyAlignment="1">
      <alignment horizontal="center" vertical="top"/>
    </xf>
    <xf numFmtId="0" fontId="7" fillId="17" borderId="1" xfId="0" applyFont="1" applyFill="1" applyBorder="1" applyAlignment="1">
      <alignment horizontal="center" vertical="top"/>
    </xf>
    <xf numFmtId="0" fontId="6" fillId="7" borderId="1" xfId="0" applyFont="1" applyFill="1" applyBorder="1" applyAlignment="1">
      <alignment horizontal="center" vertical="top"/>
    </xf>
    <xf numFmtId="0" fontId="7" fillId="7" borderId="1" xfId="0" applyFont="1" applyFill="1" applyBorder="1" applyAlignment="1">
      <alignment horizontal="center" vertical="top"/>
    </xf>
    <xf numFmtId="0" fontId="6" fillId="18" borderId="1" xfId="0" applyFont="1" applyFill="1" applyBorder="1" applyAlignment="1">
      <alignment horizontal="center" vertical="top"/>
    </xf>
    <xf numFmtId="0" fontId="7" fillId="18" borderId="1" xfId="0" applyFont="1" applyFill="1" applyBorder="1" applyAlignment="1">
      <alignment horizontal="center" vertical="top"/>
    </xf>
    <xf numFmtId="0" fontId="0" fillId="0" borderId="0" xfId="0" applyAlignment="1">
      <alignment vertical="top"/>
    </xf>
    <xf numFmtId="0" fontId="14" fillId="8" borderId="4" xfId="0" applyFont="1" applyFill="1" applyBorder="1" applyAlignment="1">
      <alignment vertical="top"/>
    </xf>
    <xf numFmtId="0" fontId="19" fillId="8" borderId="4" xfId="0" applyFont="1" applyFill="1" applyBorder="1" applyAlignment="1">
      <alignment horizontal="left" vertical="top" wrapText="1"/>
    </xf>
    <xf numFmtId="0" fontId="14" fillId="17" borderId="4" xfId="0" applyFont="1" applyFill="1" applyBorder="1" applyAlignment="1">
      <alignment vertical="top"/>
    </xf>
    <xf numFmtId="0" fontId="19" fillId="17" borderId="4" xfId="0" applyFont="1" applyFill="1" applyBorder="1" applyAlignment="1">
      <alignment horizontal="left" vertical="top" wrapText="1"/>
    </xf>
    <xf numFmtId="0" fontId="13" fillId="7" borderId="4" xfId="0" applyFont="1" applyFill="1" applyBorder="1" applyAlignment="1">
      <alignment vertical="top"/>
    </xf>
    <xf numFmtId="0" fontId="18" fillId="7" borderId="4" xfId="0" applyFont="1" applyFill="1" applyBorder="1" applyAlignment="1">
      <alignment horizontal="left" vertical="top" wrapText="1"/>
    </xf>
    <xf numFmtId="0" fontId="13" fillId="18" borderId="4" xfId="0" applyFont="1" applyFill="1" applyBorder="1" applyAlignment="1">
      <alignment vertical="top"/>
    </xf>
    <xf numFmtId="0" fontId="18" fillId="18" borderId="4" xfId="0" applyFont="1" applyFill="1" applyBorder="1" applyAlignment="1">
      <alignment horizontal="left" vertical="top" wrapText="1"/>
    </xf>
    <xf numFmtId="0" fontId="20" fillId="19" borderId="1" xfId="0" applyFont="1" applyFill="1" applyBorder="1" applyAlignment="1">
      <alignment horizontal="center" vertical="top"/>
    </xf>
    <xf numFmtId="0" fontId="8" fillId="20" borderId="1" xfId="0" applyFont="1" applyFill="1" applyBorder="1" applyAlignment="1">
      <alignment horizontal="center" vertical="top"/>
    </xf>
    <xf numFmtId="0" fontId="8" fillId="21" borderId="1" xfId="0" applyFont="1" applyFill="1" applyBorder="1" applyAlignment="1">
      <alignment horizontal="center" vertical="top"/>
    </xf>
    <xf numFmtId="0" fontId="8" fillId="22" borderId="1" xfId="0" applyFont="1" applyFill="1" applyBorder="1" applyAlignment="1">
      <alignment horizontal="center" vertical="top"/>
    </xf>
    <xf numFmtId="0" fontId="20" fillId="23" borderId="1" xfId="0" applyFont="1" applyFill="1" applyBorder="1" applyAlignment="1">
      <alignment horizontal="center" vertical="top"/>
    </xf>
    <xf numFmtId="0" fontId="20" fillId="24" borderId="1" xfId="0" applyFont="1" applyFill="1" applyBorder="1" applyAlignment="1">
      <alignment horizontal="center" vertical="top"/>
    </xf>
    <xf numFmtId="0" fontId="21" fillId="25" borderId="1" xfId="0" applyFont="1" applyFill="1" applyBorder="1" applyAlignment="1">
      <alignment horizontal="center" vertical="top"/>
    </xf>
    <xf numFmtId="0" fontId="20" fillId="26" borderId="1" xfId="0" applyFont="1" applyFill="1" applyBorder="1" applyAlignment="1">
      <alignment horizontal="center" vertical="top"/>
    </xf>
    <xf numFmtId="0" fontId="20" fillId="27" borderId="1" xfId="0" applyFont="1" applyFill="1" applyBorder="1" applyAlignment="1">
      <alignment horizontal="center" vertical="top"/>
    </xf>
    <xf numFmtId="9" fontId="6" fillId="0" borderId="3" xfId="0" applyNumberFormat="1" applyFont="1" applyBorder="1" applyAlignment="1">
      <alignment vertical="top" wrapText="1"/>
    </xf>
    <xf numFmtId="0" fontId="15" fillId="0" borderId="3" xfId="1" applyBorder="1" applyAlignment="1">
      <alignment vertical="top" wrapText="1"/>
    </xf>
    <xf numFmtId="0" fontId="6" fillId="28" borderId="3" xfId="0" applyFont="1" applyFill="1" applyBorder="1" applyAlignment="1">
      <alignment vertical="top" wrapText="1"/>
    </xf>
    <xf numFmtId="0" fontId="22" fillId="30" borderId="1" xfId="0" applyFont="1" applyFill="1" applyBorder="1" applyAlignment="1">
      <alignment horizontal="center" vertical="top"/>
    </xf>
    <xf numFmtId="0" fontId="23" fillId="29" borderId="3" xfId="0" applyFont="1" applyFill="1" applyBorder="1" applyAlignment="1">
      <alignment vertical="top" wrapText="1"/>
    </xf>
    <xf numFmtId="0" fontId="16" fillId="31" borderId="3" xfId="0" applyFont="1" applyFill="1" applyBorder="1" applyAlignment="1">
      <alignment vertical="top" wrapText="1"/>
    </xf>
    <xf numFmtId="0" fontId="21" fillId="31" borderId="3" xfId="0" applyFont="1" applyFill="1" applyBorder="1" applyAlignment="1">
      <alignment vertical="top" wrapText="1"/>
    </xf>
    <xf numFmtId="0" fontId="6" fillId="32" borderId="3" xfId="0" applyFont="1" applyFill="1" applyBorder="1" applyAlignment="1">
      <alignment vertical="top" wrapText="1"/>
    </xf>
    <xf numFmtId="0" fontId="6" fillId="33" borderId="3" xfId="0" applyFont="1" applyFill="1" applyBorder="1" applyAlignment="1">
      <alignment vertical="top" wrapText="1"/>
    </xf>
    <xf numFmtId="0" fontId="6" fillId="34" borderId="3" xfId="0" applyFont="1" applyFill="1" applyBorder="1" applyAlignment="1">
      <alignment vertical="top" wrapText="1"/>
    </xf>
    <xf numFmtId="0" fontId="20" fillId="35" borderId="1" xfId="0" applyFont="1" applyFill="1" applyBorder="1" applyAlignment="1">
      <alignment horizontal="center" vertical="top"/>
    </xf>
    <xf numFmtId="0" fontId="6" fillId="36" borderId="3" xfId="0" applyFont="1" applyFill="1" applyBorder="1" applyAlignment="1">
      <alignment vertical="top" wrapText="1"/>
    </xf>
    <xf numFmtId="0" fontId="12" fillId="37" borderId="0" xfId="0" applyFont="1" applyFill="1"/>
    <xf numFmtId="0" fontId="6" fillId="38" borderId="3" xfId="0" applyFont="1" applyFill="1" applyBorder="1" applyAlignment="1">
      <alignment vertical="top" wrapText="1"/>
    </xf>
    <xf numFmtId="0" fontId="4" fillId="0" borderId="2" xfId="0" applyFont="1" applyFill="1" applyBorder="1" applyAlignment="1">
      <alignment horizontal="center" vertical="top" wrapText="1"/>
    </xf>
    <xf numFmtId="0" fontId="6" fillId="0" borderId="3" xfId="0" applyFont="1" applyFill="1" applyBorder="1" applyAlignment="1">
      <alignment vertical="top" wrapText="1"/>
    </xf>
    <xf numFmtId="0" fontId="5" fillId="0" borderId="0" xfId="0" applyFont="1" applyFill="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n.wikipedia.org/wiki/General_Data_Protection_Regulation" TargetMode="External"/><Relationship Id="rId18" Type="http://schemas.openxmlformats.org/officeDocument/2006/relationships/hyperlink" Target="https://www.gartner.com/en/information-technology/glossary/supply-chain" TargetMode="External"/><Relationship Id="rId26" Type="http://schemas.openxmlformats.org/officeDocument/2006/relationships/hyperlink" Target="https://www.igi-global.com/dictionary/electronic-identification-eid/100546" TargetMode="External"/><Relationship Id="rId39" Type="http://schemas.openxmlformats.org/officeDocument/2006/relationships/hyperlink" Target="https://www.ibm.com/topics/application-migration" TargetMode="External"/><Relationship Id="rId21" Type="http://schemas.openxmlformats.org/officeDocument/2006/relationships/hyperlink" Target="https://nira.com/vendor-assessment/" TargetMode="External"/><Relationship Id="rId34" Type="http://schemas.openxmlformats.org/officeDocument/2006/relationships/hyperlink" Target="https://www.axelos.com/certifications/itil-service-management/what-is-it-service-management" TargetMode="External"/><Relationship Id="rId42" Type="http://schemas.openxmlformats.org/officeDocument/2006/relationships/hyperlink" Target="https://cybersecurities.uk/what-is-an-it-service-provider/" TargetMode="External"/><Relationship Id="rId7" Type="http://schemas.openxmlformats.org/officeDocument/2006/relationships/hyperlink" Target="https://www.coso.org/documents/coso-erm-executive-summary.pdf" TargetMode="External"/><Relationship Id="rId2" Type="http://schemas.openxmlformats.org/officeDocument/2006/relationships/hyperlink" Target="https://www.investopedia.com/terms/s/shareholder.asp" TargetMode="External"/><Relationship Id="rId16" Type="http://schemas.openxmlformats.org/officeDocument/2006/relationships/hyperlink" Target="https://www.enisa.europa.eu/publications/how-to-set-up-csirt-and-soc" TargetMode="External"/><Relationship Id="rId20" Type="http://schemas.openxmlformats.org/officeDocument/2006/relationships/hyperlink" Target="https://www.bmc.com/blogs/infosec-vs-secops/" TargetMode="External"/><Relationship Id="rId29" Type="http://schemas.openxmlformats.org/officeDocument/2006/relationships/hyperlink" Target="https://en.wikipedia.org/wiki/Technology_readiness_level" TargetMode="External"/><Relationship Id="rId41" Type="http://schemas.openxmlformats.org/officeDocument/2006/relationships/hyperlink" Target="https://www.devopsschool.com/blog/what-is-xops-and-how-to-implement-it/" TargetMode="External"/><Relationship Id="rId1" Type="http://schemas.openxmlformats.org/officeDocument/2006/relationships/hyperlink" Target="https://www.britannica.com/topic/business-organization" TargetMode="External"/><Relationship Id="rId6" Type="http://schemas.openxmlformats.org/officeDocument/2006/relationships/hyperlink" Target="https://www.techtarget.com/searchsecurity/definition/CISO-chief-information-security-officer" TargetMode="External"/><Relationship Id="rId11" Type="http://schemas.openxmlformats.org/officeDocument/2006/relationships/hyperlink" Target="https://iapp.org/about/what-is-privacy/" TargetMode="External"/><Relationship Id="rId24" Type="http://schemas.openxmlformats.org/officeDocument/2006/relationships/hyperlink" Target="https://www.gartner.com/en/information-technology/glossary/digital-wallet" TargetMode="External"/><Relationship Id="rId32" Type="http://schemas.openxmlformats.org/officeDocument/2006/relationships/hyperlink" Target="https://cloud.netapp.com/blog/cvo-blg-top-3-cloud-adoption-frameworks-your-path-to-the-cloud" TargetMode="External"/><Relationship Id="rId37" Type="http://schemas.openxmlformats.org/officeDocument/2006/relationships/hyperlink" Target="https://www.techtarget.com/searchcio/definition/regulatory-compliance" TargetMode="External"/><Relationship Id="rId40" Type="http://schemas.openxmlformats.org/officeDocument/2006/relationships/hyperlink" Target="https://www.ibm.com/cloud/learn/devsecops" TargetMode="External"/><Relationship Id="rId5" Type="http://schemas.openxmlformats.org/officeDocument/2006/relationships/hyperlink" Target="https://www.techtarget.com/searchcio/definition/Chief-Technology-Officer-CTO" TargetMode="External"/><Relationship Id="rId15" Type="http://schemas.openxmlformats.org/officeDocument/2006/relationships/hyperlink" Target="https://www.enisa.europa.eu/publications/how-to-set-up-csirt-and-soc" TargetMode="External"/><Relationship Id="rId23" Type="http://schemas.openxmlformats.org/officeDocument/2006/relationships/hyperlink" Target="https://www.gartner.com/en/information-technology/glossary/identity-and-access-management-iam" TargetMode="External"/><Relationship Id="rId28" Type="http://schemas.openxmlformats.org/officeDocument/2006/relationships/hyperlink" Target="http://greenbook.org/market-research-firms/high-technology" TargetMode="External"/><Relationship Id="rId36" Type="http://schemas.openxmlformats.org/officeDocument/2006/relationships/hyperlink" Target="https://www.zeidlercenter.org/what-are-the-basic-definitions-of-a-public-organization/" TargetMode="External"/><Relationship Id="rId10" Type="http://schemas.openxmlformats.org/officeDocument/2006/relationships/hyperlink" Target="https://www.gartner.com/en/information-technology/glossary/enterprise-information-management-eim" TargetMode="External"/><Relationship Id="rId19" Type="http://schemas.openxmlformats.org/officeDocument/2006/relationships/hyperlink" Target="https://www.gartner.com/en/information-technology/glossary/operational-technology-ot" TargetMode="External"/><Relationship Id="rId31" Type="http://schemas.openxmlformats.org/officeDocument/2006/relationships/hyperlink" Target="https://www.techtarget.com/searchcloudcomputing/definition/hybrid-cloud" TargetMode="External"/><Relationship Id="rId4" Type="http://schemas.openxmlformats.org/officeDocument/2006/relationships/hyperlink" Target="https://www.techtarget.com/searchcio/reference/CIO-job-description-Chief-information-officer-responsibilities" TargetMode="External"/><Relationship Id="rId9" Type="http://schemas.openxmlformats.org/officeDocument/2006/relationships/hyperlink" Target="https://www.chief-compliance-officer.org/" TargetMode="External"/><Relationship Id="rId14" Type="http://schemas.openxmlformats.org/officeDocument/2006/relationships/hyperlink" Target="https://ec.europa.eu/newsroom/article29/items/612048" TargetMode="External"/><Relationship Id="rId22" Type="http://schemas.openxmlformats.org/officeDocument/2006/relationships/hyperlink" Target="https://www.gartner.com/en/information-technology/glossary/hyperautomation" TargetMode="External"/><Relationship Id="rId27" Type="http://schemas.openxmlformats.org/officeDocument/2006/relationships/hyperlink" Target="https://digital-strategy.ec.europa.eu/en/policies/discover-eidas" TargetMode="External"/><Relationship Id="rId30" Type="http://schemas.openxmlformats.org/officeDocument/2006/relationships/hyperlink" Target="https://www.brightnetwork.co.uk/career-path-guides/consulting/what-management-consulting/" TargetMode="External"/><Relationship Id="rId35" Type="http://schemas.openxmlformats.org/officeDocument/2006/relationships/hyperlink" Target="https://www.investopedia.com/terms/v/valueproposition.asp" TargetMode="External"/><Relationship Id="rId43" Type="http://schemas.openxmlformats.org/officeDocument/2006/relationships/printerSettings" Target="../printerSettings/printerSettings1.bin"/><Relationship Id="rId8" Type="http://schemas.openxmlformats.org/officeDocument/2006/relationships/hyperlink" Target="https://www.britannica.com/topic/regulatory-agency" TargetMode="External"/><Relationship Id="rId3" Type="http://schemas.openxmlformats.org/officeDocument/2006/relationships/hyperlink" Target="https://www.oceg.org/about/what-is-grc/" TargetMode="External"/><Relationship Id="rId12" Type="http://schemas.openxmlformats.org/officeDocument/2006/relationships/hyperlink" Target="https://www.snia.org/education/what-is-data-protection" TargetMode="External"/><Relationship Id="rId17" Type="http://schemas.openxmlformats.org/officeDocument/2006/relationships/hyperlink" Target="https://www.gartner.com/en/information-technology/glossary/mssp-managed-security-service-provider" TargetMode="External"/><Relationship Id="rId25" Type="http://schemas.openxmlformats.org/officeDocument/2006/relationships/hyperlink" Target="https://securityintelligence.com/articles/what-is-customer-identity-access-management/" TargetMode="External"/><Relationship Id="rId33" Type="http://schemas.openxmlformats.org/officeDocument/2006/relationships/hyperlink" Target="https://blogs.vmware.com/management/2014/10/understanding-organizational-maturity.html" TargetMode="External"/><Relationship Id="rId38" Type="http://schemas.openxmlformats.org/officeDocument/2006/relationships/hyperlink" Target="https://en.wikipedia.org/wiki/Voluntary_compli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127"/>
  <sheetViews>
    <sheetView tabSelected="1" zoomScale="140" zoomScaleNormal="140" workbookViewId="0">
      <pane ySplit="1" topLeftCell="A2" activePane="bottomLeft" state="frozen"/>
      <selection pane="bottomLeft" activeCell="F7" sqref="F7"/>
    </sheetView>
  </sheetViews>
  <sheetFormatPr defaultColWidth="12.6328125" defaultRowHeight="12.5" x14ac:dyDescent="0.25"/>
  <cols>
    <col min="1" max="1" width="4.36328125" customWidth="1"/>
    <col min="2" max="2" width="3.453125" customWidth="1"/>
    <col min="3" max="4" width="3.6328125" customWidth="1"/>
    <col min="5" max="5" width="27.81640625" customWidth="1"/>
    <col min="6" max="6" width="102.6328125" style="77" customWidth="1"/>
    <col min="7" max="7" width="88.90625" customWidth="1"/>
    <col min="8" max="8" width="4.1796875" customWidth="1"/>
  </cols>
  <sheetData>
    <row r="1" spans="1:22" x14ac:dyDescent="0.25">
      <c r="A1" s="18" t="s">
        <v>0</v>
      </c>
      <c r="B1" s="19" t="s">
        <v>1</v>
      </c>
      <c r="C1" s="19" t="s">
        <v>2</v>
      </c>
      <c r="D1" s="1" t="s">
        <v>3</v>
      </c>
      <c r="E1" s="2" t="s">
        <v>4</v>
      </c>
      <c r="F1" s="74" t="s">
        <v>5</v>
      </c>
      <c r="G1" s="3" t="s">
        <v>6</v>
      </c>
      <c r="H1" s="4"/>
      <c r="I1" s="4"/>
      <c r="J1" s="4"/>
      <c r="K1" s="4"/>
      <c r="L1" s="4"/>
      <c r="M1" s="4"/>
      <c r="N1" s="4"/>
      <c r="O1" s="4"/>
      <c r="P1" s="4"/>
      <c r="Q1" s="4"/>
      <c r="R1" s="4"/>
      <c r="S1" s="4"/>
      <c r="T1" s="4"/>
      <c r="U1" s="4"/>
      <c r="V1" s="4"/>
    </row>
    <row r="2" spans="1:22" ht="40" x14ac:dyDescent="0.25">
      <c r="A2" s="32">
        <v>1</v>
      </c>
      <c r="B2" s="33">
        <v>0</v>
      </c>
      <c r="C2" s="33">
        <v>0</v>
      </c>
      <c r="D2" s="17">
        <f t="shared" ref="D2:D33" si="0">(A2*100)+(B2*10)+C2</f>
        <v>100</v>
      </c>
      <c r="E2" s="22" t="s">
        <v>7</v>
      </c>
      <c r="F2" s="75" t="s">
        <v>8</v>
      </c>
      <c r="G2" s="7" t="s">
        <v>9</v>
      </c>
      <c r="H2" s="27">
        <f>D2</f>
        <v>100</v>
      </c>
      <c r="I2" s="4"/>
      <c r="J2" s="4"/>
      <c r="K2" s="4"/>
      <c r="L2" s="4"/>
      <c r="M2" s="4"/>
      <c r="N2" s="4"/>
      <c r="O2" s="4"/>
      <c r="P2" s="4"/>
      <c r="Q2" s="4"/>
      <c r="R2" s="4"/>
      <c r="S2" s="4"/>
      <c r="T2" s="4"/>
      <c r="U2" s="4"/>
      <c r="V2" s="4"/>
    </row>
    <row r="3" spans="1:22" ht="140" x14ac:dyDescent="0.25">
      <c r="A3" s="32">
        <v>1</v>
      </c>
      <c r="B3" s="33">
        <v>0</v>
      </c>
      <c r="C3" s="33">
        <v>1</v>
      </c>
      <c r="D3" s="17">
        <f t="shared" si="0"/>
        <v>101</v>
      </c>
      <c r="E3" s="22" t="s">
        <v>13</v>
      </c>
      <c r="F3" s="75" t="s">
        <v>14</v>
      </c>
      <c r="G3" s="7" t="s">
        <v>15</v>
      </c>
      <c r="H3" s="27">
        <f t="shared" ref="H3:H66" si="1">D3</f>
        <v>101</v>
      </c>
      <c r="I3" s="4"/>
      <c r="J3" s="4"/>
      <c r="K3" s="4"/>
      <c r="L3" s="4"/>
      <c r="M3" s="4"/>
      <c r="N3" s="4"/>
      <c r="O3" s="4"/>
      <c r="P3" s="4"/>
      <c r="Q3" s="4"/>
      <c r="R3" s="4"/>
      <c r="S3" s="4"/>
      <c r="T3" s="4"/>
      <c r="U3" s="4"/>
      <c r="V3" s="4"/>
    </row>
    <row r="4" spans="1:22" ht="20" x14ac:dyDescent="0.25">
      <c r="A4" s="32">
        <v>1</v>
      </c>
      <c r="B4" s="33">
        <v>0</v>
      </c>
      <c r="C4" s="33">
        <v>2</v>
      </c>
      <c r="D4" s="17">
        <f t="shared" si="0"/>
        <v>102</v>
      </c>
      <c r="E4" s="22" t="s">
        <v>10</v>
      </c>
      <c r="F4" s="75" t="s">
        <v>11</v>
      </c>
      <c r="G4" s="8" t="s">
        <v>12</v>
      </c>
      <c r="H4" s="27">
        <f t="shared" si="1"/>
        <v>102</v>
      </c>
      <c r="I4" s="4"/>
      <c r="J4" s="4"/>
      <c r="K4" s="4"/>
      <c r="L4" s="4"/>
      <c r="M4" s="4"/>
      <c r="N4" s="4"/>
      <c r="O4" s="4"/>
      <c r="P4" s="4"/>
      <c r="Q4" s="4"/>
      <c r="R4" s="4"/>
      <c r="S4" s="4"/>
      <c r="T4" s="4"/>
      <c r="U4" s="4"/>
      <c r="V4" s="4"/>
    </row>
    <row r="5" spans="1:22" ht="20" x14ac:dyDescent="0.25">
      <c r="A5" s="32">
        <v>1</v>
      </c>
      <c r="B5" s="33">
        <v>0</v>
      </c>
      <c r="C5" s="33">
        <v>3</v>
      </c>
      <c r="D5" s="17">
        <f t="shared" si="0"/>
        <v>103</v>
      </c>
      <c r="E5" s="22" t="s">
        <v>299</v>
      </c>
      <c r="F5" s="75" t="s">
        <v>300</v>
      </c>
      <c r="G5" s="28" t="s">
        <v>301</v>
      </c>
      <c r="H5" s="27">
        <f t="shared" si="1"/>
        <v>103</v>
      </c>
      <c r="I5" s="4"/>
      <c r="J5" s="4"/>
      <c r="K5" s="4"/>
      <c r="L5" s="4"/>
      <c r="M5" s="4"/>
      <c r="N5" s="4"/>
      <c r="O5" s="4"/>
      <c r="P5" s="4"/>
      <c r="Q5" s="4"/>
      <c r="R5" s="4"/>
      <c r="S5" s="4"/>
      <c r="T5" s="4"/>
      <c r="U5" s="4"/>
      <c r="V5" s="4"/>
    </row>
    <row r="6" spans="1:22" ht="80" x14ac:dyDescent="0.25">
      <c r="A6" s="32">
        <v>1</v>
      </c>
      <c r="B6" s="33">
        <v>0</v>
      </c>
      <c r="C6" s="33">
        <v>4</v>
      </c>
      <c r="D6" s="17">
        <f t="shared" si="0"/>
        <v>104</v>
      </c>
      <c r="E6" s="22" t="s">
        <v>16</v>
      </c>
      <c r="F6" s="75" t="s">
        <v>361</v>
      </c>
      <c r="G6" s="7" t="s">
        <v>17</v>
      </c>
      <c r="H6" s="27">
        <f t="shared" si="1"/>
        <v>104</v>
      </c>
      <c r="I6" s="4"/>
      <c r="J6" s="4"/>
      <c r="K6" s="4"/>
      <c r="L6" s="4"/>
      <c r="M6" s="4"/>
      <c r="N6" s="4"/>
      <c r="O6" s="4"/>
      <c r="P6" s="4"/>
      <c r="Q6" s="4"/>
      <c r="R6" s="4"/>
      <c r="S6" s="4"/>
      <c r="T6" s="4"/>
      <c r="U6" s="4"/>
      <c r="V6" s="4"/>
    </row>
    <row r="7" spans="1:22" ht="40" x14ac:dyDescent="0.25">
      <c r="A7" s="32">
        <v>1</v>
      </c>
      <c r="B7" s="33">
        <v>0</v>
      </c>
      <c r="C7" s="33">
        <v>9</v>
      </c>
      <c r="D7" s="17">
        <f t="shared" si="0"/>
        <v>109</v>
      </c>
      <c r="E7" s="22" t="s">
        <v>18</v>
      </c>
      <c r="F7" s="75" t="s">
        <v>19</v>
      </c>
      <c r="G7" s="8" t="s">
        <v>20</v>
      </c>
      <c r="H7" s="27">
        <f t="shared" si="1"/>
        <v>109</v>
      </c>
      <c r="I7" s="4"/>
      <c r="J7" s="4"/>
      <c r="K7" s="4"/>
      <c r="L7" s="4"/>
      <c r="M7" s="4"/>
      <c r="N7" s="4"/>
      <c r="O7" s="4"/>
      <c r="P7" s="4"/>
      <c r="Q7" s="4"/>
      <c r="R7" s="4"/>
      <c r="S7" s="4"/>
      <c r="T7" s="4"/>
      <c r="U7" s="4"/>
      <c r="V7" s="4"/>
    </row>
    <row r="8" spans="1:22" ht="20" x14ac:dyDescent="0.25">
      <c r="A8" s="32">
        <v>1</v>
      </c>
      <c r="B8" s="33">
        <v>1</v>
      </c>
      <c r="C8" s="33">
        <v>0</v>
      </c>
      <c r="D8" s="24">
        <f t="shared" si="0"/>
        <v>110</v>
      </c>
      <c r="E8" s="22" t="s">
        <v>36</v>
      </c>
      <c r="F8" s="75" t="s">
        <v>37</v>
      </c>
      <c r="G8" s="7" t="s">
        <v>38</v>
      </c>
      <c r="H8" s="27">
        <f t="shared" si="1"/>
        <v>110</v>
      </c>
      <c r="I8" s="4"/>
      <c r="J8" s="4"/>
      <c r="K8" s="4"/>
      <c r="L8" s="4"/>
      <c r="M8" s="4"/>
      <c r="N8" s="4"/>
      <c r="O8" s="4"/>
      <c r="P8" s="4"/>
      <c r="Q8" s="4"/>
      <c r="R8" s="4"/>
      <c r="S8" s="4"/>
      <c r="T8" s="4"/>
      <c r="U8" s="4"/>
      <c r="V8" s="4"/>
    </row>
    <row r="9" spans="1:22" ht="110" x14ac:dyDescent="0.25">
      <c r="A9" s="32">
        <v>1</v>
      </c>
      <c r="B9" s="33">
        <v>1</v>
      </c>
      <c r="C9" s="33">
        <v>1</v>
      </c>
      <c r="D9" s="24">
        <f t="shared" si="0"/>
        <v>111</v>
      </c>
      <c r="E9" s="22" t="s">
        <v>317</v>
      </c>
      <c r="F9" s="75" t="s">
        <v>43</v>
      </c>
      <c r="G9" s="7" t="s">
        <v>44</v>
      </c>
      <c r="H9" s="27">
        <f t="shared" si="1"/>
        <v>111</v>
      </c>
      <c r="I9" s="4"/>
      <c r="J9" s="4"/>
      <c r="K9" s="4"/>
      <c r="L9" s="4"/>
      <c r="M9" s="4"/>
      <c r="N9" s="4"/>
      <c r="O9" s="4"/>
      <c r="P9" s="4"/>
      <c r="Q9" s="4"/>
      <c r="R9" s="4"/>
      <c r="S9" s="4"/>
      <c r="T9" s="4"/>
      <c r="U9" s="4"/>
      <c r="V9" s="4"/>
    </row>
    <row r="10" spans="1:22" ht="40" x14ac:dyDescent="0.25">
      <c r="A10" s="32">
        <v>1</v>
      </c>
      <c r="B10" s="33">
        <v>1</v>
      </c>
      <c r="C10" s="33">
        <v>2</v>
      </c>
      <c r="D10" s="24">
        <f t="shared" si="0"/>
        <v>112</v>
      </c>
      <c r="E10" s="22" t="s">
        <v>30</v>
      </c>
      <c r="F10" s="75" t="s">
        <v>31</v>
      </c>
      <c r="G10" s="26" t="s">
        <v>32</v>
      </c>
      <c r="H10" s="27">
        <f t="shared" si="1"/>
        <v>112</v>
      </c>
      <c r="I10" s="4"/>
      <c r="J10" s="4"/>
      <c r="K10" s="4"/>
      <c r="L10" s="4"/>
      <c r="M10" s="4"/>
      <c r="N10" s="4"/>
      <c r="O10" s="4"/>
      <c r="P10" s="4"/>
      <c r="Q10" s="4"/>
      <c r="R10" s="4"/>
      <c r="S10" s="4"/>
      <c r="T10" s="4"/>
      <c r="U10" s="4"/>
      <c r="V10" s="4"/>
    </row>
    <row r="11" spans="1:22" ht="70" x14ac:dyDescent="0.25">
      <c r="A11" s="32">
        <v>1</v>
      </c>
      <c r="B11" s="33">
        <v>1</v>
      </c>
      <c r="C11" s="33">
        <v>3</v>
      </c>
      <c r="D11" s="24">
        <f t="shared" si="0"/>
        <v>113</v>
      </c>
      <c r="E11" s="22" t="s">
        <v>33</v>
      </c>
      <c r="F11" s="75" t="s">
        <v>34</v>
      </c>
      <c r="G11" s="9" t="s">
        <v>35</v>
      </c>
      <c r="H11" s="27">
        <f t="shared" si="1"/>
        <v>113</v>
      </c>
      <c r="I11" s="4"/>
      <c r="J11" s="4"/>
      <c r="K11" s="4"/>
      <c r="L11" s="4"/>
      <c r="M11" s="4"/>
      <c r="N11" s="4"/>
      <c r="O11" s="4"/>
      <c r="P11" s="4"/>
      <c r="Q11" s="4"/>
      <c r="R11" s="4"/>
      <c r="S11" s="4"/>
      <c r="T11" s="4"/>
      <c r="U11" s="4"/>
      <c r="V11" s="4"/>
    </row>
    <row r="12" spans="1:22" x14ac:dyDescent="0.25">
      <c r="A12" s="32">
        <v>1</v>
      </c>
      <c r="B12" s="33">
        <v>1</v>
      </c>
      <c r="C12" s="33">
        <v>6</v>
      </c>
      <c r="D12" s="24">
        <f t="shared" si="0"/>
        <v>116</v>
      </c>
      <c r="E12" s="22" t="s">
        <v>39</v>
      </c>
      <c r="F12" s="75" t="s">
        <v>40</v>
      </c>
      <c r="G12" s="9" t="s">
        <v>38</v>
      </c>
      <c r="H12" s="27">
        <f t="shared" si="1"/>
        <v>116</v>
      </c>
      <c r="I12" s="4"/>
      <c r="J12" s="4"/>
      <c r="K12" s="4"/>
      <c r="L12" s="4"/>
      <c r="M12" s="4"/>
      <c r="N12" s="4"/>
      <c r="O12" s="4"/>
      <c r="P12" s="4"/>
      <c r="Q12" s="4"/>
      <c r="R12" s="4"/>
      <c r="S12" s="4"/>
      <c r="T12" s="4"/>
      <c r="U12" s="4"/>
      <c r="V12" s="4"/>
    </row>
    <row r="13" spans="1:22" ht="40" x14ac:dyDescent="0.25">
      <c r="A13" s="32">
        <v>1</v>
      </c>
      <c r="B13" s="33">
        <v>1</v>
      </c>
      <c r="C13" s="33">
        <v>7</v>
      </c>
      <c r="D13" s="24">
        <f t="shared" si="0"/>
        <v>117</v>
      </c>
      <c r="E13" s="22" t="s">
        <v>27</v>
      </c>
      <c r="F13" s="75" t="s">
        <v>28</v>
      </c>
      <c r="G13" s="7" t="s">
        <v>29</v>
      </c>
      <c r="H13" s="27">
        <f t="shared" si="1"/>
        <v>117</v>
      </c>
      <c r="I13" s="4"/>
      <c r="J13" s="4"/>
      <c r="K13" s="4"/>
      <c r="L13" s="4"/>
      <c r="M13" s="4"/>
      <c r="N13" s="4"/>
      <c r="O13" s="4"/>
      <c r="P13" s="4"/>
      <c r="Q13" s="4"/>
      <c r="R13" s="4"/>
      <c r="S13" s="4"/>
      <c r="T13" s="4"/>
      <c r="U13" s="4"/>
      <c r="V13" s="4"/>
    </row>
    <row r="14" spans="1:22" ht="30" x14ac:dyDescent="0.25">
      <c r="A14" s="32">
        <v>1</v>
      </c>
      <c r="B14" s="33">
        <v>1</v>
      </c>
      <c r="C14" s="33">
        <v>8</v>
      </c>
      <c r="D14" s="24">
        <f t="shared" si="0"/>
        <v>118</v>
      </c>
      <c r="E14" s="22" t="s">
        <v>24</v>
      </c>
      <c r="F14" s="75" t="s">
        <v>25</v>
      </c>
      <c r="G14" s="7" t="s">
        <v>26</v>
      </c>
      <c r="H14" s="27">
        <f t="shared" si="1"/>
        <v>118</v>
      </c>
      <c r="I14" s="4"/>
      <c r="J14" s="4"/>
      <c r="K14" s="4"/>
      <c r="L14" s="4"/>
      <c r="M14" s="4"/>
      <c r="N14" s="4"/>
      <c r="O14" s="4"/>
      <c r="P14" s="4"/>
      <c r="Q14" s="4"/>
      <c r="R14" s="4"/>
      <c r="S14" s="4"/>
      <c r="T14" s="4"/>
      <c r="U14" s="4"/>
      <c r="V14" s="4"/>
    </row>
    <row r="15" spans="1:22" x14ac:dyDescent="0.25">
      <c r="A15" s="32">
        <v>1</v>
      </c>
      <c r="B15" s="33">
        <v>1</v>
      </c>
      <c r="C15" s="33">
        <v>9</v>
      </c>
      <c r="D15" s="24">
        <f t="shared" si="0"/>
        <v>119</v>
      </c>
      <c r="E15" s="22" t="s">
        <v>21</v>
      </c>
      <c r="F15" s="75" t="s">
        <v>22</v>
      </c>
      <c r="G15" s="7" t="s">
        <v>23</v>
      </c>
      <c r="H15" s="27">
        <f t="shared" si="1"/>
        <v>119</v>
      </c>
      <c r="I15" s="4"/>
      <c r="J15" s="4"/>
      <c r="K15" s="4"/>
      <c r="L15" s="4"/>
      <c r="M15" s="4"/>
      <c r="N15" s="4"/>
      <c r="O15" s="4"/>
      <c r="P15" s="4"/>
      <c r="Q15" s="4"/>
      <c r="R15" s="4"/>
      <c r="S15" s="4"/>
      <c r="T15" s="4"/>
      <c r="U15" s="4"/>
      <c r="V15" s="4"/>
    </row>
    <row r="16" spans="1:22" ht="20" x14ac:dyDescent="0.25">
      <c r="A16" s="32">
        <v>1</v>
      </c>
      <c r="B16" s="33">
        <v>2</v>
      </c>
      <c r="C16" s="33">
        <v>0</v>
      </c>
      <c r="D16" s="51">
        <f t="shared" si="0"/>
        <v>120</v>
      </c>
      <c r="E16" s="22" t="s">
        <v>298</v>
      </c>
      <c r="F16" s="75" t="s">
        <v>41</v>
      </c>
      <c r="G16" s="9" t="s">
        <v>42</v>
      </c>
      <c r="H16" s="27">
        <f t="shared" si="1"/>
        <v>120</v>
      </c>
      <c r="I16" s="4"/>
      <c r="J16" s="4"/>
      <c r="K16" s="4"/>
      <c r="L16" s="4"/>
      <c r="M16" s="4"/>
      <c r="N16" s="4"/>
      <c r="O16" s="4"/>
      <c r="P16" s="4"/>
      <c r="Q16" s="4"/>
      <c r="R16" s="4"/>
      <c r="S16" s="4"/>
      <c r="T16" s="4"/>
      <c r="U16" s="4"/>
      <c r="V16" s="4"/>
    </row>
    <row r="17" spans="1:22" x14ac:dyDescent="0.25">
      <c r="A17" s="32">
        <v>1</v>
      </c>
      <c r="B17" s="33">
        <v>2</v>
      </c>
      <c r="C17" s="33">
        <v>1</v>
      </c>
      <c r="D17" s="51">
        <f t="shared" si="0"/>
        <v>121</v>
      </c>
      <c r="E17" s="22" t="s">
        <v>291</v>
      </c>
      <c r="F17" s="75" t="s">
        <v>292</v>
      </c>
      <c r="G17" s="7" t="s">
        <v>293</v>
      </c>
      <c r="H17" s="27">
        <f t="shared" si="1"/>
        <v>121</v>
      </c>
      <c r="I17" s="4"/>
      <c r="J17" s="4"/>
      <c r="K17" s="4"/>
      <c r="L17" s="4"/>
      <c r="M17" s="4"/>
      <c r="N17" s="4"/>
      <c r="O17" s="4"/>
      <c r="P17" s="4"/>
      <c r="Q17" s="4"/>
      <c r="R17" s="4"/>
      <c r="S17" s="4"/>
      <c r="T17" s="4"/>
      <c r="U17" s="4"/>
      <c r="V17" s="4"/>
    </row>
    <row r="18" spans="1:22" x14ac:dyDescent="0.25">
      <c r="A18" s="32">
        <v>1</v>
      </c>
      <c r="B18" s="33">
        <v>2</v>
      </c>
      <c r="C18" s="33">
        <v>2</v>
      </c>
      <c r="D18" s="51">
        <f t="shared" si="0"/>
        <v>122</v>
      </c>
      <c r="E18" s="22" t="s">
        <v>294</v>
      </c>
      <c r="F18" s="75" t="s">
        <v>295</v>
      </c>
      <c r="G18" s="7" t="s">
        <v>293</v>
      </c>
      <c r="H18" s="27">
        <f t="shared" si="1"/>
        <v>122</v>
      </c>
      <c r="I18" s="4"/>
      <c r="J18" s="4"/>
      <c r="K18" s="4"/>
      <c r="L18" s="4"/>
      <c r="M18" s="4"/>
      <c r="N18" s="4"/>
      <c r="O18" s="4"/>
      <c r="P18" s="4"/>
      <c r="Q18" s="4"/>
      <c r="R18" s="4"/>
      <c r="S18" s="4"/>
      <c r="T18" s="4"/>
      <c r="U18" s="4"/>
      <c r="V18" s="4"/>
    </row>
    <row r="19" spans="1:22" x14ac:dyDescent="0.25">
      <c r="A19" s="32">
        <v>1</v>
      </c>
      <c r="B19" s="33">
        <v>2</v>
      </c>
      <c r="C19" s="33">
        <v>3</v>
      </c>
      <c r="D19" s="51">
        <f t="shared" si="0"/>
        <v>123</v>
      </c>
      <c r="E19" s="22" t="s">
        <v>297</v>
      </c>
      <c r="F19" s="75" t="s">
        <v>296</v>
      </c>
      <c r="G19" s="7" t="s">
        <v>293</v>
      </c>
      <c r="H19" s="27">
        <f t="shared" si="1"/>
        <v>123</v>
      </c>
      <c r="I19" s="4"/>
      <c r="J19" s="4"/>
      <c r="K19" s="4"/>
      <c r="L19" s="4"/>
      <c r="M19" s="4"/>
      <c r="N19" s="4"/>
      <c r="O19" s="4"/>
      <c r="P19" s="4"/>
      <c r="Q19" s="4"/>
      <c r="R19" s="4"/>
      <c r="S19" s="4"/>
      <c r="T19" s="4"/>
      <c r="U19" s="4"/>
      <c r="V19" s="4"/>
    </row>
    <row r="20" spans="1:22" ht="50" x14ac:dyDescent="0.25">
      <c r="A20" s="32">
        <v>1</v>
      </c>
      <c r="B20" s="33">
        <v>3</v>
      </c>
      <c r="C20" s="33">
        <v>0</v>
      </c>
      <c r="D20" s="52">
        <f t="shared" si="0"/>
        <v>130</v>
      </c>
      <c r="E20" s="22" t="s">
        <v>60</v>
      </c>
      <c r="F20" s="75" t="s">
        <v>323</v>
      </c>
      <c r="G20" s="6" t="s">
        <v>324</v>
      </c>
      <c r="H20" s="27">
        <f t="shared" si="1"/>
        <v>130</v>
      </c>
      <c r="I20" s="4"/>
      <c r="J20" s="4"/>
      <c r="K20" s="4"/>
      <c r="L20" s="4"/>
      <c r="M20" s="4"/>
      <c r="N20" s="4"/>
      <c r="O20" s="4"/>
      <c r="P20" s="4"/>
      <c r="Q20" s="4"/>
      <c r="R20" s="4"/>
      <c r="S20" s="4"/>
      <c r="T20" s="4"/>
      <c r="U20" s="4"/>
      <c r="V20" s="4"/>
    </row>
    <row r="21" spans="1:22" ht="20" x14ac:dyDescent="0.25">
      <c r="A21" s="32">
        <v>1</v>
      </c>
      <c r="B21" s="33">
        <v>3</v>
      </c>
      <c r="C21" s="33">
        <v>1</v>
      </c>
      <c r="D21" s="52">
        <f t="shared" si="0"/>
        <v>131</v>
      </c>
      <c r="E21" s="22" t="s">
        <v>61</v>
      </c>
      <c r="F21" s="75" t="s">
        <v>62</v>
      </c>
      <c r="G21" s="60" t="s">
        <v>63</v>
      </c>
      <c r="H21" s="27">
        <f t="shared" si="1"/>
        <v>131</v>
      </c>
      <c r="I21" s="4"/>
      <c r="J21" s="4"/>
      <c r="K21" s="4"/>
      <c r="L21" s="4"/>
      <c r="M21" s="4"/>
      <c r="N21" s="4"/>
      <c r="O21" s="4"/>
      <c r="P21" s="4"/>
      <c r="Q21" s="4"/>
      <c r="R21" s="4"/>
      <c r="S21" s="4"/>
      <c r="T21" s="4"/>
      <c r="U21" s="4"/>
      <c r="V21" s="4"/>
    </row>
    <row r="22" spans="1:22" ht="150" x14ac:dyDescent="0.25">
      <c r="A22" s="32">
        <v>1</v>
      </c>
      <c r="B22" s="33">
        <v>3</v>
      </c>
      <c r="C22" s="33">
        <v>2</v>
      </c>
      <c r="D22" s="52">
        <f t="shared" si="0"/>
        <v>132</v>
      </c>
      <c r="E22" s="22" t="s">
        <v>64</v>
      </c>
      <c r="F22" s="75" t="s">
        <v>65</v>
      </c>
      <c r="G22" s="7" t="s">
        <v>66</v>
      </c>
      <c r="H22" s="27">
        <f t="shared" si="1"/>
        <v>132</v>
      </c>
      <c r="I22" s="4"/>
      <c r="J22" s="4"/>
      <c r="K22" s="4"/>
      <c r="L22" s="4"/>
      <c r="M22" s="4"/>
      <c r="N22" s="4"/>
      <c r="O22" s="4"/>
      <c r="P22" s="4"/>
      <c r="Q22" s="4"/>
      <c r="R22" s="4"/>
      <c r="S22" s="4"/>
      <c r="T22" s="4"/>
      <c r="U22" s="4"/>
      <c r="V22" s="4"/>
    </row>
    <row r="23" spans="1:22" ht="20" x14ac:dyDescent="0.25">
      <c r="A23" s="32">
        <v>1</v>
      </c>
      <c r="B23" s="33">
        <v>3</v>
      </c>
      <c r="C23" s="33">
        <v>3</v>
      </c>
      <c r="D23" s="52">
        <f t="shared" si="0"/>
        <v>133</v>
      </c>
      <c r="E23" s="22" t="s">
        <v>67</v>
      </c>
      <c r="F23" s="75" t="s">
        <v>68</v>
      </c>
      <c r="G23" s="9" t="s">
        <v>69</v>
      </c>
      <c r="H23" s="27">
        <f t="shared" si="1"/>
        <v>133</v>
      </c>
      <c r="I23" s="4"/>
      <c r="J23" s="4"/>
      <c r="K23" s="4"/>
      <c r="L23" s="4"/>
      <c r="M23" s="4"/>
      <c r="N23" s="4"/>
      <c r="O23" s="4"/>
      <c r="P23" s="4"/>
      <c r="Q23" s="4"/>
      <c r="R23" s="4"/>
      <c r="S23" s="4"/>
      <c r="T23" s="4"/>
      <c r="U23" s="4"/>
      <c r="V23" s="4"/>
    </row>
    <row r="24" spans="1:22" ht="60" x14ac:dyDescent="0.25">
      <c r="A24" s="32">
        <v>1</v>
      </c>
      <c r="B24" s="33">
        <v>3</v>
      </c>
      <c r="C24" s="33">
        <v>5</v>
      </c>
      <c r="D24" s="52">
        <f t="shared" si="0"/>
        <v>135</v>
      </c>
      <c r="E24" s="22" t="s">
        <v>320</v>
      </c>
      <c r="F24" s="75" t="s">
        <v>344</v>
      </c>
      <c r="G24" s="28" t="s">
        <v>321</v>
      </c>
      <c r="H24" s="27">
        <f t="shared" si="1"/>
        <v>135</v>
      </c>
      <c r="I24" s="4"/>
      <c r="J24" s="4"/>
      <c r="K24" s="4"/>
      <c r="L24" s="4"/>
      <c r="M24" s="4"/>
      <c r="N24" s="4"/>
      <c r="O24" s="4"/>
      <c r="P24" s="4"/>
      <c r="Q24" s="4"/>
      <c r="R24" s="4"/>
      <c r="S24" s="4"/>
      <c r="T24" s="4"/>
      <c r="U24" s="4"/>
      <c r="V24" s="4"/>
    </row>
    <row r="25" spans="1:22" ht="20" x14ac:dyDescent="0.25">
      <c r="A25" s="32">
        <v>1</v>
      </c>
      <c r="B25" s="33">
        <v>3</v>
      </c>
      <c r="C25" s="33">
        <v>6</v>
      </c>
      <c r="D25" s="52">
        <f t="shared" si="0"/>
        <v>136</v>
      </c>
      <c r="E25" s="22" t="s">
        <v>318</v>
      </c>
      <c r="F25" s="75" t="s">
        <v>322</v>
      </c>
      <c r="G25" s="61" t="s">
        <v>319</v>
      </c>
      <c r="H25" s="27">
        <f t="shared" si="1"/>
        <v>136</v>
      </c>
      <c r="I25" s="4"/>
      <c r="J25" s="4"/>
      <c r="K25" s="4"/>
      <c r="L25" s="4"/>
      <c r="M25" s="4"/>
      <c r="N25" s="4"/>
      <c r="O25" s="4"/>
      <c r="P25" s="4"/>
      <c r="Q25" s="4"/>
      <c r="R25" s="4"/>
      <c r="S25" s="4"/>
      <c r="T25" s="4"/>
      <c r="U25" s="4"/>
      <c r="V25" s="4"/>
    </row>
    <row r="26" spans="1:22" ht="60" x14ac:dyDescent="0.25">
      <c r="A26" s="32">
        <v>1</v>
      </c>
      <c r="B26" s="33">
        <v>3</v>
      </c>
      <c r="C26" s="33">
        <v>7</v>
      </c>
      <c r="D26" s="52">
        <f t="shared" si="0"/>
        <v>137</v>
      </c>
      <c r="E26" s="22" t="s">
        <v>70</v>
      </c>
      <c r="F26" s="75" t="s">
        <v>71</v>
      </c>
      <c r="G26" s="8" t="s">
        <v>72</v>
      </c>
      <c r="H26" s="27">
        <f t="shared" si="1"/>
        <v>137</v>
      </c>
      <c r="I26" s="4"/>
      <c r="J26" s="4"/>
      <c r="K26" s="4"/>
      <c r="L26" s="4"/>
      <c r="M26" s="4"/>
      <c r="N26" s="4"/>
      <c r="O26" s="4"/>
      <c r="P26" s="4"/>
      <c r="Q26" s="4"/>
      <c r="R26" s="4"/>
      <c r="S26" s="4"/>
      <c r="T26" s="4"/>
      <c r="U26" s="4"/>
      <c r="V26" s="4"/>
    </row>
    <row r="27" spans="1:22" ht="30" x14ac:dyDescent="0.25">
      <c r="A27" s="32">
        <v>1</v>
      </c>
      <c r="B27" s="33">
        <v>3</v>
      </c>
      <c r="C27" s="33">
        <v>8</v>
      </c>
      <c r="D27" s="52">
        <f t="shared" si="0"/>
        <v>138</v>
      </c>
      <c r="E27" s="22" t="s">
        <v>76</v>
      </c>
      <c r="F27" s="75" t="s">
        <v>77</v>
      </c>
      <c r="G27" s="7" t="s">
        <v>78</v>
      </c>
      <c r="H27" s="27">
        <f t="shared" si="1"/>
        <v>138</v>
      </c>
      <c r="I27" s="4"/>
      <c r="J27" s="4"/>
      <c r="K27" s="4"/>
      <c r="L27" s="4"/>
      <c r="M27" s="4"/>
      <c r="N27" s="4"/>
      <c r="O27" s="4"/>
      <c r="P27" s="4"/>
      <c r="Q27" s="4"/>
      <c r="R27" s="4"/>
      <c r="S27" s="4"/>
      <c r="T27" s="4"/>
      <c r="U27" s="4"/>
      <c r="V27" s="4"/>
    </row>
    <row r="28" spans="1:22" x14ac:dyDescent="0.25">
      <c r="A28" s="32">
        <v>1</v>
      </c>
      <c r="B28" s="33">
        <v>3</v>
      </c>
      <c r="C28" s="33">
        <v>9</v>
      </c>
      <c r="D28" s="52">
        <f t="shared" si="0"/>
        <v>139</v>
      </c>
      <c r="E28" s="22" t="s">
        <v>73</v>
      </c>
      <c r="F28" s="75" t="s">
        <v>74</v>
      </c>
      <c r="G28" s="8" t="s">
        <v>75</v>
      </c>
      <c r="H28" s="27">
        <f t="shared" si="1"/>
        <v>139</v>
      </c>
      <c r="I28" s="4"/>
      <c r="J28" s="4"/>
      <c r="K28" s="4"/>
      <c r="L28" s="4"/>
      <c r="M28" s="4"/>
      <c r="N28" s="4"/>
      <c r="O28" s="4"/>
      <c r="P28" s="4"/>
      <c r="Q28" s="4"/>
      <c r="R28" s="4"/>
      <c r="S28" s="4"/>
      <c r="T28" s="4"/>
      <c r="U28" s="4"/>
      <c r="V28" s="4"/>
    </row>
    <row r="29" spans="1:22" ht="40" x14ac:dyDescent="0.25">
      <c r="A29" s="32">
        <v>1</v>
      </c>
      <c r="B29" s="33">
        <v>4</v>
      </c>
      <c r="C29" s="33">
        <v>0</v>
      </c>
      <c r="D29" s="30">
        <f t="shared" si="0"/>
        <v>140</v>
      </c>
      <c r="E29" s="22" t="s">
        <v>354</v>
      </c>
      <c r="F29" s="75" t="s">
        <v>79</v>
      </c>
      <c r="G29" s="7" t="s">
        <v>80</v>
      </c>
      <c r="H29" s="27">
        <f t="shared" si="1"/>
        <v>140</v>
      </c>
      <c r="I29" s="4"/>
      <c r="J29" s="4"/>
      <c r="K29" s="4"/>
      <c r="L29" s="4"/>
      <c r="M29" s="4"/>
      <c r="N29" s="4"/>
      <c r="O29" s="4"/>
      <c r="P29" s="4"/>
      <c r="Q29" s="4"/>
      <c r="R29" s="4"/>
      <c r="S29" s="4"/>
      <c r="T29" s="4"/>
      <c r="U29" s="4"/>
      <c r="V29" s="4"/>
    </row>
    <row r="30" spans="1:22" x14ac:dyDescent="0.25">
      <c r="A30" s="32">
        <v>1</v>
      </c>
      <c r="B30" s="33">
        <v>4</v>
      </c>
      <c r="C30" s="33">
        <v>1</v>
      </c>
      <c r="D30" s="30">
        <f t="shared" si="0"/>
        <v>141</v>
      </c>
      <c r="E30" s="22" t="s">
        <v>89</v>
      </c>
      <c r="F30" s="75" t="s">
        <v>90</v>
      </c>
      <c r="G30" s="9" t="s">
        <v>86</v>
      </c>
      <c r="H30" s="27">
        <f t="shared" si="1"/>
        <v>141</v>
      </c>
      <c r="I30" s="4"/>
      <c r="J30" s="4"/>
      <c r="K30" s="4"/>
      <c r="L30" s="4"/>
      <c r="M30" s="4"/>
      <c r="N30" s="4"/>
      <c r="O30" s="4"/>
      <c r="P30" s="4"/>
      <c r="Q30" s="4"/>
      <c r="R30" s="4"/>
      <c r="S30" s="4"/>
      <c r="T30" s="4"/>
      <c r="U30" s="4"/>
      <c r="V30" s="4"/>
    </row>
    <row r="31" spans="1:22" x14ac:dyDescent="0.25">
      <c r="A31" s="32">
        <v>1</v>
      </c>
      <c r="B31" s="33">
        <v>4</v>
      </c>
      <c r="C31" s="33">
        <v>2</v>
      </c>
      <c r="D31" s="30">
        <f t="shared" si="0"/>
        <v>142</v>
      </c>
      <c r="E31" s="22" t="s">
        <v>84</v>
      </c>
      <c r="F31" s="75" t="s">
        <v>85</v>
      </c>
      <c r="G31" s="9" t="s">
        <v>86</v>
      </c>
      <c r="H31" s="27">
        <f t="shared" si="1"/>
        <v>142</v>
      </c>
      <c r="I31" s="4"/>
      <c r="J31" s="4"/>
      <c r="K31" s="4"/>
      <c r="L31" s="4"/>
      <c r="M31" s="4"/>
      <c r="N31" s="4"/>
      <c r="O31" s="4"/>
      <c r="P31" s="4"/>
      <c r="Q31" s="4"/>
      <c r="R31" s="4"/>
      <c r="S31" s="4"/>
      <c r="T31" s="4"/>
      <c r="U31" s="4"/>
      <c r="V31" s="4"/>
    </row>
    <row r="32" spans="1:22" ht="40" x14ac:dyDescent="0.25">
      <c r="A32" s="32">
        <v>1</v>
      </c>
      <c r="B32" s="33">
        <v>4</v>
      </c>
      <c r="C32" s="33">
        <v>3</v>
      </c>
      <c r="D32" s="30">
        <f t="shared" si="0"/>
        <v>143</v>
      </c>
      <c r="E32" s="22" t="s">
        <v>87</v>
      </c>
      <c r="F32" s="75" t="s">
        <v>88</v>
      </c>
      <c r="G32" s="9" t="s">
        <v>86</v>
      </c>
      <c r="H32" s="27">
        <f t="shared" si="1"/>
        <v>143</v>
      </c>
      <c r="I32" s="4"/>
      <c r="J32" s="4"/>
      <c r="K32" s="4"/>
      <c r="L32" s="4"/>
      <c r="M32" s="4"/>
      <c r="N32" s="4"/>
      <c r="O32" s="4"/>
      <c r="P32" s="4"/>
      <c r="Q32" s="4"/>
      <c r="R32" s="4"/>
      <c r="S32" s="4"/>
      <c r="T32" s="4"/>
      <c r="U32" s="4"/>
      <c r="V32" s="4"/>
    </row>
    <row r="33" spans="1:22" ht="50" x14ac:dyDescent="0.25">
      <c r="A33" s="32">
        <v>1</v>
      </c>
      <c r="B33" s="33">
        <v>4</v>
      </c>
      <c r="C33" s="33">
        <v>4</v>
      </c>
      <c r="D33" s="30">
        <f t="shared" si="0"/>
        <v>144</v>
      </c>
      <c r="E33" s="22" t="s">
        <v>91</v>
      </c>
      <c r="F33" s="75" t="s">
        <v>92</v>
      </c>
      <c r="G33" s="7" t="s">
        <v>86</v>
      </c>
      <c r="H33" s="27">
        <f t="shared" si="1"/>
        <v>144</v>
      </c>
      <c r="I33" s="4"/>
      <c r="J33" s="4"/>
      <c r="K33" s="4"/>
      <c r="L33" s="4"/>
      <c r="M33" s="4"/>
      <c r="N33" s="4"/>
      <c r="O33" s="4"/>
      <c r="P33" s="4"/>
      <c r="Q33" s="4"/>
      <c r="R33" s="4"/>
      <c r="S33" s="4"/>
      <c r="T33" s="4"/>
      <c r="U33" s="4"/>
      <c r="V33" s="4"/>
    </row>
    <row r="34" spans="1:22" ht="90" x14ac:dyDescent="0.25">
      <c r="A34" s="32">
        <v>1</v>
      </c>
      <c r="B34" s="33">
        <v>4</v>
      </c>
      <c r="C34" s="33">
        <v>5</v>
      </c>
      <c r="D34" s="30">
        <f t="shared" ref="D34:D65" si="2">(A34*100)+(B34*10)+C34</f>
        <v>145</v>
      </c>
      <c r="E34" s="22" t="s">
        <v>93</v>
      </c>
      <c r="F34" s="75" t="s">
        <v>94</v>
      </c>
      <c r="G34" s="9" t="s">
        <v>95</v>
      </c>
      <c r="H34" s="27">
        <f t="shared" si="1"/>
        <v>145</v>
      </c>
      <c r="I34" s="4"/>
      <c r="J34" s="4"/>
      <c r="K34" s="4"/>
      <c r="L34" s="4"/>
      <c r="M34" s="4"/>
      <c r="N34" s="4"/>
      <c r="O34" s="4"/>
      <c r="P34" s="4"/>
      <c r="Q34" s="4"/>
      <c r="R34" s="4"/>
      <c r="S34" s="4"/>
      <c r="T34" s="4"/>
      <c r="U34" s="4"/>
      <c r="V34" s="4"/>
    </row>
    <row r="35" spans="1:22" ht="30" x14ac:dyDescent="0.25">
      <c r="A35" s="32">
        <v>1</v>
      </c>
      <c r="B35" s="33">
        <v>4</v>
      </c>
      <c r="C35" s="33">
        <v>6</v>
      </c>
      <c r="D35" s="30">
        <f t="shared" si="2"/>
        <v>146</v>
      </c>
      <c r="E35" s="22" t="s">
        <v>96</v>
      </c>
      <c r="F35" s="75" t="s">
        <v>97</v>
      </c>
      <c r="G35" s="7" t="s">
        <v>86</v>
      </c>
      <c r="H35" s="27">
        <f t="shared" si="1"/>
        <v>146</v>
      </c>
      <c r="I35" s="4"/>
      <c r="J35" s="4"/>
      <c r="K35" s="4"/>
      <c r="L35" s="4"/>
      <c r="M35" s="4"/>
      <c r="N35" s="4"/>
      <c r="O35" s="4"/>
      <c r="P35" s="4"/>
      <c r="Q35" s="4"/>
      <c r="R35" s="4"/>
      <c r="S35" s="4"/>
      <c r="T35" s="4"/>
      <c r="U35" s="4"/>
      <c r="V35" s="4"/>
    </row>
    <row r="36" spans="1:22" ht="30" x14ac:dyDescent="0.25">
      <c r="A36" s="32">
        <v>1</v>
      </c>
      <c r="B36" s="33">
        <v>4</v>
      </c>
      <c r="C36" s="33">
        <v>9</v>
      </c>
      <c r="D36" s="30">
        <f t="shared" si="2"/>
        <v>149</v>
      </c>
      <c r="E36" s="22" t="s">
        <v>81</v>
      </c>
      <c r="F36" s="75" t="s">
        <v>82</v>
      </c>
      <c r="G36" s="8" t="s">
        <v>83</v>
      </c>
      <c r="H36" s="27">
        <f t="shared" si="1"/>
        <v>149</v>
      </c>
      <c r="I36" s="4"/>
      <c r="J36" s="4"/>
      <c r="K36" s="4"/>
      <c r="L36" s="4"/>
      <c r="M36" s="4"/>
      <c r="N36" s="4"/>
      <c r="O36" s="4"/>
      <c r="P36" s="4"/>
      <c r="Q36" s="4"/>
      <c r="R36" s="4"/>
      <c r="S36" s="4"/>
      <c r="T36" s="4"/>
      <c r="U36" s="4"/>
      <c r="V36" s="4"/>
    </row>
    <row r="37" spans="1:22" ht="60" x14ac:dyDescent="0.25">
      <c r="A37" s="32">
        <v>1</v>
      </c>
      <c r="B37" s="33">
        <v>5</v>
      </c>
      <c r="C37" s="33">
        <v>0</v>
      </c>
      <c r="D37" s="23">
        <f t="shared" si="2"/>
        <v>150</v>
      </c>
      <c r="E37" s="22" t="s">
        <v>98</v>
      </c>
      <c r="F37" s="75" t="s">
        <v>99</v>
      </c>
      <c r="G37" s="9" t="s">
        <v>100</v>
      </c>
      <c r="H37" s="27">
        <f t="shared" si="1"/>
        <v>150</v>
      </c>
      <c r="I37" s="4"/>
      <c r="J37" s="4"/>
      <c r="K37" s="4"/>
      <c r="L37" s="4"/>
      <c r="M37" s="4"/>
      <c r="N37" s="4"/>
      <c r="O37" s="4"/>
      <c r="P37" s="4"/>
      <c r="Q37" s="4"/>
      <c r="R37" s="4"/>
      <c r="S37" s="4"/>
      <c r="T37" s="4"/>
      <c r="U37" s="4"/>
      <c r="V37" s="4"/>
    </row>
    <row r="38" spans="1:22" ht="80" x14ac:dyDescent="0.25">
      <c r="A38" s="32">
        <v>1</v>
      </c>
      <c r="B38" s="33">
        <v>5</v>
      </c>
      <c r="C38" s="33">
        <v>1</v>
      </c>
      <c r="D38" s="23">
        <f t="shared" si="2"/>
        <v>151</v>
      </c>
      <c r="E38" s="22" t="s">
        <v>355</v>
      </c>
      <c r="F38" s="75" t="s">
        <v>101</v>
      </c>
      <c r="G38" s="9" t="s">
        <v>102</v>
      </c>
      <c r="H38" s="27">
        <f t="shared" si="1"/>
        <v>151</v>
      </c>
      <c r="I38" s="4"/>
      <c r="J38" s="4"/>
      <c r="K38" s="4"/>
      <c r="L38" s="4"/>
      <c r="M38" s="4"/>
      <c r="N38" s="4"/>
      <c r="O38" s="4"/>
      <c r="P38" s="4"/>
      <c r="Q38" s="4"/>
      <c r="R38" s="4"/>
      <c r="S38" s="4"/>
      <c r="T38" s="4"/>
      <c r="U38" s="4"/>
      <c r="V38" s="4"/>
    </row>
    <row r="39" spans="1:22" ht="40" x14ac:dyDescent="0.25">
      <c r="A39" s="32">
        <v>1</v>
      </c>
      <c r="B39" s="33">
        <v>5</v>
      </c>
      <c r="C39" s="33">
        <v>2</v>
      </c>
      <c r="D39" s="23">
        <f t="shared" si="2"/>
        <v>152</v>
      </c>
      <c r="E39" s="22" t="s">
        <v>103</v>
      </c>
      <c r="F39" s="75" t="s">
        <v>104</v>
      </c>
      <c r="G39" s="7" t="s">
        <v>105</v>
      </c>
      <c r="H39" s="27">
        <f t="shared" si="1"/>
        <v>152</v>
      </c>
      <c r="I39" s="4"/>
      <c r="J39" s="4"/>
      <c r="K39" s="4"/>
      <c r="L39" s="4"/>
      <c r="M39" s="4"/>
      <c r="N39" s="4"/>
      <c r="O39" s="4"/>
      <c r="P39" s="4"/>
      <c r="Q39" s="4"/>
      <c r="R39" s="4"/>
      <c r="S39" s="4"/>
      <c r="T39" s="4"/>
      <c r="U39" s="4"/>
      <c r="V39" s="4"/>
    </row>
    <row r="40" spans="1:22" ht="60" x14ac:dyDescent="0.25">
      <c r="A40" s="32">
        <v>1</v>
      </c>
      <c r="B40" s="33">
        <v>5</v>
      </c>
      <c r="C40" s="33">
        <v>9</v>
      </c>
      <c r="D40" s="23">
        <f t="shared" si="2"/>
        <v>159</v>
      </c>
      <c r="E40" s="22" t="s">
        <v>106</v>
      </c>
      <c r="F40" s="75" t="s">
        <v>107</v>
      </c>
      <c r="G40" s="16" t="s">
        <v>108</v>
      </c>
      <c r="H40" s="27">
        <f t="shared" si="1"/>
        <v>159</v>
      </c>
      <c r="I40" s="4"/>
      <c r="J40" s="4"/>
      <c r="K40" s="4"/>
      <c r="L40" s="4"/>
      <c r="M40" s="4"/>
      <c r="N40" s="4"/>
      <c r="O40" s="4"/>
      <c r="P40" s="4"/>
      <c r="Q40" s="4"/>
      <c r="R40" s="4"/>
      <c r="S40" s="4"/>
      <c r="T40" s="4"/>
      <c r="U40" s="4"/>
      <c r="V40" s="4"/>
    </row>
    <row r="41" spans="1:22" ht="160" x14ac:dyDescent="0.25">
      <c r="A41" s="34">
        <v>1</v>
      </c>
      <c r="B41" s="35">
        <v>9</v>
      </c>
      <c r="C41" s="35">
        <v>0</v>
      </c>
      <c r="D41" s="29">
        <f t="shared" si="2"/>
        <v>190</v>
      </c>
      <c r="E41" s="22" t="s">
        <v>45</v>
      </c>
      <c r="F41" s="75" t="s">
        <v>46</v>
      </c>
      <c r="G41" s="7" t="s">
        <v>47</v>
      </c>
      <c r="H41" s="27">
        <f t="shared" si="1"/>
        <v>190</v>
      </c>
      <c r="I41" s="4"/>
      <c r="J41" s="4"/>
      <c r="K41" s="4"/>
      <c r="L41" s="4"/>
      <c r="M41" s="4"/>
      <c r="N41" s="4"/>
      <c r="O41" s="4"/>
      <c r="P41" s="4"/>
      <c r="Q41" s="4"/>
      <c r="R41" s="4"/>
      <c r="S41" s="4"/>
      <c r="T41" s="4"/>
      <c r="U41" s="4"/>
      <c r="V41" s="4"/>
    </row>
    <row r="42" spans="1:22" ht="60" x14ac:dyDescent="0.25">
      <c r="A42" s="34">
        <v>1</v>
      </c>
      <c r="B42" s="35">
        <v>9</v>
      </c>
      <c r="C42" s="35">
        <v>1</v>
      </c>
      <c r="D42" s="29">
        <f t="shared" si="2"/>
        <v>191</v>
      </c>
      <c r="E42" s="22" t="s">
        <v>48</v>
      </c>
      <c r="F42" s="75" t="s">
        <v>49</v>
      </c>
      <c r="G42" s="7" t="s">
        <v>50</v>
      </c>
      <c r="H42" s="27">
        <f t="shared" si="1"/>
        <v>191</v>
      </c>
      <c r="I42" s="4"/>
      <c r="J42" s="4"/>
      <c r="K42" s="4"/>
      <c r="L42" s="4"/>
      <c r="M42" s="4"/>
      <c r="N42" s="4"/>
      <c r="O42" s="4"/>
      <c r="P42" s="4"/>
      <c r="Q42" s="4"/>
      <c r="R42" s="4"/>
      <c r="S42" s="4"/>
      <c r="T42" s="4"/>
      <c r="U42" s="4"/>
      <c r="V42" s="4"/>
    </row>
    <row r="43" spans="1:22" ht="60" x14ac:dyDescent="0.25">
      <c r="A43" s="34">
        <v>1</v>
      </c>
      <c r="B43" s="35">
        <v>9</v>
      </c>
      <c r="C43" s="35">
        <v>7</v>
      </c>
      <c r="D43" s="29">
        <f t="shared" si="2"/>
        <v>197</v>
      </c>
      <c r="E43" s="22" t="s">
        <v>57</v>
      </c>
      <c r="F43" s="73" t="s">
        <v>58</v>
      </c>
      <c r="G43" s="26" t="s">
        <v>59</v>
      </c>
      <c r="H43" s="27">
        <f t="shared" si="1"/>
        <v>197</v>
      </c>
      <c r="I43" s="4"/>
      <c r="J43" s="4"/>
      <c r="K43" s="4"/>
      <c r="L43" s="4"/>
      <c r="M43" s="4"/>
      <c r="N43" s="4"/>
      <c r="O43" s="4"/>
      <c r="P43" s="4"/>
      <c r="Q43" s="4"/>
      <c r="R43" s="4"/>
      <c r="S43" s="4"/>
      <c r="T43" s="4"/>
      <c r="U43" s="4"/>
      <c r="V43" s="4"/>
    </row>
    <row r="44" spans="1:22" ht="90" x14ac:dyDescent="0.25">
      <c r="A44" s="34">
        <v>1</v>
      </c>
      <c r="B44" s="35">
        <v>9</v>
      </c>
      <c r="C44" s="35">
        <v>8</v>
      </c>
      <c r="D44" s="29">
        <f t="shared" si="2"/>
        <v>198</v>
      </c>
      <c r="E44" s="22" t="s">
        <v>54</v>
      </c>
      <c r="F44" s="75" t="s">
        <v>55</v>
      </c>
      <c r="G44" s="8" t="s">
        <v>56</v>
      </c>
      <c r="H44" s="27">
        <f t="shared" si="1"/>
        <v>198</v>
      </c>
      <c r="I44" s="4"/>
      <c r="J44" s="4"/>
      <c r="K44" s="4"/>
      <c r="L44" s="4"/>
      <c r="M44" s="4"/>
      <c r="N44" s="4"/>
      <c r="O44" s="4"/>
      <c r="P44" s="4"/>
      <c r="Q44" s="4"/>
      <c r="R44" s="4"/>
      <c r="S44" s="4"/>
      <c r="T44" s="4"/>
      <c r="U44" s="4"/>
      <c r="V44" s="4"/>
    </row>
    <row r="45" spans="1:22" ht="130" x14ac:dyDescent="0.25">
      <c r="A45" s="34">
        <v>1</v>
      </c>
      <c r="B45" s="35">
        <v>9</v>
      </c>
      <c r="C45" s="35">
        <v>9</v>
      </c>
      <c r="D45" s="29">
        <f t="shared" si="2"/>
        <v>199</v>
      </c>
      <c r="E45" s="22" t="s">
        <v>51</v>
      </c>
      <c r="F45" s="75" t="s">
        <v>52</v>
      </c>
      <c r="G45" s="26" t="s">
        <v>53</v>
      </c>
      <c r="H45" s="27">
        <f t="shared" si="1"/>
        <v>199</v>
      </c>
      <c r="I45" s="4"/>
      <c r="J45" s="4"/>
      <c r="K45" s="4"/>
      <c r="L45" s="4"/>
      <c r="M45" s="4"/>
      <c r="N45" s="4"/>
      <c r="O45" s="4"/>
      <c r="P45" s="4"/>
      <c r="Q45" s="4"/>
      <c r="R45" s="4"/>
      <c r="S45" s="4"/>
      <c r="T45" s="4"/>
      <c r="U45" s="4"/>
      <c r="V45" s="4"/>
    </row>
    <row r="46" spans="1:22" ht="80" x14ac:dyDescent="0.25">
      <c r="A46" s="36">
        <v>2</v>
      </c>
      <c r="B46" s="37">
        <v>0</v>
      </c>
      <c r="C46" s="37">
        <v>0</v>
      </c>
      <c r="D46" s="52">
        <f t="shared" si="2"/>
        <v>200</v>
      </c>
      <c r="E46" s="10" t="s">
        <v>109</v>
      </c>
      <c r="F46" s="75" t="s">
        <v>110</v>
      </c>
      <c r="G46" s="9" t="s">
        <v>111</v>
      </c>
      <c r="H46" s="27">
        <f t="shared" si="1"/>
        <v>200</v>
      </c>
      <c r="I46" s="4"/>
      <c r="J46" s="4"/>
      <c r="K46" s="4"/>
      <c r="L46" s="4"/>
      <c r="M46" s="4"/>
      <c r="N46" s="4"/>
      <c r="O46" s="4"/>
      <c r="P46" s="4"/>
      <c r="Q46" s="4"/>
      <c r="R46" s="4"/>
      <c r="S46" s="4"/>
      <c r="T46" s="4"/>
      <c r="U46" s="4"/>
      <c r="V46" s="4"/>
    </row>
    <row r="47" spans="1:22" ht="20" x14ac:dyDescent="0.25">
      <c r="A47" s="36">
        <v>2</v>
      </c>
      <c r="B47" s="37">
        <v>1</v>
      </c>
      <c r="C47" s="37">
        <v>0</v>
      </c>
      <c r="D47" s="52">
        <f t="shared" si="2"/>
        <v>210</v>
      </c>
      <c r="E47" s="10" t="s">
        <v>112</v>
      </c>
      <c r="F47" s="75" t="s">
        <v>113</v>
      </c>
      <c r="G47" s="8" t="s">
        <v>114</v>
      </c>
      <c r="H47" s="27">
        <f t="shared" si="1"/>
        <v>210</v>
      </c>
      <c r="I47" s="4"/>
      <c r="J47" s="4"/>
      <c r="K47" s="4"/>
      <c r="L47" s="4"/>
      <c r="M47" s="4"/>
      <c r="N47" s="4"/>
      <c r="O47" s="4"/>
      <c r="P47" s="4"/>
      <c r="Q47" s="4"/>
      <c r="R47" s="4"/>
      <c r="S47" s="4"/>
      <c r="T47" s="4"/>
      <c r="U47" s="4"/>
      <c r="V47" s="4"/>
    </row>
    <row r="48" spans="1:22" ht="50" x14ac:dyDescent="0.25">
      <c r="A48" s="36">
        <v>2</v>
      </c>
      <c r="B48" s="37">
        <v>1</v>
      </c>
      <c r="C48" s="37">
        <v>1</v>
      </c>
      <c r="D48" s="52">
        <f t="shared" si="2"/>
        <v>211</v>
      </c>
      <c r="E48" s="10" t="s">
        <v>302</v>
      </c>
      <c r="F48" s="75" t="s">
        <v>115</v>
      </c>
      <c r="G48" s="7" t="s">
        <v>116</v>
      </c>
      <c r="H48" s="27">
        <f t="shared" si="1"/>
        <v>211</v>
      </c>
      <c r="I48" s="4"/>
      <c r="J48" s="4"/>
      <c r="K48" s="4"/>
      <c r="L48" s="4"/>
      <c r="M48" s="4"/>
      <c r="N48" s="4"/>
      <c r="O48" s="4"/>
      <c r="P48" s="4"/>
      <c r="Q48" s="4"/>
      <c r="R48" s="4"/>
      <c r="S48" s="4"/>
      <c r="T48" s="4"/>
      <c r="U48" s="4"/>
      <c r="V48" s="4"/>
    </row>
    <row r="49" spans="1:22" ht="60" x14ac:dyDescent="0.25">
      <c r="A49" s="36">
        <v>2</v>
      </c>
      <c r="B49" s="37">
        <v>1</v>
      </c>
      <c r="C49" s="37">
        <v>2</v>
      </c>
      <c r="D49" s="52">
        <f t="shared" si="2"/>
        <v>212</v>
      </c>
      <c r="E49" s="10" t="s">
        <v>303</v>
      </c>
      <c r="F49" s="75" t="s">
        <v>117</v>
      </c>
      <c r="G49" s="9" t="s">
        <v>102</v>
      </c>
      <c r="H49" s="27">
        <f t="shared" si="1"/>
        <v>212</v>
      </c>
      <c r="I49" s="4"/>
      <c r="J49" s="4"/>
      <c r="K49" s="4"/>
      <c r="L49" s="4"/>
      <c r="M49" s="4"/>
      <c r="N49" s="4"/>
      <c r="O49" s="4"/>
      <c r="P49" s="4"/>
      <c r="Q49" s="4"/>
      <c r="R49" s="4"/>
      <c r="S49" s="4"/>
      <c r="T49" s="4"/>
      <c r="U49" s="4"/>
      <c r="V49" s="4"/>
    </row>
    <row r="50" spans="1:22" x14ac:dyDescent="0.25">
      <c r="A50" s="36">
        <v>2</v>
      </c>
      <c r="B50" s="37">
        <v>1</v>
      </c>
      <c r="C50" s="37">
        <v>4</v>
      </c>
      <c r="D50" s="52">
        <f t="shared" si="2"/>
        <v>214</v>
      </c>
      <c r="E50" s="10" t="s">
        <v>118</v>
      </c>
      <c r="F50" s="75" t="s">
        <v>119</v>
      </c>
      <c r="G50" s="7" t="s">
        <v>120</v>
      </c>
      <c r="H50" s="27">
        <f t="shared" si="1"/>
        <v>214</v>
      </c>
      <c r="I50" s="4"/>
      <c r="J50" s="4"/>
      <c r="K50" s="4"/>
      <c r="L50" s="4"/>
      <c r="M50" s="4"/>
      <c r="N50" s="4"/>
      <c r="O50" s="4"/>
      <c r="P50" s="4"/>
      <c r="Q50" s="4"/>
      <c r="R50" s="4"/>
      <c r="S50" s="4"/>
      <c r="T50" s="4"/>
      <c r="U50" s="4"/>
      <c r="V50" s="4"/>
    </row>
    <row r="51" spans="1:22" ht="90" x14ac:dyDescent="0.25">
      <c r="A51" s="36">
        <v>2</v>
      </c>
      <c r="B51" s="37">
        <v>2</v>
      </c>
      <c r="C51" s="37">
        <v>0</v>
      </c>
      <c r="D51" s="25">
        <f t="shared" si="2"/>
        <v>220</v>
      </c>
      <c r="E51" s="62" t="s">
        <v>121</v>
      </c>
      <c r="F51" s="75" t="s">
        <v>122</v>
      </c>
      <c r="G51" s="26" t="s">
        <v>123</v>
      </c>
      <c r="H51" s="27">
        <f t="shared" si="1"/>
        <v>220</v>
      </c>
      <c r="I51" s="4"/>
      <c r="J51" s="4"/>
      <c r="K51" s="4"/>
      <c r="L51" s="4"/>
      <c r="M51" s="4"/>
      <c r="N51" s="4"/>
      <c r="O51" s="4"/>
      <c r="P51" s="4"/>
      <c r="Q51" s="4"/>
      <c r="R51" s="4"/>
      <c r="S51" s="4"/>
      <c r="T51" s="4"/>
      <c r="U51" s="4"/>
      <c r="V51" s="4"/>
    </row>
    <row r="52" spans="1:22" ht="30" x14ac:dyDescent="0.25">
      <c r="A52" s="36">
        <v>2</v>
      </c>
      <c r="B52" s="37">
        <v>2</v>
      </c>
      <c r="C52" s="37">
        <v>1</v>
      </c>
      <c r="D52" s="25">
        <f t="shared" si="2"/>
        <v>221</v>
      </c>
      <c r="E52" s="62" t="s">
        <v>124</v>
      </c>
      <c r="F52" s="75" t="s">
        <v>125</v>
      </c>
      <c r="G52" s="9" t="s">
        <v>86</v>
      </c>
      <c r="H52" s="27">
        <f t="shared" si="1"/>
        <v>221</v>
      </c>
      <c r="I52" s="4"/>
      <c r="J52" s="4"/>
      <c r="K52" s="4"/>
      <c r="L52" s="4"/>
      <c r="M52" s="4"/>
      <c r="N52" s="4"/>
      <c r="O52" s="4"/>
      <c r="P52" s="4"/>
      <c r="Q52" s="4"/>
      <c r="R52" s="4"/>
      <c r="S52" s="4"/>
      <c r="T52" s="4"/>
      <c r="U52" s="4"/>
      <c r="V52" s="4"/>
    </row>
    <row r="53" spans="1:22" x14ac:dyDescent="0.25">
      <c r="A53" s="36">
        <v>2</v>
      </c>
      <c r="B53" s="37">
        <v>2</v>
      </c>
      <c r="C53" s="37">
        <v>2</v>
      </c>
      <c r="D53" s="25">
        <f t="shared" si="2"/>
        <v>222</v>
      </c>
      <c r="E53" s="62" t="s">
        <v>126</v>
      </c>
      <c r="F53" s="75" t="s">
        <v>127</v>
      </c>
      <c r="G53" s="9" t="s">
        <v>86</v>
      </c>
      <c r="H53" s="27">
        <f t="shared" si="1"/>
        <v>222</v>
      </c>
      <c r="I53" s="4"/>
      <c r="J53" s="4"/>
      <c r="K53" s="4"/>
      <c r="L53" s="4"/>
      <c r="M53" s="4"/>
      <c r="N53" s="4"/>
      <c r="O53" s="4"/>
      <c r="P53" s="4"/>
      <c r="Q53" s="4"/>
      <c r="R53" s="4"/>
      <c r="S53" s="4"/>
      <c r="T53" s="4"/>
      <c r="U53" s="4"/>
      <c r="V53" s="4"/>
    </row>
    <row r="54" spans="1:22" x14ac:dyDescent="0.25">
      <c r="A54" s="36">
        <v>2</v>
      </c>
      <c r="B54" s="37">
        <v>2</v>
      </c>
      <c r="C54" s="37">
        <v>3</v>
      </c>
      <c r="D54" s="25">
        <f t="shared" si="2"/>
        <v>223</v>
      </c>
      <c r="E54" s="62" t="s">
        <v>128</v>
      </c>
      <c r="F54" s="75" t="s">
        <v>129</v>
      </c>
      <c r="G54" s="9" t="s">
        <v>86</v>
      </c>
      <c r="H54" s="27">
        <f t="shared" si="1"/>
        <v>223</v>
      </c>
      <c r="I54" s="4"/>
      <c r="J54" s="4"/>
      <c r="K54" s="4"/>
      <c r="L54" s="4"/>
      <c r="M54" s="4"/>
      <c r="N54" s="4"/>
      <c r="O54" s="4"/>
      <c r="P54" s="4"/>
      <c r="Q54" s="4"/>
      <c r="R54" s="4"/>
      <c r="S54" s="4"/>
      <c r="T54" s="4"/>
      <c r="U54" s="4"/>
      <c r="V54" s="4"/>
    </row>
    <row r="55" spans="1:22" ht="20" x14ac:dyDescent="0.25">
      <c r="A55" s="36">
        <v>2</v>
      </c>
      <c r="B55" s="37">
        <v>2</v>
      </c>
      <c r="C55" s="37">
        <v>4</v>
      </c>
      <c r="D55" s="25">
        <f t="shared" si="2"/>
        <v>224</v>
      </c>
      <c r="E55" s="62" t="s">
        <v>130</v>
      </c>
      <c r="F55" s="75" t="s">
        <v>131</v>
      </c>
      <c r="G55" s="7" t="s">
        <v>132</v>
      </c>
      <c r="H55" s="27">
        <f t="shared" si="1"/>
        <v>224</v>
      </c>
      <c r="I55" s="4"/>
      <c r="J55" s="4"/>
      <c r="K55" s="4"/>
      <c r="L55" s="4"/>
      <c r="M55" s="4"/>
      <c r="N55" s="4"/>
      <c r="O55" s="4"/>
      <c r="P55" s="4"/>
      <c r="Q55" s="4"/>
      <c r="R55" s="4"/>
      <c r="S55" s="4"/>
      <c r="T55" s="4"/>
      <c r="U55" s="4"/>
      <c r="V55" s="4"/>
    </row>
    <row r="56" spans="1:22" ht="30" x14ac:dyDescent="0.25">
      <c r="A56" s="36">
        <v>2</v>
      </c>
      <c r="B56" s="37">
        <v>2</v>
      </c>
      <c r="C56" s="37">
        <v>5</v>
      </c>
      <c r="D56" s="25">
        <f t="shared" si="2"/>
        <v>225</v>
      </c>
      <c r="E56" s="62" t="s">
        <v>133</v>
      </c>
      <c r="F56" s="75" t="s">
        <v>134</v>
      </c>
      <c r="G56" s="7" t="s">
        <v>135</v>
      </c>
      <c r="H56" s="27">
        <f t="shared" si="1"/>
        <v>225</v>
      </c>
      <c r="I56" s="4"/>
      <c r="J56" s="4"/>
      <c r="K56" s="4"/>
      <c r="L56" s="4"/>
      <c r="M56" s="4"/>
      <c r="N56" s="4"/>
      <c r="O56" s="4"/>
      <c r="P56" s="4"/>
      <c r="Q56" s="4"/>
      <c r="R56" s="4"/>
      <c r="S56" s="4"/>
      <c r="T56" s="4"/>
      <c r="U56" s="4"/>
      <c r="V56" s="4"/>
    </row>
    <row r="57" spans="1:22" ht="30" x14ac:dyDescent="0.25">
      <c r="A57" s="36">
        <v>2</v>
      </c>
      <c r="B57" s="37">
        <v>2</v>
      </c>
      <c r="C57" s="37">
        <v>6</v>
      </c>
      <c r="D57" s="25">
        <f t="shared" si="2"/>
        <v>226</v>
      </c>
      <c r="E57" s="62" t="s">
        <v>136</v>
      </c>
      <c r="F57" s="75" t="s">
        <v>137</v>
      </c>
      <c r="G57" s="7" t="s">
        <v>138</v>
      </c>
      <c r="H57" s="27">
        <f t="shared" si="1"/>
        <v>226</v>
      </c>
      <c r="I57" s="4"/>
      <c r="J57" s="4"/>
      <c r="K57" s="4"/>
      <c r="L57" s="4"/>
      <c r="M57" s="4"/>
      <c r="N57" s="4"/>
      <c r="O57" s="4"/>
      <c r="P57" s="4"/>
      <c r="Q57" s="4"/>
      <c r="R57" s="4"/>
      <c r="S57" s="4"/>
      <c r="T57" s="4"/>
      <c r="U57" s="4"/>
      <c r="V57" s="4"/>
    </row>
    <row r="58" spans="1:22" ht="20" x14ac:dyDescent="0.25">
      <c r="A58" s="36">
        <v>2</v>
      </c>
      <c r="B58" s="37">
        <v>2</v>
      </c>
      <c r="C58" s="37">
        <v>9</v>
      </c>
      <c r="D58" s="25">
        <f t="shared" si="2"/>
        <v>229</v>
      </c>
      <c r="E58" s="62" t="s">
        <v>163</v>
      </c>
      <c r="F58" s="75" t="s">
        <v>164</v>
      </c>
      <c r="G58" s="9" t="s">
        <v>86</v>
      </c>
      <c r="H58" s="27">
        <f t="shared" si="1"/>
        <v>229</v>
      </c>
      <c r="I58" s="4"/>
      <c r="J58" s="4"/>
      <c r="K58" s="4"/>
      <c r="L58" s="4"/>
      <c r="M58" s="4"/>
      <c r="N58" s="4"/>
      <c r="O58" s="4"/>
      <c r="P58" s="4"/>
      <c r="Q58" s="4"/>
      <c r="R58" s="4"/>
      <c r="S58" s="4"/>
      <c r="T58" s="4"/>
      <c r="U58" s="4"/>
      <c r="V58" s="4"/>
    </row>
    <row r="59" spans="1:22" ht="20" x14ac:dyDescent="0.25">
      <c r="A59" s="36">
        <v>2</v>
      </c>
      <c r="B59" s="37">
        <v>3</v>
      </c>
      <c r="C59" s="37">
        <v>0</v>
      </c>
      <c r="D59" s="31">
        <f t="shared" si="2"/>
        <v>230</v>
      </c>
      <c r="E59" s="62" t="s">
        <v>139</v>
      </c>
      <c r="F59" s="75" t="s">
        <v>140</v>
      </c>
      <c r="G59" s="9" t="s">
        <v>141</v>
      </c>
      <c r="H59" s="27">
        <f t="shared" si="1"/>
        <v>230</v>
      </c>
      <c r="I59" s="4"/>
      <c r="J59" s="4"/>
      <c r="K59" s="4"/>
      <c r="L59" s="4"/>
      <c r="M59" s="4"/>
      <c r="N59" s="4"/>
      <c r="O59" s="4"/>
      <c r="P59" s="4"/>
      <c r="Q59" s="4"/>
      <c r="R59" s="4"/>
      <c r="S59" s="4"/>
      <c r="T59" s="4"/>
      <c r="U59" s="4"/>
      <c r="V59" s="4"/>
    </row>
    <row r="60" spans="1:22" ht="40" x14ac:dyDescent="0.25">
      <c r="A60" s="36">
        <v>2</v>
      </c>
      <c r="B60" s="37">
        <v>3</v>
      </c>
      <c r="C60" s="37">
        <v>1</v>
      </c>
      <c r="D60" s="31">
        <f t="shared" si="2"/>
        <v>231</v>
      </c>
      <c r="E60" s="62" t="s">
        <v>142</v>
      </c>
      <c r="F60" s="75" t="s">
        <v>143</v>
      </c>
      <c r="G60" s="7" t="s">
        <v>144</v>
      </c>
      <c r="H60" s="27">
        <f t="shared" si="1"/>
        <v>231</v>
      </c>
      <c r="I60" s="4"/>
      <c r="J60" s="4"/>
      <c r="K60" s="4"/>
      <c r="L60" s="4"/>
      <c r="M60" s="4"/>
      <c r="N60" s="4"/>
      <c r="O60" s="4"/>
      <c r="P60" s="4"/>
      <c r="Q60" s="4"/>
      <c r="R60" s="4"/>
      <c r="S60" s="4"/>
      <c r="T60" s="4"/>
      <c r="U60" s="4"/>
      <c r="V60" s="4"/>
    </row>
    <row r="61" spans="1:22" x14ac:dyDescent="0.25">
      <c r="A61" s="36">
        <v>2</v>
      </c>
      <c r="B61" s="37">
        <v>4</v>
      </c>
      <c r="C61" s="37">
        <v>0</v>
      </c>
      <c r="D61" s="31">
        <f t="shared" si="2"/>
        <v>240</v>
      </c>
      <c r="E61" s="62" t="s">
        <v>145</v>
      </c>
      <c r="F61" s="75" t="s">
        <v>146</v>
      </c>
      <c r="G61" s="26" t="s">
        <v>147</v>
      </c>
      <c r="H61" s="27">
        <f t="shared" si="1"/>
        <v>240</v>
      </c>
      <c r="I61" s="4"/>
      <c r="J61" s="4"/>
      <c r="K61" s="4"/>
      <c r="L61" s="4"/>
      <c r="M61" s="4"/>
      <c r="N61" s="4"/>
      <c r="O61" s="4"/>
      <c r="P61" s="4"/>
      <c r="Q61" s="4"/>
      <c r="R61" s="4"/>
      <c r="S61" s="4"/>
      <c r="T61" s="4"/>
      <c r="U61" s="4"/>
      <c r="V61" s="4"/>
    </row>
    <row r="62" spans="1:22" ht="20" x14ac:dyDescent="0.25">
      <c r="A62" s="36">
        <v>2</v>
      </c>
      <c r="B62" s="37">
        <v>4</v>
      </c>
      <c r="C62" s="37">
        <v>1</v>
      </c>
      <c r="D62" s="31">
        <f t="shared" si="2"/>
        <v>241</v>
      </c>
      <c r="E62" s="62" t="s">
        <v>148</v>
      </c>
      <c r="F62" s="75" t="s">
        <v>149</v>
      </c>
      <c r="G62" s="26" t="s">
        <v>150</v>
      </c>
      <c r="H62" s="27">
        <f t="shared" si="1"/>
        <v>241</v>
      </c>
      <c r="I62" s="4"/>
      <c r="J62" s="4"/>
      <c r="K62" s="4"/>
      <c r="L62" s="4"/>
      <c r="M62" s="4"/>
      <c r="N62" s="4"/>
      <c r="O62" s="4"/>
      <c r="P62" s="4"/>
      <c r="Q62" s="4"/>
      <c r="R62" s="4"/>
      <c r="S62" s="4"/>
      <c r="T62" s="4"/>
      <c r="U62" s="4"/>
      <c r="V62" s="4"/>
    </row>
    <row r="63" spans="1:22" ht="80" x14ac:dyDescent="0.25">
      <c r="A63" s="36">
        <v>2</v>
      </c>
      <c r="B63" s="37">
        <v>4</v>
      </c>
      <c r="C63" s="37">
        <v>2</v>
      </c>
      <c r="D63" s="31">
        <f t="shared" si="2"/>
        <v>242</v>
      </c>
      <c r="E63" s="62" t="s">
        <v>151</v>
      </c>
      <c r="F63" s="75" t="s">
        <v>152</v>
      </c>
      <c r="G63" s="26" t="s">
        <v>153</v>
      </c>
      <c r="H63" s="27">
        <f t="shared" si="1"/>
        <v>242</v>
      </c>
      <c r="I63" s="4"/>
      <c r="J63" s="4"/>
      <c r="K63" s="4"/>
      <c r="L63" s="4"/>
      <c r="M63" s="4"/>
      <c r="N63" s="4"/>
      <c r="O63" s="4"/>
      <c r="P63" s="4"/>
      <c r="Q63" s="4"/>
      <c r="R63" s="4"/>
      <c r="S63" s="4"/>
      <c r="T63" s="4"/>
      <c r="U63" s="4"/>
      <c r="V63" s="4"/>
    </row>
    <row r="64" spans="1:22" ht="30" x14ac:dyDescent="0.25">
      <c r="A64" s="36">
        <v>2</v>
      </c>
      <c r="B64" s="37">
        <v>4</v>
      </c>
      <c r="C64" s="37">
        <v>3</v>
      </c>
      <c r="D64" s="31">
        <f t="shared" si="2"/>
        <v>243</v>
      </c>
      <c r="E64" s="62" t="s">
        <v>154</v>
      </c>
      <c r="F64" s="75" t="s">
        <v>155</v>
      </c>
      <c r="G64" s="7" t="s">
        <v>144</v>
      </c>
      <c r="H64" s="27">
        <f t="shared" si="1"/>
        <v>243</v>
      </c>
      <c r="I64" s="4"/>
      <c r="J64" s="4"/>
      <c r="K64" s="4"/>
      <c r="L64" s="4"/>
      <c r="M64" s="4"/>
      <c r="N64" s="4"/>
      <c r="O64" s="4"/>
      <c r="P64" s="4"/>
      <c r="Q64" s="4"/>
      <c r="R64" s="4"/>
      <c r="S64" s="4"/>
      <c r="T64" s="4"/>
      <c r="U64" s="4"/>
      <c r="V64" s="4"/>
    </row>
    <row r="65" spans="1:22" ht="20" x14ac:dyDescent="0.25">
      <c r="A65" s="36">
        <v>2</v>
      </c>
      <c r="B65" s="37">
        <v>4</v>
      </c>
      <c r="C65" s="37">
        <v>4</v>
      </c>
      <c r="D65" s="31">
        <f t="shared" si="2"/>
        <v>244</v>
      </c>
      <c r="E65" s="62" t="s">
        <v>156</v>
      </c>
      <c r="F65" s="75" t="s">
        <v>157</v>
      </c>
      <c r="G65" s="7" t="s">
        <v>144</v>
      </c>
      <c r="H65" s="27">
        <f t="shared" si="1"/>
        <v>244</v>
      </c>
      <c r="I65" s="4"/>
      <c r="J65" s="4"/>
      <c r="K65" s="4"/>
      <c r="L65" s="4"/>
      <c r="M65" s="4"/>
      <c r="N65" s="4"/>
      <c r="O65" s="4"/>
      <c r="P65" s="4"/>
      <c r="Q65" s="4"/>
      <c r="R65" s="4"/>
      <c r="S65" s="4"/>
      <c r="T65" s="4"/>
      <c r="U65" s="4"/>
      <c r="V65" s="4"/>
    </row>
    <row r="66" spans="1:22" x14ac:dyDescent="0.25">
      <c r="A66" s="36">
        <v>2</v>
      </c>
      <c r="B66" s="37">
        <v>4</v>
      </c>
      <c r="C66" s="37">
        <v>5</v>
      </c>
      <c r="D66" s="31">
        <f t="shared" ref="D66:D98" si="3">(A66*100)+(B66*10)+C66</f>
        <v>245</v>
      </c>
      <c r="E66" s="62" t="s">
        <v>158</v>
      </c>
      <c r="F66" s="75" t="s">
        <v>159</v>
      </c>
      <c r="G66" s="7" t="s">
        <v>144</v>
      </c>
      <c r="H66" s="27">
        <f t="shared" si="1"/>
        <v>245</v>
      </c>
      <c r="I66" s="4"/>
      <c r="J66" s="4"/>
      <c r="K66" s="4"/>
      <c r="L66" s="4"/>
      <c r="M66" s="4"/>
      <c r="N66" s="4"/>
      <c r="O66" s="4"/>
      <c r="P66" s="4"/>
      <c r="Q66" s="4"/>
      <c r="R66" s="4"/>
      <c r="S66" s="4"/>
      <c r="T66" s="4"/>
      <c r="U66" s="4"/>
      <c r="V66" s="4"/>
    </row>
    <row r="67" spans="1:22" ht="40" x14ac:dyDescent="0.25">
      <c r="A67" s="36">
        <v>2</v>
      </c>
      <c r="B67" s="37">
        <v>4</v>
      </c>
      <c r="C67" s="37">
        <v>6</v>
      </c>
      <c r="D67" s="31">
        <f t="shared" si="3"/>
        <v>246</v>
      </c>
      <c r="E67" s="62" t="s">
        <v>160</v>
      </c>
      <c r="F67" s="75" t="s">
        <v>161</v>
      </c>
      <c r="G67" s="7" t="s">
        <v>162</v>
      </c>
      <c r="H67" s="27">
        <f t="shared" ref="H67:H126" si="4">D67</f>
        <v>246</v>
      </c>
      <c r="I67" s="4"/>
      <c r="J67" s="4"/>
      <c r="K67" s="4"/>
      <c r="L67" s="4"/>
      <c r="M67" s="4"/>
      <c r="N67" s="4"/>
      <c r="O67" s="4"/>
      <c r="P67" s="4"/>
      <c r="Q67" s="4"/>
      <c r="R67" s="4"/>
      <c r="S67" s="4"/>
      <c r="T67" s="4"/>
      <c r="U67" s="4"/>
      <c r="V67" s="4"/>
    </row>
    <row r="68" spans="1:22" x14ac:dyDescent="0.25">
      <c r="A68" s="36">
        <v>2</v>
      </c>
      <c r="B68" s="37">
        <v>5</v>
      </c>
      <c r="C68" s="37">
        <v>0</v>
      </c>
      <c r="D68" s="24">
        <f t="shared" si="3"/>
        <v>250</v>
      </c>
      <c r="E68" s="62" t="s">
        <v>356</v>
      </c>
      <c r="F68" s="75" t="s">
        <v>165</v>
      </c>
      <c r="G68" s="9" t="s">
        <v>166</v>
      </c>
      <c r="H68" s="27">
        <f t="shared" si="4"/>
        <v>250</v>
      </c>
      <c r="I68" s="4"/>
      <c r="J68" s="4"/>
      <c r="K68" s="4"/>
      <c r="L68" s="4"/>
      <c r="M68" s="4"/>
      <c r="N68" s="4"/>
      <c r="O68" s="4"/>
      <c r="P68" s="4"/>
      <c r="Q68" s="4"/>
      <c r="R68" s="4"/>
      <c r="S68" s="4"/>
      <c r="T68" s="4"/>
      <c r="U68" s="4"/>
      <c r="V68" s="4"/>
    </row>
    <row r="69" spans="1:22" ht="30" x14ac:dyDescent="0.25">
      <c r="A69" s="36">
        <v>2</v>
      </c>
      <c r="B69" s="37">
        <v>5</v>
      </c>
      <c r="C69" s="37">
        <v>1</v>
      </c>
      <c r="D69" s="24">
        <f t="shared" si="3"/>
        <v>251</v>
      </c>
      <c r="E69" s="62" t="s">
        <v>167</v>
      </c>
      <c r="F69" s="75" t="s">
        <v>168</v>
      </c>
      <c r="G69" s="26" t="s">
        <v>169</v>
      </c>
      <c r="H69" s="27">
        <f t="shared" si="4"/>
        <v>251</v>
      </c>
      <c r="I69" s="4"/>
      <c r="J69" s="4"/>
      <c r="K69" s="4"/>
      <c r="L69" s="4"/>
      <c r="M69" s="4"/>
      <c r="N69" s="4"/>
      <c r="O69" s="4"/>
      <c r="P69" s="4"/>
      <c r="Q69" s="4"/>
      <c r="R69" s="4"/>
      <c r="S69" s="4"/>
      <c r="T69" s="4"/>
      <c r="U69" s="4"/>
      <c r="V69" s="4"/>
    </row>
    <row r="70" spans="1:22" ht="100" x14ac:dyDescent="0.25">
      <c r="A70" s="36">
        <v>2</v>
      </c>
      <c r="B70" s="37">
        <v>5</v>
      </c>
      <c r="C70" s="37">
        <v>2</v>
      </c>
      <c r="D70" s="24">
        <f t="shared" si="3"/>
        <v>252</v>
      </c>
      <c r="E70" s="62" t="s">
        <v>170</v>
      </c>
      <c r="F70" s="75" t="s">
        <v>171</v>
      </c>
      <c r="G70" s="26" t="s">
        <v>169</v>
      </c>
      <c r="H70" s="27">
        <f t="shared" si="4"/>
        <v>252</v>
      </c>
      <c r="I70" s="4"/>
      <c r="J70" s="4"/>
      <c r="K70" s="4"/>
      <c r="L70" s="4"/>
      <c r="M70" s="4"/>
      <c r="N70" s="4"/>
      <c r="O70" s="4"/>
      <c r="P70" s="4"/>
      <c r="Q70" s="4"/>
      <c r="R70" s="4"/>
      <c r="S70" s="4"/>
      <c r="T70" s="4"/>
      <c r="U70" s="4"/>
      <c r="V70" s="4"/>
    </row>
    <row r="71" spans="1:22" ht="100" x14ac:dyDescent="0.25">
      <c r="A71" s="36">
        <v>2</v>
      </c>
      <c r="B71" s="37">
        <v>5</v>
      </c>
      <c r="C71" s="37">
        <v>3</v>
      </c>
      <c r="D71" s="24">
        <f t="shared" si="3"/>
        <v>253</v>
      </c>
      <c r="E71" s="62" t="s">
        <v>172</v>
      </c>
      <c r="F71" s="75" t="s">
        <v>173</v>
      </c>
      <c r="G71" s="7" t="s">
        <v>174</v>
      </c>
      <c r="H71" s="27">
        <f t="shared" si="4"/>
        <v>253</v>
      </c>
      <c r="I71" s="4"/>
      <c r="J71" s="4"/>
      <c r="K71" s="4"/>
      <c r="L71" s="4"/>
      <c r="M71" s="4"/>
      <c r="N71" s="4"/>
      <c r="O71" s="4"/>
      <c r="P71" s="4"/>
      <c r="Q71" s="4"/>
      <c r="R71" s="4"/>
      <c r="S71" s="4"/>
      <c r="T71" s="4"/>
      <c r="U71" s="4"/>
      <c r="V71" s="4"/>
    </row>
    <row r="72" spans="1:22" ht="40" x14ac:dyDescent="0.25">
      <c r="A72" s="36">
        <v>2</v>
      </c>
      <c r="B72" s="37">
        <v>5</v>
      </c>
      <c r="C72" s="37">
        <v>4</v>
      </c>
      <c r="D72" s="24">
        <f t="shared" si="3"/>
        <v>254</v>
      </c>
      <c r="E72" s="62" t="s">
        <v>175</v>
      </c>
      <c r="F72" s="75" t="s">
        <v>176</v>
      </c>
      <c r="G72" s="8" t="s">
        <v>177</v>
      </c>
      <c r="H72" s="27">
        <f t="shared" si="4"/>
        <v>254</v>
      </c>
      <c r="I72" s="4"/>
      <c r="J72" s="4"/>
      <c r="K72" s="4"/>
      <c r="L72" s="4"/>
      <c r="M72" s="4"/>
      <c r="N72" s="4"/>
      <c r="O72" s="4"/>
      <c r="P72" s="4"/>
      <c r="Q72" s="4"/>
      <c r="R72" s="4"/>
      <c r="S72" s="4"/>
      <c r="T72" s="4"/>
      <c r="U72" s="4"/>
      <c r="V72" s="4"/>
    </row>
    <row r="73" spans="1:22" ht="50" x14ac:dyDescent="0.25">
      <c r="A73" s="36">
        <v>2</v>
      </c>
      <c r="B73" s="37">
        <v>6</v>
      </c>
      <c r="C73" s="37">
        <v>0</v>
      </c>
      <c r="D73" s="51">
        <f t="shared" si="3"/>
        <v>260</v>
      </c>
      <c r="E73" s="10" t="s">
        <v>316</v>
      </c>
      <c r="F73" s="75" t="s">
        <v>352</v>
      </c>
      <c r="G73" s="28" t="s">
        <v>351</v>
      </c>
      <c r="H73" s="27">
        <f t="shared" si="4"/>
        <v>260</v>
      </c>
      <c r="I73" s="4"/>
      <c r="J73" s="4"/>
      <c r="K73" s="4"/>
      <c r="L73" s="4"/>
      <c r="M73" s="4"/>
      <c r="N73" s="4"/>
      <c r="O73" s="4"/>
      <c r="P73" s="4"/>
      <c r="Q73" s="4"/>
      <c r="R73" s="4"/>
      <c r="S73" s="4"/>
      <c r="T73" s="4"/>
      <c r="U73" s="4"/>
      <c r="V73" s="4"/>
    </row>
    <row r="74" spans="1:22" ht="20" x14ac:dyDescent="0.25">
      <c r="A74" s="36">
        <v>2</v>
      </c>
      <c r="B74" s="37">
        <v>6</v>
      </c>
      <c r="C74" s="37">
        <v>1</v>
      </c>
      <c r="D74" s="51">
        <f t="shared" si="3"/>
        <v>261</v>
      </c>
      <c r="E74" s="10" t="s">
        <v>178</v>
      </c>
      <c r="F74" s="75" t="s">
        <v>179</v>
      </c>
      <c r="G74" s="8" t="s">
        <v>180</v>
      </c>
      <c r="H74" s="27">
        <f t="shared" si="4"/>
        <v>261</v>
      </c>
      <c r="I74" s="4"/>
      <c r="J74" s="4"/>
      <c r="K74" s="4"/>
      <c r="L74" s="4"/>
      <c r="M74" s="4"/>
      <c r="N74" s="4"/>
      <c r="O74" s="4"/>
      <c r="P74" s="4"/>
      <c r="Q74" s="4"/>
      <c r="R74" s="4"/>
      <c r="S74" s="4"/>
      <c r="T74" s="4"/>
      <c r="U74" s="4"/>
      <c r="V74" s="4"/>
    </row>
    <row r="75" spans="1:22" ht="20" x14ac:dyDescent="0.25">
      <c r="A75" s="36">
        <v>2</v>
      </c>
      <c r="B75" s="37">
        <v>6</v>
      </c>
      <c r="C75" s="37">
        <v>2</v>
      </c>
      <c r="D75" s="51">
        <f t="shared" si="3"/>
        <v>262</v>
      </c>
      <c r="E75" s="10" t="s">
        <v>181</v>
      </c>
      <c r="F75" s="75" t="s">
        <v>182</v>
      </c>
      <c r="G75" s="7" t="s">
        <v>23</v>
      </c>
      <c r="H75" s="27">
        <f t="shared" si="4"/>
        <v>262</v>
      </c>
      <c r="I75" s="4"/>
      <c r="J75" s="4"/>
      <c r="K75" s="4"/>
      <c r="L75" s="4"/>
      <c r="M75" s="4"/>
      <c r="N75" s="4"/>
      <c r="O75" s="4"/>
      <c r="P75" s="4"/>
      <c r="Q75" s="4"/>
      <c r="R75" s="4"/>
      <c r="S75" s="4"/>
      <c r="T75" s="4"/>
      <c r="U75" s="4"/>
      <c r="V75" s="4"/>
    </row>
    <row r="76" spans="1:22" ht="90" x14ac:dyDescent="0.25">
      <c r="A76" s="36">
        <v>2</v>
      </c>
      <c r="B76" s="37">
        <v>6</v>
      </c>
      <c r="C76" s="37">
        <v>3</v>
      </c>
      <c r="D76" s="51">
        <f t="shared" si="3"/>
        <v>263</v>
      </c>
      <c r="E76" s="10" t="s">
        <v>183</v>
      </c>
      <c r="F76" s="75" t="s">
        <v>184</v>
      </c>
      <c r="G76" s="60" t="s">
        <v>353</v>
      </c>
      <c r="H76" s="27">
        <f t="shared" si="4"/>
        <v>263</v>
      </c>
      <c r="I76" s="4"/>
      <c r="J76" s="4"/>
      <c r="K76" s="4"/>
      <c r="L76" s="4"/>
      <c r="M76" s="4"/>
      <c r="N76" s="4"/>
      <c r="O76" s="4"/>
      <c r="P76" s="4"/>
      <c r="Q76" s="4"/>
      <c r="R76" s="4"/>
      <c r="S76" s="4"/>
      <c r="T76" s="4"/>
      <c r="U76" s="4"/>
      <c r="V76" s="4"/>
    </row>
    <row r="77" spans="1:22" ht="40" x14ac:dyDescent="0.25">
      <c r="A77" s="36">
        <v>2</v>
      </c>
      <c r="B77" s="37">
        <v>6</v>
      </c>
      <c r="C77" s="37">
        <v>4</v>
      </c>
      <c r="D77" s="51">
        <f t="shared" si="3"/>
        <v>264</v>
      </c>
      <c r="E77" s="10" t="s">
        <v>185</v>
      </c>
      <c r="F77" s="75" t="s">
        <v>186</v>
      </c>
      <c r="G77" s="8" t="s">
        <v>187</v>
      </c>
      <c r="H77" s="27">
        <f t="shared" si="4"/>
        <v>264</v>
      </c>
      <c r="I77" s="4"/>
      <c r="J77" s="4"/>
      <c r="K77" s="4"/>
      <c r="L77" s="4"/>
      <c r="M77" s="4"/>
      <c r="N77" s="4"/>
      <c r="O77" s="4"/>
      <c r="P77" s="4"/>
      <c r="Q77" s="4"/>
      <c r="R77" s="4"/>
      <c r="S77" s="4"/>
      <c r="T77" s="4"/>
      <c r="U77" s="4"/>
      <c r="V77" s="4"/>
    </row>
    <row r="78" spans="1:22" ht="20" x14ac:dyDescent="0.25">
      <c r="A78" s="36">
        <v>2</v>
      </c>
      <c r="B78" s="37">
        <v>6</v>
      </c>
      <c r="C78" s="37">
        <v>5</v>
      </c>
      <c r="D78" s="51">
        <f t="shared" ref="D78" si="5">(A78*100)+(B78*10)+C78</f>
        <v>265</v>
      </c>
      <c r="E78" s="10" t="s">
        <v>358</v>
      </c>
      <c r="F78" s="75" t="s">
        <v>359</v>
      </c>
      <c r="G78" s="8" t="s">
        <v>360</v>
      </c>
      <c r="H78" s="27">
        <f t="shared" ref="H78" si="6">D78</f>
        <v>265</v>
      </c>
      <c r="I78" s="4"/>
      <c r="J78" s="4"/>
      <c r="K78" s="4"/>
      <c r="L78" s="4"/>
      <c r="M78" s="4"/>
      <c r="N78" s="4"/>
      <c r="O78" s="4"/>
      <c r="P78" s="4"/>
      <c r="Q78" s="4"/>
      <c r="R78" s="4"/>
      <c r="S78" s="4"/>
      <c r="T78" s="4"/>
      <c r="U78" s="4"/>
      <c r="V78" s="4"/>
    </row>
    <row r="79" spans="1:22" ht="40" x14ac:dyDescent="0.25">
      <c r="A79" s="36">
        <v>2</v>
      </c>
      <c r="B79" s="37">
        <v>6</v>
      </c>
      <c r="C79" s="37">
        <v>9</v>
      </c>
      <c r="D79" s="51">
        <f t="shared" si="3"/>
        <v>269</v>
      </c>
      <c r="E79" s="10" t="s">
        <v>288</v>
      </c>
      <c r="F79" s="75" t="s">
        <v>290</v>
      </c>
      <c r="G79" s="28" t="s">
        <v>289</v>
      </c>
      <c r="H79" s="27">
        <f t="shared" si="4"/>
        <v>269</v>
      </c>
      <c r="I79" s="4"/>
      <c r="J79" s="4"/>
      <c r="K79" s="4"/>
      <c r="L79" s="4"/>
      <c r="M79" s="4"/>
      <c r="N79" s="4"/>
      <c r="O79" s="4"/>
      <c r="P79" s="4"/>
      <c r="Q79" s="4"/>
      <c r="R79" s="4"/>
      <c r="S79" s="4"/>
      <c r="T79" s="4"/>
      <c r="U79" s="4"/>
      <c r="V79" s="4"/>
    </row>
    <row r="80" spans="1:22" x14ac:dyDescent="0.25">
      <c r="A80" s="36">
        <v>2</v>
      </c>
      <c r="B80" s="37">
        <v>7</v>
      </c>
      <c r="C80" s="37">
        <v>0</v>
      </c>
      <c r="D80" s="56">
        <f t="shared" si="3"/>
        <v>270</v>
      </c>
      <c r="E80" s="12" t="s">
        <v>236</v>
      </c>
      <c r="F80" s="75" t="s">
        <v>237</v>
      </c>
      <c r="G80" s="7" t="s">
        <v>23</v>
      </c>
      <c r="H80" s="27">
        <f t="shared" si="4"/>
        <v>270</v>
      </c>
      <c r="I80" s="4"/>
      <c r="J80" s="4"/>
      <c r="K80" s="4"/>
      <c r="L80" s="4"/>
      <c r="M80" s="4"/>
      <c r="N80" s="4"/>
      <c r="O80" s="4"/>
      <c r="P80" s="4"/>
      <c r="Q80" s="4"/>
      <c r="R80" s="4"/>
      <c r="S80" s="4"/>
      <c r="T80" s="4"/>
      <c r="U80" s="4"/>
      <c r="V80" s="4"/>
    </row>
    <row r="81" spans="1:22" ht="40" x14ac:dyDescent="0.25">
      <c r="A81" s="36">
        <v>2</v>
      </c>
      <c r="B81" s="37">
        <v>7</v>
      </c>
      <c r="C81" s="37">
        <v>1</v>
      </c>
      <c r="D81" s="56">
        <f t="shared" si="3"/>
        <v>271</v>
      </c>
      <c r="E81" s="12" t="s">
        <v>238</v>
      </c>
      <c r="F81" s="75" t="s">
        <v>239</v>
      </c>
      <c r="G81" s="7" t="s">
        <v>23</v>
      </c>
      <c r="H81" s="27">
        <f t="shared" si="4"/>
        <v>271</v>
      </c>
      <c r="I81" s="4"/>
      <c r="J81" s="4"/>
      <c r="K81" s="4"/>
      <c r="L81" s="4"/>
      <c r="M81" s="4"/>
      <c r="N81" s="4"/>
      <c r="O81" s="4"/>
      <c r="P81" s="4"/>
      <c r="Q81" s="4"/>
      <c r="R81" s="4"/>
      <c r="S81" s="4"/>
      <c r="T81" s="4"/>
      <c r="U81" s="4"/>
      <c r="V81" s="4"/>
    </row>
    <row r="82" spans="1:22" x14ac:dyDescent="0.25">
      <c r="A82" s="36">
        <v>2</v>
      </c>
      <c r="B82" s="37">
        <v>7</v>
      </c>
      <c r="C82" s="37">
        <v>2</v>
      </c>
      <c r="D82" s="56">
        <f t="shared" si="3"/>
        <v>272</v>
      </c>
      <c r="E82" s="12" t="s">
        <v>240</v>
      </c>
      <c r="F82" s="75" t="s">
        <v>241</v>
      </c>
      <c r="G82" s="9" t="s">
        <v>23</v>
      </c>
      <c r="H82" s="27">
        <f t="shared" si="4"/>
        <v>272</v>
      </c>
      <c r="I82" s="4"/>
      <c r="J82" s="4"/>
      <c r="K82" s="4"/>
      <c r="L82" s="4"/>
      <c r="M82" s="4"/>
      <c r="N82" s="4"/>
      <c r="O82" s="4"/>
      <c r="P82" s="4"/>
      <c r="Q82" s="4"/>
      <c r="R82" s="4"/>
      <c r="S82" s="4"/>
      <c r="T82" s="4"/>
      <c r="U82" s="4"/>
      <c r="V82" s="4"/>
    </row>
    <row r="83" spans="1:22" ht="50" x14ac:dyDescent="0.25">
      <c r="A83" s="36">
        <v>2</v>
      </c>
      <c r="B83" s="37">
        <v>7</v>
      </c>
      <c r="C83" s="37">
        <v>3</v>
      </c>
      <c r="D83" s="56">
        <f t="shared" si="3"/>
        <v>273</v>
      </c>
      <c r="E83" s="12" t="s">
        <v>242</v>
      </c>
      <c r="F83" s="75" t="s">
        <v>243</v>
      </c>
      <c r="G83" s="7" t="s">
        <v>23</v>
      </c>
      <c r="H83" s="27">
        <f t="shared" si="4"/>
        <v>273</v>
      </c>
      <c r="I83" s="4"/>
      <c r="J83" s="4"/>
      <c r="K83" s="4"/>
      <c r="L83" s="4"/>
      <c r="M83" s="4"/>
      <c r="N83" s="4"/>
      <c r="O83" s="4"/>
      <c r="P83" s="4"/>
      <c r="Q83" s="4"/>
      <c r="R83" s="4"/>
      <c r="S83" s="4"/>
      <c r="T83" s="4"/>
      <c r="U83" s="4"/>
      <c r="V83" s="4"/>
    </row>
    <row r="84" spans="1:22" ht="20" x14ac:dyDescent="0.25">
      <c r="A84" s="38">
        <v>3</v>
      </c>
      <c r="B84" s="39">
        <v>0</v>
      </c>
      <c r="C84" s="39">
        <v>0</v>
      </c>
      <c r="D84" s="5">
        <f t="shared" si="3"/>
        <v>300</v>
      </c>
      <c r="E84" s="11" t="s">
        <v>188</v>
      </c>
      <c r="F84" s="75" t="s">
        <v>189</v>
      </c>
      <c r="G84" s="26" t="s">
        <v>190</v>
      </c>
      <c r="H84" s="27">
        <f t="shared" si="4"/>
        <v>300</v>
      </c>
      <c r="I84" s="4"/>
      <c r="J84" s="4"/>
      <c r="K84" s="4"/>
      <c r="L84" s="4"/>
      <c r="M84" s="4"/>
      <c r="N84" s="4"/>
      <c r="O84" s="4"/>
      <c r="P84" s="4"/>
      <c r="Q84" s="4"/>
      <c r="R84" s="4"/>
      <c r="S84" s="4"/>
      <c r="T84" s="4"/>
      <c r="U84" s="4"/>
      <c r="V84" s="4"/>
    </row>
    <row r="85" spans="1:22" ht="30" x14ac:dyDescent="0.25">
      <c r="A85" s="38">
        <v>3</v>
      </c>
      <c r="B85" s="39">
        <v>0</v>
      </c>
      <c r="C85" s="39">
        <v>1</v>
      </c>
      <c r="D85" s="5">
        <f t="shared" si="3"/>
        <v>301</v>
      </c>
      <c r="E85" s="11" t="s">
        <v>191</v>
      </c>
      <c r="F85" s="75" t="s">
        <v>192</v>
      </c>
      <c r="G85" s="9" t="s">
        <v>23</v>
      </c>
      <c r="H85" s="27">
        <f t="shared" si="4"/>
        <v>301</v>
      </c>
      <c r="I85" s="4"/>
      <c r="J85" s="4"/>
      <c r="K85" s="4"/>
      <c r="L85" s="4"/>
      <c r="M85" s="4"/>
      <c r="N85" s="4"/>
      <c r="O85" s="4"/>
      <c r="P85" s="4"/>
      <c r="Q85" s="4"/>
      <c r="R85" s="4"/>
      <c r="S85" s="4"/>
      <c r="T85" s="4"/>
      <c r="U85" s="4"/>
      <c r="V85" s="4"/>
    </row>
    <row r="86" spans="1:22" ht="40" x14ac:dyDescent="0.25">
      <c r="A86" s="38">
        <v>3</v>
      </c>
      <c r="B86" s="39">
        <v>0</v>
      </c>
      <c r="C86" s="39">
        <v>2</v>
      </c>
      <c r="D86" s="5">
        <f t="shared" si="3"/>
        <v>302</v>
      </c>
      <c r="E86" s="11" t="s">
        <v>193</v>
      </c>
      <c r="F86" s="75" t="s">
        <v>194</v>
      </c>
      <c r="G86" s="7" t="s">
        <v>195</v>
      </c>
      <c r="H86" s="27">
        <f t="shared" si="4"/>
        <v>302</v>
      </c>
      <c r="I86" s="4"/>
      <c r="J86" s="4"/>
      <c r="K86" s="4"/>
      <c r="L86" s="4"/>
      <c r="M86" s="4"/>
      <c r="N86" s="4"/>
      <c r="O86" s="4"/>
      <c r="P86" s="4"/>
      <c r="Q86" s="4"/>
      <c r="R86" s="4"/>
      <c r="S86" s="4"/>
      <c r="T86" s="4"/>
      <c r="U86" s="4"/>
      <c r="V86" s="4"/>
    </row>
    <row r="87" spans="1:22" ht="50" x14ac:dyDescent="0.25">
      <c r="A87" s="38">
        <v>3</v>
      </c>
      <c r="B87" s="39">
        <v>0</v>
      </c>
      <c r="C87" s="39">
        <v>3</v>
      </c>
      <c r="D87" s="5">
        <f t="shared" si="3"/>
        <v>303</v>
      </c>
      <c r="E87" s="11" t="s">
        <v>196</v>
      </c>
      <c r="F87" s="75" t="s">
        <v>197</v>
      </c>
      <c r="G87" s="7" t="s">
        <v>198</v>
      </c>
      <c r="H87" s="27">
        <f t="shared" si="4"/>
        <v>303</v>
      </c>
      <c r="I87" s="4"/>
      <c r="J87" s="4"/>
      <c r="K87" s="4"/>
      <c r="L87" s="4"/>
      <c r="M87" s="4"/>
      <c r="N87" s="4"/>
      <c r="O87" s="4"/>
      <c r="P87" s="4"/>
      <c r="Q87" s="4"/>
      <c r="R87" s="4"/>
      <c r="S87" s="4"/>
      <c r="T87" s="4"/>
      <c r="U87" s="4"/>
      <c r="V87" s="4"/>
    </row>
    <row r="88" spans="1:22" ht="20" x14ac:dyDescent="0.25">
      <c r="A88" s="38">
        <v>3</v>
      </c>
      <c r="B88" s="39">
        <v>1</v>
      </c>
      <c r="C88" s="39">
        <v>0</v>
      </c>
      <c r="D88" s="5">
        <f t="shared" si="3"/>
        <v>310</v>
      </c>
      <c r="E88" s="11" t="s">
        <v>199</v>
      </c>
      <c r="F88" s="75" t="s">
        <v>200</v>
      </c>
      <c r="G88" s="8" t="s">
        <v>201</v>
      </c>
      <c r="H88" s="27">
        <f t="shared" si="4"/>
        <v>310</v>
      </c>
      <c r="I88" s="4"/>
      <c r="J88" s="4"/>
      <c r="K88" s="4"/>
      <c r="L88" s="4"/>
      <c r="M88" s="4"/>
      <c r="N88" s="4"/>
      <c r="O88" s="4"/>
      <c r="P88" s="4"/>
      <c r="Q88" s="4"/>
      <c r="R88" s="4"/>
      <c r="S88" s="4"/>
      <c r="T88" s="4"/>
      <c r="U88" s="4"/>
      <c r="V88" s="4"/>
    </row>
    <row r="89" spans="1:22" ht="50" x14ac:dyDescent="0.25">
      <c r="A89" s="38">
        <v>3</v>
      </c>
      <c r="B89" s="39">
        <v>2</v>
      </c>
      <c r="C89" s="39">
        <v>0</v>
      </c>
      <c r="D89" s="51">
        <f t="shared" si="3"/>
        <v>320</v>
      </c>
      <c r="E89" s="11" t="s">
        <v>202</v>
      </c>
      <c r="F89" s="75" t="s">
        <v>203</v>
      </c>
      <c r="G89" s="7" t="s">
        <v>204</v>
      </c>
      <c r="H89" s="27">
        <f t="shared" si="4"/>
        <v>320</v>
      </c>
      <c r="I89" s="4"/>
      <c r="J89" s="4"/>
      <c r="K89" s="4"/>
      <c r="L89" s="4"/>
      <c r="M89" s="4"/>
      <c r="N89" s="4"/>
      <c r="O89" s="4"/>
      <c r="P89" s="4"/>
      <c r="Q89" s="4"/>
      <c r="R89" s="4"/>
      <c r="S89" s="4"/>
      <c r="T89" s="4"/>
      <c r="U89" s="4"/>
      <c r="V89" s="4"/>
    </row>
    <row r="90" spans="1:22" ht="20" x14ac:dyDescent="0.25">
      <c r="A90" s="38">
        <v>3</v>
      </c>
      <c r="B90" s="39">
        <v>2</v>
      </c>
      <c r="C90" s="39">
        <v>1</v>
      </c>
      <c r="D90" s="51">
        <f t="shared" si="3"/>
        <v>321</v>
      </c>
      <c r="E90" s="11" t="s">
        <v>357</v>
      </c>
      <c r="F90" s="75" t="s">
        <v>205</v>
      </c>
      <c r="G90" s="9" t="s">
        <v>204</v>
      </c>
      <c r="H90" s="27">
        <f t="shared" si="4"/>
        <v>321</v>
      </c>
      <c r="I90" s="4"/>
      <c r="J90" s="4"/>
      <c r="K90" s="4"/>
      <c r="L90" s="4"/>
      <c r="M90" s="4"/>
      <c r="N90" s="4"/>
      <c r="O90" s="4"/>
      <c r="P90" s="4"/>
      <c r="Q90" s="4"/>
      <c r="R90" s="4"/>
      <c r="S90" s="4"/>
      <c r="T90" s="4"/>
      <c r="U90" s="4"/>
      <c r="V90" s="4"/>
    </row>
    <row r="91" spans="1:22" ht="30" x14ac:dyDescent="0.25">
      <c r="A91" s="38">
        <v>3</v>
      </c>
      <c r="B91" s="39">
        <v>4</v>
      </c>
      <c r="C91" s="39">
        <v>0</v>
      </c>
      <c r="D91" s="52">
        <f t="shared" si="3"/>
        <v>340</v>
      </c>
      <c r="E91" s="67" t="s">
        <v>206</v>
      </c>
      <c r="F91" s="75" t="s">
        <v>207</v>
      </c>
      <c r="G91" s="7" t="s">
        <v>208</v>
      </c>
      <c r="H91" s="27">
        <f t="shared" si="4"/>
        <v>340</v>
      </c>
      <c r="I91" s="4"/>
      <c r="J91" s="4"/>
      <c r="K91" s="4"/>
      <c r="L91" s="4"/>
      <c r="M91" s="4"/>
      <c r="N91" s="4"/>
      <c r="O91" s="4"/>
      <c r="P91" s="4"/>
      <c r="Q91" s="4"/>
      <c r="R91" s="4"/>
      <c r="S91" s="4"/>
      <c r="T91" s="4"/>
      <c r="U91" s="4"/>
      <c r="V91" s="4"/>
    </row>
    <row r="92" spans="1:22" ht="20" x14ac:dyDescent="0.25">
      <c r="A92" s="38">
        <v>3</v>
      </c>
      <c r="B92" s="39">
        <v>4</v>
      </c>
      <c r="C92" s="39">
        <v>1</v>
      </c>
      <c r="D92" s="52">
        <f t="shared" si="3"/>
        <v>341</v>
      </c>
      <c r="E92" s="67" t="s">
        <v>209</v>
      </c>
      <c r="F92" s="75" t="s">
        <v>210</v>
      </c>
      <c r="G92" s="7" t="s">
        <v>208</v>
      </c>
      <c r="H92" s="27">
        <f t="shared" si="4"/>
        <v>341</v>
      </c>
      <c r="I92" s="4"/>
      <c r="J92" s="4"/>
      <c r="K92" s="4"/>
      <c r="L92" s="4"/>
      <c r="M92" s="4"/>
      <c r="N92" s="4"/>
      <c r="O92" s="4"/>
      <c r="P92" s="4"/>
      <c r="Q92" s="4"/>
      <c r="R92" s="4"/>
      <c r="S92" s="4"/>
      <c r="T92" s="4"/>
      <c r="U92" s="4"/>
      <c r="V92" s="4"/>
    </row>
    <row r="93" spans="1:22" ht="20" x14ac:dyDescent="0.25">
      <c r="A93" s="38">
        <v>3</v>
      </c>
      <c r="B93" s="39">
        <v>4</v>
      </c>
      <c r="C93" s="39">
        <v>2</v>
      </c>
      <c r="D93" s="52">
        <f t="shared" si="3"/>
        <v>342</v>
      </c>
      <c r="E93" s="67" t="s">
        <v>211</v>
      </c>
      <c r="F93" s="75" t="s">
        <v>212</v>
      </c>
      <c r="G93" s="9" t="s">
        <v>208</v>
      </c>
      <c r="H93" s="27">
        <f t="shared" si="4"/>
        <v>342</v>
      </c>
      <c r="I93" s="4"/>
      <c r="J93" s="4"/>
      <c r="K93" s="4"/>
      <c r="L93" s="4"/>
      <c r="M93" s="4"/>
      <c r="N93" s="4"/>
      <c r="O93" s="4"/>
      <c r="P93" s="4"/>
      <c r="Q93" s="4"/>
      <c r="R93" s="4"/>
      <c r="S93" s="4"/>
      <c r="T93" s="4"/>
      <c r="U93" s="4"/>
      <c r="V93" s="4"/>
    </row>
    <row r="94" spans="1:22" ht="20" x14ac:dyDescent="0.25">
      <c r="A94" s="38">
        <v>3</v>
      </c>
      <c r="B94" s="39">
        <v>4</v>
      </c>
      <c r="C94" s="39">
        <v>3</v>
      </c>
      <c r="D94" s="52">
        <f t="shared" si="3"/>
        <v>343</v>
      </c>
      <c r="E94" s="67" t="s">
        <v>213</v>
      </c>
      <c r="F94" s="75" t="s">
        <v>214</v>
      </c>
      <c r="G94" s="7" t="s">
        <v>208</v>
      </c>
      <c r="H94" s="27">
        <f t="shared" si="4"/>
        <v>343</v>
      </c>
      <c r="I94" s="4"/>
      <c r="J94" s="4"/>
      <c r="K94" s="4"/>
      <c r="L94" s="4"/>
      <c r="M94" s="4"/>
      <c r="N94" s="4"/>
      <c r="O94" s="4"/>
      <c r="P94" s="4"/>
      <c r="Q94" s="4"/>
      <c r="R94" s="4"/>
      <c r="S94" s="4"/>
      <c r="T94" s="4"/>
      <c r="U94" s="4"/>
      <c r="V94" s="4"/>
    </row>
    <row r="95" spans="1:22" ht="20" x14ac:dyDescent="0.25">
      <c r="A95" s="38">
        <v>3</v>
      </c>
      <c r="B95" s="39">
        <v>2</v>
      </c>
      <c r="C95" s="39">
        <v>2</v>
      </c>
      <c r="D95" s="51">
        <f t="shared" si="3"/>
        <v>322</v>
      </c>
      <c r="E95" s="11" t="s">
        <v>215</v>
      </c>
      <c r="F95" s="75" t="s">
        <v>216</v>
      </c>
      <c r="G95" s="7" t="s">
        <v>204</v>
      </c>
      <c r="H95" s="27">
        <f t="shared" si="4"/>
        <v>322</v>
      </c>
      <c r="I95" s="4"/>
      <c r="J95" s="4"/>
      <c r="K95" s="4"/>
      <c r="L95" s="4"/>
      <c r="M95" s="4"/>
      <c r="N95" s="4"/>
      <c r="O95" s="4"/>
      <c r="P95" s="4"/>
      <c r="Q95" s="4"/>
      <c r="R95" s="4"/>
      <c r="S95" s="4"/>
      <c r="T95" s="4"/>
      <c r="U95" s="4"/>
      <c r="V95" s="4"/>
    </row>
    <row r="96" spans="1:22" x14ac:dyDescent="0.25">
      <c r="A96" s="38">
        <v>3</v>
      </c>
      <c r="B96" s="39">
        <v>5</v>
      </c>
      <c r="C96" s="39">
        <v>0</v>
      </c>
      <c r="D96" s="52">
        <f t="shared" si="3"/>
        <v>350</v>
      </c>
      <c r="E96" s="67" t="s">
        <v>338</v>
      </c>
      <c r="F96" s="75" t="s">
        <v>339</v>
      </c>
      <c r="G96" s="26" t="s">
        <v>340</v>
      </c>
      <c r="H96" s="27">
        <f t="shared" si="4"/>
        <v>350</v>
      </c>
      <c r="I96" s="4"/>
      <c r="J96" s="4"/>
      <c r="K96" s="4"/>
      <c r="L96" s="4"/>
      <c r="M96" s="4"/>
      <c r="N96" s="4"/>
      <c r="O96" s="4"/>
      <c r="P96" s="4"/>
      <c r="Q96" s="4"/>
      <c r="R96" s="4"/>
      <c r="S96" s="4"/>
      <c r="T96" s="4"/>
      <c r="U96" s="4"/>
      <c r="V96" s="4"/>
    </row>
    <row r="97" spans="1:22" ht="30" x14ac:dyDescent="0.25">
      <c r="A97" s="38">
        <v>3</v>
      </c>
      <c r="B97" s="39">
        <v>7</v>
      </c>
      <c r="C97" s="39">
        <v>0</v>
      </c>
      <c r="D97" s="54">
        <f t="shared" si="3"/>
        <v>370</v>
      </c>
      <c r="E97" s="68" t="s">
        <v>325</v>
      </c>
      <c r="F97" s="75" t="s">
        <v>327</v>
      </c>
      <c r="G97" s="6" t="s">
        <v>326</v>
      </c>
      <c r="H97" s="27">
        <f t="shared" si="4"/>
        <v>370</v>
      </c>
      <c r="I97" s="4"/>
      <c r="J97" s="4"/>
      <c r="K97" s="4"/>
      <c r="L97" s="4"/>
      <c r="M97" s="4"/>
      <c r="N97" s="4"/>
      <c r="O97" s="4"/>
      <c r="P97" s="4"/>
      <c r="Q97" s="4"/>
      <c r="R97" s="4"/>
      <c r="S97" s="4"/>
      <c r="T97" s="4"/>
      <c r="U97" s="4"/>
      <c r="V97" s="4"/>
    </row>
    <row r="98" spans="1:22" ht="40" x14ac:dyDescent="0.25">
      <c r="A98" s="38">
        <v>3</v>
      </c>
      <c r="B98" s="39">
        <v>8</v>
      </c>
      <c r="C98" s="39">
        <v>1</v>
      </c>
      <c r="D98" s="53">
        <f t="shared" si="3"/>
        <v>381</v>
      </c>
      <c r="E98" s="11" t="s">
        <v>345</v>
      </c>
      <c r="F98" s="75" t="s">
        <v>347</v>
      </c>
      <c r="G98" s="26" t="s">
        <v>346</v>
      </c>
      <c r="H98" s="27">
        <f t="shared" si="4"/>
        <v>381</v>
      </c>
      <c r="I98" s="4"/>
      <c r="J98" s="4"/>
      <c r="K98" s="4"/>
      <c r="L98" s="4"/>
      <c r="M98" s="4"/>
      <c r="N98" s="4"/>
      <c r="O98" s="4"/>
      <c r="P98" s="4"/>
      <c r="Q98" s="4"/>
      <c r="R98" s="4"/>
      <c r="S98" s="4"/>
      <c r="T98" s="4"/>
      <c r="U98" s="4"/>
      <c r="V98" s="4"/>
    </row>
    <row r="99" spans="1:22" ht="20" x14ac:dyDescent="0.25">
      <c r="A99" s="38">
        <v>3</v>
      </c>
      <c r="B99" s="39">
        <v>8</v>
      </c>
      <c r="C99" s="39">
        <v>2</v>
      </c>
      <c r="D99" s="53">
        <f t="shared" ref="D99:D126" si="7">(A99*100)+(B99*10)+C99</f>
        <v>382</v>
      </c>
      <c r="E99" s="11" t="s">
        <v>217</v>
      </c>
      <c r="F99" s="75" t="s">
        <v>218</v>
      </c>
      <c r="G99" s="26" t="s">
        <v>219</v>
      </c>
      <c r="H99" s="27">
        <f t="shared" si="4"/>
        <v>382</v>
      </c>
      <c r="I99" s="4"/>
      <c r="J99" s="4"/>
      <c r="K99" s="4"/>
      <c r="L99" s="4"/>
      <c r="M99" s="4"/>
      <c r="N99" s="4"/>
      <c r="O99" s="4"/>
      <c r="P99" s="4"/>
      <c r="Q99" s="4"/>
      <c r="R99" s="4"/>
      <c r="S99" s="4"/>
      <c r="T99" s="4"/>
      <c r="U99" s="4"/>
      <c r="V99" s="4"/>
    </row>
    <row r="100" spans="1:22" ht="20" x14ac:dyDescent="0.25">
      <c r="A100" s="38">
        <v>3</v>
      </c>
      <c r="B100" s="39">
        <v>8</v>
      </c>
      <c r="C100" s="39">
        <v>3</v>
      </c>
      <c r="D100" s="53">
        <f t="shared" si="7"/>
        <v>383</v>
      </c>
      <c r="E100" s="11" t="s">
        <v>220</v>
      </c>
      <c r="F100" s="75" t="s">
        <v>221</v>
      </c>
      <c r="G100" s="26" t="s">
        <v>222</v>
      </c>
      <c r="H100" s="27">
        <f t="shared" si="4"/>
        <v>383</v>
      </c>
      <c r="I100" s="4"/>
      <c r="J100" s="4"/>
      <c r="K100" s="4"/>
      <c r="L100" s="4"/>
      <c r="M100" s="4"/>
      <c r="N100" s="4"/>
      <c r="O100" s="4"/>
      <c r="P100" s="4"/>
      <c r="Q100" s="4"/>
      <c r="R100" s="4"/>
      <c r="S100" s="4"/>
      <c r="T100" s="4"/>
      <c r="U100" s="4"/>
      <c r="V100" s="4"/>
    </row>
    <row r="101" spans="1:22" ht="20" x14ac:dyDescent="0.25">
      <c r="A101" s="38">
        <v>3</v>
      </c>
      <c r="B101" s="39">
        <v>8</v>
      </c>
      <c r="C101" s="39">
        <v>4</v>
      </c>
      <c r="D101" s="53">
        <f t="shared" si="7"/>
        <v>384</v>
      </c>
      <c r="E101" s="11" t="s">
        <v>348</v>
      </c>
      <c r="F101" s="75" t="s">
        <v>349</v>
      </c>
      <c r="G101" s="26" t="s">
        <v>350</v>
      </c>
      <c r="H101" s="27">
        <f t="shared" si="4"/>
        <v>384</v>
      </c>
      <c r="I101" s="4"/>
      <c r="J101" s="4"/>
      <c r="K101" s="4"/>
      <c r="L101" s="4"/>
      <c r="M101" s="4"/>
      <c r="N101" s="4"/>
      <c r="O101" s="4"/>
      <c r="P101" s="4"/>
      <c r="Q101" s="4"/>
      <c r="R101" s="4"/>
      <c r="S101" s="4"/>
      <c r="T101" s="4"/>
      <c r="U101" s="4"/>
      <c r="V101" s="4"/>
    </row>
    <row r="102" spans="1:22" ht="50" x14ac:dyDescent="0.25">
      <c r="A102" s="38">
        <v>3</v>
      </c>
      <c r="B102" s="39">
        <v>8</v>
      </c>
      <c r="C102" s="39">
        <v>9</v>
      </c>
      <c r="D102" s="53">
        <f t="shared" si="7"/>
        <v>389</v>
      </c>
      <c r="E102" s="11" t="s">
        <v>341</v>
      </c>
      <c r="F102" s="75" t="s">
        <v>342</v>
      </c>
      <c r="G102" s="16" t="s">
        <v>343</v>
      </c>
      <c r="H102" s="27">
        <f t="shared" si="4"/>
        <v>389</v>
      </c>
      <c r="I102" s="4"/>
      <c r="J102" s="4"/>
      <c r="K102" s="4"/>
      <c r="L102" s="4"/>
      <c r="M102" s="4"/>
      <c r="N102" s="4"/>
      <c r="O102" s="4"/>
      <c r="P102" s="4"/>
      <c r="Q102" s="4"/>
      <c r="R102" s="4"/>
      <c r="S102" s="4"/>
      <c r="T102" s="4"/>
      <c r="U102" s="4"/>
      <c r="V102" s="4"/>
    </row>
    <row r="103" spans="1:22" ht="30" x14ac:dyDescent="0.25">
      <c r="A103" s="38">
        <v>3</v>
      </c>
      <c r="B103" s="39">
        <v>9</v>
      </c>
      <c r="C103" s="39">
        <v>0</v>
      </c>
      <c r="D103" s="5">
        <f t="shared" si="7"/>
        <v>390</v>
      </c>
      <c r="E103" s="69" t="s">
        <v>223</v>
      </c>
      <c r="F103" s="75" t="s">
        <v>224</v>
      </c>
      <c r="G103" s="7" t="s">
        <v>225</v>
      </c>
      <c r="H103" s="27">
        <f t="shared" si="4"/>
        <v>390</v>
      </c>
      <c r="I103" s="4"/>
      <c r="J103" s="4"/>
      <c r="K103" s="4"/>
      <c r="L103" s="4"/>
      <c r="M103" s="4"/>
      <c r="N103" s="4"/>
      <c r="O103" s="4"/>
      <c r="P103" s="4"/>
      <c r="Q103" s="4"/>
      <c r="R103" s="4"/>
      <c r="S103" s="4"/>
      <c r="T103" s="4"/>
      <c r="U103" s="4"/>
      <c r="V103" s="4"/>
    </row>
    <row r="104" spans="1:22" ht="30" x14ac:dyDescent="0.25">
      <c r="A104" s="40">
        <v>4</v>
      </c>
      <c r="B104" s="41">
        <v>0</v>
      </c>
      <c r="C104" s="41">
        <v>0</v>
      </c>
      <c r="D104" s="66">
        <f t="shared" si="7"/>
        <v>400</v>
      </c>
      <c r="E104" s="65" t="s">
        <v>335</v>
      </c>
      <c r="F104" s="75" t="s">
        <v>336</v>
      </c>
      <c r="G104" s="7" t="s">
        <v>337</v>
      </c>
      <c r="H104" s="27">
        <f t="shared" si="4"/>
        <v>400</v>
      </c>
      <c r="I104" s="4"/>
      <c r="J104" s="4"/>
      <c r="K104" s="4"/>
      <c r="L104" s="4"/>
      <c r="M104" s="4"/>
      <c r="N104" s="4"/>
      <c r="O104" s="4"/>
      <c r="P104" s="4"/>
      <c r="Q104" s="4"/>
      <c r="R104" s="4"/>
      <c r="S104" s="4"/>
      <c r="T104" s="4"/>
      <c r="U104" s="4"/>
      <c r="V104" s="4"/>
    </row>
    <row r="105" spans="1:22" ht="50" x14ac:dyDescent="0.25">
      <c r="A105" s="40">
        <v>4</v>
      </c>
      <c r="B105" s="41">
        <v>0</v>
      </c>
      <c r="C105" s="41">
        <v>1</v>
      </c>
      <c r="D105" s="55">
        <f t="shared" si="7"/>
        <v>401</v>
      </c>
      <c r="E105" s="12" t="s">
        <v>226</v>
      </c>
      <c r="F105" s="75" t="s">
        <v>227</v>
      </c>
      <c r="G105" s="7" t="s">
        <v>228</v>
      </c>
      <c r="H105" s="27">
        <f t="shared" si="4"/>
        <v>401</v>
      </c>
      <c r="I105" s="4"/>
      <c r="J105" s="4"/>
      <c r="K105" s="4"/>
      <c r="L105" s="4"/>
      <c r="M105" s="4"/>
      <c r="N105" s="4"/>
      <c r="O105" s="4"/>
      <c r="P105" s="4"/>
      <c r="Q105" s="4"/>
      <c r="R105" s="4"/>
      <c r="S105" s="4"/>
      <c r="T105" s="4"/>
      <c r="U105" s="4"/>
      <c r="V105" s="4"/>
    </row>
    <row r="106" spans="1:22" x14ac:dyDescent="0.25">
      <c r="A106" s="40">
        <v>4</v>
      </c>
      <c r="B106" s="41">
        <v>0</v>
      </c>
      <c r="C106" s="41">
        <v>2</v>
      </c>
      <c r="D106" s="55">
        <f t="shared" si="7"/>
        <v>402</v>
      </c>
      <c r="E106" s="12" t="s">
        <v>229</v>
      </c>
      <c r="F106" s="75" t="s">
        <v>230</v>
      </c>
      <c r="G106" s="7" t="s">
        <v>23</v>
      </c>
      <c r="H106" s="27">
        <f t="shared" si="4"/>
        <v>402</v>
      </c>
      <c r="I106" s="4"/>
      <c r="J106" s="4"/>
      <c r="K106" s="4"/>
      <c r="L106" s="4"/>
      <c r="M106" s="4"/>
      <c r="N106" s="4"/>
      <c r="O106" s="4"/>
      <c r="P106" s="4"/>
      <c r="Q106" s="4"/>
      <c r="R106" s="4"/>
      <c r="S106" s="4"/>
      <c r="T106" s="4"/>
      <c r="U106" s="4"/>
      <c r="V106" s="4"/>
    </row>
    <row r="107" spans="1:22" ht="40" x14ac:dyDescent="0.25">
      <c r="A107" s="40">
        <v>4</v>
      </c>
      <c r="B107" s="41">
        <v>1</v>
      </c>
      <c r="C107" s="41">
        <v>0</v>
      </c>
      <c r="D107" s="51">
        <f t="shared" si="7"/>
        <v>410</v>
      </c>
      <c r="E107" s="12" t="s">
        <v>233</v>
      </c>
      <c r="F107" s="75" t="s">
        <v>234</v>
      </c>
      <c r="G107" s="7" t="s">
        <v>235</v>
      </c>
      <c r="H107" s="27">
        <f t="shared" si="4"/>
        <v>410</v>
      </c>
      <c r="I107" s="4"/>
      <c r="J107" s="4"/>
      <c r="K107" s="4"/>
      <c r="L107" s="4"/>
      <c r="M107" s="4"/>
      <c r="N107" s="4"/>
      <c r="O107" s="4"/>
      <c r="P107" s="4"/>
      <c r="Q107" s="4"/>
      <c r="R107" s="4"/>
      <c r="S107" s="4"/>
      <c r="T107" s="4"/>
      <c r="U107" s="4"/>
      <c r="V107" s="4"/>
    </row>
    <row r="108" spans="1:22" x14ac:dyDescent="0.25">
      <c r="A108" s="40">
        <v>4</v>
      </c>
      <c r="B108" s="41">
        <v>2</v>
      </c>
      <c r="C108" s="41">
        <v>0</v>
      </c>
      <c r="D108" s="56">
        <f t="shared" si="7"/>
        <v>420</v>
      </c>
      <c r="E108" s="12" t="s">
        <v>244</v>
      </c>
      <c r="F108" s="75" t="s">
        <v>245</v>
      </c>
      <c r="G108" s="7" t="s">
        <v>246</v>
      </c>
      <c r="H108" s="27">
        <f t="shared" si="4"/>
        <v>420</v>
      </c>
      <c r="I108" s="4"/>
      <c r="J108" s="4"/>
      <c r="K108" s="4"/>
      <c r="L108" s="4"/>
      <c r="M108" s="4"/>
      <c r="N108" s="4"/>
      <c r="O108" s="4"/>
      <c r="P108" s="4"/>
      <c r="Q108" s="4"/>
      <c r="R108" s="4"/>
      <c r="S108" s="4"/>
      <c r="T108" s="4"/>
      <c r="U108" s="4"/>
      <c r="V108" s="4"/>
    </row>
    <row r="109" spans="1:22" x14ac:dyDescent="0.25">
      <c r="A109" s="40">
        <v>4</v>
      </c>
      <c r="B109" s="41">
        <v>2</v>
      </c>
      <c r="C109" s="41">
        <v>1</v>
      </c>
      <c r="D109" s="56">
        <f t="shared" si="7"/>
        <v>421</v>
      </c>
      <c r="E109" s="12" t="s">
        <v>247</v>
      </c>
      <c r="F109" s="75" t="s">
        <v>248</v>
      </c>
      <c r="G109" s="7" t="s">
        <v>23</v>
      </c>
      <c r="H109" s="27">
        <f t="shared" si="4"/>
        <v>421</v>
      </c>
      <c r="I109" s="4"/>
      <c r="J109" s="4"/>
      <c r="K109" s="4"/>
      <c r="L109" s="4"/>
      <c r="M109" s="4"/>
      <c r="N109" s="4"/>
      <c r="O109" s="4"/>
      <c r="P109" s="4"/>
      <c r="Q109" s="4"/>
      <c r="R109" s="4"/>
      <c r="S109" s="4"/>
      <c r="T109" s="4"/>
      <c r="U109" s="4"/>
      <c r="V109" s="4"/>
    </row>
    <row r="110" spans="1:22" ht="20" x14ac:dyDescent="0.25">
      <c r="A110" s="40">
        <v>4</v>
      </c>
      <c r="B110" s="41">
        <v>2</v>
      </c>
      <c r="C110" s="41">
        <v>3</v>
      </c>
      <c r="D110" s="56">
        <f t="shared" si="7"/>
        <v>423</v>
      </c>
      <c r="E110" s="12" t="s">
        <v>249</v>
      </c>
      <c r="F110" s="75" t="s">
        <v>250</v>
      </c>
      <c r="G110" s="7" t="s">
        <v>23</v>
      </c>
      <c r="H110" s="27">
        <f t="shared" si="4"/>
        <v>423</v>
      </c>
      <c r="I110" s="4"/>
      <c r="J110" s="4"/>
      <c r="K110" s="4"/>
      <c r="L110" s="4"/>
      <c r="M110" s="4"/>
      <c r="N110" s="4"/>
      <c r="O110" s="4"/>
      <c r="P110" s="4"/>
      <c r="Q110" s="4"/>
      <c r="R110" s="4"/>
      <c r="S110" s="4"/>
      <c r="T110" s="4"/>
      <c r="U110" s="4"/>
      <c r="V110" s="4"/>
    </row>
    <row r="111" spans="1:22" ht="20" x14ac:dyDescent="0.25">
      <c r="A111" s="40">
        <v>4</v>
      </c>
      <c r="B111" s="41">
        <v>3</v>
      </c>
      <c r="C111" s="41">
        <v>0</v>
      </c>
      <c r="D111" s="57">
        <f t="shared" si="7"/>
        <v>430</v>
      </c>
      <c r="E111" s="12" t="s">
        <v>328</v>
      </c>
      <c r="F111" s="75" t="s">
        <v>231</v>
      </c>
      <c r="G111" s="8" t="s">
        <v>232</v>
      </c>
      <c r="H111" s="27">
        <f t="shared" si="4"/>
        <v>430</v>
      </c>
      <c r="I111" s="4"/>
      <c r="J111" s="4"/>
      <c r="K111" s="4"/>
      <c r="L111" s="4"/>
      <c r="M111" s="4"/>
      <c r="N111" s="4"/>
      <c r="O111" s="4"/>
      <c r="P111" s="4"/>
      <c r="Q111" s="4"/>
      <c r="R111" s="4"/>
      <c r="S111" s="4"/>
      <c r="T111" s="4"/>
      <c r="U111" s="4"/>
      <c r="V111" s="4"/>
    </row>
    <row r="112" spans="1:22" ht="40" x14ac:dyDescent="0.25">
      <c r="A112" s="40">
        <v>4</v>
      </c>
      <c r="B112" s="41">
        <v>4</v>
      </c>
      <c r="C112" s="41">
        <v>0</v>
      </c>
      <c r="D112" s="55">
        <f t="shared" si="7"/>
        <v>440</v>
      </c>
      <c r="E112" s="12" t="s">
        <v>261</v>
      </c>
      <c r="F112" s="75" t="s">
        <v>262</v>
      </c>
      <c r="G112" s="8" t="s">
        <v>263</v>
      </c>
      <c r="H112" s="27">
        <f t="shared" si="4"/>
        <v>440</v>
      </c>
      <c r="I112" s="4"/>
      <c r="J112" s="4"/>
      <c r="K112" s="4"/>
      <c r="L112" s="4"/>
      <c r="M112" s="4"/>
      <c r="N112" s="4"/>
      <c r="O112" s="4"/>
      <c r="P112" s="4"/>
      <c r="Q112" s="4"/>
      <c r="R112" s="4"/>
      <c r="S112" s="4"/>
      <c r="T112" s="4"/>
      <c r="U112" s="4"/>
      <c r="V112" s="4"/>
    </row>
    <row r="113" spans="1:22" x14ac:dyDescent="0.25">
      <c r="A113" s="40">
        <v>4</v>
      </c>
      <c r="B113" s="41">
        <v>4</v>
      </c>
      <c r="C113" s="41">
        <v>1</v>
      </c>
      <c r="D113" s="55">
        <f t="shared" si="7"/>
        <v>441</v>
      </c>
      <c r="E113" s="12" t="s">
        <v>251</v>
      </c>
      <c r="F113" s="75" t="s">
        <v>252</v>
      </c>
      <c r="G113" s="7" t="s">
        <v>144</v>
      </c>
      <c r="H113" s="27">
        <f t="shared" si="4"/>
        <v>441</v>
      </c>
      <c r="I113" s="4"/>
      <c r="J113" s="4"/>
      <c r="K113" s="4"/>
      <c r="L113" s="4"/>
      <c r="M113" s="4"/>
      <c r="N113" s="4"/>
      <c r="O113" s="4"/>
      <c r="P113" s="4"/>
      <c r="Q113" s="4"/>
      <c r="R113" s="4"/>
      <c r="S113" s="4"/>
      <c r="T113" s="4"/>
      <c r="U113" s="4"/>
      <c r="V113" s="4"/>
    </row>
    <row r="114" spans="1:22" ht="20" x14ac:dyDescent="0.25">
      <c r="A114" s="40">
        <v>4</v>
      </c>
      <c r="B114" s="41">
        <v>4</v>
      </c>
      <c r="C114" s="41">
        <v>2</v>
      </c>
      <c r="D114" s="55">
        <f t="shared" si="7"/>
        <v>442</v>
      </c>
      <c r="E114" s="12" t="s">
        <v>253</v>
      </c>
      <c r="F114" s="75" t="s">
        <v>254</v>
      </c>
      <c r="G114" s="8" t="s">
        <v>255</v>
      </c>
      <c r="H114" s="27">
        <f t="shared" si="4"/>
        <v>442</v>
      </c>
      <c r="I114" s="4"/>
      <c r="J114" s="4"/>
      <c r="K114" s="4"/>
      <c r="L114" s="4"/>
      <c r="M114" s="4"/>
      <c r="N114" s="4"/>
      <c r="O114" s="4"/>
      <c r="P114" s="4"/>
      <c r="Q114" s="4"/>
      <c r="R114" s="4"/>
      <c r="S114" s="4"/>
      <c r="T114" s="4"/>
      <c r="U114" s="4"/>
      <c r="V114" s="4"/>
    </row>
    <row r="115" spans="1:22" ht="20" x14ac:dyDescent="0.25">
      <c r="A115" s="40">
        <v>4</v>
      </c>
      <c r="B115" s="41">
        <v>4</v>
      </c>
      <c r="C115" s="41">
        <v>3</v>
      </c>
      <c r="D115" s="55">
        <f t="shared" si="7"/>
        <v>443</v>
      </c>
      <c r="E115" s="12" t="s">
        <v>256</v>
      </c>
      <c r="F115" s="75" t="s">
        <v>257</v>
      </c>
      <c r="G115" s="8" t="s">
        <v>258</v>
      </c>
      <c r="H115" s="27">
        <f t="shared" si="4"/>
        <v>443</v>
      </c>
      <c r="I115" s="4"/>
      <c r="J115" s="4"/>
      <c r="K115" s="4"/>
      <c r="L115" s="4"/>
      <c r="M115" s="4"/>
      <c r="N115" s="4"/>
      <c r="O115" s="4"/>
      <c r="P115" s="4"/>
      <c r="Q115" s="4"/>
      <c r="R115" s="4"/>
      <c r="S115" s="4"/>
      <c r="T115" s="4"/>
      <c r="U115" s="4"/>
      <c r="V115" s="4"/>
    </row>
    <row r="116" spans="1:22" ht="20" x14ac:dyDescent="0.25">
      <c r="A116" s="40">
        <v>4</v>
      </c>
      <c r="B116" s="41">
        <v>4</v>
      </c>
      <c r="C116" s="41">
        <v>4</v>
      </c>
      <c r="D116" s="55">
        <f t="shared" si="7"/>
        <v>444</v>
      </c>
      <c r="E116" s="12" t="s">
        <v>259</v>
      </c>
      <c r="F116" s="75"/>
      <c r="G116" s="8" t="s">
        <v>260</v>
      </c>
      <c r="H116" s="27">
        <f t="shared" si="4"/>
        <v>444</v>
      </c>
      <c r="I116" s="4"/>
      <c r="J116" s="4"/>
      <c r="K116" s="4"/>
      <c r="L116" s="4"/>
      <c r="M116" s="4"/>
      <c r="N116" s="4"/>
      <c r="O116" s="4"/>
      <c r="P116" s="4"/>
      <c r="Q116" s="4"/>
      <c r="R116" s="4"/>
      <c r="S116" s="4"/>
      <c r="T116" s="4"/>
      <c r="U116" s="4"/>
      <c r="V116" s="4"/>
    </row>
    <row r="117" spans="1:22" ht="30" x14ac:dyDescent="0.25">
      <c r="A117" s="40">
        <v>4</v>
      </c>
      <c r="B117" s="41">
        <v>4</v>
      </c>
      <c r="C117" s="41">
        <v>9</v>
      </c>
      <c r="D117" s="55">
        <f t="shared" si="7"/>
        <v>449</v>
      </c>
      <c r="E117" s="12" t="s">
        <v>264</v>
      </c>
      <c r="F117" s="75" t="s">
        <v>265</v>
      </c>
      <c r="G117" s="8" t="s">
        <v>266</v>
      </c>
      <c r="H117" s="27">
        <f t="shared" si="4"/>
        <v>449</v>
      </c>
      <c r="I117" s="4"/>
      <c r="J117" s="4"/>
      <c r="K117" s="4"/>
      <c r="L117" s="4"/>
      <c r="M117" s="4"/>
      <c r="N117" s="4"/>
      <c r="O117" s="4"/>
      <c r="P117" s="4"/>
      <c r="Q117" s="4"/>
      <c r="R117" s="4"/>
      <c r="S117" s="4"/>
      <c r="T117" s="4"/>
      <c r="U117" s="4"/>
      <c r="V117" s="4"/>
    </row>
    <row r="118" spans="1:22" x14ac:dyDescent="0.25">
      <c r="A118" s="40">
        <v>4</v>
      </c>
      <c r="B118" s="41">
        <v>5</v>
      </c>
      <c r="C118" s="41">
        <v>0</v>
      </c>
      <c r="D118" s="58">
        <f t="shared" si="7"/>
        <v>450</v>
      </c>
      <c r="E118" s="12" t="s">
        <v>279</v>
      </c>
      <c r="F118" s="75" t="s">
        <v>280</v>
      </c>
      <c r="G118" s="7" t="s">
        <v>281</v>
      </c>
      <c r="H118" s="27">
        <f t="shared" si="4"/>
        <v>450</v>
      </c>
      <c r="I118" s="4"/>
      <c r="J118" s="4"/>
      <c r="K118" s="4"/>
      <c r="L118" s="4"/>
      <c r="M118" s="4"/>
      <c r="N118" s="4"/>
      <c r="O118" s="4"/>
      <c r="P118" s="4"/>
      <c r="Q118" s="4"/>
      <c r="R118" s="4"/>
      <c r="S118" s="4"/>
      <c r="T118" s="4"/>
      <c r="U118" s="4"/>
      <c r="V118" s="4"/>
    </row>
    <row r="119" spans="1:22" ht="30" x14ac:dyDescent="0.25">
      <c r="A119" s="40">
        <v>4</v>
      </c>
      <c r="B119" s="41">
        <v>5</v>
      </c>
      <c r="C119" s="41">
        <v>1</v>
      </c>
      <c r="D119" s="58">
        <f t="shared" si="7"/>
        <v>451</v>
      </c>
      <c r="E119" s="12" t="s">
        <v>282</v>
      </c>
      <c r="F119" s="75" t="s">
        <v>283</v>
      </c>
      <c r="G119" s="26" t="s">
        <v>284</v>
      </c>
      <c r="H119" s="27">
        <f t="shared" si="4"/>
        <v>451</v>
      </c>
      <c r="I119" s="4"/>
      <c r="J119" s="4"/>
      <c r="K119" s="4"/>
      <c r="L119" s="4"/>
      <c r="M119" s="4"/>
      <c r="N119" s="4"/>
      <c r="O119" s="4"/>
      <c r="P119" s="4"/>
      <c r="Q119" s="4"/>
      <c r="R119" s="4"/>
      <c r="S119" s="4"/>
      <c r="T119" s="4"/>
      <c r="U119" s="4"/>
      <c r="V119" s="4"/>
    </row>
    <row r="120" spans="1:22" ht="20" x14ac:dyDescent="0.25">
      <c r="A120" s="40">
        <v>4</v>
      </c>
      <c r="B120" s="41">
        <v>5</v>
      </c>
      <c r="C120" s="41">
        <v>9</v>
      </c>
      <c r="D120" s="58">
        <f t="shared" si="7"/>
        <v>459</v>
      </c>
      <c r="E120" s="12" t="s">
        <v>285</v>
      </c>
      <c r="F120" s="75" t="s">
        <v>286</v>
      </c>
      <c r="G120" s="8" t="s">
        <v>287</v>
      </c>
      <c r="H120" s="27">
        <f t="shared" si="4"/>
        <v>459</v>
      </c>
      <c r="I120" s="4"/>
      <c r="J120" s="4"/>
      <c r="K120" s="4"/>
      <c r="L120" s="4"/>
      <c r="M120" s="4"/>
      <c r="N120" s="4"/>
      <c r="O120" s="4"/>
      <c r="P120" s="4"/>
      <c r="Q120" s="4"/>
      <c r="R120" s="4"/>
      <c r="S120" s="4"/>
      <c r="T120" s="4"/>
      <c r="U120" s="4"/>
      <c r="V120" s="4"/>
    </row>
    <row r="121" spans="1:22" ht="40" x14ac:dyDescent="0.25">
      <c r="A121" s="40">
        <v>4</v>
      </c>
      <c r="B121" s="41">
        <v>6</v>
      </c>
      <c r="C121" s="41">
        <v>0</v>
      </c>
      <c r="D121" s="70">
        <f t="shared" si="7"/>
        <v>460</v>
      </c>
      <c r="E121" s="12" t="s">
        <v>332</v>
      </c>
      <c r="F121" s="75" t="s">
        <v>334</v>
      </c>
      <c r="G121" s="28" t="s">
        <v>333</v>
      </c>
      <c r="H121" s="27">
        <f t="shared" si="4"/>
        <v>460</v>
      </c>
      <c r="I121" s="4"/>
      <c r="J121" s="4"/>
      <c r="K121" s="4"/>
      <c r="L121" s="4"/>
      <c r="M121" s="4"/>
      <c r="N121" s="4"/>
      <c r="O121" s="4"/>
      <c r="P121" s="4"/>
      <c r="Q121" s="4"/>
      <c r="R121" s="4"/>
      <c r="S121" s="4"/>
      <c r="T121" s="4"/>
      <c r="U121" s="4"/>
      <c r="V121" s="4"/>
    </row>
    <row r="122" spans="1:22" x14ac:dyDescent="0.25">
      <c r="A122" s="40">
        <v>4</v>
      </c>
      <c r="B122" s="41">
        <v>8</v>
      </c>
      <c r="C122" s="41">
        <v>0</v>
      </c>
      <c r="D122" s="63">
        <f t="shared" si="7"/>
        <v>480</v>
      </c>
      <c r="E122" s="64" t="s">
        <v>329</v>
      </c>
      <c r="F122" s="75" t="s">
        <v>331</v>
      </c>
      <c r="G122" s="8" t="s">
        <v>330</v>
      </c>
      <c r="H122" s="27">
        <f t="shared" si="4"/>
        <v>480</v>
      </c>
      <c r="I122" s="4"/>
      <c r="J122" s="4"/>
      <c r="K122" s="4"/>
      <c r="L122" s="4"/>
      <c r="M122" s="4"/>
      <c r="N122" s="4"/>
      <c r="O122" s="4"/>
      <c r="P122" s="4"/>
      <c r="Q122" s="4"/>
      <c r="R122" s="4"/>
      <c r="S122" s="4"/>
      <c r="T122" s="4"/>
      <c r="U122" s="4"/>
      <c r="V122" s="4"/>
    </row>
    <row r="123" spans="1:22" ht="50" x14ac:dyDescent="0.25">
      <c r="A123" s="40">
        <v>4</v>
      </c>
      <c r="B123" s="41">
        <v>9</v>
      </c>
      <c r="C123" s="41">
        <v>0</v>
      </c>
      <c r="D123" s="57">
        <f t="shared" si="7"/>
        <v>490</v>
      </c>
      <c r="E123" s="12" t="s">
        <v>273</v>
      </c>
      <c r="F123" s="75" t="s">
        <v>274</v>
      </c>
      <c r="G123" s="8" t="s">
        <v>275</v>
      </c>
      <c r="H123" s="27">
        <f t="shared" si="4"/>
        <v>490</v>
      </c>
      <c r="I123" s="4"/>
      <c r="J123" s="4"/>
      <c r="K123" s="4"/>
      <c r="L123" s="4"/>
      <c r="M123" s="4"/>
      <c r="N123" s="4"/>
      <c r="O123" s="4"/>
      <c r="P123" s="4"/>
      <c r="Q123" s="4"/>
      <c r="R123" s="4"/>
      <c r="S123" s="4"/>
      <c r="T123" s="4"/>
      <c r="U123" s="4"/>
      <c r="V123" s="4"/>
    </row>
    <row r="124" spans="1:22" ht="60" x14ac:dyDescent="0.25">
      <c r="A124" s="40">
        <v>4</v>
      </c>
      <c r="B124" s="41">
        <v>9</v>
      </c>
      <c r="C124" s="41">
        <v>1</v>
      </c>
      <c r="D124" s="57">
        <f t="shared" si="7"/>
        <v>491</v>
      </c>
      <c r="E124" s="12" t="s">
        <v>276</v>
      </c>
      <c r="F124" s="75" t="s">
        <v>277</v>
      </c>
      <c r="G124" s="8" t="s">
        <v>278</v>
      </c>
      <c r="H124" s="27">
        <f t="shared" si="4"/>
        <v>491</v>
      </c>
      <c r="I124" s="4"/>
      <c r="J124" s="4"/>
      <c r="K124" s="4"/>
      <c r="L124" s="4"/>
      <c r="M124" s="4"/>
      <c r="N124" s="4"/>
      <c r="O124" s="4"/>
      <c r="P124" s="4"/>
      <c r="Q124" s="4"/>
      <c r="R124" s="4"/>
      <c r="S124" s="4"/>
      <c r="T124" s="4"/>
      <c r="U124" s="4"/>
      <c r="V124" s="4"/>
    </row>
    <row r="125" spans="1:22" ht="90" x14ac:dyDescent="0.25">
      <c r="A125" s="40">
        <v>4</v>
      </c>
      <c r="B125" s="41">
        <v>9</v>
      </c>
      <c r="C125" s="41">
        <v>8</v>
      </c>
      <c r="D125" s="59">
        <f t="shared" si="7"/>
        <v>498</v>
      </c>
      <c r="E125" s="12" t="s">
        <v>267</v>
      </c>
      <c r="F125" s="75" t="s">
        <v>268</v>
      </c>
      <c r="G125" s="8" t="s">
        <v>269</v>
      </c>
      <c r="H125" s="27">
        <f t="shared" si="4"/>
        <v>498</v>
      </c>
      <c r="I125" s="4"/>
      <c r="J125" s="4"/>
      <c r="K125" s="4"/>
      <c r="L125" s="4"/>
      <c r="M125" s="4"/>
      <c r="N125" s="4"/>
      <c r="O125" s="4"/>
      <c r="P125" s="4"/>
      <c r="Q125" s="4"/>
      <c r="R125" s="4"/>
      <c r="S125" s="4"/>
      <c r="T125" s="4"/>
      <c r="U125" s="4"/>
      <c r="V125" s="4"/>
    </row>
    <row r="126" spans="1:22" ht="20" x14ac:dyDescent="0.25">
      <c r="A126" s="40">
        <v>4</v>
      </c>
      <c r="B126" s="41">
        <v>9</v>
      </c>
      <c r="C126" s="41">
        <v>9</v>
      </c>
      <c r="D126" s="70">
        <f t="shared" si="7"/>
        <v>499</v>
      </c>
      <c r="E126" s="71" t="s">
        <v>270</v>
      </c>
      <c r="F126" s="75" t="s">
        <v>271</v>
      </c>
      <c r="G126" s="8" t="s">
        <v>272</v>
      </c>
      <c r="H126" s="27">
        <f t="shared" si="4"/>
        <v>499</v>
      </c>
      <c r="I126" s="4"/>
      <c r="J126" s="4"/>
      <c r="K126" s="4"/>
      <c r="L126" s="4"/>
      <c r="M126" s="4"/>
      <c r="N126" s="4"/>
      <c r="O126" s="4"/>
      <c r="P126" s="4"/>
      <c r="Q126" s="4"/>
      <c r="R126" s="4"/>
      <c r="S126" s="4"/>
      <c r="T126" s="4"/>
      <c r="U126" s="4"/>
      <c r="V126" s="4"/>
    </row>
    <row r="127" spans="1:22" ht="13" x14ac:dyDescent="0.3">
      <c r="A127" s="20"/>
      <c r="B127" s="21"/>
      <c r="C127" s="21"/>
      <c r="D127" s="13"/>
      <c r="E127" s="14"/>
      <c r="F127" s="76"/>
      <c r="G127" s="4"/>
      <c r="H127" s="4"/>
      <c r="I127" s="4"/>
      <c r="J127" s="4"/>
      <c r="K127" s="4"/>
      <c r="L127" s="4"/>
      <c r="M127" s="4"/>
      <c r="N127" s="4"/>
      <c r="O127" s="4"/>
      <c r="P127" s="4"/>
      <c r="Q127" s="4"/>
      <c r="R127" s="4"/>
      <c r="S127" s="4"/>
      <c r="T127" s="4"/>
      <c r="U127" s="4"/>
      <c r="V127" s="4"/>
    </row>
  </sheetData>
  <autoFilter ref="A1:G127" xr:uid="{00000000-0009-0000-0000-000000000000}">
    <sortState xmlns:xlrd2="http://schemas.microsoft.com/office/spreadsheetml/2017/richdata2" ref="A2:G127">
      <sortCondition ref="D1:D127"/>
    </sortState>
  </autoFilter>
  <hyperlinks>
    <hyperlink ref="G4" r:id="rId1" xr:uid="{00000000-0004-0000-0000-000000000000}"/>
    <hyperlink ref="G7" r:id="rId2" xr:uid="{00000000-0004-0000-0000-000001000000}"/>
    <hyperlink ref="G10" r:id="rId3" xr:uid="{00000000-0004-0000-0000-000002000000}"/>
    <hyperlink ref="G45" r:id="rId4" xr:uid="{00000000-0004-0000-0000-000003000000}"/>
    <hyperlink ref="G44" r:id="rId5" xr:uid="{00000000-0004-0000-0000-000004000000}"/>
    <hyperlink ref="G43" r:id="rId6" xr:uid="{00000000-0004-0000-0000-000005000000}"/>
    <hyperlink ref="G36" r:id="rId7" xr:uid="{00000000-0004-0000-0000-000006000000}"/>
    <hyperlink ref="G26" r:id="rId8" xr:uid="{00000000-0004-0000-0000-000007000000}"/>
    <hyperlink ref="G28" r:id="rId9" xr:uid="{00000000-0004-0000-0000-000008000000}"/>
    <hyperlink ref="G47" r:id="rId10" xr:uid="{00000000-0004-0000-0000-00000A000000}"/>
    <hyperlink ref="G61" r:id="rId11" xr:uid="{00000000-0004-0000-0000-00000B000000}"/>
    <hyperlink ref="G51" r:id="rId12" xr:uid="{00000000-0004-0000-0000-00000C000000}"/>
    <hyperlink ref="G62" r:id="rId13" xr:uid="{00000000-0004-0000-0000-00000D000000}"/>
    <hyperlink ref="G63" r:id="rId14" xr:uid="{00000000-0004-0000-0000-00000E000000}"/>
    <hyperlink ref="G69" r:id="rId15" xr:uid="{00000000-0004-0000-0000-00000F000000}"/>
    <hyperlink ref="G70" r:id="rId16" xr:uid="{00000000-0004-0000-0000-000010000000}"/>
    <hyperlink ref="G72" r:id="rId17" xr:uid="{00000000-0004-0000-0000-000011000000}"/>
    <hyperlink ref="G77" r:id="rId18" xr:uid="{00000000-0004-0000-0000-000013000000}"/>
    <hyperlink ref="G88" r:id="rId19" xr:uid="{00000000-0004-0000-0000-000014000000}"/>
    <hyperlink ref="G99" r:id="rId20" xr:uid="{00000000-0004-0000-0000-000015000000}"/>
    <hyperlink ref="G74" r:id="rId21" xr:uid="{00000000-0004-0000-0000-000016000000}"/>
    <hyperlink ref="G111" r:id="rId22" xr:uid="{00000000-0004-0000-0000-000018000000}"/>
    <hyperlink ref="G114" r:id="rId23" xr:uid="{00000000-0004-0000-0000-000019000000}"/>
    <hyperlink ref="G115" r:id="rId24" xr:uid="{00000000-0004-0000-0000-00001A000000}"/>
    <hyperlink ref="G116" r:id="rId25" xr:uid="{00000000-0004-0000-0000-00001B000000}"/>
    <hyperlink ref="G112" r:id="rId26" xr:uid="{00000000-0004-0000-0000-00001C000000}"/>
    <hyperlink ref="G117" r:id="rId27" xr:uid="{00000000-0004-0000-0000-00001D000000}"/>
    <hyperlink ref="G125" r:id="rId28" location="p10" xr:uid="{00000000-0004-0000-0000-000021000000}"/>
    <hyperlink ref="G126" r:id="rId29" xr:uid="{00000000-0004-0000-0000-000022000000}"/>
    <hyperlink ref="G123" r:id="rId30" xr:uid="{00000000-0004-0000-0000-000023000000}"/>
    <hyperlink ref="G119" r:id="rId31" xr:uid="{00000000-0004-0000-0000-000025000000}"/>
    <hyperlink ref="G120" r:id="rId32" xr:uid="{00000000-0004-0000-0000-000026000000}"/>
    <hyperlink ref="G40" r:id="rId33" display="https://blogs.vmware.com/management/2014/10/understanding-organizational-maturity.html" xr:uid="{00000000-0004-0000-0000-000009000000}"/>
    <hyperlink ref="G84" r:id="rId34" xr:uid="{00000000-0004-0000-0000-000012000000}"/>
    <hyperlink ref="G124" r:id="rId35" xr:uid="{00000000-0004-0000-0000-000024000000}"/>
    <hyperlink ref="G5" r:id="rId36" display="https://www.zeidlercenter.org/what-are-the-basic-definitions-of-a-public-organization/ " xr:uid="{888A1180-C4A8-4FB7-96F3-553E266DC3B7}"/>
    <hyperlink ref="G25" r:id="rId37" xr:uid="{25EB5345-B3C0-44EB-ADC4-BB1A2558450A}"/>
    <hyperlink ref="G24" r:id="rId38" display="https://en.wikipedia.org/wiki/Voluntary_compliance" xr:uid="{73FB4247-942D-4FA5-A8FC-47098FE3512F}"/>
    <hyperlink ref="G96" r:id="rId39" xr:uid="{9D958DEB-3034-497D-8592-026B0064B810}"/>
    <hyperlink ref="G100" r:id="rId40" xr:uid="{71F0FE49-0E3F-4575-969F-C42CF61023D0}"/>
    <hyperlink ref="G102" r:id="rId41" display="https://www.devopsschool.com/blog/what-is-xops-and-how-to-implement-it/" xr:uid="{F3BFA423-1720-4D0C-9276-D51C3D26CEC5}"/>
    <hyperlink ref="F73" r:id="rId42" display="https://cybersecurities.uk/what-is-an-it-service-provider/" xr:uid="{A4BA52A8-4364-4E2B-A1E4-6BE416A0F9AE}"/>
  </hyperlinks>
  <pageMargins left="0.7" right="0.7" top="0.75" bottom="0.75" header="0.3" footer="0.3"/>
  <pageSetup paperSize="9"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129"/>
  <sheetViews>
    <sheetView workbookViewId="0">
      <selection activeCell="E6" sqref="E6:E7"/>
    </sheetView>
  </sheetViews>
  <sheetFormatPr defaultColWidth="12.6328125" defaultRowHeight="15.75" customHeight="1" x14ac:dyDescent="0.25"/>
  <cols>
    <col min="1" max="1" width="4.08984375" customWidth="1"/>
    <col min="2" max="3" width="4.453125" customWidth="1"/>
    <col min="4" max="4" width="4.90625" customWidth="1"/>
    <col min="5" max="5" width="74.26953125" bestFit="1" customWidth="1"/>
    <col min="6" max="6" width="6.453125" customWidth="1"/>
    <col min="7" max="7" width="2.90625" customWidth="1"/>
    <col min="8" max="8" width="54.1796875" customWidth="1"/>
    <col min="9" max="9" width="4.453125" customWidth="1"/>
  </cols>
  <sheetData>
    <row r="1" spans="1:9" ht="12.5" x14ac:dyDescent="0.25">
      <c r="B1" s="15">
        <v>1</v>
      </c>
      <c r="C1" s="15">
        <f>COUNTIF('Ontology 2024'!A:A,B1)</f>
        <v>44</v>
      </c>
      <c r="E1" s="15" t="str" cm="1">
        <f t="array" ref="E1:E127">_xlfn.UNIQUE('Ontology 2024'!E:E)</f>
        <v>Concepts</v>
      </c>
      <c r="F1" s="15" t="str">
        <f>'Ontology 2024'!D1</f>
        <v>ID</v>
      </c>
      <c r="H1" cm="1">
        <f t="array" ref="H1:H129">_xlfn._xlws.SORT(E2:E130)</f>
        <v>0</v>
      </c>
    </row>
    <row r="2" spans="1:9" ht="12.5" x14ac:dyDescent="0.25">
      <c r="B2" s="15">
        <v>2</v>
      </c>
      <c r="C2" s="15">
        <f>COUNTIF('Ontology 2024'!A:A,B2)</f>
        <v>38</v>
      </c>
      <c r="E2" s="15" t="str">
        <v>Organization / System</v>
      </c>
      <c r="F2" s="15">
        <f>VLOOKUP(E2,'Ontology 2024'!E:H,4,FALSE)</f>
        <v>100</v>
      </c>
      <c r="H2" t="str">
        <v>Application Migration</v>
      </c>
      <c r="I2">
        <f>VLOOKUP(H2,E:F,2,FALSE)</f>
        <v>350</v>
      </c>
    </row>
    <row r="3" spans="1:9" ht="12.5" x14ac:dyDescent="0.25">
      <c r="B3" s="15">
        <v>3</v>
      </c>
      <c r="C3" s="15">
        <f>COUNTIF('Ontology 2024'!A:A,B3)</f>
        <v>20</v>
      </c>
      <c r="E3" s="15" t="str">
        <v>Context (Organization)</v>
      </c>
      <c r="F3" s="15">
        <f>VLOOKUP(E3,'Ontology 2024'!E:H,4,FALSE)</f>
        <v>101</v>
      </c>
      <c r="H3" t="str">
        <v>Artificial Inteligence</v>
      </c>
      <c r="I3">
        <f t="shared" ref="I3:I66" si="0">VLOOKUP(H3,E:F,2,FALSE)</f>
        <v>480</v>
      </c>
    </row>
    <row r="4" spans="1:9" ht="12.5" x14ac:dyDescent="0.25">
      <c r="B4" s="15">
        <v>4</v>
      </c>
      <c r="C4" s="15">
        <f>COUNTIF('Ontology 2024'!A:A,B4)</f>
        <v>23</v>
      </c>
      <c r="E4" s="15" t="str">
        <v>Business Organization</v>
      </c>
      <c r="F4" s="15">
        <f>VLOOKUP(E4,'Ontology 2024'!E:H,4,FALSE)</f>
        <v>102</v>
      </c>
      <c r="H4" t="str">
        <v>Assessment (Conformity)</v>
      </c>
      <c r="I4">
        <f t="shared" si="0"/>
        <v>131</v>
      </c>
    </row>
    <row r="5" spans="1:9" ht="12.5" x14ac:dyDescent="0.25">
      <c r="A5" s="15">
        <f>COUNTA(#REF!)-1</f>
        <v>0</v>
      </c>
      <c r="C5" s="15">
        <f>SUM(C1:C4)</f>
        <v>125</v>
      </c>
      <c r="E5" s="15" t="str">
        <v>Public Organization (Public sector)</v>
      </c>
      <c r="F5" s="15">
        <f>VLOOKUP(E5,'Ontology 2024'!E:H,4,FALSE)</f>
        <v>103</v>
      </c>
      <c r="H5" t="str">
        <v>Audit / Auditing / Internal Audit / External Audit</v>
      </c>
      <c r="I5">
        <f t="shared" si="0"/>
        <v>132</v>
      </c>
    </row>
    <row r="6" spans="1:9" ht="12.5" x14ac:dyDescent="0.25">
      <c r="E6" s="15" t="str">
        <v>Stakeholder</v>
      </c>
      <c r="F6" s="15">
        <f>VLOOKUP(E6,'Ontology 2024'!E:H,4,FALSE)</f>
        <v>104</v>
      </c>
      <c r="H6" t="str">
        <v>Availability (CIA)</v>
      </c>
      <c r="I6">
        <f t="shared" si="0"/>
        <v>224</v>
      </c>
    </row>
    <row r="7" spans="1:9" ht="12.5" x14ac:dyDescent="0.25">
      <c r="E7" s="15" t="str">
        <v>Shareholder (Stakeholder)</v>
      </c>
      <c r="F7" s="15">
        <f>VLOOKUP(E7,'Ontology 2024'!E:H,4,FALSE)</f>
        <v>109</v>
      </c>
      <c r="H7" t="str">
        <v>BIA / Business Impact Analysis / Business Impact Assessment</v>
      </c>
      <c r="I7">
        <f t="shared" si="0"/>
        <v>322</v>
      </c>
    </row>
    <row r="8" spans="1:9" ht="12.5" x14ac:dyDescent="0.25">
      <c r="E8" s="15" t="str">
        <v>Responsibility / Accountability</v>
      </c>
      <c r="F8" s="15">
        <f>VLOOKUP(E8,'Ontology 2024'!E:H,4,FALSE)</f>
        <v>110</v>
      </c>
      <c r="H8" t="str">
        <v>BoD / Governing Body / Top Management</v>
      </c>
      <c r="I8">
        <f t="shared" si="0"/>
        <v>111</v>
      </c>
    </row>
    <row r="9" spans="1:9" ht="12.5" x14ac:dyDescent="0.25">
      <c r="E9" s="15" t="str">
        <v>BoD / Governing Body / Top Management</v>
      </c>
      <c r="F9" s="15">
        <f>VLOOKUP(E9,'Ontology 2024'!E:H,4,FALSE)</f>
        <v>111</v>
      </c>
      <c r="H9" t="str">
        <v>Business Continuity</v>
      </c>
      <c r="I9">
        <f t="shared" si="0"/>
        <v>321</v>
      </c>
    </row>
    <row r="10" spans="1:9" ht="12.5" x14ac:dyDescent="0.25">
      <c r="E10" s="15" t="str">
        <v>GRC / Governance, Risk and Compliance</v>
      </c>
      <c r="F10" s="15">
        <f>VLOOKUP(E10,'Ontology 2024'!E:H,4,FALSE)</f>
        <v>112</v>
      </c>
      <c r="H10" t="str">
        <v>Business model</v>
      </c>
      <c r="I10">
        <f t="shared" si="0"/>
        <v>121</v>
      </c>
    </row>
    <row r="11" spans="1:9" ht="12.5" x14ac:dyDescent="0.25">
      <c r="E11" s="15" t="str">
        <v>Governance (GRC)</v>
      </c>
      <c r="F11" s="72">
        <f>VLOOKUP(E11,'Ontology 2024'!E:H,4,FALSE)</f>
        <v>113</v>
      </c>
      <c r="H11" t="str">
        <v>Business Organization</v>
      </c>
      <c r="I11">
        <f t="shared" si="0"/>
        <v>102</v>
      </c>
    </row>
    <row r="12" spans="1:9" ht="12.5" x14ac:dyDescent="0.25">
      <c r="E12" s="15" t="str">
        <v>Policy (Organization)</v>
      </c>
      <c r="F12" s="15">
        <f>VLOOKUP(E12,'Ontology 2024'!E:H,4,FALSE)</f>
        <v>116</v>
      </c>
      <c r="H12" t="str">
        <v>CAF / Cloud Adoption Framework</v>
      </c>
      <c r="I12">
        <f t="shared" si="0"/>
        <v>459</v>
      </c>
    </row>
    <row r="13" spans="1:9" ht="12.5" x14ac:dyDescent="0.25">
      <c r="E13" s="15" t="str">
        <v>Culture / Corporate culture</v>
      </c>
      <c r="F13" s="72">
        <f>VLOOKUP(E13,'Ontology 2024'!E:H,4,FALSE)</f>
        <v>117</v>
      </c>
      <c r="H13" t="str">
        <v>Capacity management (HR)</v>
      </c>
      <c r="I13">
        <f t="shared" si="0"/>
        <v>271</v>
      </c>
    </row>
    <row r="14" spans="1:9" ht="12.5" x14ac:dyDescent="0.25">
      <c r="E14" s="15" t="str">
        <v>Ethics / Ethical Values</v>
      </c>
      <c r="F14" s="15">
        <f>VLOOKUP(E14,'Ontology 2024'!E:H,4,FALSE)</f>
        <v>118</v>
      </c>
      <c r="H14" t="str">
        <v>CCO / Chief Compliance Officer</v>
      </c>
      <c r="I14">
        <f t="shared" si="0"/>
        <v>139</v>
      </c>
    </row>
    <row r="15" spans="1:9" ht="12.5" x14ac:dyDescent="0.25">
      <c r="E15" s="15" t="str">
        <v>Organizational structure</v>
      </c>
      <c r="F15" s="15">
        <f>VLOOKUP(E15,'Ontology 2024'!E:H,4,FALSE)</f>
        <v>119</v>
      </c>
      <c r="H15" t="str">
        <v>CEO / Chief Executive Officer</v>
      </c>
      <c r="I15">
        <f t="shared" si="0"/>
        <v>191</v>
      </c>
    </row>
    <row r="16" spans="1:9" ht="12.5" x14ac:dyDescent="0.25">
      <c r="E16" s="15" t="str">
        <v>Strategy (Business Organization)</v>
      </c>
      <c r="F16" s="15">
        <f>VLOOKUP(E16,'Ontology 2024'!E:H,4,FALSE)</f>
        <v>120</v>
      </c>
      <c r="H16" t="str">
        <v>Certification (Assessment)</v>
      </c>
      <c r="I16">
        <f t="shared" si="0"/>
        <v>133</v>
      </c>
    </row>
    <row r="17" spans="5:9" ht="12.5" x14ac:dyDescent="0.25">
      <c r="E17" s="15" t="str">
        <v>Business model</v>
      </c>
      <c r="F17" s="15">
        <f>VLOOKUP(E17,'Ontology 2024'!E:H,4,FALSE)</f>
        <v>121</v>
      </c>
      <c r="H17" t="str">
        <v>CIAM - Customer Identity and Access Management</v>
      </c>
      <c r="I17">
        <f t="shared" si="0"/>
        <v>444</v>
      </c>
    </row>
    <row r="18" spans="5:9" ht="12.5" x14ac:dyDescent="0.25">
      <c r="E18" s="15" t="str">
        <v>Strategy (Business Model)</v>
      </c>
      <c r="F18" s="15">
        <f>VLOOKUP(E18,'Ontology 2024'!E:H,4,FALSE)</f>
        <v>122</v>
      </c>
      <c r="H18" t="str">
        <v>CIO / Chief Information Officer</v>
      </c>
      <c r="I18">
        <f t="shared" si="0"/>
        <v>199</v>
      </c>
    </row>
    <row r="19" spans="5:9" ht="12.5" x14ac:dyDescent="0.25">
      <c r="E19" s="15" t="str">
        <v>Tactics (Business Model)</v>
      </c>
      <c r="F19" s="15">
        <f>VLOOKUP(E19,'Ontology 2024'!E:H,4,FALSE)</f>
        <v>123</v>
      </c>
      <c r="H19" t="str">
        <v>CISO / Chief Information Security Officer</v>
      </c>
      <c r="I19">
        <f t="shared" si="0"/>
        <v>197</v>
      </c>
    </row>
    <row r="20" spans="5:9" ht="12.5" x14ac:dyDescent="0.25">
      <c r="E20" s="15" t="str">
        <v>Compliance / Compliance obligation / Conformity (GRC)</v>
      </c>
      <c r="F20" s="72">
        <f>VLOOKUP(E20,'Ontology 2024'!E:H,4,FALSE)</f>
        <v>130</v>
      </c>
      <c r="H20" t="str">
        <v>Cloud service</v>
      </c>
      <c r="I20">
        <f t="shared" si="0"/>
        <v>450</v>
      </c>
    </row>
    <row r="21" spans="5:9" ht="12.5" x14ac:dyDescent="0.25">
      <c r="E21" s="15" t="str">
        <v>Assessment (Conformity)</v>
      </c>
      <c r="F21" s="15">
        <f>VLOOKUP(E21,'Ontology 2024'!E:H,4,FALSE)</f>
        <v>131</v>
      </c>
      <c r="H21" t="str">
        <v>Competence (HR)</v>
      </c>
      <c r="I21">
        <f t="shared" si="0"/>
        <v>420</v>
      </c>
    </row>
    <row r="22" spans="5:9" ht="12.5" x14ac:dyDescent="0.25">
      <c r="E22" s="15" t="str">
        <v>Audit / Auditing / Internal Audit / External Audit</v>
      </c>
      <c r="F22" s="15">
        <f>VLOOKUP(E22,'Ontology 2024'!E:H,4,FALSE)</f>
        <v>132</v>
      </c>
      <c r="H22" t="str">
        <v>Competence framework (HR)</v>
      </c>
      <c r="I22">
        <f t="shared" si="0"/>
        <v>421</v>
      </c>
    </row>
    <row r="23" spans="5:9" ht="12.5" x14ac:dyDescent="0.25">
      <c r="E23" s="15" t="str">
        <v>Certification (Assessment)</v>
      </c>
      <c r="F23" s="15">
        <f>VLOOKUP(E23,'Ontology 2024'!E:H,4,FALSE)</f>
        <v>133</v>
      </c>
      <c r="H23" t="str">
        <v>Compliance / Compliance obligation / Conformity (GRC)</v>
      </c>
      <c r="I23">
        <f t="shared" si="0"/>
        <v>130</v>
      </c>
    </row>
    <row r="24" spans="5:9" ht="12.5" x14ac:dyDescent="0.25">
      <c r="E24" s="15" t="str">
        <v>Voluntary Compliance</v>
      </c>
      <c r="F24" s="15">
        <f>VLOOKUP(E24,'Ontology 2024'!E:H,4,FALSE)</f>
        <v>135</v>
      </c>
      <c r="H24" t="str">
        <v>Confidentiality (CIA)</v>
      </c>
      <c r="I24">
        <f t="shared" si="0"/>
        <v>222</v>
      </c>
    </row>
    <row r="25" spans="5:9" ht="12.5" x14ac:dyDescent="0.25">
      <c r="E25" s="15" t="str">
        <v>Regulatory Compliance</v>
      </c>
      <c r="F25" s="15">
        <f>VLOOKUP(E25,'Ontology 2024'!E:H,4,FALSE)</f>
        <v>136</v>
      </c>
      <c r="H25" t="str">
        <v>Consequence (Risk)</v>
      </c>
      <c r="I25">
        <f t="shared" si="0"/>
        <v>144</v>
      </c>
    </row>
    <row r="26" spans="5:9" ht="12.5" x14ac:dyDescent="0.25">
      <c r="E26" s="15" t="str">
        <v>Regulatory Agency / Regulatory Body (Stakeholder)</v>
      </c>
      <c r="F26" s="15">
        <f>VLOOKUP(E26,'Ontology 2024'!E:H,4,FALSE)</f>
        <v>137</v>
      </c>
      <c r="H26" t="str">
        <v>Consultant / Management Consulant / Management Consulting</v>
      </c>
      <c r="I26">
        <f t="shared" si="0"/>
        <v>490</v>
      </c>
    </row>
    <row r="27" spans="5:9" ht="12.5" x14ac:dyDescent="0.25">
      <c r="E27" s="15" t="str">
        <v>RegTech - Regulatory Technology (Compliance)</v>
      </c>
      <c r="F27" s="15">
        <f>VLOOKUP(E27,'Ontology 2024'!E:H,4,FALSE)</f>
        <v>138</v>
      </c>
      <c r="H27" t="str">
        <v>Context (Organization)</v>
      </c>
      <c r="I27">
        <f t="shared" si="0"/>
        <v>101</v>
      </c>
    </row>
    <row r="28" spans="5:9" ht="12.5" x14ac:dyDescent="0.25">
      <c r="E28" s="15" t="str">
        <v>CCO / Chief Compliance Officer</v>
      </c>
      <c r="F28" s="15">
        <f>VLOOKUP(E28,'Ontology 2024'!E:H,4,FALSE)</f>
        <v>139</v>
      </c>
      <c r="H28" t="str">
        <v>Contigent workforce / Contingent worker (HR)</v>
      </c>
      <c r="I28">
        <f t="shared" si="0"/>
        <v>370</v>
      </c>
    </row>
    <row r="29" spans="5:9" ht="12.5" x14ac:dyDescent="0.25">
      <c r="E29" s="15" t="str">
        <v>Risk Management (GRC)</v>
      </c>
      <c r="F29" s="72">
        <f>VLOOKUP(E29,'Ontology 2024'!E:H,4,FALSE)</f>
        <v>140</v>
      </c>
      <c r="H29" t="str">
        <v>Continuity (Organization)</v>
      </c>
      <c r="I29">
        <f t="shared" si="0"/>
        <v>320</v>
      </c>
    </row>
    <row r="30" spans="5:9" ht="12.5" x14ac:dyDescent="0.25">
      <c r="E30" s="15" t="str">
        <v>Vulnerability (Risk)</v>
      </c>
      <c r="F30" s="15">
        <f>VLOOKUP(E30,'Ontology 2024'!E:H,4,FALSE)</f>
        <v>141</v>
      </c>
      <c r="H30" t="str">
        <v>Control (Risk)</v>
      </c>
      <c r="I30">
        <f t="shared" si="0"/>
        <v>146</v>
      </c>
    </row>
    <row r="31" spans="5:9" ht="12.5" x14ac:dyDescent="0.25">
      <c r="E31" s="15" t="str">
        <v>Threat (Risk)</v>
      </c>
      <c r="F31" s="15">
        <f>VLOOKUP(E31,'Ontology 2024'!E:H,4,FALSE)</f>
        <v>142</v>
      </c>
      <c r="H31" t="str">
        <v>COO / Chief Operating Officer</v>
      </c>
      <c r="I31">
        <f t="shared" si="0"/>
        <v>390</v>
      </c>
    </row>
    <row r="32" spans="5:9" ht="12.5" x14ac:dyDescent="0.25">
      <c r="E32" s="15" t="str">
        <v>Risk Event / Event (Risk)</v>
      </c>
      <c r="F32" s="15">
        <f>VLOOKUP(E32,'Ontology 2024'!E:H,4,FALSE)</f>
        <v>143</v>
      </c>
      <c r="H32" t="str">
        <v>C-SCRM / Cybersecurity Supply Chain Risk Management</v>
      </c>
      <c r="I32">
        <f t="shared" si="0"/>
        <v>265</v>
      </c>
    </row>
    <row r="33" spans="5:9" ht="12.5" x14ac:dyDescent="0.25">
      <c r="E33" s="15" t="str">
        <v>Consequence (Risk)</v>
      </c>
      <c r="F33" s="15">
        <f>VLOOKUP(E33,'Ontology 2024'!E:H,4,FALSE)</f>
        <v>144</v>
      </c>
      <c r="H33" t="str">
        <v>CSIRT / CERT / Computer Emergency Response Team</v>
      </c>
      <c r="I33">
        <f t="shared" si="0"/>
        <v>252</v>
      </c>
    </row>
    <row r="34" spans="5:9" ht="12.5" x14ac:dyDescent="0.25">
      <c r="E34" s="15" t="str">
        <v>Risk treatment</v>
      </c>
      <c r="F34" s="15">
        <f>VLOOKUP(E34,'Ontology 2024'!E:H,4,FALSE)</f>
        <v>145</v>
      </c>
      <c r="H34" t="str">
        <v>CTO / Chief Technology Officer</v>
      </c>
      <c r="I34">
        <f t="shared" si="0"/>
        <v>198</v>
      </c>
    </row>
    <row r="35" spans="5:9" ht="12.5" x14ac:dyDescent="0.25">
      <c r="E35" s="15" t="str">
        <v>Control (Risk)</v>
      </c>
      <c r="F35" s="15">
        <f>VLOOKUP(E35,'Ontology 2024'!E:H,4,FALSE)</f>
        <v>146</v>
      </c>
      <c r="H35" t="str">
        <v>Culture / Corporate culture</v>
      </c>
      <c r="I35">
        <f t="shared" si="0"/>
        <v>117</v>
      </c>
    </row>
    <row r="36" spans="5:9" ht="12.5" x14ac:dyDescent="0.25">
      <c r="E36" s="15" t="str">
        <v>ERM / Enterprise Risk Management (GRC)</v>
      </c>
      <c r="F36" s="15">
        <f>VLOOKUP(E36,'Ontology 2024'!E:H,4,FALSE)</f>
        <v>149</v>
      </c>
      <c r="H36" t="str">
        <v>CxO / C-Level / C-Suite / Top management / Executive manager</v>
      </c>
      <c r="I36">
        <f t="shared" si="0"/>
        <v>190</v>
      </c>
    </row>
    <row r="37" spans="5:9" ht="12.5" x14ac:dyDescent="0.25">
      <c r="E37" s="15" t="str">
        <v>Management (Organization)</v>
      </c>
      <c r="F37" s="15">
        <f>VLOOKUP(E37,'Ontology 2024'!E:H,4,FALSE)</f>
        <v>150</v>
      </c>
      <c r="H37" t="str">
        <v>Cybersecurity (Security)</v>
      </c>
      <c r="I37">
        <f t="shared" si="0"/>
        <v>250</v>
      </c>
    </row>
    <row r="38" spans="5:9" ht="12.5" x14ac:dyDescent="0.25">
      <c r="E38" s="15" t="str">
        <v>Management System / MSS / Management System Standard</v>
      </c>
      <c r="F38" s="15">
        <f>VLOOKUP(E38,'Ontology 2024'!E:H,4,FALSE)</f>
        <v>151</v>
      </c>
      <c r="H38" t="str">
        <v>Data localization (Data Protection)</v>
      </c>
      <c r="I38">
        <f t="shared" si="0"/>
        <v>225</v>
      </c>
    </row>
    <row r="39" spans="5:9" ht="12.5" x14ac:dyDescent="0.25">
      <c r="E39" s="15" t="str">
        <v>Integrated Management System</v>
      </c>
      <c r="F39" s="15">
        <f>VLOOKUP(E39,'Ontology 2024'!E:H,4,FALSE)</f>
        <v>152</v>
      </c>
      <c r="H39" t="str">
        <v>Data Protection</v>
      </c>
      <c r="I39">
        <f t="shared" si="0"/>
        <v>220</v>
      </c>
    </row>
    <row r="40" spans="5:9" ht="12.5" x14ac:dyDescent="0.25">
      <c r="E40" s="15" t="str">
        <v>Maturity / Organizational Maturity</v>
      </c>
      <c r="F40" s="15">
        <f>VLOOKUP(E40,'Ontology 2024'!E:H,4,FALSE)</f>
        <v>159</v>
      </c>
      <c r="H40" t="str">
        <v>Data residency (Data Protection)</v>
      </c>
      <c r="I40">
        <f t="shared" si="0"/>
        <v>226</v>
      </c>
    </row>
    <row r="41" spans="5:9" ht="12.5" x14ac:dyDescent="0.25">
      <c r="E41" s="15" t="str">
        <v>CxO / C-Level / C-Suite / Top management / Executive manager</v>
      </c>
      <c r="F41" s="15">
        <f>VLOOKUP(E41,'Ontology 2024'!E:H,4,FALSE)</f>
        <v>190</v>
      </c>
      <c r="H41" t="str">
        <v>Data Retention (Compliance) / Record</v>
      </c>
      <c r="I41">
        <f t="shared" si="0"/>
        <v>214</v>
      </c>
    </row>
    <row r="42" spans="5:9" ht="12.5" x14ac:dyDescent="0.25">
      <c r="E42" s="15" t="str">
        <v>CEO / Chief Executive Officer</v>
      </c>
      <c r="F42" s="15">
        <f>VLOOKUP(E42,'Ontology 2024'!E:H,4,FALSE)</f>
        <v>191</v>
      </c>
      <c r="H42" t="str">
        <v>DevOps</v>
      </c>
      <c r="I42">
        <f t="shared" si="0"/>
        <v>381</v>
      </c>
    </row>
    <row r="43" spans="5:9" ht="12.5" x14ac:dyDescent="0.25">
      <c r="E43" s="15" t="str">
        <v>CISO / Chief Information Security Officer</v>
      </c>
      <c r="F43" s="15">
        <f>VLOOKUP(E43,'Ontology 2024'!E:H,4,FALSE)</f>
        <v>197</v>
      </c>
      <c r="H43" t="str">
        <v>DevSecOps</v>
      </c>
      <c r="I43">
        <f t="shared" si="0"/>
        <v>383</v>
      </c>
    </row>
    <row r="44" spans="5:9" ht="12.5" x14ac:dyDescent="0.25">
      <c r="E44" s="15" t="str">
        <v>CTO / Chief Technology Officer</v>
      </c>
      <c r="F44" s="15">
        <f>VLOOKUP(E44,'Ontology 2024'!E:H,4,FALSE)</f>
        <v>198</v>
      </c>
      <c r="H44" t="str">
        <v>Digital Transformation / Digital Business Transformation</v>
      </c>
      <c r="I44">
        <f t="shared" si="0"/>
        <v>410</v>
      </c>
    </row>
    <row r="45" spans="5:9" ht="12.5" x14ac:dyDescent="0.25">
      <c r="E45" s="15" t="str">
        <v>CIO / Chief Information Officer</v>
      </c>
      <c r="F45" s="15">
        <f>VLOOKUP(E45,'Ontology 2024'!E:H,4,FALSE)</f>
        <v>199</v>
      </c>
      <c r="H45" t="str">
        <v>Digital Wallet (Identity)</v>
      </c>
      <c r="I45">
        <f t="shared" si="0"/>
        <v>443</v>
      </c>
    </row>
    <row r="46" spans="5:9" ht="12.5" x14ac:dyDescent="0.25">
      <c r="E46" s="15" t="str">
        <v>Governance of IT / EGIT / Enterprise Governance of IT</v>
      </c>
      <c r="F46" s="15">
        <f>VLOOKUP(E46,'Ontology 2024'!E:H,4,FALSE)</f>
        <v>200</v>
      </c>
      <c r="H46" t="str">
        <v>Documented information (Business)</v>
      </c>
      <c r="I46">
        <f t="shared" si="0"/>
        <v>212</v>
      </c>
    </row>
    <row r="47" spans="5:9" ht="12.5" x14ac:dyDescent="0.25">
      <c r="E47" s="15" t="str">
        <v>EIM / Enterprise Information Management / Information Management</v>
      </c>
      <c r="F47" s="15">
        <f>VLOOKUP(E47,'Ontology 2024'!E:H,4,FALSE)</f>
        <v>210</v>
      </c>
      <c r="H47" t="str">
        <v>DPIA / Data Protection Impact Assessment</v>
      </c>
      <c r="I47">
        <f t="shared" si="0"/>
        <v>246</v>
      </c>
    </row>
    <row r="48" spans="5:9" ht="12.5" x14ac:dyDescent="0.25">
      <c r="E48" s="15" t="str">
        <v>Record (Business, Information, Organization)</v>
      </c>
      <c r="F48" s="15">
        <f>VLOOKUP(E48,'Ontology 2024'!E:H,4,FALSE)</f>
        <v>211</v>
      </c>
      <c r="H48" t="str">
        <v>DPO / Data Protection Officer (GDPR)</v>
      </c>
      <c r="I48">
        <f t="shared" si="0"/>
        <v>242</v>
      </c>
    </row>
    <row r="49" spans="5:9" ht="12.5" x14ac:dyDescent="0.25">
      <c r="E49" s="15" t="str">
        <v>Documented information (Business)</v>
      </c>
      <c r="F49" s="15">
        <f>VLOOKUP(E49,'Ontology 2024'!E:H,4,FALSE)</f>
        <v>212</v>
      </c>
      <c r="H49" t="str">
        <v>EA / Enterprise Architecture</v>
      </c>
      <c r="I49">
        <f t="shared" si="0"/>
        <v>401</v>
      </c>
    </row>
    <row r="50" spans="5:9" ht="12.5" x14ac:dyDescent="0.25">
      <c r="E50" s="15" t="str">
        <v>Data Retention (Compliance) / Record</v>
      </c>
      <c r="F50" s="15">
        <f>VLOOKUP(E50,'Ontology 2024'!E:H,4,FALSE)</f>
        <v>214</v>
      </c>
      <c r="H50" t="str">
        <v>eIDAS</v>
      </c>
      <c r="I50">
        <f t="shared" si="0"/>
        <v>449</v>
      </c>
    </row>
    <row r="51" spans="5:9" ht="12.5" x14ac:dyDescent="0.25">
      <c r="E51" s="15" t="str">
        <v>Data Protection</v>
      </c>
      <c r="F51" s="15">
        <f>VLOOKUP(E51,'Ontology 2024'!E:H,4,FALSE)</f>
        <v>220</v>
      </c>
      <c r="H51" t="str">
        <v>EIM / Enterprise Information Management / Information Management</v>
      </c>
      <c r="I51">
        <f t="shared" si="0"/>
        <v>210</v>
      </c>
    </row>
    <row r="52" spans="5:9" ht="12.5" x14ac:dyDescent="0.25">
      <c r="E52" s="15" t="str">
        <v>InfoSec / Information Security / CIA / Confidentiality, Integrity and availability of information</v>
      </c>
      <c r="F52" s="15">
        <f>VLOOKUP(E52,'Ontology 2024'!E:H,4,FALSE)</f>
        <v>221</v>
      </c>
      <c r="H52" t="str">
        <v>Electronic Identification</v>
      </c>
      <c r="I52">
        <f t="shared" si="0"/>
        <v>440</v>
      </c>
    </row>
    <row r="53" spans="5:9" ht="12.5" x14ac:dyDescent="0.25">
      <c r="E53" s="15" t="str">
        <v>Confidentiality (CIA)</v>
      </c>
      <c r="F53" s="15">
        <f>VLOOKUP(E53,'Ontology 2024'!E:H,4,FALSE)</f>
        <v>222</v>
      </c>
      <c r="H53" t="str">
        <v>ERM / Enterprise Risk Management (GRC)</v>
      </c>
      <c r="I53">
        <f t="shared" si="0"/>
        <v>149</v>
      </c>
    </row>
    <row r="54" spans="5:9" ht="12.5" x14ac:dyDescent="0.25">
      <c r="E54" s="15" t="str">
        <v>Integrity (CIA)</v>
      </c>
      <c r="F54" s="15">
        <f>VLOOKUP(E54,'Ontology 2024'!E:H,4,FALSE)</f>
        <v>223</v>
      </c>
      <c r="H54" t="str">
        <v>Ethics / Ethical Values</v>
      </c>
      <c r="I54">
        <f t="shared" si="0"/>
        <v>118</v>
      </c>
    </row>
    <row r="55" spans="5:9" ht="12.5" x14ac:dyDescent="0.25">
      <c r="E55" s="15" t="str">
        <v>Availability (CIA)</v>
      </c>
      <c r="F55" s="15">
        <f>VLOOKUP(E55,'Ontology 2024'!E:H,4,FALSE)</f>
        <v>224</v>
      </c>
      <c r="H55" t="str">
        <v>FinOps</v>
      </c>
      <c r="I55">
        <f t="shared" si="0"/>
        <v>384</v>
      </c>
    </row>
    <row r="56" spans="5:9" ht="12.5" x14ac:dyDescent="0.25">
      <c r="E56" s="15" t="str">
        <v>Data localization (Data Protection)</v>
      </c>
      <c r="F56" s="15">
        <f>VLOOKUP(E56,'Ontology 2024'!E:H,4,FALSE)</f>
        <v>225</v>
      </c>
      <c r="H56" t="str">
        <v>GDPR / General Data Protection Regulation</v>
      </c>
      <c r="I56">
        <f t="shared" si="0"/>
        <v>241</v>
      </c>
    </row>
    <row r="57" spans="5:9" ht="12.5" x14ac:dyDescent="0.25">
      <c r="E57" s="15" t="str">
        <v>Data residency (Data Protection)</v>
      </c>
      <c r="F57" s="15">
        <f>VLOOKUP(E57,'Ontology 2024'!E:H,4,FALSE)</f>
        <v>226</v>
      </c>
      <c r="H57" t="str">
        <v>Governance (GRC)</v>
      </c>
      <c r="I57">
        <f t="shared" si="0"/>
        <v>113</v>
      </c>
    </row>
    <row r="58" spans="5:9" ht="12.5" x14ac:dyDescent="0.25">
      <c r="E58" s="15" t="str">
        <v>ISMS / Information Security Management Systems (MSS)</v>
      </c>
      <c r="F58" s="15">
        <f>VLOOKUP(E58,'Ontology 2024'!E:H,4,FALSE)</f>
        <v>229</v>
      </c>
      <c r="H58" t="str">
        <v>Governance of IT / EGIT / Enterprise Governance of IT</v>
      </c>
      <c r="I58">
        <f t="shared" si="0"/>
        <v>200</v>
      </c>
    </row>
    <row r="59" spans="5:9" ht="12.5" x14ac:dyDescent="0.25">
      <c r="E59" s="15" t="str">
        <v>PIMS / Personal/Privacy Information Management System (MSS)</v>
      </c>
      <c r="F59" s="15">
        <f>VLOOKUP(E59,'Ontology 2024'!E:H,4,FALSE)</f>
        <v>230</v>
      </c>
      <c r="H59" t="str">
        <v>GRC / Governance, Risk and Compliance</v>
      </c>
      <c r="I59">
        <f t="shared" si="0"/>
        <v>112</v>
      </c>
    </row>
    <row r="60" spans="5:9" ht="12.5" x14ac:dyDescent="0.25">
      <c r="E60" s="15" t="str">
        <v>PII / Personally Identifiable Information (Data Privacy)</v>
      </c>
      <c r="F60" s="15">
        <f>VLOOKUP(E60,'Ontology 2024'!E:H,4,FALSE)</f>
        <v>231</v>
      </c>
      <c r="H60" t="str">
        <v>HR / Human resources / Workforce</v>
      </c>
      <c r="I60">
        <f t="shared" si="0"/>
        <v>272</v>
      </c>
    </row>
    <row r="61" spans="5:9" ht="12.5" x14ac:dyDescent="0.25">
      <c r="E61" s="15" t="str">
        <v>Privacy / Data Privacy / Information Privacy</v>
      </c>
      <c r="F61" s="15">
        <f>VLOOKUP(E61,'Ontology 2024'!E:H,4,FALSE)</f>
        <v>240</v>
      </c>
      <c r="H61" t="str">
        <v>HRM / Human Resources Management</v>
      </c>
      <c r="I61">
        <f t="shared" si="0"/>
        <v>273</v>
      </c>
    </row>
    <row r="62" spans="5:9" ht="12.5" x14ac:dyDescent="0.25">
      <c r="E62" s="15" t="str">
        <v>GDPR / General Data Protection Regulation</v>
      </c>
      <c r="F62" s="15">
        <f>VLOOKUP(E62,'Ontology 2024'!E:H,4,FALSE)</f>
        <v>241</v>
      </c>
      <c r="H62" t="str">
        <v>Human Capital</v>
      </c>
      <c r="I62">
        <f t="shared" si="0"/>
        <v>270</v>
      </c>
    </row>
    <row r="63" spans="5:9" ht="12.5" x14ac:dyDescent="0.25">
      <c r="E63" s="15" t="str">
        <v>DPO / Data Protection Officer (GDPR)</v>
      </c>
      <c r="F63" s="15">
        <f>VLOOKUP(E63,'Ontology 2024'!E:H,4,FALSE)</f>
        <v>242</v>
      </c>
      <c r="H63" t="str">
        <v>Hybrid cloud (Cloud)</v>
      </c>
      <c r="I63">
        <f t="shared" si="0"/>
        <v>451</v>
      </c>
    </row>
    <row r="64" spans="5:9" ht="12.5" x14ac:dyDescent="0.25">
      <c r="E64" s="15" t="str">
        <v>PII principal (Data Privacy)</v>
      </c>
      <c r="F64" s="15">
        <f>VLOOKUP(E64,'Ontology 2024'!E:H,4,FALSE)</f>
        <v>243</v>
      </c>
      <c r="H64" t="str">
        <v>Hyperautomation (Processes)</v>
      </c>
      <c r="I64">
        <f t="shared" si="0"/>
        <v>430</v>
      </c>
    </row>
    <row r="65" spans="5:9" ht="12.5" x14ac:dyDescent="0.25">
      <c r="E65" s="15" t="str">
        <v>PII controller (Data Privacy)</v>
      </c>
      <c r="F65" s="15">
        <f>VLOOKUP(E65,'Ontology 2024'!E:H,4,FALSE)</f>
        <v>244</v>
      </c>
      <c r="H65" t="str">
        <v>IAM / Identity and Access Management</v>
      </c>
      <c r="I65">
        <f t="shared" si="0"/>
        <v>442</v>
      </c>
    </row>
    <row r="66" spans="5:9" ht="12.5" x14ac:dyDescent="0.25">
      <c r="E66" s="15" t="str">
        <v>PII processor (Data Privacy)</v>
      </c>
      <c r="F66" s="15">
        <f>VLOOKUP(E66,'Ontology 2024'!E:H,4,FALSE)</f>
        <v>245</v>
      </c>
      <c r="H66" t="str">
        <v>Identity (Identify)</v>
      </c>
      <c r="I66">
        <f t="shared" si="0"/>
        <v>441</v>
      </c>
    </row>
    <row r="67" spans="5:9" ht="12.5" x14ac:dyDescent="0.25">
      <c r="E67" s="15" t="str">
        <v>DPIA / Data Protection Impact Assessment</v>
      </c>
      <c r="F67" s="15">
        <f>VLOOKUP(E67,'Ontology 2024'!E:H,4,FALSE)</f>
        <v>246</v>
      </c>
      <c r="H67" t="str">
        <v>InfoSec / Information Security / CIA / Confidentiality, Integrity and availability of information</v>
      </c>
      <c r="I67">
        <f t="shared" ref="I67:I129" si="1">VLOOKUP(H67,E:F,2,FALSE)</f>
        <v>221</v>
      </c>
    </row>
    <row r="68" spans="5:9" ht="12.5" x14ac:dyDescent="0.25">
      <c r="E68" s="15" t="str">
        <v>Cybersecurity (Security)</v>
      </c>
      <c r="F68" s="15">
        <f>VLOOKUP(E68,'Ontology 2024'!E:H,4,FALSE)</f>
        <v>250</v>
      </c>
      <c r="H68" t="str">
        <v>Integrated Management System</v>
      </c>
      <c r="I68">
        <f t="shared" si="1"/>
        <v>152</v>
      </c>
    </row>
    <row r="69" spans="5:9" ht="12.5" x14ac:dyDescent="0.25">
      <c r="E69" s="15" t="str">
        <v>SOC / Security Operations Centre</v>
      </c>
      <c r="F69" s="15">
        <f>VLOOKUP(E69,'Ontology 2024'!E:H,4,FALSE)</f>
        <v>251</v>
      </c>
      <c r="H69" t="str">
        <v>Integrity (CIA)</v>
      </c>
      <c r="I69">
        <f t="shared" si="1"/>
        <v>223</v>
      </c>
    </row>
    <row r="70" spans="5:9" ht="12.5" x14ac:dyDescent="0.25">
      <c r="E70" s="15" t="str">
        <v>CSIRT / CERT / Computer Emergency Response Team</v>
      </c>
      <c r="F70" s="15">
        <f>VLOOKUP(E70,'Ontology 2024'!E:H,4,FALSE)</f>
        <v>252</v>
      </c>
      <c r="H70" t="str">
        <v>ISMS / Information Security Management Systems (MSS)</v>
      </c>
      <c r="I70">
        <f t="shared" si="1"/>
        <v>229</v>
      </c>
    </row>
    <row r="71" spans="5:9" ht="12.5" x14ac:dyDescent="0.25">
      <c r="E71" s="15" t="str">
        <v>MDR / Managed Detection and Response (MSSP, EDR)</v>
      </c>
      <c r="F71" s="15">
        <f>VLOOKUP(E71,'Ontology 2024'!E:H,4,FALSE)</f>
        <v>253</v>
      </c>
      <c r="H71" t="str">
        <v>IT Strategy</v>
      </c>
      <c r="I71">
        <f t="shared" si="1"/>
        <v>400</v>
      </c>
    </row>
    <row r="72" spans="5:9" ht="12.5" x14ac:dyDescent="0.25">
      <c r="E72" s="15" t="str">
        <v>MSSP / Managed Security Service Provider (MSP, MDR)</v>
      </c>
      <c r="F72" s="15">
        <f>VLOOKUP(E72,'Ontology 2024'!E:H,4,FALSE)</f>
        <v>254</v>
      </c>
      <c r="H72" t="str">
        <v>ITSM / IT Service Management</v>
      </c>
      <c r="I72">
        <f t="shared" si="1"/>
        <v>300</v>
      </c>
    </row>
    <row r="73" spans="5:9" ht="12.5" x14ac:dyDescent="0.25">
      <c r="E73" s="15" t="str">
        <v>Provider (Vendor, 3rd Party)</v>
      </c>
      <c r="F73" s="15">
        <f>VLOOKUP(E73,'Ontology 2024'!E:H,4,FALSE)</f>
        <v>260</v>
      </c>
      <c r="H73" t="str">
        <v>Knowledge management</v>
      </c>
      <c r="I73">
        <f t="shared" si="1"/>
        <v>402</v>
      </c>
    </row>
    <row r="74" spans="5:9" ht="12.5" x14ac:dyDescent="0.25">
      <c r="E74" s="15" t="str">
        <v>Vendor Assessment / Vendor Risk Assessment</v>
      </c>
      <c r="F74" s="15">
        <f>VLOOKUP(E74,'Ontology 2024'!E:H,4,FALSE)</f>
        <v>261</v>
      </c>
      <c r="H74" t="str">
        <v>KPI / Key Performance Indicator</v>
      </c>
      <c r="I74">
        <f t="shared" si="1"/>
        <v>301</v>
      </c>
    </row>
    <row r="75" spans="5:9" ht="12.5" x14ac:dyDescent="0.25">
      <c r="E75" s="15" t="str">
        <v>Outsource (Provider)</v>
      </c>
      <c r="F75" s="15">
        <f>VLOOKUP(E75,'Ontology 2024'!E:H,4,FALSE)</f>
        <v>262</v>
      </c>
      <c r="H75" t="str">
        <v>Management (Organization)</v>
      </c>
      <c r="I75">
        <f t="shared" si="1"/>
        <v>150</v>
      </c>
    </row>
    <row r="76" spans="5:9" ht="12.5" x14ac:dyDescent="0.25">
      <c r="E76" s="15" t="str">
        <v>MSP / Managed service provider (Provider)</v>
      </c>
      <c r="F76" s="15">
        <f>VLOOKUP(E76,'Ontology 2024'!E:H,4,FALSE)</f>
        <v>263</v>
      </c>
      <c r="H76" t="str">
        <v>Management System / MSS / Management System Standard</v>
      </c>
      <c r="I76">
        <f t="shared" si="1"/>
        <v>151</v>
      </c>
    </row>
    <row r="77" spans="5:9" ht="12.5" x14ac:dyDescent="0.25">
      <c r="E77" s="15" t="str">
        <v>Supply chain / IT supply chain (Provider)</v>
      </c>
      <c r="F77" s="15">
        <f>VLOOKUP(E77,'Ontology 2024'!E:H,4,FALSE)</f>
        <v>264</v>
      </c>
      <c r="H77" t="str">
        <v>Maturity / Organizational Maturity</v>
      </c>
      <c r="I77">
        <f t="shared" si="1"/>
        <v>159</v>
      </c>
    </row>
    <row r="78" spans="5:9" ht="12.5" x14ac:dyDescent="0.25">
      <c r="E78" s="15" t="str">
        <v>C-SCRM / Cybersecurity Supply Chain Risk Management</v>
      </c>
      <c r="F78" s="15">
        <f>VLOOKUP(E78,'Ontology 2024'!E:H,4,FALSE)</f>
        <v>265</v>
      </c>
      <c r="H78" t="str">
        <v>MDR / Managed Detection and Response (MSSP, EDR)</v>
      </c>
      <c r="I78">
        <f t="shared" si="1"/>
        <v>253</v>
      </c>
    </row>
    <row r="79" spans="5:9" ht="12.5" x14ac:dyDescent="0.25">
      <c r="E79" s="15" t="str">
        <v>XaaS - Anything as a Service</v>
      </c>
      <c r="F79" s="15">
        <f>VLOOKUP(E79,'Ontology 2024'!E:H,4,FALSE)</f>
        <v>269</v>
      </c>
      <c r="H79" t="str">
        <v>MSP / Managed service provider (Provider)</v>
      </c>
      <c r="I79">
        <f t="shared" si="1"/>
        <v>263</v>
      </c>
    </row>
    <row r="80" spans="5:9" ht="12.5" x14ac:dyDescent="0.25">
      <c r="E80" s="15" t="str">
        <v>Human Capital</v>
      </c>
      <c r="F80" s="15">
        <f>VLOOKUP(E80,'Ontology 2024'!E:H,4,FALSE)</f>
        <v>270</v>
      </c>
      <c r="H80" t="str">
        <v>MSSP / Managed Security Service Provider (MSP, MDR)</v>
      </c>
      <c r="I80">
        <f t="shared" si="1"/>
        <v>254</v>
      </c>
    </row>
    <row r="81" spans="5:9" ht="12.5" x14ac:dyDescent="0.25">
      <c r="E81" s="15" t="str">
        <v>Capacity management (HR)</v>
      </c>
      <c r="F81" s="15">
        <f>VLOOKUP(E81,'Ontology 2024'!E:H,4,FALSE)</f>
        <v>271</v>
      </c>
      <c r="H81" t="str">
        <v>Organization / System</v>
      </c>
      <c r="I81">
        <f t="shared" si="1"/>
        <v>100</v>
      </c>
    </row>
    <row r="82" spans="5:9" ht="12.5" x14ac:dyDescent="0.25">
      <c r="E82" s="15" t="str">
        <v>HR / Human resources / Workforce</v>
      </c>
      <c r="F82" s="15">
        <f>VLOOKUP(E82,'Ontology 2024'!E:H,4,FALSE)</f>
        <v>272</v>
      </c>
      <c r="H82" t="str">
        <v>Organizational structure</v>
      </c>
      <c r="I82">
        <f t="shared" si="1"/>
        <v>119</v>
      </c>
    </row>
    <row r="83" spans="5:9" ht="12.5" x14ac:dyDescent="0.25">
      <c r="E83" s="15" t="str">
        <v>HRM / Human Resources Management</v>
      </c>
      <c r="F83" s="15">
        <f>VLOOKUP(E83,'Ontology 2024'!E:H,4,FALSE)</f>
        <v>273</v>
      </c>
      <c r="H83" t="str">
        <v>OT / Operational Technology</v>
      </c>
      <c r="I83">
        <f t="shared" si="1"/>
        <v>310</v>
      </c>
    </row>
    <row r="84" spans="5:9" ht="12.5" x14ac:dyDescent="0.25">
      <c r="E84" s="15" t="str">
        <v>ITSM / IT Service Management</v>
      </c>
      <c r="F84" s="15">
        <f>VLOOKUP(E84,'Ontology 2024'!E:H,4,FALSE)</f>
        <v>300</v>
      </c>
      <c r="H84" t="str">
        <v>Outsource (Provider)</v>
      </c>
      <c r="I84">
        <f t="shared" si="1"/>
        <v>262</v>
      </c>
    </row>
    <row r="85" spans="5:9" ht="12.5" x14ac:dyDescent="0.25">
      <c r="E85" s="15" t="str">
        <v>KPI / Key Performance Indicator</v>
      </c>
      <c r="F85" s="15">
        <f>VLOOKUP(E85,'Ontology 2024'!E:H,4,FALSE)</f>
        <v>301</v>
      </c>
      <c r="H85" t="str">
        <v>PII / Personally Identifiable Information (Data Privacy)</v>
      </c>
      <c r="I85">
        <f t="shared" si="1"/>
        <v>231</v>
      </c>
    </row>
    <row r="86" spans="5:9" ht="12.5" x14ac:dyDescent="0.25">
      <c r="E86" s="15" t="str">
        <v>Quality (Organization)</v>
      </c>
      <c r="F86" s="15">
        <f>VLOOKUP(E86,'Ontology 2024'!E:H,4,FALSE)</f>
        <v>302</v>
      </c>
      <c r="H86" t="str">
        <v>PII controller (Data Privacy)</v>
      </c>
      <c r="I86">
        <f t="shared" si="1"/>
        <v>244</v>
      </c>
    </row>
    <row r="87" spans="5:9" ht="12.5" x14ac:dyDescent="0.25">
      <c r="E87" s="15" t="str">
        <v>SLA (Provider, MSP)</v>
      </c>
      <c r="F87" s="15">
        <f>VLOOKUP(E87,'Ontology 2024'!E:H,4,FALSE)</f>
        <v>303</v>
      </c>
      <c r="H87" t="str">
        <v>PII principal (Data Privacy)</v>
      </c>
      <c r="I87">
        <f t="shared" si="1"/>
        <v>243</v>
      </c>
    </row>
    <row r="88" spans="5:9" ht="12.5" x14ac:dyDescent="0.25">
      <c r="E88" s="15" t="str">
        <v>OT / Operational Technology</v>
      </c>
      <c r="F88" s="15">
        <f>VLOOKUP(E88,'Ontology 2024'!E:H,4,FALSE)</f>
        <v>310</v>
      </c>
      <c r="H88" t="str">
        <v>PII processor (Data Privacy)</v>
      </c>
      <c r="I88">
        <f t="shared" si="1"/>
        <v>245</v>
      </c>
    </row>
    <row r="89" spans="5:9" ht="12.5" x14ac:dyDescent="0.25">
      <c r="E89" s="15" t="str">
        <v>Continuity (Organization)</v>
      </c>
      <c r="F89" s="15">
        <f>VLOOKUP(E89,'Ontology 2024'!E:H,4,FALSE)</f>
        <v>320</v>
      </c>
      <c r="H89" t="str">
        <v>PIMS / Personal/Privacy Information Management System (MSS)</v>
      </c>
      <c r="I89">
        <f t="shared" si="1"/>
        <v>230</v>
      </c>
    </row>
    <row r="90" spans="5:9" ht="12.5" x14ac:dyDescent="0.25">
      <c r="E90" s="15" t="str">
        <v>Business Continuity</v>
      </c>
      <c r="F90" s="15">
        <f>VLOOKUP(E90,'Ontology 2024'!E:H,4,FALSE)</f>
        <v>321</v>
      </c>
      <c r="H90" t="str">
        <v>Policy (Organization)</v>
      </c>
      <c r="I90">
        <f t="shared" si="1"/>
        <v>116</v>
      </c>
    </row>
    <row r="91" spans="5:9" ht="12.5" x14ac:dyDescent="0.25">
      <c r="E91" s="15" t="str">
        <v>Portfolio / Portfolio component</v>
      </c>
      <c r="F91" s="15">
        <f>VLOOKUP(E91,'Ontology 2024'!E:H,4,FALSE)</f>
        <v>340</v>
      </c>
      <c r="H91" t="str">
        <v>Portfolio / Portfolio component</v>
      </c>
      <c r="I91">
        <f t="shared" si="1"/>
        <v>340</v>
      </c>
    </row>
    <row r="92" spans="5:9" ht="12.5" x14ac:dyDescent="0.25">
      <c r="E92" s="15" t="str">
        <v>Programme / Programme component</v>
      </c>
      <c r="F92" s="15">
        <f>VLOOKUP(E92,'Ontology 2024'!E:H,4,FALSE)</f>
        <v>341</v>
      </c>
      <c r="H92" t="str">
        <v>Privacy / Data Privacy / Information Privacy</v>
      </c>
      <c r="I92">
        <f t="shared" si="1"/>
        <v>240</v>
      </c>
    </row>
    <row r="93" spans="5:9" ht="12.5" x14ac:dyDescent="0.25">
      <c r="E93" s="15" t="str">
        <v>Project</v>
      </c>
      <c r="F93" s="15">
        <f>VLOOKUP(E93,'Ontology 2024'!E:H,4,FALSE)</f>
        <v>342</v>
      </c>
      <c r="H93" t="str">
        <v>Programme / Programme component</v>
      </c>
      <c r="I93">
        <f t="shared" si="1"/>
        <v>341</v>
      </c>
    </row>
    <row r="94" spans="5:9" ht="12.5" x14ac:dyDescent="0.25">
      <c r="E94" s="15" t="str">
        <v>Project Management</v>
      </c>
      <c r="F94" s="15">
        <f>VLOOKUP(E94,'Ontology 2024'!E:H,4,FALSE)</f>
        <v>343</v>
      </c>
      <c r="H94" t="str">
        <v>Project</v>
      </c>
      <c r="I94">
        <f t="shared" si="1"/>
        <v>342</v>
      </c>
    </row>
    <row r="95" spans="5:9" ht="12.5" x14ac:dyDescent="0.25">
      <c r="E95" s="15" t="str">
        <v>BIA / Business Impact Analysis / Business Impact Assessment</v>
      </c>
      <c r="F95" s="15">
        <f>VLOOKUP(E95,'Ontology 2024'!E:H,4,FALSE)</f>
        <v>322</v>
      </c>
      <c r="H95" t="str">
        <v>Project Management</v>
      </c>
      <c r="I95">
        <f t="shared" si="1"/>
        <v>343</v>
      </c>
    </row>
    <row r="96" spans="5:9" ht="12.5" x14ac:dyDescent="0.25">
      <c r="E96" s="15" t="str">
        <v>Application Migration</v>
      </c>
      <c r="F96" s="15">
        <f>VLOOKUP(E96,'Ontology 2024'!E:H,4,FALSE)</f>
        <v>350</v>
      </c>
      <c r="H96" t="str">
        <v>Provider (Vendor, 3rd Party)</v>
      </c>
      <c r="I96">
        <f t="shared" si="1"/>
        <v>260</v>
      </c>
    </row>
    <row r="97" spans="5:9" ht="12.5" x14ac:dyDescent="0.25">
      <c r="E97" s="15" t="str">
        <v>Contigent workforce / Contingent worker (HR)</v>
      </c>
      <c r="F97" s="15">
        <f>VLOOKUP(E97,'Ontology 2024'!E:H,4,FALSE)</f>
        <v>370</v>
      </c>
      <c r="H97" t="str">
        <v>Public Organization (Public sector)</v>
      </c>
      <c r="I97">
        <f t="shared" si="1"/>
        <v>103</v>
      </c>
    </row>
    <row r="98" spans="5:9" ht="12.5" x14ac:dyDescent="0.25">
      <c r="E98" s="15" t="str">
        <v>DevOps</v>
      </c>
      <c r="F98" s="15">
        <f>VLOOKUP(E98,'Ontology 2024'!E:H,4,FALSE)</f>
        <v>381</v>
      </c>
      <c r="H98" t="str">
        <v>Quality (Organization)</v>
      </c>
      <c r="I98">
        <f t="shared" si="1"/>
        <v>302</v>
      </c>
    </row>
    <row r="99" spans="5:9" ht="12.5" x14ac:dyDescent="0.25">
      <c r="E99" s="15" t="str">
        <v>SecOps</v>
      </c>
      <c r="F99" s="15">
        <f>VLOOKUP(E99,'Ontology 2024'!E:H,4,FALSE)</f>
        <v>382</v>
      </c>
      <c r="H99" t="str">
        <v>Record (Business, Information, Organization)</v>
      </c>
      <c r="I99">
        <f t="shared" si="1"/>
        <v>211</v>
      </c>
    </row>
    <row r="100" spans="5:9" ht="12.5" x14ac:dyDescent="0.25">
      <c r="E100" s="15" t="str">
        <v>DevSecOps</v>
      </c>
      <c r="F100" s="15">
        <f>VLOOKUP(E100,'Ontology 2024'!E:H,4,FALSE)</f>
        <v>383</v>
      </c>
      <c r="H100" t="str">
        <v>RegTech - Regulatory Technology (Compliance)</v>
      </c>
      <c r="I100">
        <f t="shared" si="1"/>
        <v>138</v>
      </c>
    </row>
    <row r="101" spans="5:9" ht="12.5" x14ac:dyDescent="0.25">
      <c r="E101" s="15" t="str">
        <v>FinOps</v>
      </c>
      <c r="F101" s="15">
        <f>VLOOKUP(E101,'Ontology 2024'!E:H,4,FALSE)</f>
        <v>384</v>
      </c>
      <c r="H101" t="str">
        <v>Regulatory Agency / Regulatory Body (Stakeholder)</v>
      </c>
      <c r="I101">
        <f t="shared" si="1"/>
        <v>137</v>
      </c>
    </row>
    <row r="102" spans="5:9" ht="12.5" x14ac:dyDescent="0.25">
      <c r="E102" s="15" t="str">
        <v>XOps</v>
      </c>
      <c r="F102" s="15">
        <f>VLOOKUP(E102,'Ontology 2024'!E:H,4,FALSE)</f>
        <v>389</v>
      </c>
      <c r="H102" t="str">
        <v>Regulatory Compliance</v>
      </c>
      <c r="I102">
        <f t="shared" si="1"/>
        <v>136</v>
      </c>
    </row>
    <row r="103" spans="5:9" ht="12.5" x14ac:dyDescent="0.25">
      <c r="E103" s="15" t="str">
        <v>COO / Chief Operating Officer</v>
      </c>
      <c r="F103" s="15">
        <f>VLOOKUP(E103,'Ontology 2024'!E:H,4,FALSE)</f>
        <v>390</v>
      </c>
      <c r="H103" t="str">
        <v>Responsibility / Accountability</v>
      </c>
      <c r="I103">
        <f t="shared" si="1"/>
        <v>110</v>
      </c>
    </row>
    <row r="104" spans="5:9" ht="12.5" x14ac:dyDescent="0.25">
      <c r="E104" s="15" t="str">
        <v>IT Strategy</v>
      </c>
      <c r="F104" s="15">
        <f>VLOOKUP(E104,'Ontology 2024'!E:H,4,FALSE)</f>
        <v>400</v>
      </c>
      <c r="H104" t="str">
        <v>Risk Event / Event (Risk)</v>
      </c>
      <c r="I104">
        <f t="shared" si="1"/>
        <v>143</v>
      </c>
    </row>
    <row r="105" spans="5:9" ht="12.5" x14ac:dyDescent="0.25">
      <c r="E105" s="15" t="str">
        <v>EA / Enterprise Architecture</v>
      </c>
      <c r="F105" s="15">
        <f>VLOOKUP(E105,'Ontology 2024'!E:H,4,FALSE)</f>
        <v>401</v>
      </c>
      <c r="H105" t="str">
        <v>Risk Management (GRC)</v>
      </c>
      <c r="I105">
        <f t="shared" si="1"/>
        <v>140</v>
      </c>
    </row>
    <row r="106" spans="5:9" ht="12.5" x14ac:dyDescent="0.25">
      <c r="E106" s="15" t="str">
        <v>Knowledge management</v>
      </c>
      <c r="F106" s="15">
        <f>VLOOKUP(E106,'Ontology 2024'!E:H,4,FALSE)</f>
        <v>402</v>
      </c>
      <c r="H106" t="str">
        <v>Risk treatment</v>
      </c>
      <c r="I106">
        <f t="shared" si="1"/>
        <v>145</v>
      </c>
    </row>
    <row r="107" spans="5:9" ht="12.5" x14ac:dyDescent="0.25">
      <c r="E107" s="15" t="str">
        <v>Digital Transformation / Digital Business Transformation</v>
      </c>
      <c r="F107" s="15">
        <f>VLOOKUP(E107,'Ontology 2024'!E:H,4,FALSE)</f>
        <v>410</v>
      </c>
      <c r="H107" t="str">
        <v>SecOps</v>
      </c>
      <c r="I107">
        <f t="shared" si="1"/>
        <v>382</v>
      </c>
    </row>
    <row r="108" spans="5:9" ht="12.5" x14ac:dyDescent="0.25">
      <c r="E108" s="15" t="str">
        <v>Competence (HR)</v>
      </c>
      <c r="F108" s="15">
        <f>VLOOKUP(E108,'Ontology 2024'!E:H,4,FALSE)</f>
        <v>420</v>
      </c>
      <c r="H108" t="str">
        <v>Shareholder (Stakeholder)</v>
      </c>
      <c r="I108">
        <f t="shared" si="1"/>
        <v>109</v>
      </c>
    </row>
    <row r="109" spans="5:9" ht="12.5" x14ac:dyDescent="0.25">
      <c r="E109" s="15" t="str">
        <v>Competence framework (HR)</v>
      </c>
      <c r="F109" s="15">
        <f>VLOOKUP(E109,'Ontology 2024'!E:H,4,FALSE)</f>
        <v>421</v>
      </c>
      <c r="H109" t="str">
        <v>SLA (Provider, MSP)</v>
      </c>
      <c r="I109">
        <f t="shared" si="1"/>
        <v>303</v>
      </c>
    </row>
    <row r="110" spans="5:9" ht="12.5" x14ac:dyDescent="0.25">
      <c r="E110" s="15" t="str">
        <v>Talent management (HR)</v>
      </c>
      <c r="F110" s="15">
        <f>VLOOKUP(E110,'Ontology 2024'!E:H,4,FALSE)</f>
        <v>423</v>
      </c>
      <c r="H110" t="str">
        <v>SOC / Security Operations Centre</v>
      </c>
      <c r="I110">
        <f t="shared" si="1"/>
        <v>251</v>
      </c>
    </row>
    <row r="111" spans="5:9" ht="12.5" x14ac:dyDescent="0.25">
      <c r="E111" s="15" t="str">
        <v>Hyperautomation (Processes)</v>
      </c>
      <c r="F111" s="15">
        <f>VLOOKUP(E111,'Ontology 2024'!E:H,4,FALSE)</f>
        <v>430</v>
      </c>
      <c r="H111" t="str">
        <v>Stakeholder</v>
      </c>
      <c r="I111">
        <f t="shared" si="1"/>
        <v>104</v>
      </c>
    </row>
    <row r="112" spans="5:9" ht="12.5" x14ac:dyDescent="0.25">
      <c r="E112" s="15" t="str">
        <v>Electronic Identification</v>
      </c>
      <c r="F112" s="15">
        <f>VLOOKUP(E112,'Ontology 2024'!E:H,4,FALSE)</f>
        <v>440</v>
      </c>
      <c r="H112" t="str">
        <v>Strategy (Business Model)</v>
      </c>
      <c r="I112">
        <f t="shared" si="1"/>
        <v>122</v>
      </c>
    </row>
    <row r="113" spans="5:9" ht="12.5" x14ac:dyDescent="0.25">
      <c r="E113" s="15" t="str">
        <v>Identity (Identify)</v>
      </c>
      <c r="F113" s="15">
        <f>VLOOKUP(E113,'Ontology 2024'!E:H,4,FALSE)</f>
        <v>441</v>
      </c>
      <c r="H113" t="str">
        <v>Strategy (Business Organization)</v>
      </c>
      <c r="I113">
        <f t="shared" si="1"/>
        <v>120</v>
      </c>
    </row>
    <row r="114" spans="5:9" ht="12.5" x14ac:dyDescent="0.25">
      <c r="E114" s="15" t="str">
        <v>IAM / Identity and Access Management</v>
      </c>
      <c r="F114" s="15">
        <f>VLOOKUP(E114,'Ontology 2024'!E:H,4,FALSE)</f>
        <v>442</v>
      </c>
      <c r="H114" t="str">
        <v>Supply chain / IT supply chain (Provider)</v>
      </c>
      <c r="I114">
        <f t="shared" si="1"/>
        <v>264</v>
      </c>
    </row>
    <row r="115" spans="5:9" ht="12.5" x14ac:dyDescent="0.25">
      <c r="E115" s="15" t="str">
        <v>Digital Wallet (Identity)</v>
      </c>
      <c r="F115" s="15">
        <f>VLOOKUP(E115,'Ontology 2024'!E:H,4,FALSE)</f>
        <v>443</v>
      </c>
      <c r="H115" t="str">
        <v>Tactics (Business Model)</v>
      </c>
      <c r="I115">
        <f t="shared" si="1"/>
        <v>123</v>
      </c>
    </row>
    <row r="116" spans="5:9" ht="15.75" customHeight="1" x14ac:dyDescent="0.25">
      <c r="E116" t="str">
        <v>CIAM - Customer Identity and Access Management</v>
      </c>
      <c r="F116" s="15">
        <f>VLOOKUP(E116,'Ontology 2024'!E:H,4,FALSE)</f>
        <v>444</v>
      </c>
      <c r="H116" t="str">
        <v>Talent management (HR)</v>
      </c>
      <c r="I116">
        <f t="shared" si="1"/>
        <v>423</v>
      </c>
    </row>
    <row r="117" spans="5:9" ht="15.75" customHeight="1" x14ac:dyDescent="0.25">
      <c r="E117" t="str">
        <v>eIDAS</v>
      </c>
      <c r="F117" s="15">
        <f>VLOOKUP(E117,'Ontology 2024'!E:H,4,FALSE)</f>
        <v>449</v>
      </c>
      <c r="H117" t="str">
        <v>Technical debt</v>
      </c>
      <c r="I117">
        <f t="shared" si="1"/>
        <v>460</v>
      </c>
    </row>
    <row r="118" spans="5:9" ht="15.75" customHeight="1" x14ac:dyDescent="0.25">
      <c r="E118" t="str">
        <v>Cloud service</v>
      </c>
      <c r="F118" s="15">
        <f>VLOOKUP(E118,'Ontology 2024'!E:H,4,FALSE)</f>
        <v>450</v>
      </c>
      <c r="H118" t="str">
        <v>Technology Research / Technology Research Services</v>
      </c>
      <c r="I118">
        <f t="shared" si="1"/>
        <v>498</v>
      </c>
    </row>
    <row r="119" spans="5:9" ht="15.75" customHeight="1" x14ac:dyDescent="0.25">
      <c r="E119" t="str">
        <v>Hybrid cloud (Cloud)</v>
      </c>
      <c r="F119" s="15">
        <f>VLOOKUP(E119,'Ontology 2024'!E:H,4,FALSE)</f>
        <v>451</v>
      </c>
      <c r="H119" t="str">
        <v>Threat (Risk)</v>
      </c>
      <c r="I119">
        <f t="shared" si="1"/>
        <v>142</v>
      </c>
    </row>
    <row r="120" spans="5:9" ht="15.75" customHeight="1" x14ac:dyDescent="0.25">
      <c r="E120" t="str">
        <v>CAF / Cloud Adoption Framework</v>
      </c>
      <c r="F120" s="15">
        <f>VLOOKUP(E120,'Ontology 2024'!E:H,4,FALSE)</f>
        <v>459</v>
      </c>
      <c r="H120" t="str">
        <v>TRL / Technology Readiness Level</v>
      </c>
      <c r="I120">
        <f t="shared" si="1"/>
        <v>0</v>
      </c>
    </row>
    <row r="121" spans="5:9" ht="15.75" customHeight="1" x14ac:dyDescent="0.25">
      <c r="E121" t="str">
        <v>Technical debt</v>
      </c>
      <c r="F121" s="15">
        <f>VLOOKUP(E121,'Ontology 2024'!E:H,4,FALSE)</f>
        <v>460</v>
      </c>
      <c r="H121" t="str">
        <v>Value Proposition (Provider, Consultant)</v>
      </c>
      <c r="I121">
        <f t="shared" si="1"/>
        <v>491</v>
      </c>
    </row>
    <row r="122" spans="5:9" ht="15.75" customHeight="1" x14ac:dyDescent="0.25">
      <c r="E122" t="str">
        <v>Artificial Inteligence</v>
      </c>
      <c r="F122" s="15">
        <f>VLOOKUP(E122,'Ontology 2024'!E:H,4,FALSE)</f>
        <v>480</v>
      </c>
      <c r="H122" t="str">
        <v>Vendor Assessment / Vendor Risk Assessment</v>
      </c>
      <c r="I122">
        <f t="shared" si="1"/>
        <v>261</v>
      </c>
    </row>
    <row r="123" spans="5:9" ht="15.75" customHeight="1" x14ac:dyDescent="0.25">
      <c r="E123" t="str">
        <v>Consultant / Management Consulant / Management Consulting</v>
      </c>
      <c r="F123" s="15">
        <f>VLOOKUP(E123,'Ontology 2024'!E:H,4,FALSE)</f>
        <v>490</v>
      </c>
      <c r="H123" t="str">
        <v>Voluntary Compliance</v>
      </c>
      <c r="I123">
        <f t="shared" si="1"/>
        <v>135</v>
      </c>
    </row>
    <row r="124" spans="5:9" ht="15.75" customHeight="1" x14ac:dyDescent="0.25">
      <c r="E124" t="str">
        <v>Value Proposition (Provider, Consultant)</v>
      </c>
      <c r="F124" s="15">
        <f>VLOOKUP(E124,'Ontology 2024'!E:H,4,FALSE)</f>
        <v>491</v>
      </c>
      <c r="H124" t="str">
        <v>Vulnerability (Risk)</v>
      </c>
      <c r="I124">
        <f t="shared" si="1"/>
        <v>141</v>
      </c>
    </row>
    <row r="125" spans="5:9" ht="15.75" customHeight="1" x14ac:dyDescent="0.25">
      <c r="E125" t="str">
        <v>Technology Research / Technology Research Services</v>
      </c>
      <c r="F125" s="15">
        <f>VLOOKUP(E125,'Ontology 2024'!E:H,4,FALSE)</f>
        <v>498</v>
      </c>
      <c r="H125" t="str">
        <v>XaaS - Anything as a Service</v>
      </c>
      <c r="I125">
        <f t="shared" si="1"/>
        <v>269</v>
      </c>
    </row>
    <row r="126" spans="5:9" ht="15.75" customHeight="1" x14ac:dyDescent="0.25">
      <c r="E126" t="str">
        <v>TRL / Technology Readiness Level</v>
      </c>
      <c r="H126" t="str">
        <v>XOps</v>
      </c>
      <c r="I126">
        <f t="shared" si="1"/>
        <v>389</v>
      </c>
    </row>
    <row r="127" spans="5:9" ht="15.75" customHeight="1" x14ac:dyDescent="0.25">
      <c r="E127">
        <v>0</v>
      </c>
      <c r="H127">
        <v>0</v>
      </c>
      <c r="I127">
        <f t="shared" si="1"/>
        <v>0</v>
      </c>
    </row>
    <row r="128" spans="5:9" ht="15.75" customHeight="1" x14ac:dyDescent="0.25">
      <c r="H128">
        <v>0</v>
      </c>
      <c r="I128">
        <f t="shared" si="1"/>
        <v>0</v>
      </c>
    </row>
    <row r="129" spans="8:9" ht="15.75" customHeight="1" x14ac:dyDescent="0.25">
      <c r="H129">
        <v>0</v>
      </c>
      <c r="I129">
        <f t="shared" si="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582B2-712B-4E3F-9BD7-4F283BD883AF}">
  <dimension ref="B2:D5"/>
  <sheetViews>
    <sheetView workbookViewId="0">
      <selection activeCell="D7" sqref="D7"/>
    </sheetView>
  </sheetViews>
  <sheetFormatPr defaultColWidth="8.90625" defaultRowHeight="12.5" x14ac:dyDescent="0.25"/>
  <cols>
    <col min="1" max="1" width="8.90625" style="42"/>
    <col min="2" max="2" width="11.36328125" style="42" bestFit="1" customWidth="1"/>
    <col min="3" max="3" width="6" style="42" bestFit="1" customWidth="1"/>
    <col min="4" max="4" width="63.08984375" style="42" customWidth="1"/>
    <col min="5" max="16384" width="8.90625" style="42"/>
  </cols>
  <sheetData>
    <row r="2" spans="2:4" ht="64" x14ac:dyDescent="0.25">
      <c r="B2" s="43" t="s">
        <v>304</v>
      </c>
      <c r="C2" s="43" t="s">
        <v>310</v>
      </c>
      <c r="D2" s="44" t="s">
        <v>312</v>
      </c>
    </row>
    <row r="3" spans="2:4" ht="80" x14ac:dyDescent="0.25">
      <c r="B3" s="45" t="s">
        <v>305</v>
      </c>
      <c r="C3" s="45" t="s">
        <v>308</v>
      </c>
      <c r="D3" s="46" t="s">
        <v>313</v>
      </c>
    </row>
    <row r="4" spans="2:4" ht="80" x14ac:dyDescent="0.25">
      <c r="B4" s="47" t="s">
        <v>306</v>
      </c>
      <c r="C4" s="47" t="s">
        <v>311</v>
      </c>
      <c r="D4" s="48" t="s">
        <v>314</v>
      </c>
    </row>
    <row r="5" spans="2:4" ht="64" x14ac:dyDescent="0.25">
      <c r="B5" s="49" t="s">
        <v>307</v>
      </c>
      <c r="C5" s="49" t="s">
        <v>309</v>
      </c>
      <c r="D5" s="50" t="s">
        <v>315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Ontology 2024</vt:lpstr>
      <vt:lpstr>stats 2024</vt:lpstr>
      <vt:lpstr>Colors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José Borbinha</dc:creator>
  <cp:keywords/>
  <dc:description/>
  <cp:lastModifiedBy>João André Roque Costa</cp:lastModifiedBy>
  <cp:revision/>
  <dcterms:created xsi:type="dcterms:W3CDTF">2023-05-12T09:36:32Z</dcterms:created>
  <dcterms:modified xsi:type="dcterms:W3CDTF">2024-06-05T13:41:15Z</dcterms:modified>
  <cp:category/>
  <cp:contentStatus/>
</cp:coreProperties>
</file>