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 Nunes\Desktop\"/>
    </mc:Choice>
  </mc:AlternateContent>
  <xr:revisionPtr revIDLastSave="48" documentId="13_ncr:1_{9488E029-ABDD-4486-8A4B-43D625A2260B}" xr6:coauthVersionLast="47" xr6:coauthVersionMax="47" xr10:uidLastSave="{8314C23B-BF1B-414C-8040-70559D854D31}"/>
  <bookViews>
    <workbookView xWindow="-108" yWindow="12852" windowWidth="23256" windowHeight="12576" xr2:uid="{B2A8BFA3-17E7-4E51-A5DD-DF0AB05A644F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2" i="1" l="1"/>
  <c r="J20" i="1"/>
  <c r="J63" i="1"/>
  <c r="F53" i="1"/>
  <c r="J53" i="1" s="1"/>
  <c r="L53" i="1" s="1"/>
  <c r="F43" i="1"/>
  <c r="F44" i="1" s="1"/>
  <c r="J29" i="1"/>
  <c r="G21" i="1"/>
  <c r="G20" i="1"/>
  <c r="J43" i="1" l="1"/>
  <c r="L43" i="1" s="1"/>
  <c r="L20" i="1"/>
  <c r="L29" i="1"/>
  <c r="L63" i="1"/>
  <c r="Q26" i="1" l="1"/>
  <c r="Q35" i="1" s="1"/>
  <c r="Q25" i="1"/>
  <c r="Q32" i="1" s="1"/>
  <c r="Q27" i="1"/>
  <c r="Q33" i="1" s="1"/>
  <c r="Q24" i="1"/>
  <c r="Q34" i="1" s="1"/>
  <c r="Q23" i="1"/>
  <c r="Q36" i="1"/>
</calcChain>
</file>

<file path=xl/sharedStrings.xml><?xml version="1.0" encoding="utf-8"?>
<sst xmlns="http://schemas.openxmlformats.org/spreadsheetml/2006/main" count="70" uniqueCount="49">
  <si>
    <t>Pergunta 1</t>
  </si>
  <si>
    <t>Cálculos Intermédios</t>
  </si>
  <si>
    <t>Dados</t>
  </si>
  <si>
    <t>Valor:</t>
  </si>
  <si>
    <r>
      <t xml:space="preserve">recebe pedidos de </t>
    </r>
    <r>
      <rPr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clientes</t>
    </r>
  </si>
  <si>
    <t>n</t>
  </si>
  <si>
    <t>Valores tabelas Bin</t>
  </si>
  <si>
    <t>Resultado Final</t>
  </si>
  <si>
    <t>Arredondado</t>
  </si>
  <si>
    <t>Valores para submeter por ordem</t>
  </si>
  <si>
    <r>
      <t xml:space="preserve">Variaveis indep e unif distrib em (0, </t>
    </r>
    <r>
      <rPr>
        <sz val="11"/>
        <color rgb="FFFF0000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</si>
  <si>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b</t>
  </si>
  <si>
    <t>E(Xi)</t>
  </si>
  <si>
    <t>Φ(z)</t>
  </si>
  <si>
    <r>
      <t xml:space="preserve">Tem capacidade para expedir 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kg </t>
    </r>
  </si>
  <si>
    <t>A</t>
  </si>
  <si>
    <t>var(Xi)</t>
  </si>
  <si>
    <t>Aero</t>
  </si>
  <si>
    <t>z</t>
  </si>
  <si>
    <t>Pergunta</t>
  </si>
  <si>
    <t>Valor</t>
  </si>
  <si>
    <t>Pergunta 2</t>
  </si>
  <si>
    <t>Ressultado Final</t>
  </si>
  <si>
    <t>Decimal se for necessário</t>
  </si>
  <si>
    <t>É necessário Construir a tabela</t>
  </si>
  <si>
    <t>Func dist marginal X=1</t>
  </si>
  <si>
    <t>do enunciado</t>
  </si>
  <si>
    <t>Mecânica</t>
  </si>
  <si>
    <t>PARA A PERGUNTA 3 DEVEM APENAS COLOCAR A COLUNA TABELA QUE VOS PEDEM A CONDICIONADA (ex: se vos pedem a condicionada a Y=54 metam apenas a coluna do Y=54 e 54 no valor de A)</t>
  </si>
  <si>
    <t>Pergunta 3</t>
  </si>
  <si>
    <t>X</t>
  </si>
  <si>
    <t>Y=A</t>
  </si>
  <si>
    <t xml:space="preserve">Colocar a coluna da tabela que vos </t>
  </si>
  <si>
    <t>P(Y=y)</t>
  </si>
  <si>
    <t>E(X+Y|Y=A)</t>
  </si>
  <si>
    <t>pedem na condicionada</t>
  </si>
  <si>
    <t>E(X|Y=A)</t>
  </si>
  <si>
    <t>Valor a que o E(X+Y) é condicionado</t>
  </si>
  <si>
    <t>Pergunta 4</t>
  </si>
  <si>
    <t>Foram examinadas a, b e c componentes</t>
  </si>
  <si>
    <t>a</t>
  </si>
  <si>
    <t>P(X≤1)</t>
  </si>
  <si>
    <t>de 3 painéis respetivamente</t>
  </si>
  <si>
    <t>c</t>
  </si>
  <si>
    <t>Prob de ser defeituoso</t>
  </si>
  <si>
    <t>P(D)</t>
  </si>
  <si>
    <t>Pergunta 5</t>
  </si>
  <si>
    <t>f(x,y) =      a        -b≤x≤ v -b≤y≤b</t>
  </si>
  <si>
    <t xml:space="preserve">                    0        caso contrário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</si>
</sst>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&quot;???/???"/>
    <numFmt numFmtId="165" formatCode="0.0000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/>
    <xf numFmtId="165" fontId="0" fillId="2" borderId="0" xfId="0" applyNumberForma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6CC6-D0E5-4660-AB6C-DB7D8570F9B9}">
  <dimension ref="A5:S66"/>
  <sheetViews>
    <sheetView tabSelected="1" topLeftCell="A6" workbookViewId="0">
      <selection activeCell="G23" sqref="G23"/>
    </sheetView>
  </sheetViews>
  <sheetFormatPr defaultRowHeight="15"/>
  <cols>
    <col min="1" max="1" width="36.42578125" customWidth="1"/>
    <col min="2" max="2" width="12.42578125" customWidth="1"/>
    <col min="3" max="3" width="13.42578125" bestFit="1" customWidth="1"/>
    <col min="4" max="5" width="10.7109375" customWidth="1"/>
    <col min="6" max="6" width="12.42578125" customWidth="1"/>
    <col min="7" max="7" width="16" customWidth="1"/>
    <col min="8" max="8" width="12" customWidth="1"/>
    <col min="9" max="9" width="21.7109375" customWidth="1"/>
    <col min="10" max="10" width="11.85546875" customWidth="1"/>
    <col min="12" max="12" width="18" customWidth="1"/>
  </cols>
  <sheetData>
    <row r="5" spans="2:3">
      <c r="B5" s="6"/>
      <c r="C5" s="6"/>
    </row>
    <row r="6" spans="2:3">
      <c r="B6" s="6"/>
      <c r="C6" s="6"/>
    </row>
    <row r="7" spans="2:3">
      <c r="B7" s="6"/>
      <c r="C7" s="6"/>
    </row>
    <row r="8" spans="2:3">
      <c r="B8" s="6"/>
      <c r="C8" s="6"/>
    </row>
    <row r="9" spans="2:3">
      <c r="B9" s="6"/>
      <c r="C9" s="6"/>
    </row>
    <row r="10" spans="2:3">
      <c r="B10" s="6"/>
      <c r="C10" s="6"/>
    </row>
    <row r="15" spans="2:3">
      <c r="B15" s="14" t="s">
        <v>0</v>
      </c>
    </row>
    <row r="16" spans="2:3">
      <c r="B16" s="2"/>
    </row>
    <row r="17" spans="1:19">
      <c r="F17" t="s">
        <v>1</v>
      </c>
    </row>
    <row r="18" spans="1:19">
      <c r="B18" s="6" t="s">
        <v>2</v>
      </c>
      <c r="C18" s="7" t="s">
        <v>3</v>
      </c>
    </row>
    <row r="19" spans="1:19">
      <c r="A19" s="1" t="s">
        <v>4</v>
      </c>
      <c r="B19" s="6" t="s">
        <v>5</v>
      </c>
      <c r="C19" s="12">
        <v>105</v>
      </c>
      <c r="F19" t="s">
        <v>6</v>
      </c>
      <c r="I19" t="s">
        <v>7</v>
      </c>
      <c r="L19" s="2" t="s">
        <v>8</v>
      </c>
      <c r="N19" s="9"/>
      <c r="P19" s="11" t="s">
        <v>9</v>
      </c>
      <c r="Q19" s="11"/>
      <c r="R19" s="11"/>
      <c r="S19" s="11"/>
    </row>
    <row r="20" spans="1:19">
      <c r="A20" s="1" t="s">
        <v>10</v>
      </c>
      <c r="B20" s="6" t="s">
        <v>11</v>
      </c>
      <c r="C20" s="12">
        <v>5</v>
      </c>
      <c r="F20" s="6" t="s">
        <v>12</v>
      </c>
      <c r="G20" s="6">
        <f>C20/2</f>
        <v>2.5</v>
      </c>
      <c r="I20" s="6" t="s">
        <v>13</v>
      </c>
      <c r="J20" s="7">
        <f>_xlfn.NORM.DIST(G22,0,1, TRUE)</f>
        <v>0.85577175487871293</v>
      </c>
      <c r="L20" s="3">
        <f>ROUND(J20,4)</f>
        <v>0.85580000000000001</v>
      </c>
      <c r="N20" s="9"/>
    </row>
    <row r="21" spans="1:19">
      <c r="A21" s="1" t="s">
        <v>14</v>
      </c>
      <c r="B21" s="6" t="s">
        <v>15</v>
      </c>
      <c r="C21" s="12">
        <v>278.2</v>
      </c>
      <c r="F21" s="6" t="s">
        <v>16</v>
      </c>
      <c r="G21" s="6">
        <f>C20^2/12</f>
        <v>2.0833333333333335</v>
      </c>
      <c r="N21" s="9"/>
      <c r="P21" s="27" t="s">
        <v>17</v>
      </c>
      <c r="Q21" s="28"/>
    </row>
    <row r="22" spans="1:19">
      <c r="B22" s="2"/>
      <c r="F22" s="6" t="s">
        <v>18</v>
      </c>
      <c r="G22" s="6">
        <f>((C21-(C19*G20))/(SQRT(C19*G21)))</f>
        <v>1.0615137439390159</v>
      </c>
      <c r="N22" s="9"/>
      <c r="P22" s="6" t="s">
        <v>19</v>
      </c>
      <c r="Q22" s="6" t="s">
        <v>20</v>
      </c>
    </row>
    <row r="23" spans="1:19">
      <c r="B23" s="2"/>
      <c r="N23" s="9"/>
      <c r="P23" s="6">
        <v>1</v>
      </c>
      <c r="Q23" s="6">
        <f>L20</f>
        <v>0.85580000000000001</v>
      </c>
    </row>
    <row r="24" spans="1:19">
      <c r="B24" s="14" t="s">
        <v>21</v>
      </c>
      <c r="N24" s="9"/>
      <c r="P24" s="6">
        <v>2</v>
      </c>
      <c r="Q24" s="6">
        <f>L29</f>
        <v>0.63329999999999997</v>
      </c>
    </row>
    <row r="25" spans="1:19">
      <c r="B25" s="2"/>
      <c r="N25" s="9"/>
      <c r="P25" s="6">
        <v>3</v>
      </c>
      <c r="Q25" s="6">
        <f>L43</f>
        <v>110.14400000000001</v>
      </c>
    </row>
    <row r="26" spans="1:19">
      <c r="B26" s="6" t="s">
        <v>2</v>
      </c>
      <c r="N26" s="9"/>
      <c r="P26" s="6">
        <v>4</v>
      </c>
      <c r="Q26" s="6">
        <f>L53</f>
        <v>0.61270000000000002</v>
      </c>
    </row>
    <row r="27" spans="1:19">
      <c r="N27" s="9"/>
      <c r="P27" s="6">
        <v>5</v>
      </c>
      <c r="Q27" s="6">
        <f>L63</f>
        <v>0.55100000000000005</v>
      </c>
    </row>
    <row r="28" spans="1:19">
      <c r="C28" s="6"/>
      <c r="D28" s="7"/>
      <c r="E28" s="7"/>
      <c r="I28" t="s">
        <v>22</v>
      </c>
      <c r="L28" s="2" t="s">
        <v>23</v>
      </c>
      <c r="N28" s="9"/>
      <c r="P28" s="29"/>
      <c r="Q28" s="2"/>
    </row>
    <row r="29" spans="1:19">
      <c r="A29" s="1" t="s">
        <v>24</v>
      </c>
      <c r="B29" s="8"/>
      <c r="C29" s="15">
        <v>6.6666666666666666E-2</v>
      </c>
      <c r="D29" s="16">
        <v>0.13333333333333333</v>
      </c>
      <c r="E29" s="16">
        <v>0.1</v>
      </c>
      <c r="G29" s="17"/>
      <c r="I29" s="6" t="s">
        <v>25</v>
      </c>
      <c r="J29" s="26">
        <f>SUM(C29:E30)</f>
        <v>0.6333333333333333</v>
      </c>
      <c r="L29" s="5">
        <f>ROUND(J29,4)</f>
        <v>0.63329999999999997</v>
      </c>
      <c r="N29" s="9"/>
      <c r="P29" s="2"/>
      <c r="Q29" s="2"/>
    </row>
    <row r="30" spans="1:19">
      <c r="A30" s="1" t="s">
        <v>26</v>
      </c>
      <c r="B30" s="6">
        <v>1</v>
      </c>
      <c r="C30" s="15">
        <v>0.1</v>
      </c>
      <c r="D30" s="16">
        <v>6.6666666666666666E-2</v>
      </c>
      <c r="E30" s="16">
        <v>0.16666666666666666</v>
      </c>
      <c r="G30" s="18"/>
      <c r="L30" s="2"/>
      <c r="N30" s="9"/>
      <c r="P30" s="30" t="s">
        <v>27</v>
      </c>
      <c r="Q30" s="28"/>
    </row>
    <row r="31" spans="1:19">
      <c r="A31" s="1"/>
      <c r="B31" s="6"/>
      <c r="C31" s="15">
        <v>6.6666666666666666E-2</v>
      </c>
      <c r="D31" s="16">
        <v>0.13333333333333333</v>
      </c>
      <c r="E31" s="16">
        <v>0.16666666666666666</v>
      </c>
      <c r="G31" s="2"/>
      <c r="H31" s="2"/>
      <c r="L31" s="2"/>
      <c r="N31" s="9"/>
      <c r="P31" s="6" t="s">
        <v>19</v>
      </c>
      <c r="Q31" s="6" t="s">
        <v>20</v>
      </c>
    </row>
    <row r="32" spans="1:19">
      <c r="B32" s="2"/>
      <c r="L32" s="2"/>
      <c r="N32" s="9"/>
      <c r="P32" s="6">
        <v>1</v>
      </c>
      <c r="Q32" s="6">
        <f>Q25</f>
        <v>110.14400000000001</v>
      </c>
    </row>
    <row r="33" spans="1:17">
      <c r="N33" s="9"/>
      <c r="P33" s="6">
        <v>2</v>
      </c>
      <c r="Q33" s="6">
        <f>Q27</f>
        <v>0.55100000000000005</v>
      </c>
    </row>
    <row r="34" spans="1:17">
      <c r="N34" s="9"/>
      <c r="P34" s="6">
        <v>3</v>
      </c>
      <c r="Q34" s="6">
        <f>Q24</f>
        <v>0.63329999999999997</v>
      </c>
    </row>
    <row r="35" spans="1:17">
      <c r="N35" s="9"/>
      <c r="P35" s="6">
        <v>4</v>
      </c>
      <c r="Q35" s="6">
        <f>Q26</f>
        <v>0.61270000000000002</v>
      </c>
    </row>
    <row r="36" spans="1:17">
      <c r="A36" s="19" t="s">
        <v>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N36" s="9"/>
      <c r="P36" s="6">
        <v>5</v>
      </c>
      <c r="Q36" s="6">
        <f>L20</f>
        <v>0.85580000000000001</v>
      </c>
    </row>
    <row r="37" spans="1:17">
      <c r="N37" s="9"/>
    </row>
    <row r="38" spans="1:17">
      <c r="B38" s="14" t="s">
        <v>29</v>
      </c>
      <c r="L38" s="2"/>
      <c r="N38" s="9"/>
    </row>
    <row r="39" spans="1:17">
      <c r="B39" s="2"/>
      <c r="L39" s="2"/>
      <c r="N39" s="9"/>
    </row>
    <row r="40" spans="1:17">
      <c r="B40" s="6" t="s">
        <v>2</v>
      </c>
      <c r="E40" t="s">
        <v>1</v>
      </c>
      <c r="L40" s="2"/>
      <c r="N40" s="9"/>
    </row>
    <row r="41" spans="1:17">
      <c r="N41" s="9"/>
    </row>
    <row r="42" spans="1:17">
      <c r="B42" s="6" t="s">
        <v>30</v>
      </c>
      <c r="C42" s="6" t="s">
        <v>31</v>
      </c>
      <c r="I42" t="s">
        <v>7</v>
      </c>
      <c r="L42" s="2" t="s">
        <v>8</v>
      </c>
      <c r="N42" s="9"/>
    </row>
    <row r="43" spans="1:17">
      <c r="A43" s="1" t="s">
        <v>32</v>
      </c>
      <c r="B43" s="6">
        <v>56</v>
      </c>
      <c r="C43" s="15">
        <v>0.31733333333333336</v>
      </c>
      <c r="E43" s="6" t="s">
        <v>33</v>
      </c>
      <c r="F43" s="24">
        <f>SUM(C43:C45)</f>
        <v>0.33333333333333337</v>
      </c>
      <c r="I43" s="6" t="s">
        <v>34</v>
      </c>
      <c r="J43" s="25">
        <f>F44+C47</f>
        <v>110.14400000000001</v>
      </c>
      <c r="L43" s="20">
        <f>ROUND(J43,4)</f>
        <v>110.14400000000001</v>
      </c>
      <c r="N43" s="9"/>
    </row>
    <row r="44" spans="1:17">
      <c r="A44" s="1" t="s">
        <v>35</v>
      </c>
      <c r="B44" s="6">
        <v>58</v>
      </c>
      <c r="C44" s="15">
        <v>8.0000000000000002E-3</v>
      </c>
      <c r="E44" s="6" t="s">
        <v>36</v>
      </c>
      <c r="F44" s="25">
        <f>B43*(C43/F43)+B44*(C44/F43)+B45*(C45/F43)</f>
        <v>56.143999999999998</v>
      </c>
      <c r="L44" s="2"/>
      <c r="N44" s="9"/>
    </row>
    <row r="45" spans="1:17">
      <c r="A45" s="4"/>
      <c r="B45" s="6">
        <v>60</v>
      </c>
      <c r="C45" s="15">
        <v>8.0000000000000002E-3</v>
      </c>
      <c r="L45" s="2"/>
      <c r="N45" s="9"/>
    </row>
    <row r="46" spans="1:17">
      <c r="A46" s="4"/>
      <c r="B46" s="2"/>
      <c r="L46" s="2"/>
      <c r="N46" s="10"/>
    </row>
    <row r="47" spans="1:17">
      <c r="A47" s="4" t="s">
        <v>37</v>
      </c>
      <c r="B47" s="6" t="s">
        <v>15</v>
      </c>
      <c r="C47" s="12">
        <v>54</v>
      </c>
      <c r="N47" s="9"/>
    </row>
    <row r="48" spans="1:17">
      <c r="N48" s="9"/>
    </row>
    <row r="49" spans="1:14">
      <c r="B49" s="14" t="s">
        <v>38</v>
      </c>
      <c r="L49" s="2"/>
      <c r="N49" s="9"/>
    </row>
    <row r="50" spans="1:14">
      <c r="B50" s="2"/>
      <c r="L50" s="2"/>
      <c r="N50" s="9"/>
    </row>
    <row r="51" spans="1:14">
      <c r="E51" t="s">
        <v>1</v>
      </c>
      <c r="N51" s="9"/>
    </row>
    <row r="52" spans="1:14">
      <c r="B52" s="6" t="s">
        <v>2</v>
      </c>
      <c r="C52" s="7" t="s">
        <v>3</v>
      </c>
      <c r="I52" t="s">
        <v>7</v>
      </c>
      <c r="L52" s="2" t="s">
        <v>8</v>
      </c>
      <c r="N52" s="9"/>
    </row>
    <row r="53" spans="1:14">
      <c r="A53" s="4" t="s">
        <v>39</v>
      </c>
      <c r="B53" s="6" t="s">
        <v>40</v>
      </c>
      <c r="C53" s="12">
        <v>3</v>
      </c>
      <c r="E53" s="6" t="s">
        <v>5</v>
      </c>
      <c r="F53" s="6">
        <f>SUM(C53:C55)</f>
        <v>11</v>
      </c>
      <c r="I53" s="6" t="s">
        <v>41</v>
      </c>
      <c r="J53" s="6">
        <f>_xlfn.BINOM.DIST(1,F53,C56,TRUE)</f>
        <v>0.61270214722068461</v>
      </c>
      <c r="L53" s="20">
        <f>ROUND(J53,4)</f>
        <v>0.61270000000000002</v>
      </c>
      <c r="N53" s="9"/>
    </row>
    <row r="54" spans="1:14">
      <c r="A54" s="4" t="s">
        <v>42</v>
      </c>
      <c r="B54" s="6" t="s">
        <v>11</v>
      </c>
      <c r="C54" s="12">
        <v>5</v>
      </c>
      <c r="E54" s="2"/>
      <c r="F54" s="2"/>
      <c r="L54" s="2"/>
      <c r="N54" s="9"/>
    </row>
    <row r="55" spans="1:14">
      <c r="A55" s="4"/>
      <c r="B55" s="6" t="s">
        <v>43</v>
      </c>
      <c r="C55" s="12">
        <v>3</v>
      </c>
      <c r="E55" s="2"/>
      <c r="F55" s="2"/>
      <c r="N55" s="9"/>
    </row>
    <row r="56" spans="1:14">
      <c r="A56" s="4" t="s">
        <v>44</v>
      </c>
      <c r="B56" s="6" t="s">
        <v>45</v>
      </c>
      <c r="C56" s="13">
        <v>0.12</v>
      </c>
      <c r="E56" s="2"/>
      <c r="F56" s="2"/>
      <c r="N56" s="9"/>
    </row>
    <row r="57" spans="1:14">
      <c r="B57" s="2"/>
      <c r="E57" s="2"/>
      <c r="F57" s="2"/>
      <c r="N57" s="9"/>
    </row>
    <row r="58" spans="1:14">
      <c r="N58" s="9"/>
    </row>
    <row r="59" spans="1:14">
      <c r="B59" s="14" t="s">
        <v>46</v>
      </c>
      <c r="N59" s="9"/>
    </row>
    <row r="60" spans="1:14">
      <c r="B60" s="2"/>
      <c r="N60" s="9"/>
    </row>
    <row r="61" spans="1:14">
      <c r="N61" s="9"/>
    </row>
    <row r="62" spans="1:14">
      <c r="B62" s="6" t="s">
        <v>2</v>
      </c>
      <c r="C62" s="7" t="s">
        <v>3</v>
      </c>
      <c r="I62" t="s">
        <v>7</v>
      </c>
      <c r="L62" t="s">
        <v>8</v>
      </c>
    </row>
    <row r="63" spans="1:14">
      <c r="A63" s="4"/>
      <c r="B63" s="21" t="s">
        <v>40</v>
      </c>
      <c r="C63" s="23">
        <v>0.82352941176470584</v>
      </c>
      <c r="E63" s="2"/>
      <c r="F63" s="2"/>
      <c r="I63" s="6" t="s">
        <v>11</v>
      </c>
      <c r="J63" s="7">
        <f>SQRT((1/C63)/4)</f>
        <v>0.55097316501933979</v>
      </c>
      <c r="L63" s="5">
        <f>ROUND(J63,4)</f>
        <v>0.55100000000000005</v>
      </c>
    </row>
    <row r="64" spans="1:14">
      <c r="A64" s="4" t="s">
        <v>47</v>
      </c>
      <c r="B64" s="22"/>
      <c r="C64" s="22"/>
    </row>
    <row r="65" spans="1:3">
      <c r="A65" s="4" t="s">
        <v>48</v>
      </c>
      <c r="B65" s="2"/>
      <c r="C65" s="2"/>
    </row>
    <row r="66" spans="1:3">
      <c r="A66" s="4"/>
      <c r="B66" s="2"/>
      <c r="C66" s="2"/>
    </row>
  </sheetData>
  <pageMargins left="0.7" right="0.7" top="0.75" bottom="0.75" header="0.3" footer="0.3"/>
  <pageSetup paperSize="9" orientation="portrait" r:id="rId1"/>
  <ignoredErrors>
    <ignoredError sqref="F5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Cordeiro</dc:creator>
  <cp:keywords/>
  <dc:description/>
  <cp:lastModifiedBy>João André Roque Costa</cp:lastModifiedBy>
  <cp:revision/>
  <dcterms:created xsi:type="dcterms:W3CDTF">2022-04-11T18:33:22Z</dcterms:created>
  <dcterms:modified xsi:type="dcterms:W3CDTF">2022-05-22T21:41:43Z</dcterms:modified>
  <cp:category/>
  <cp:contentStatus/>
</cp:coreProperties>
</file>