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ml.chartshapes+xml"/>
  <Override PartName="/xl/charts/chart2.xml" ContentType="application/vnd.openxmlformats-officedocument.drawingml.chart+xml"/>
  <Override PartName="/xl/pivotTables/pivotTable2.xml" ContentType="application/vnd.openxmlformats-officedocument.spreadsheetml.pivotTab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95" windowWidth="15480" windowHeight="7575" tabRatio="554" activeTab="3"/>
  </bookViews>
  <sheets>
    <sheet name="pre1" sheetId="36" r:id="rId1"/>
    <sheet name="pre2" sheetId="37" r:id="rId2"/>
    <sheet name="post1" sheetId="38" r:id="rId3"/>
    <sheet name="post2" sheetId="39" r:id="rId4"/>
    <sheet name="I2PRE_T" sheetId="10" r:id="rId5"/>
    <sheet name="I1PRE_T" sheetId="7" r:id="rId6"/>
    <sheet name="1" sheetId="27" r:id="rId7"/>
    <sheet name="2" sheetId="32" r:id="rId8"/>
  </sheets>
  <definedNames>
    <definedName name="_xlnm._FilterDatabase" localSheetId="7" hidden="1">'2'!$A$1:$B$133</definedName>
    <definedName name="_xlnm._FilterDatabase" localSheetId="2" hidden="1">post1!$A$11:$E$169</definedName>
    <definedName name="_xlnm._FilterDatabase" localSheetId="3" hidden="1">post2!$A$11:$F$144</definedName>
    <definedName name="_xlnm._FilterDatabase" localSheetId="0" hidden="1">'pre1'!$A$11:$I$169</definedName>
    <definedName name="_xlnm._FilterDatabase" localSheetId="1" hidden="1">'pre2'!$A$13:$I$146</definedName>
    <definedName name="_xlnm.Print_Area" localSheetId="2">post1!$A$1:$G$184</definedName>
    <definedName name="_xlnm.Print_Area" localSheetId="3">post2!$A$1:$F$159</definedName>
    <definedName name="_xlnm.Print_Area" localSheetId="0">'pre1'!$A$1:$G$179</definedName>
    <definedName name="_xlnm.Print_Area" localSheetId="1">'pre2'!$A$1:$I$162</definedName>
    <definedName name="_xlnm.Print_Titles" localSheetId="2">post1!$11:$11</definedName>
    <definedName name="_xlnm.Print_Titles" localSheetId="3">post2!$11:$11</definedName>
    <definedName name="_xlnm.Print_Titles" localSheetId="0">'pre1'!$11:$11</definedName>
    <definedName name="_xlnm.Print_Titles" localSheetId="1">'pre2'!$13:$13</definedName>
  </definedNames>
  <calcPr calcId="145621"/>
  <pivotCaches>
    <pivotCache cacheId="0" r:id="rId9"/>
    <pivotCache cacheId="1" r:id="rId10"/>
  </pivotCaches>
</workbook>
</file>

<file path=xl/calcChain.xml><?xml version="1.0" encoding="utf-8"?>
<calcChain xmlns="http://schemas.openxmlformats.org/spreadsheetml/2006/main">
  <c r="F170" i="36" l="1"/>
  <c r="E144" i="39" l="1"/>
  <c r="F143" i="39"/>
  <c r="F142" i="39"/>
  <c r="F141" i="39"/>
  <c r="F140" i="39"/>
  <c r="F139" i="39"/>
  <c r="F138" i="39"/>
  <c r="F137" i="39"/>
  <c r="F136" i="39"/>
  <c r="F135" i="39"/>
  <c r="F134" i="39"/>
  <c r="F133" i="39"/>
  <c r="F132" i="39"/>
  <c r="F131" i="39"/>
  <c r="F130" i="39"/>
  <c r="F129" i="39"/>
  <c r="F128" i="39"/>
  <c r="F127" i="39"/>
  <c r="F126" i="39"/>
  <c r="F125" i="39"/>
  <c r="F124" i="39"/>
  <c r="F123" i="39"/>
  <c r="F122" i="39"/>
  <c r="F121" i="39"/>
  <c r="F120" i="39"/>
  <c r="F119" i="39"/>
  <c r="F118" i="39"/>
  <c r="F117" i="39"/>
  <c r="F116" i="39"/>
  <c r="F115" i="39"/>
  <c r="F114" i="39"/>
  <c r="F113" i="39"/>
  <c r="F112" i="39"/>
  <c r="F111" i="39"/>
  <c r="F110" i="39"/>
  <c r="F109" i="39"/>
  <c r="F108" i="39"/>
  <c r="F107" i="39"/>
  <c r="F106" i="39"/>
  <c r="F105" i="39"/>
  <c r="F104" i="39"/>
  <c r="F103" i="39"/>
  <c r="F102" i="39"/>
  <c r="F101" i="39"/>
  <c r="F100" i="39"/>
  <c r="F99" i="39"/>
  <c r="F98" i="39"/>
  <c r="F97" i="39"/>
  <c r="F96" i="39"/>
  <c r="F95" i="39"/>
  <c r="F94" i="39"/>
  <c r="F93" i="39"/>
  <c r="F92" i="39"/>
  <c r="F91" i="39"/>
  <c r="F90" i="39"/>
  <c r="F89" i="39"/>
  <c r="F88" i="39"/>
  <c r="F87" i="39"/>
  <c r="F86" i="39"/>
  <c r="F85" i="39"/>
  <c r="F84" i="39"/>
  <c r="F83" i="39"/>
  <c r="F82" i="39"/>
  <c r="F81" i="39"/>
  <c r="F80" i="39"/>
  <c r="F79" i="39"/>
  <c r="F78" i="39"/>
  <c r="F77" i="39"/>
  <c r="F76" i="39"/>
  <c r="F75" i="39"/>
  <c r="F74" i="39"/>
  <c r="F73" i="39"/>
  <c r="F72" i="39"/>
  <c r="F71" i="39"/>
  <c r="F70" i="39"/>
  <c r="F69" i="39"/>
  <c r="F68" i="39"/>
  <c r="F67" i="39"/>
  <c r="F66" i="39"/>
  <c r="F65" i="39"/>
  <c r="F64" i="39"/>
  <c r="F63" i="39"/>
  <c r="F62" i="39"/>
  <c r="F61" i="39"/>
  <c r="F60" i="39"/>
  <c r="F59" i="39"/>
  <c r="F58" i="39"/>
  <c r="F57" i="39"/>
  <c r="F56" i="39"/>
  <c r="F55" i="39"/>
  <c r="F54" i="39"/>
  <c r="F53" i="39"/>
  <c r="F52" i="39"/>
  <c r="F51" i="39"/>
  <c r="F50" i="39"/>
  <c r="F49" i="39"/>
  <c r="F48" i="39"/>
  <c r="F47" i="39"/>
  <c r="F46" i="39"/>
  <c r="F45" i="39"/>
  <c r="F44" i="39"/>
  <c r="F43" i="39"/>
  <c r="F42" i="39"/>
  <c r="F41" i="39"/>
  <c r="F40" i="39"/>
  <c r="F39" i="39"/>
  <c r="F38" i="39"/>
  <c r="F37" i="39"/>
  <c r="F36" i="39"/>
  <c r="F35" i="39"/>
  <c r="F34" i="39"/>
  <c r="F33" i="39"/>
  <c r="F32" i="39"/>
  <c r="F31" i="39"/>
  <c r="F30" i="39"/>
  <c r="F29" i="39"/>
  <c r="F28" i="39"/>
  <c r="F27" i="39"/>
  <c r="F26" i="39"/>
  <c r="F25" i="39"/>
  <c r="F24" i="39"/>
  <c r="F23" i="39"/>
  <c r="F22" i="39"/>
  <c r="F21" i="39"/>
  <c r="F20" i="39"/>
  <c r="F19" i="39"/>
  <c r="F18" i="39"/>
  <c r="F17" i="39"/>
  <c r="F16" i="39"/>
  <c r="F15" i="39"/>
  <c r="F14" i="39"/>
  <c r="F13" i="39"/>
  <c r="F12" i="39"/>
  <c r="E170" i="38"/>
  <c r="F169" i="38"/>
  <c r="F168" i="38"/>
  <c r="F167" i="38"/>
  <c r="F166" i="38"/>
  <c r="F165" i="38"/>
  <c r="F164" i="38"/>
  <c r="F163" i="38"/>
  <c r="F162" i="38"/>
  <c r="F161" i="38"/>
  <c r="F160" i="38"/>
  <c r="F159" i="38"/>
  <c r="F158" i="38"/>
  <c r="F157" i="38"/>
  <c r="F156" i="38"/>
  <c r="F155" i="38"/>
  <c r="F154" i="38"/>
  <c r="F153" i="38"/>
  <c r="F152" i="38"/>
  <c r="F151" i="38"/>
  <c r="F150" i="38"/>
  <c r="F149" i="38"/>
  <c r="F148" i="38"/>
  <c r="F147" i="38"/>
  <c r="F146" i="38"/>
  <c r="F145" i="38"/>
  <c r="F144" i="38"/>
  <c r="F143" i="38"/>
  <c r="F142" i="38"/>
  <c r="F141" i="38"/>
  <c r="F140" i="38"/>
  <c r="F139" i="38"/>
  <c r="F138" i="38"/>
  <c r="F137" i="38"/>
  <c r="F136" i="38"/>
  <c r="F135" i="38"/>
  <c r="F134" i="38"/>
  <c r="F133" i="38"/>
  <c r="F132" i="38"/>
  <c r="F131" i="38"/>
  <c r="F130" i="38"/>
  <c r="F129" i="38"/>
  <c r="F128" i="38"/>
  <c r="F127" i="38"/>
  <c r="F126" i="38"/>
  <c r="F125" i="38"/>
  <c r="F124" i="38"/>
  <c r="F123" i="38"/>
  <c r="F122" i="38"/>
  <c r="F121" i="38"/>
  <c r="F120" i="38"/>
  <c r="F119" i="38"/>
  <c r="F118" i="38"/>
  <c r="F117" i="38"/>
  <c r="F116" i="38"/>
  <c r="F115" i="38"/>
  <c r="F114" i="38"/>
  <c r="F113" i="38"/>
  <c r="F112" i="38"/>
  <c r="F111" i="38"/>
  <c r="F110" i="38"/>
  <c r="F109" i="38"/>
  <c r="F108" i="38"/>
  <c r="F107" i="38"/>
  <c r="F106" i="38"/>
  <c r="F105" i="38"/>
  <c r="F104" i="38"/>
  <c r="F103" i="38"/>
  <c r="F102" i="38"/>
  <c r="F101" i="38"/>
  <c r="F100" i="38"/>
  <c r="F99" i="38"/>
  <c r="F98" i="38"/>
  <c r="F97" i="38"/>
  <c r="F96" i="38"/>
  <c r="F95" i="38"/>
  <c r="F94" i="38"/>
  <c r="F93" i="38"/>
  <c r="F92" i="38"/>
  <c r="F91" i="38"/>
  <c r="F90" i="38"/>
  <c r="F89" i="38"/>
  <c r="F88" i="38"/>
  <c r="F87" i="38"/>
  <c r="F86" i="38"/>
  <c r="F85" i="38"/>
  <c r="F84" i="38"/>
  <c r="F83" i="38"/>
  <c r="F82" i="38"/>
  <c r="F81" i="38"/>
  <c r="F80" i="38"/>
  <c r="F79" i="38"/>
  <c r="F78" i="38"/>
  <c r="F77" i="38"/>
  <c r="F76" i="38"/>
  <c r="F75" i="38"/>
  <c r="F74" i="38"/>
  <c r="F73" i="38"/>
  <c r="F72" i="38"/>
  <c r="F71" i="38"/>
  <c r="F70" i="38"/>
  <c r="F69" i="38"/>
  <c r="F68" i="38"/>
  <c r="F67" i="38"/>
  <c r="F66" i="38"/>
  <c r="F65" i="38"/>
  <c r="F64" i="38"/>
  <c r="F63" i="38"/>
  <c r="F62" i="38"/>
  <c r="F61" i="38"/>
  <c r="F60" i="38"/>
  <c r="F59" i="38"/>
  <c r="F58" i="38"/>
  <c r="F57" i="38"/>
  <c r="F56" i="38"/>
  <c r="F55" i="38"/>
  <c r="F54" i="38"/>
  <c r="F53" i="38"/>
  <c r="F52" i="38"/>
  <c r="F51" i="38"/>
  <c r="F50" i="38"/>
  <c r="F49" i="38"/>
  <c r="F48" i="38"/>
  <c r="F47" i="38"/>
  <c r="F46" i="38"/>
  <c r="F45" i="38"/>
  <c r="F44" i="38"/>
  <c r="F43" i="38"/>
  <c r="F42" i="38"/>
  <c r="F41" i="38"/>
  <c r="F40" i="38"/>
  <c r="F39" i="38"/>
  <c r="F38" i="38"/>
  <c r="F37" i="38"/>
  <c r="F36" i="38"/>
  <c r="F35" i="38"/>
  <c r="F34" i="38"/>
  <c r="F33" i="38"/>
  <c r="F32" i="38"/>
  <c r="F31" i="38"/>
  <c r="F30" i="38"/>
  <c r="F29" i="38"/>
  <c r="F28" i="38"/>
  <c r="F27" i="38"/>
  <c r="F26" i="38"/>
  <c r="F25" i="38"/>
  <c r="F24" i="38"/>
  <c r="F23" i="38"/>
  <c r="F22" i="38"/>
  <c r="F21" i="38"/>
  <c r="F20" i="38"/>
  <c r="F19" i="38"/>
  <c r="F18" i="38"/>
  <c r="F17" i="38"/>
  <c r="F16" i="38"/>
  <c r="F15" i="38"/>
  <c r="F14" i="38"/>
  <c r="F13" i="38"/>
  <c r="F12" i="38"/>
  <c r="H146" i="37"/>
  <c r="G146" i="37"/>
  <c r="I145" i="37"/>
  <c r="I144" i="37"/>
  <c r="I143" i="37"/>
  <c r="I142" i="37"/>
  <c r="I141" i="37"/>
  <c r="I140" i="37"/>
  <c r="I139" i="37"/>
  <c r="I138" i="37"/>
  <c r="I137" i="37"/>
  <c r="I136" i="37"/>
  <c r="I135" i="37"/>
  <c r="I134" i="37"/>
  <c r="I133" i="37"/>
  <c r="I132" i="37"/>
  <c r="I131" i="37"/>
  <c r="I130" i="37"/>
  <c r="I129" i="37"/>
  <c r="I128" i="37"/>
  <c r="I127" i="37"/>
  <c r="I126" i="37"/>
  <c r="I125" i="37"/>
  <c r="I124" i="37"/>
  <c r="I123" i="37"/>
  <c r="I122" i="37"/>
  <c r="I121" i="37"/>
  <c r="I120" i="37"/>
  <c r="I119" i="37"/>
  <c r="I118" i="37"/>
  <c r="I117" i="37"/>
  <c r="I116" i="37"/>
  <c r="I115" i="37"/>
  <c r="I114" i="37"/>
  <c r="I113" i="37"/>
  <c r="I112" i="37"/>
  <c r="I111" i="37"/>
  <c r="I110" i="37"/>
  <c r="I109" i="37"/>
  <c r="I108" i="37"/>
  <c r="I107" i="37"/>
  <c r="I106" i="37"/>
  <c r="I105" i="37"/>
  <c r="I104" i="37"/>
  <c r="I103" i="37"/>
  <c r="I102" i="37"/>
  <c r="I101" i="37"/>
  <c r="I100" i="37"/>
  <c r="I99" i="37"/>
  <c r="I98" i="37"/>
  <c r="I97" i="37"/>
  <c r="I96" i="37"/>
  <c r="I95" i="37"/>
  <c r="I94" i="37"/>
  <c r="I93" i="37"/>
  <c r="I92" i="37"/>
  <c r="I91" i="37"/>
  <c r="I90" i="37"/>
  <c r="I89" i="37"/>
  <c r="I88" i="37"/>
  <c r="I87" i="37"/>
  <c r="I86" i="37"/>
  <c r="I85" i="37"/>
  <c r="I84" i="37"/>
  <c r="I83" i="37"/>
  <c r="I82" i="37"/>
  <c r="I81" i="37"/>
  <c r="I80" i="37"/>
  <c r="I79" i="37"/>
  <c r="I78" i="37"/>
  <c r="I77" i="37"/>
  <c r="I76" i="37"/>
  <c r="I75" i="37"/>
  <c r="I74" i="37"/>
  <c r="I73" i="37"/>
  <c r="I72" i="37"/>
  <c r="I71" i="37"/>
  <c r="I70" i="37"/>
  <c r="I69" i="37"/>
  <c r="I68" i="37"/>
  <c r="I67" i="37"/>
  <c r="I66" i="37"/>
  <c r="I65" i="37"/>
  <c r="I64" i="37"/>
  <c r="I63" i="37"/>
  <c r="I62" i="37"/>
  <c r="I61" i="37"/>
  <c r="I60" i="37"/>
  <c r="I59" i="37"/>
  <c r="I58" i="37"/>
  <c r="I57" i="37"/>
  <c r="I56" i="37"/>
  <c r="I55" i="37"/>
  <c r="I54" i="37"/>
  <c r="I53" i="37"/>
  <c r="I52" i="37"/>
  <c r="I51" i="37"/>
  <c r="I50" i="37"/>
  <c r="I49" i="37"/>
  <c r="I48" i="37"/>
  <c r="I47" i="37"/>
  <c r="I46" i="37"/>
  <c r="I45" i="37"/>
  <c r="I44" i="37"/>
  <c r="I43" i="37"/>
  <c r="I42" i="37"/>
  <c r="I41" i="37"/>
  <c r="I40" i="37"/>
  <c r="I39" i="37"/>
  <c r="I38" i="37"/>
  <c r="I37" i="37"/>
  <c r="I36" i="37"/>
  <c r="I35" i="37"/>
  <c r="I34" i="37"/>
  <c r="I33" i="37"/>
  <c r="I32" i="37"/>
  <c r="I31" i="37"/>
  <c r="I30" i="37"/>
  <c r="I29" i="37"/>
  <c r="I28" i="37"/>
  <c r="I27" i="37"/>
  <c r="I26" i="37"/>
  <c r="I25" i="37"/>
  <c r="I24" i="37"/>
  <c r="I23" i="37"/>
  <c r="I22" i="37"/>
  <c r="I21" i="37"/>
  <c r="I20" i="37"/>
  <c r="I19" i="37"/>
  <c r="I18" i="37"/>
  <c r="I17" i="37"/>
  <c r="I16" i="37"/>
  <c r="I15" i="37"/>
  <c r="I14" i="37"/>
  <c r="F170" i="38" l="1"/>
  <c r="F144" i="39"/>
  <c r="I146" i="37"/>
  <c r="I169" i="36"/>
  <c r="I168" i="36"/>
  <c r="I167" i="36"/>
  <c r="I166" i="36"/>
  <c r="I165" i="36"/>
  <c r="I164" i="36"/>
  <c r="I163" i="36"/>
  <c r="I162" i="36"/>
  <c r="I161" i="36"/>
  <c r="I160" i="36"/>
  <c r="I159" i="36"/>
  <c r="I158" i="36"/>
  <c r="I157" i="36"/>
  <c r="I155" i="36"/>
  <c r="I154" i="36"/>
  <c r="I153" i="36"/>
  <c r="I152" i="36"/>
  <c r="I151" i="36"/>
  <c r="I150" i="36"/>
  <c r="I149" i="36"/>
  <c r="I148" i="36"/>
  <c r="I147" i="36"/>
  <c r="I145" i="36"/>
  <c r="I144" i="36"/>
  <c r="I143" i="36"/>
  <c r="I142" i="36"/>
  <c r="I141" i="36"/>
  <c r="I140" i="36"/>
  <c r="I139" i="36"/>
  <c r="I138" i="36"/>
  <c r="I137" i="36"/>
  <c r="I136" i="36"/>
  <c r="I135" i="36"/>
  <c r="I134" i="36"/>
  <c r="I133" i="36"/>
  <c r="I132" i="36"/>
  <c r="I131" i="36"/>
  <c r="I130" i="36"/>
  <c r="I129" i="36"/>
  <c r="I128" i="36"/>
  <c r="I127" i="36"/>
  <c r="I126" i="36"/>
  <c r="I125" i="36"/>
  <c r="I124" i="36"/>
  <c r="I123" i="36"/>
  <c r="I122" i="36"/>
  <c r="I121" i="36"/>
  <c r="I120" i="36"/>
  <c r="I119" i="36"/>
  <c r="I118" i="36"/>
  <c r="I117" i="36"/>
  <c r="I116" i="36"/>
  <c r="I115" i="36"/>
  <c r="I114" i="36"/>
  <c r="I113" i="36"/>
  <c r="I112" i="36"/>
  <c r="I111" i="36"/>
  <c r="I110" i="36"/>
  <c r="I109" i="36"/>
  <c r="I107" i="36"/>
  <c r="I106" i="36"/>
  <c r="I105" i="36"/>
  <c r="I104" i="36"/>
  <c r="I103" i="36"/>
  <c r="I102" i="36"/>
  <c r="I101" i="36"/>
  <c r="I100" i="36"/>
  <c r="I98" i="36"/>
  <c r="I97" i="36"/>
  <c r="I96" i="36"/>
  <c r="I95" i="36"/>
  <c r="I94" i="36"/>
  <c r="I93" i="36"/>
  <c r="I92" i="36"/>
  <c r="I91" i="36"/>
  <c r="I90" i="36"/>
  <c r="I89" i="36"/>
  <c r="I88" i="36"/>
  <c r="I87" i="36"/>
  <c r="I86" i="36"/>
  <c r="I85" i="36"/>
  <c r="I84" i="36"/>
  <c r="I83" i="36"/>
  <c r="I82" i="36"/>
  <c r="I81" i="36"/>
  <c r="I80" i="36"/>
  <c r="I79" i="36"/>
  <c r="I78" i="36"/>
  <c r="I77" i="36"/>
  <c r="I76" i="36"/>
  <c r="I75" i="36"/>
  <c r="I74" i="36"/>
  <c r="I73" i="36"/>
  <c r="I72" i="36"/>
  <c r="I71" i="36"/>
  <c r="I70" i="36"/>
  <c r="I67" i="36"/>
  <c r="I66" i="36"/>
  <c r="I65" i="36"/>
  <c r="I64" i="36"/>
  <c r="I63" i="36"/>
  <c r="I62" i="36"/>
  <c r="I61" i="36"/>
  <c r="I60" i="36"/>
  <c r="I59" i="36"/>
  <c r="I58" i="36"/>
  <c r="I57" i="36"/>
  <c r="I56" i="36"/>
  <c r="I55" i="36"/>
  <c r="I54" i="36"/>
  <c r="I53" i="36"/>
  <c r="I51" i="36"/>
  <c r="I49" i="36"/>
  <c r="I48" i="36"/>
  <c r="I47" i="36"/>
  <c r="I46" i="36"/>
  <c r="I45" i="36"/>
  <c r="I44" i="36"/>
  <c r="I43" i="36"/>
  <c r="I40" i="36"/>
  <c r="I39" i="36"/>
  <c r="I38" i="36"/>
  <c r="I37" i="36"/>
  <c r="I34" i="36"/>
  <c r="I33" i="36"/>
  <c r="I31" i="36"/>
  <c r="I28" i="36"/>
  <c r="I27" i="36"/>
  <c r="I26" i="36"/>
  <c r="I25" i="36"/>
  <c r="I24" i="36"/>
  <c r="I18" i="36"/>
  <c r="I17" i="36"/>
  <c r="I13" i="36"/>
  <c r="I12" i="36"/>
  <c r="A161" i="27" l="1"/>
  <c r="B160" i="27"/>
  <c r="A160" i="27"/>
  <c r="B22" i="7"/>
  <c r="D10" i="10" l="1"/>
  <c r="F6" i="10"/>
  <c r="B6" i="10" s="1"/>
  <c r="F7" i="10"/>
  <c r="B7" i="10" s="1"/>
  <c r="F8" i="10"/>
  <c r="B8" i="10" s="1"/>
  <c r="F9" i="10"/>
  <c r="B9" i="10" s="1"/>
  <c r="F5" i="10"/>
  <c r="B5" i="10" s="1"/>
  <c r="F10" i="10" l="1"/>
  <c r="D18" i="7"/>
  <c r="D19" i="7"/>
  <c r="D20" i="7"/>
  <c r="D21" i="7"/>
  <c r="D17" i="7"/>
  <c r="D22" i="7" l="1"/>
  <c r="E10" i="10"/>
  <c r="K17" i="7" l="1"/>
  <c r="L16" i="7" s="1"/>
  <c r="K16" i="7"/>
  <c r="M11" i="7"/>
  <c r="C11" i="7" l="1"/>
  <c r="D11" i="7"/>
  <c r="E11" i="7"/>
  <c r="F11" i="7"/>
  <c r="G11" i="7"/>
</calcChain>
</file>

<file path=xl/sharedStrings.xml><?xml version="1.0" encoding="utf-8"?>
<sst xmlns="http://schemas.openxmlformats.org/spreadsheetml/2006/main" count="1657" uniqueCount="497">
  <si>
    <t>NRO</t>
  </si>
  <si>
    <t>PERSONA</t>
  </si>
  <si>
    <t>COMPLETO</t>
  </si>
  <si>
    <t>INCOMPLETO</t>
  </si>
  <si>
    <t>JURIDICO</t>
  </si>
  <si>
    <t>NATURAL</t>
  </si>
  <si>
    <t>8:14</t>
  </si>
  <si>
    <t>8:20</t>
  </si>
  <si>
    <t>8:25</t>
  </si>
  <si>
    <t>8:26</t>
  </si>
  <si>
    <t>8:38</t>
  </si>
  <si>
    <t>8:47</t>
  </si>
  <si>
    <t>8:52</t>
  </si>
  <si>
    <t>8:58</t>
  </si>
  <si>
    <t>9:10</t>
  </si>
  <si>
    <t>9:18</t>
  </si>
  <si>
    <t>9:30</t>
  </si>
  <si>
    <t>9:45</t>
  </si>
  <si>
    <t>10:00</t>
  </si>
  <si>
    <t>10:02</t>
  </si>
  <si>
    <t>10:04</t>
  </si>
  <si>
    <t>10:10</t>
  </si>
  <si>
    <t>10:17</t>
  </si>
  <si>
    <t>10:24</t>
  </si>
  <si>
    <t>10:32</t>
  </si>
  <si>
    <t>10:40</t>
  </si>
  <si>
    <t>10:42</t>
  </si>
  <si>
    <t>10:47</t>
  </si>
  <si>
    <t>10:56</t>
  </si>
  <si>
    <t>10:58</t>
  </si>
  <si>
    <t>11:09</t>
  </si>
  <si>
    <t>11:10</t>
  </si>
  <si>
    <t>11:17</t>
  </si>
  <si>
    <t>11:20</t>
  </si>
  <si>
    <t>11:22</t>
  </si>
  <si>
    <t>11:28</t>
  </si>
  <si>
    <t>11:38</t>
  </si>
  <si>
    <t>11:48</t>
  </si>
  <si>
    <t>11:56</t>
  </si>
  <si>
    <t>11:59</t>
  </si>
  <si>
    <t>12:04</t>
  </si>
  <si>
    <t>12:08</t>
  </si>
  <si>
    <t>12:12</t>
  </si>
  <si>
    <t>12:16</t>
  </si>
  <si>
    <t>12:22</t>
  </si>
  <si>
    <t>12:36</t>
  </si>
  <si>
    <t>12:40</t>
  </si>
  <si>
    <t>12:59</t>
  </si>
  <si>
    <t>13:09</t>
  </si>
  <si>
    <t>JURIDICA</t>
  </si>
  <si>
    <t>14:10</t>
  </si>
  <si>
    <t>14:22</t>
  </si>
  <si>
    <t>14:30</t>
  </si>
  <si>
    <t>13:43</t>
  </si>
  <si>
    <t>13:50</t>
  </si>
  <si>
    <t>13:56</t>
  </si>
  <si>
    <t>13:58</t>
  </si>
  <si>
    <t>14:00</t>
  </si>
  <si>
    <t>14:17</t>
  </si>
  <si>
    <t>14:24</t>
  </si>
  <si>
    <t>14:31</t>
  </si>
  <si>
    <t>14:38</t>
  </si>
  <si>
    <t>14:43</t>
  </si>
  <si>
    <t>14:49</t>
  </si>
  <si>
    <t>14:52</t>
  </si>
  <si>
    <t>14:56</t>
  </si>
  <si>
    <t>15:02</t>
  </si>
  <si>
    <t>15:13</t>
  </si>
  <si>
    <t>15:23</t>
  </si>
  <si>
    <t>15:25</t>
  </si>
  <si>
    <t>15:28</t>
  </si>
  <si>
    <t>15:35</t>
  </si>
  <si>
    <t>15:40</t>
  </si>
  <si>
    <t>15:43</t>
  </si>
  <si>
    <t>16:04</t>
  </si>
  <si>
    <t>16:21</t>
  </si>
  <si>
    <t>16:25</t>
  </si>
  <si>
    <t>16:31</t>
  </si>
  <si>
    <t>16:40</t>
  </si>
  <si>
    <t>16:50</t>
  </si>
  <si>
    <t>8:10</t>
  </si>
  <si>
    <t>8:21</t>
  </si>
  <si>
    <t>8:32</t>
  </si>
  <si>
    <t>8:36</t>
  </si>
  <si>
    <t>8:46</t>
  </si>
  <si>
    <t>8:57</t>
  </si>
  <si>
    <t>9:08</t>
  </si>
  <si>
    <t>9:16</t>
  </si>
  <si>
    <t>9:22</t>
  </si>
  <si>
    <t>9:26</t>
  </si>
  <si>
    <t>9:47</t>
  </si>
  <si>
    <t>9:53</t>
  </si>
  <si>
    <t>10:01</t>
  </si>
  <si>
    <t>10:13</t>
  </si>
  <si>
    <t>10:22</t>
  </si>
  <si>
    <t>10:29</t>
  </si>
  <si>
    <t>10:35</t>
  </si>
  <si>
    <t>10:36</t>
  </si>
  <si>
    <t>10:43</t>
  </si>
  <si>
    <t>10:50</t>
  </si>
  <si>
    <t>11:00</t>
  </si>
  <si>
    <t>11:15</t>
  </si>
  <si>
    <t>11:42</t>
  </si>
  <si>
    <t>11:55</t>
  </si>
  <si>
    <t>12:01</t>
  </si>
  <si>
    <t>12:17</t>
  </si>
  <si>
    <t>12:30</t>
  </si>
  <si>
    <t>12:39</t>
  </si>
  <si>
    <t>12:44</t>
  </si>
  <si>
    <t>12:52</t>
  </si>
  <si>
    <t>13:45</t>
  </si>
  <si>
    <t>14:04</t>
  </si>
  <si>
    <t>14:12</t>
  </si>
  <si>
    <t>14:14</t>
  </si>
  <si>
    <t>14:18</t>
  </si>
  <si>
    <t>14:29</t>
  </si>
  <si>
    <t>14:37</t>
  </si>
  <si>
    <t>14:45</t>
  </si>
  <si>
    <t>14:55</t>
  </si>
  <si>
    <t>15:08</t>
  </si>
  <si>
    <t>15:15</t>
  </si>
  <si>
    <t>15:17</t>
  </si>
  <si>
    <t>15:33</t>
  </si>
  <si>
    <t>15:45</t>
  </si>
  <si>
    <t>15:53</t>
  </si>
  <si>
    <t>15:58</t>
  </si>
  <si>
    <t>16:09</t>
  </si>
  <si>
    <t>16:11</t>
  </si>
  <si>
    <t>16:29</t>
  </si>
  <si>
    <t>16:34</t>
  </si>
  <si>
    <t>16:38</t>
  </si>
  <si>
    <t>16:42</t>
  </si>
  <si>
    <t>16:51</t>
  </si>
  <si>
    <t>16:56</t>
  </si>
  <si>
    <t>16:57</t>
  </si>
  <si>
    <t>14:25</t>
  </si>
  <si>
    <t>14:44</t>
  </si>
  <si>
    <t>15:05</t>
  </si>
  <si>
    <t>15:09</t>
  </si>
  <si>
    <t>15:22</t>
  </si>
  <si>
    <t>15:31</t>
  </si>
  <si>
    <t>15:44</t>
  </si>
  <si>
    <t>15:49</t>
  </si>
  <si>
    <t>16:10</t>
  </si>
  <si>
    <t>16:24</t>
  </si>
  <si>
    <t>16:33</t>
  </si>
  <si>
    <t>16:35</t>
  </si>
  <si>
    <t>16:46</t>
  </si>
  <si>
    <t>16:54</t>
  </si>
  <si>
    <t>17:01</t>
  </si>
  <si>
    <t>Etiquetas de fila</t>
  </si>
  <si>
    <t>Total general</t>
  </si>
  <si>
    <t>JURICO</t>
  </si>
  <si>
    <t>NATURALES</t>
  </si>
  <si>
    <t>FECHA</t>
  </si>
  <si>
    <t>TURNO</t>
  </si>
  <si>
    <t>COMPLETAS</t>
  </si>
  <si>
    <t>INCOMPLETAS</t>
  </si>
  <si>
    <t>MAÑANA</t>
  </si>
  <si>
    <t>TARDE</t>
  </si>
  <si>
    <t>TOTAL DE SOLICITUDES PRESENTADAS</t>
  </si>
  <si>
    <t>HORA INICIO</t>
  </si>
  <si>
    <t>HORA FIN</t>
  </si>
  <si>
    <t>SOLICITUDES PRESENTADAS</t>
  </si>
  <si>
    <t>NÚMERO DE  EXPEDIENTES INGRESADOS</t>
  </si>
  <si>
    <t>NÚMERO DE  EXPEDIENTES OBSERVADOS</t>
  </si>
  <si>
    <t>TOTAL:</t>
  </si>
  <si>
    <t>EXP. APROVADOS</t>
  </si>
  <si>
    <t>T.SOL.PRE</t>
  </si>
  <si>
    <t>T.PROM</t>
  </si>
  <si>
    <t>Suma de T.PROM</t>
  </si>
  <si>
    <t>Suma de NÚMERO DE  EXPEDIENTES INGRESADOS</t>
  </si>
  <si>
    <t>Suma de NÚMERO DE  EXPEDIENTES OBSERVADOS</t>
  </si>
  <si>
    <t>PORCENTAJE DE EXPEDIENTES OBSERVADOS</t>
  </si>
  <si>
    <t>ERROR ABSOLUTO</t>
  </si>
  <si>
    <t>EXPEDIENTES OBSERVADOS</t>
  </si>
  <si>
    <t>DESPUES</t>
  </si>
  <si>
    <t>TIEMPO DE PRE-despues</t>
  </si>
  <si>
    <t>TIEMPO DE PRE-antes</t>
  </si>
  <si>
    <t>10:24 - 10:32</t>
  </si>
  <si>
    <t>10:32 - 10:40</t>
  </si>
  <si>
    <t>10:40 - 10:42</t>
  </si>
  <si>
    <t>10:42 - 10:47</t>
  </si>
  <si>
    <t>10:47 - 10:56</t>
  </si>
  <si>
    <t>10:56 - 10:58</t>
  </si>
  <si>
    <t>10:58 - 11:09</t>
  </si>
  <si>
    <t>11:09 - 11:10</t>
  </si>
  <si>
    <t>11:10 - 11:17</t>
  </si>
  <si>
    <t>11:17 - 11:20</t>
  </si>
  <si>
    <t>11:20 - 11:22</t>
  </si>
  <si>
    <t>11:22 - 11:28</t>
  </si>
  <si>
    <t>11:28 - 11:38</t>
  </si>
  <si>
    <t>11:38 - 11:48</t>
  </si>
  <si>
    <t>11:48 - 11:56</t>
  </si>
  <si>
    <t>11:56 - 11:59</t>
  </si>
  <si>
    <t>11:59 - 12:04</t>
  </si>
  <si>
    <t>12:04 - 12:08</t>
  </si>
  <si>
    <t>12:08 - 12:12</t>
  </si>
  <si>
    <t>12:12 - 12:16</t>
  </si>
  <si>
    <t>12:16 - 12:22</t>
  </si>
  <si>
    <t>12:22 - 12:36</t>
  </si>
  <si>
    <t>12:36 - 12:40</t>
  </si>
  <si>
    <t>12:59 - 13:09</t>
  </si>
  <si>
    <t>14:00 - 14:10</t>
  </si>
  <si>
    <t>14:10 - 14:17</t>
  </si>
  <si>
    <t>14:17 - 14:22</t>
  </si>
  <si>
    <t>14:22 - 14:24</t>
  </si>
  <si>
    <t>14:24 - 14:31</t>
  </si>
  <si>
    <t>14:31 - 14:38</t>
  </si>
  <si>
    <t>14:38 - 14:43</t>
  </si>
  <si>
    <t>14:43 - 14:49</t>
  </si>
  <si>
    <t>14:49 - 14:52</t>
  </si>
  <si>
    <t>14:52 - 14:56</t>
  </si>
  <si>
    <t>14:56 - 15:02</t>
  </si>
  <si>
    <t>15:02 - 15:13</t>
  </si>
  <si>
    <t>15:13 - 15:23</t>
  </si>
  <si>
    <t>15:23 - 15:25</t>
  </si>
  <si>
    <t>15:25 - 15:28</t>
  </si>
  <si>
    <t>15:28 - 15:35</t>
  </si>
  <si>
    <t>15:35 - 15:40</t>
  </si>
  <si>
    <t>15:40 - 15:43</t>
  </si>
  <si>
    <t>16:21 - 16:25</t>
  </si>
  <si>
    <t>16:25 - 16:31</t>
  </si>
  <si>
    <t>16:31 - 16:40</t>
  </si>
  <si>
    <t>16:40 - 16:50</t>
  </si>
  <si>
    <t>8:57 - 9:08</t>
  </si>
  <si>
    <t>9:08 - 9:16</t>
  </si>
  <si>
    <t>9:16 - 9:22</t>
  </si>
  <si>
    <t>9:22 - 9:26</t>
  </si>
  <si>
    <t>9:47 - 9:53</t>
  </si>
  <si>
    <t>9:53 - 10:01</t>
  </si>
  <si>
    <t>10:01 - 10:13</t>
  </si>
  <si>
    <t>10:13 - 10:22</t>
  </si>
  <si>
    <t>10:22 - 10:29</t>
  </si>
  <si>
    <t>10:29 - 10:35</t>
  </si>
  <si>
    <t>10:35 - 10:36</t>
  </si>
  <si>
    <t>10:36 - 10:43</t>
  </si>
  <si>
    <t>10:43 - 10:50</t>
  </si>
  <si>
    <t>10:50 - 10:56</t>
  </si>
  <si>
    <t>10:56 - 11:00</t>
  </si>
  <si>
    <t>11:00 - 11:15</t>
  </si>
  <si>
    <t>11:15 - 11:22</t>
  </si>
  <si>
    <t>11:42 - 11:55</t>
  </si>
  <si>
    <t>11:55 - 11:56</t>
  </si>
  <si>
    <t>11:56 - 12:01</t>
  </si>
  <si>
    <t>12:01 - 12:04</t>
  </si>
  <si>
    <t>12:08 - 12:17</t>
  </si>
  <si>
    <t>12:17 - 12:30</t>
  </si>
  <si>
    <t>12:30 - 12:39</t>
  </si>
  <si>
    <t>12:39 - 12:44</t>
  </si>
  <si>
    <t>12:44 - 12:52</t>
  </si>
  <si>
    <t>12:52 - 12:59</t>
  </si>
  <si>
    <t>14:18 - 14:22</t>
  </si>
  <si>
    <t>14:22 - 14:29</t>
  </si>
  <si>
    <t>14:29 - 14:37</t>
  </si>
  <si>
    <t>14:37 - 14:45</t>
  </si>
  <si>
    <t>14:45 - 14:55</t>
  </si>
  <si>
    <t>14:55 - 15:08</t>
  </si>
  <si>
    <t>15:08 - 15:15</t>
  </si>
  <si>
    <t>15:15 - 15:17</t>
  </si>
  <si>
    <t>15:17 - 15:23</t>
  </si>
  <si>
    <t>15:23 - 15:33</t>
  </si>
  <si>
    <t>15:33 - 15:40</t>
  </si>
  <si>
    <t>15:40 - 15:45</t>
  </si>
  <si>
    <t>15:45 - 15:53</t>
  </si>
  <si>
    <t>15:53 - 15:58</t>
  </si>
  <si>
    <t>15:58 - 16:04</t>
  </si>
  <si>
    <t>16:04 - 16:09</t>
  </si>
  <si>
    <t>16:09 - 16:11</t>
  </si>
  <si>
    <t>16:29 - 16:34</t>
  </si>
  <si>
    <t>16:34 - 16:38</t>
  </si>
  <si>
    <t>16:38 - 16:42</t>
  </si>
  <si>
    <t>16:42 - 16:51</t>
  </si>
  <si>
    <t>16:51 - 16:56</t>
  </si>
  <si>
    <t>16:56 - 16:57</t>
  </si>
  <si>
    <t>15:05 - 15:09</t>
  </si>
  <si>
    <t>15:09 - 15:22</t>
  </si>
  <si>
    <t>15:22 - 15:23</t>
  </si>
  <si>
    <t>15:23 - 15:31</t>
  </si>
  <si>
    <t>15:31 - 15:35</t>
  </si>
  <si>
    <t>15:35 - 15:44</t>
  </si>
  <si>
    <t>15:44 - 15:49</t>
  </si>
  <si>
    <t>15:49 - 15:53</t>
  </si>
  <si>
    <t>16:10 - 16:21</t>
  </si>
  <si>
    <t>16:21 - 16:24</t>
  </si>
  <si>
    <t>16:24 - 16:33</t>
  </si>
  <si>
    <t>16:33 - 16:35</t>
  </si>
  <si>
    <t>16:35 - 16:46</t>
  </si>
  <si>
    <t>16:46 - 16:54</t>
  </si>
  <si>
    <t>16:54 - 17:01</t>
  </si>
  <si>
    <t>12:50 - 12:59</t>
  </si>
  <si>
    <t>16:00 - 16:04</t>
  </si>
  <si>
    <t>9:37 - 9:47</t>
  </si>
  <si>
    <t>11:32 - 11:42</t>
  </si>
  <si>
    <t>16:20 - 16:29</t>
  </si>
  <si>
    <t>14:50 - 15:05</t>
  </si>
  <si>
    <t>15:50 - 16:10</t>
  </si>
  <si>
    <t xml:space="preserve">TIEMPO
(hh:mm) 
</t>
  </si>
  <si>
    <t>8:47 - 8:51</t>
  </si>
  <si>
    <t>8:58 - 9:01</t>
  </si>
  <si>
    <t>8:52 - 8:56</t>
  </si>
  <si>
    <t>9:10 - 9:12</t>
  </si>
  <si>
    <t>9:18 - 9:20</t>
  </si>
  <si>
    <t>9:30 - 9:32</t>
  </si>
  <si>
    <t>9:45 - 9:46</t>
  </si>
  <si>
    <t>10:00 - 10:00</t>
  </si>
  <si>
    <t>10:02 - 10:03</t>
  </si>
  <si>
    <t>10:04 - 10:05</t>
  </si>
  <si>
    <t>10:10 - 10:11</t>
  </si>
  <si>
    <t>10:17 - 10:25</t>
  </si>
  <si>
    <t>PRE-TEST</t>
  </si>
  <si>
    <t>POST-TEST</t>
  </si>
  <si>
    <t xml:space="preserve">TIEMPO DE CONSULTA DE EXPEDIENTES  (Min) </t>
  </si>
  <si>
    <t>Promedio:</t>
  </si>
  <si>
    <t xml:space="preserve">DURACIÓN DE PRE-EVALUACIÓN (Min) </t>
  </si>
  <si>
    <t xml:space="preserve">TIEMPO DE CONSULTA DE EXPEDIENTES (Seg) </t>
  </si>
  <si>
    <t>08:57 - 08:59</t>
  </si>
  <si>
    <t>08:59 - 09:01</t>
  </si>
  <si>
    <t>09:01 - 09:03</t>
  </si>
  <si>
    <t>09:03 - 09:06</t>
  </si>
  <si>
    <t>09:06 - 09:08</t>
  </si>
  <si>
    <t>09:08 - 09:12</t>
  </si>
  <si>
    <t>09:12 - 09:15</t>
  </si>
  <si>
    <t>09:15 - 09:18</t>
  </si>
  <si>
    <t>09:18 - 09:21</t>
  </si>
  <si>
    <t>09:21 - 09:25</t>
  </si>
  <si>
    <t>09:25 - 09:28</t>
  </si>
  <si>
    <t>09:28 - 09:34</t>
  </si>
  <si>
    <t>09:34 - 09:37</t>
  </si>
  <si>
    <t>09:37 - 09:40</t>
  </si>
  <si>
    <t>09:50 - 09:59</t>
  </si>
  <si>
    <t>09:59 - 10:02</t>
  </si>
  <si>
    <t>10:02 - 10:06</t>
  </si>
  <si>
    <t>10:06 - 10:09</t>
  </si>
  <si>
    <t>10:09 - 10:11</t>
  </si>
  <si>
    <t>10:11 - 10:14</t>
  </si>
  <si>
    <t>10:14 - 10:16</t>
  </si>
  <si>
    <t>10:16 - 10:18</t>
  </si>
  <si>
    <t>10:18 - 10:20</t>
  </si>
  <si>
    <t>10:20 - 10:22</t>
  </si>
  <si>
    <t>10:22 - 10:24</t>
  </si>
  <si>
    <t>10:24 - 10:28</t>
  </si>
  <si>
    <t>10:28 - 10:35</t>
  </si>
  <si>
    <t>09:24 - 09:26</t>
  </si>
  <si>
    <t>09:26 - 09:29</t>
  </si>
  <si>
    <t>09:29 - 09:31</t>
  </si>
  <si>
    <t>09:31 - 09:38</t>
  </si>
  <si>
    <t>09:38 - 09:43</t>
  </si>
  <si>
    <t>09:43 - 09:45</t>
  </si>
  <si>
    <t>09:45 - 09:48</t>
  </si>
  <si>
    <t>09:48 - 09:52</t>
  </si>
  <si>
    <t>09:02 - 10:10</t>
  </si>
  <si>
    <t>10:10 - 10:12</t>
  </si>
  <si>
    <t>10:12 - 10:15</t>
  </si>
  <si>
    <t>10:15 - 10:21</t>
  </si>
  <si>
    <t>10:21 - 10:24</t>
  </si>
  <si>
    <t>10:24 - 10:30</t>
  </si>
  <si>
    <t>10:30 - 10:35</t>
  </si>
  <si>
    <t>10:35 - 10:41</t>
  </si>
  <si>
    <t>10:01 - 11:08</t>
  </si>
  <si>
    <t>11:08 - 11:13</t>
  </si>
  <si>
    <t>11:13 - 11:16</t>
  </si>
  <si>
    <t>11:16 - 11:19</t>
  </si>
  <si>
    <t>11:19 - 11:22</t>
  </si>
  <si>
    <t>11:22 - 11:25</t>
  </si>
  <si>
    <t>11:25 - 11:28</t>
  </si>
  <si>
    <t>11:28 - 11:33</t>
  </si>
  <si>
    <t>11:33 - 11:36</t>
  </si>
  <si>
    <t>11:36 - 11:39</t>
  </si>
  <si>
    <t>11:39 - 11:42</t>
  </si>
  <si>
    <t>11:49 - 11:52</t>
  </si>
  <si>
    <t>11:52 - 11:55</t>
  </si>
  <si>
    <t>11:55 - 11:57</t>
  </si>
  <si>
    <t>11:57 - 11:59</t>
  </si>
  <si>
    <t>11:59 - 12:00</t>
  </si>
  <si>
    <t>12:00 - 12:04</t>
  </si>
  <si>
    <t>12:04 - 12:06</t>
  </si>
  <si>
    <t>09:35 - 09:40</t>
  </si>
  <si>
    <t>09:40 - 09:43</t>
  </si>
  <si>
    <t>09:43 - 09:48</t>
  </si>
  <si>
    <t>09:52 - 09:55</t>
  </si>
  <si>
    <t>09:55 - 09:59</t>
  </si>
  <si>
    <t>09:59 - 10:03</t>
  </si>
  <si>
    <t>10:03 - 10:05</t>
  </si>
  <si>
    <t>10:05 - 10:07</t>
  </si>
  <si>
    <t>10:07 - 10:11</t>
  </si>
  <si>
    <t>10:14 - 10:22</t>
  </si>
  <si>
    <t>10:39 - 10:41</t>
  </si>
  <si>
    <t>10:41 - 10:43</t>
  </si>
  <si>
    <t>10:43 - 10:49</t>
  </si>
  <si>
    <t>10:49 - 10:58</t>
  </si>
  <si>
    <t>10:58 - 11:04</t>
  </si>
  <si>
    <t>11:04 - 11:06</t>
  </si>
  <si>
    <t>11:06 - 11:09</t>
  </si>
  <si>
    <t>11:10 - 11:15</t>
  </si>
  <si>
    <t>11:25 - 11:32</t>
  </si>
  <si>
    <t>11:32 - 11:36</t>
  </si>
  <si>
    <t>11:59 - 12:01</t>
  </si>
  <si>
    <t>12:04 - 12:07</t>
  </si>
  <si>
    <t>12:07 - 12:11</t>
  </si>
  <si>
    <t>09:48 - 09:53</t>
  </si>
  <si>
    <t>09:53 - 09:57</t>
  </si>
  <si>
    <t>10:43 - 10:46</t>
  </si>
  <si>
    <t>10:46 - 10:49</t>
  </si>
  <si>
    <t>10:49 - 10:52</t>
  </si>
  <si>
    <t>10:52 - 10:54</t>
  </si>
  <si>
    <t>10:54 - 10:57</t>
  </si>
  <si>
    <t>10:57 - 10:59</t>
  </si>
  <si>
    <t>10:59 - 11:02</t>
  </si>
  <si>
    <t>11:02 - 11:06</t>
  </si>
  <si>
    <t>11:06 - 11:07</t>
  </si>
  <si>
    <t>11:07 - 11:09</t>
  </si>
  <si>
    <t>11:09 - 11:12</t>
  </si>
  <si>
    <t>11:12 - 11:14</t>
  </si>
  <si>
    <t>11:14 - 11:16</t>
  </si>
  <si>
    <t>11:19 - 11:23</t>
  </si>
  <si>
    <t>11:23 - 11:27</t>
  </si>
  <si>
    <t>12:25 - 12:30</t>
  </si>
  <si>
    <t>12:30 - 12:33</t>
  </si>
  <si>
    <t>12:33 - 12:35</t>
  </si>
  <si>
    <t>12:35 - 12:39</t>
  </si>
  <si>
    <t>12:50 - 12:55</t>
  </si>
  <si>
    <t>12:55 - 12:58</t>
  </si>
  <si>
    <t>12:58 - 01:00</t>
  </si>
  <si>
    <t>02:10 - 02:17</t>
  </si>
  <si>
    <t>02:17 - 02:21</t>
  </si>
  <si>
    <t>02:21 - 02:24</t>
  </si>
  <si>
    <t>02:24 - 02:29</t>
  </si>
  <si>
    <t>02:29 - 02:32</t>
  </si>
  <si>
    <t>02:32 - 02:40</t>
  </si>
  <si>
    <t>02:40 - 02:43</t>
  </si>
  <si>
    <t>02:43 - 02:45</t>
  </si>
  <si>
    <t>02:45 - 02:48</t>
  </si>
  <si>
    <t>02:48 - 02:51</t>
  </si>
  <si>
    <t>02:51 - 02:53</t>
  </si>
  <si>
    <t>02:53 - 02:55</t>
  </si>
  <si>
    <t>02:55 - 02:59</t>
  </si>
  <si>
    <t>03:40 - 03:44</t>
  </si>
  <si>
    <t>03:44 - 03:47</t>
  </si>
  <si>
    <t>03:47 - 03:49</t>
  </si>
  <si>
    <t>11:58 - 12:02</t>
  </si>
  <si>
    <t>12:02 - 12:05</t>
  </si>
  <si>
    <t>12:05 - 12:10</t>
  </si>
  <si>
    <t>12:10 - 12:15</t>
  </si>
  <si>
    <t>12:39 - 12:42</t>
  </si>
  <si>
    <t>12:42 - 12:50</t>
  </si>
  <si>
    <t>12:55 - 12:59</t>
  </si>
  <si>
    <t>02:19 - 02:22</t>
  </si>
  <si>
    <t>02:22 - 02:27</t>
  </si>
  <si>
    <t>02:27 - 02:30</t>
  </si>
  <si>
    <t>02:30 - 02:36</t>
  </si>
  <si>
    <t>02:40 - 02:46</t>
  </si>
  <si>
    <t>02:49 - 02:53</t>
  </si>
  <si>
    <t>02:53 - 02:58</t>
  </si>
  <si>
    <t>02:58 - 03:02</t>
  </si>
  <si>
    <t>03:07 - 03:11</t>
  </si>
  <si>
    <t>03:11 - 03:16</t>
  </si>
  <si>
    <t>03:16 - 03:19</t>
  </si>
  <si>
    <t>03:19 - 03:25</t>
  </si>
  <si>
    <t>03:25 - 03:27</t>
  </si>
  <si>
    <t>03:27 - 03:30</t>
  </si>
  <si>
    <t>03:30 - 03:32</t>
  </si>
  <si>
    <t>03:32 - 03:35</t>
  </si>
  <si>
    <t>03:35 - 03:38</t>
  </si>
  <si>
    <t>03:38 - 03:41</t>
  </si>
  <si>
    <t>03:47 - 03:51</t>
  </si>
  <si>
    <t>TIEMPO (hh:mm)</t>
  </si>
  <si>
    <t>TIEMPO DE PRE-EVALUACION 
(Min)</t>
  </si>
  <si>
    <t>TIEMPO DE PRE-EVALUACION 
(Seg)</t>
  </si>
  <si>
    <t>TIPO DE CONTRIBUYENTE</t>
  </si>
  <si>
    <t>HORA INICIAL</t>
  </si>
  <si>
    <t>HORA FINAL</t>
  </si>
  <si>
    <t>PROMEDIO :</t>
  </si>
  <si>
    <t>N° de ficha de observación :</t>
  </si>
  <si>
    <t>Observador:</t>
  </si>
  <si>
    <t>Silva Terrones, Segundo Juan</t>
  </si>
  <si>
    <t>Institución donde investiga:</t>
  </si>
  <si>
    <t xml:space="preserve">Municipalidad de Lima - División de Transporte de Carga </t>
  </si>
  <si>
    <t xml:space="preserve">Ubicación de la institución: </t>
  </si>
  <si>
    <t>Jr. Antonio Vargas Nro1733 Urb. Elio – Cercado de Lima</t>
  </si>
  <si>
    <t>Subproceso observado:</t>
  </si>
  <si>
    <t>pre-evaluación de un expediente</t>
  </si>
  <si>
    <t>Indicador observado :</t>
  </si>
  <si>
    <t xml:space="preserve">Tiempo promedio de pre-evaluación </t>
  </si>
  <si>
    <t>Periodo de la observación:</t>
  </si>
  <si>
    <t>11/03/2013 -15/03/2013</t>
  </si>
  <si>
    <t>Instrumento :</t>
  </si>
  <si>
    <t>Cronometro</t>
  </si>
  <si>
    <t>FICHA DE OBSERVACIÓN (PRE-TEST)</t>
  </si>
  <si>
    <r>
      <rPr>
        <b/>
        <sz val="11"/>
        <color theme="1"/>
        <rFont val="Times New Roman"/>
        <family val="1"/>
      </rPr>
      <t>Observación</t>
    </r>
    <r>
      <rPr>
        <sz val="11"/>
        <color theme="1"/>
        <rFont val="Times New Roman"/>
        <family val="1"/>
      </rPr>
      <t>: las mediciones del tiempo promedio de pre-evaluación de solicitudes de autorización en el proceso de autorización de circulación en la división de carga de la sub-gerencia de regulación de transporte en la Municipalidad de Lima, se realizaron desde el 11  hasta el 15 de marzo del 2013. Como se observa se consideró una población de 158 expedientes de pre-evaluación en una semana, el tiempo promedio de pre-evaluación fue 6.97 minutos.</t>
    </r>
  </si>
  <si>
    <t>Evaluación</t>
  </si>
  <si>
    <t>Tiempo promedio de consulta de expedientes</t>
  </si>
  <si>
    <r>
      <rPr>
        <b/>
        <sz val="11"/>
        <color theme="1"/>
        <rFont val="Times New Roman"/>
        <family val="1"/>
      </rPr>
      <t>Observación:</t>
    </r>
    <r>
      <rPr>
        <sz val="11"/>
        <color theme="1"/>
        <rFont val="Times New Roman"/>
        <family val="1"/>
      </rPr>
      <t xml:space="preserve"> las mediciones del tiempo promedio de consulta de expedientes se observó en el sub proceso de evaluación del proceso de autorización de circulación en la división de carga de la sub-gerencia de regulación de transporte en la Municipalidad de Lima, las mediciones se realizaron desde el 11  hasta el 15 de marzo del 2013. Como se observa se consideró una población de 132 expedientes revisados en una semana, el tiempo promedio de consulta de expedientes fue 2.49 minutos. </t>
    </r>
  </si>
  <si>
    <t>06/05/2013 -10/05/2013</t>
  </si>
  <si>
    <t>FICHA DE OBSERVACIÓN (POST-TEST)</t>
  </si>
  <si>
    <r>
      <rPr>
        <b/>
        <sz val="11"/>
        <color theme="1"/>
        <rFont val="Times New Roman"/>
        <family val="1"/>
      </rPr>
      <t>Observación:</t>
    </r>
    <r>
      <rPr>
        <sz val="11"/>
        <color theme="1"/>
        <rFont val="Times New Roman"/>
        <family val="1"/>
      </rPr>
      <t xml:space="preserve"> las mediciones del tiempo promedio de consulta de expedientes se observó en el sub proceso de evaluación del proceso de autorización de circulación en la división de carga de la sub-gerencia de regulación de transporte en la Municipalidad de Lima, las mediciones se realizaron desde el 06  hasta el 10 de mayo del 2013. Como se observa se consideró una población de 132 expedientes revisados en una semana, el tiempo promedio de consulta de expedientes fue 1.62 minutos. </t>
    </r>
  </si>
  <si>
    <r>
      <rPr>
        <b/>
        <sz val="12"/>
        <color theme="1"/>
        <rFont val="Calibri"/>
        <family val="2"/>
        <scheme val="minor"/>
      </rPr>
      <t>Observación:</t>
    </r>
    <r>
      <rPr>
        <sz val="12"/>
        <color theme="1"/>
        <rFont val="Calibri"/>
        <family val="2"/>
        <scheme val="minor"/>
      </rPr>
      <t xml:space="preserve"> las mediciones del tiempo promedio de pre-evaluación de solicitudes de autorización en el proceso de autorización de circulación en la división de carga de la sub-gerencia de regulación de transporte en la Municipalidad de Lima, se realizaron desde el 06  hasta el 10 de mayo del 2013. Como se observa se consideró una población de 158 expedientes de pre-evaluación en una semana, el tiempo promedio de pre-evaluación fue 3.70 minutos.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</si>
</sst>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
  </numFmts>
  <fonts count="14" x14ac:knownFonts="1">
    <font>
      <sz val="11"/>
      <color theme="1"/>
      <name val="Calibri"/>
      <family val="2"/>
      <scheme val="minor"/>
    </font>
    <font>
      <b/>
      <sz val="11"/>
      <color theme="1"/>
      <name val="Calibri"/>
      <family val="2"/>
      <scheme val="minor"/>
    </font>
    <font>
      <sz val="11"/>
      <color rgb="FF000000"/>
      <name val="Calibri"/>
      <family val="2"/>
      <scheme val="minor"/>
    </font>
    <font>
      <b/>
      <sz val="8"/>
      <color theme="1"/>
      <name val="Times New Roman"/>
      <family val="1"/>
    </font>
    <font>
      <sz val="8"/>
      <color theme="1"/>
      <name val="Times New Roman"/>
      <family val="1"/>
    </font>
    <font>
      <sz val="11"/>
      <color theme="1"/>
      <name val="Times New Roman"/>
      <family val="1"/>
    </font>
    <font>
      <b/>
      <sz val="11"/>
      <color theme="1"/>
      <name val="Times New Roman"/>
      <family val="1"/>
    </font>
    <font>
      <sz val="12"/>
      <color theme="1"/>
      <name val="Times New Roman"/>
      <family val="1"/>
    </font>
    <font>
      <b/>
      <sz val="12"/>
      <color theme="1"/>
      <name val="Times New Roman"/>
      <family val="1"/>
    </font>
    <font>
      <sz val="12"/>
      <color theme="1"/>
      <name val="Calibri"/>
      <family val="2"/>
      <scheme val="minor"/>
    </font>
    <font>
      <b/>
      <sz val="20"/>
      <color theme="1"/>
      <name val="Times New Roman"/>
      <family val="1"/>
    </font>
    <font>
      <sz val="10"/>
      <color theme="1"/>
      <name val="Times New Roman"/>
      <family val="1"/>
    </font>
    <font>
      <b/>
      <sz val="10"/>
      <color theme="1"/>
      <name val="Times New Roman"/>
      <family val="1"/>
    </font>
    <font>
      <b/>
      <sz val="12"/>
      <color theme="1"/>
      <name val="Calibri"/>
      <family val="2"/>
      <scheme val="minor"/>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s>
  <cellStyleXfs count="1">
    <xf numFmtId="0" fontId="0" fillId="0" borderId="0"/>
  </cellStyleXfs>
  <cellXfs count="106">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0" fillId="0" borderId="0" xfId="0" pivotButton="1"/>
    <xf numFmtId="0" fontId="0" fillId="0" borderId="0" xfId="0" applyNumberFormat="1"/>
    <xf numFmtId="0" fontId="0" fillId="0" borderId="0" xfId="0" applyAlignment="1">
      <alignment horizontal="left" indent="1"/>
    </xf>
    <xf numFmtId="0" fontId="2" fillId="0" borderId="1" xfId="0" applyFont="1" applyBorder="1" applyAlignment="1">
      <alignment horizontal="center" vertical="center"/>
    </xf>
    <xf numFmtId="0" fontId="0" fillId="0" borderId="1" xfId="0" applyBorder="1"/>
    <xf numFmtId="14" fontId="0" fillId="0" borderId="1" xfId="0" applyNumberFormat="1" applyBorder="1" applyAlignment="1">
      <alignment horizontal="center"/>
    </xf>
    <xf numFmtId="14" fontId="0" fillId="0" borderId="0" xfId="0" applyNumberFormat="1"/>
    <xf numFmtId="0" fontId="2" fillId="0" borderId="1" xfId="0" applyFont="1" applyBorder="1" applyAlignment="1">
      <alignment horizontal="center" vertical="center"/>
    </xf>
    <xf numFmtId="0" fontId="2" fillId="0" borderId="1" xfId="0" applyFont="1" applyBorder="1" applyAlignment="1">
      <alignment horizontal="center" vertical="center" wrapText="1" shrinkToFit="1"/>
    </xf>
    <xf numFmtId="14" fontId="0" fillId="0" borderId="0" xfId="0" applyNumberFormat="1" applyAlignment="1">
      <alignment horizontal="left"/>
    </xf>
    <xf numFmtId="0" fontId="2" fillId="0" borderId="1" xfId="0" applyFont="1" applyBorder="1" applyAlignment="1">
      <alignment vertical="center"/>
    </xf>
    <xf numFmtId="0" fontId="2" fillId="0" borderId="1" xfId="0" applyFont="1" applyBorder="1" applyAlignment="1">
      <alignment vertical="center" wrapText="1" shrinkToFi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wrapText="1"/>
    </xf>
    <xf numFmtId="14" fontId="5" fillId="0" borderId="1" xfId="0" applyNumberFormat="1" applyFont="1" applyBorder="1" applyAlignment="1">
      <alignment horizontal="center" wrapText="1"/>
    </xf>
    <xf numFmtId="2" fontId="0" fillId="0" borderId="0" xfId="0" applyNumberFormat="1" applyBorder="1" applyAlignment="1"/>
    <xf numFmtId="0" fontId="5" fillId="0" borderId="1" xfId="0" applyFont="1" applyBorder="1" applyAlignment="1">
      <alignment horizontal="center" wrapText="1"/>
    </xf>
    <xf numFmtId="0" fontId="6" fillId="0" borderId="0" xfId="0" applyFont="1" applyAlignment="1">
      <alignment horizontal="center" wrapText="1"/>
    </xf>
    <xf numFmtId="10" fontId="6" fillId="0" borderId="1" xfId="0" applyNumberFormat="1" applyFont="1" applyBorder="1" applyAlignment="1">
      <alignment horizontal="center" wrapText="1"/>
    </xf>
    <xf numFmtId="0" fontId="6" fillId="0" borderId="1" xfId="0" applyFont="1" applyBorder="1" applyAlignment="1">
      <alignment horizontal="center" vertical="center" wrapText="1"/>
    </xf>
    <xf numFmtId="0" fontId="6" fillId="0" borderId="4" xfId="0" applyFont="1" applyBorder="1" applyAlignment="1">
      <alignment horizontal="center" wrapText="1"/>
    </xf>
    <xf numFmtId="164" fontId="0" fillId="0" borderId="0" xfId="0" applyNumberFormat="1"/>
    <xf numFmtId="0" fontId="4" fillId="0" borderId="1" xfId="0" applyFont="1" applyBorder="1" applyAlignment="1">
      <alignment horizontal="center"/>
    </xf>
    <xf numFmtId="0" fontId="5" fillId="0" borderId="0" xfId="0" applyFont="1"/>
    <xf numFmtId="0" fontId="4" fillId="0" borderId="1" xfId="0" applyFont="1" applyFill="1" applyBorder="1" applyAlignment="1">
      <alignment horizontal="center"/>
    </xf>
    <xf numFmtId="2" fontId="4" fillId="0" borderId="1" xfId="0" applyNumberFormat="1" applyFont="1" applyBorder="1" applyAlignment="1">
      <alignment horizontal="center"/>
    </xf>
    <xf numFmtId="2" fontId="0" fillId="0" borderId="0" xfId="0" applyNumberFormat="1"/>
    <xf numFmtId="2" fontId="4" fillId="0" borderId="1" xfId="0" applyNumberFormat="1" applyFont="1" applyFill="1" applyBorder="1" applyAlignment="1">
      <alignment horizontal="center"/>
    </xf>
    <xf numFmtId="0" fontId="7" fillId="0" borderId="1" xfId="0" applyFont="1" applyBorder="1" applyAlignment="1">
      <alignment horizontal="center"/>
    </xf>
    <xf numFmtId="14" fontId="7" fillId="0" borderId="1" xfId="0" applyNumberFormat="1" applyFont="1" applyBorder="1" applyAlignment="1">
      <alignment horizontal="center"/>
    </xf>
    <xf numFmtId="46" fontId="7" fillId="0" borderId="1" xfId="0" applyNumberFormat="1" applyFont="1" applyBorder="1" applyAlignment="1">
      <alignment horizontal="center"/>
    </xf>
    <xf numFmtId="0" fontId="8" fillId="0" borderId="1" xfId="0" applyFont="1" applyBorder="1" applyAlignment="1">
      <alignment horizontal="center" vertical="center" wrapText="1"/>
    </xf>
    <xf numFmtId="2" fontId="7" fillId="0" borderId="1" xfId="0" applyNumberFormat="1" applyFont="1" applyBorder="1" applyAlignment="1">
      <alignment horizontal="center"/>
    </xf>
    <xf numFmtId="1" fontId="7" fillId="0" borderId="1" xfId="0" applyNumberFormat="1" applyFont="1" applyBorder="1" applyAlignment="1">
      <alignment horizontal="center"/>
    </xf>
    <xf numFmtId="0" fontId="9" fillId="0" borderId="0" xfId="0" applyFont="1"/>
    <xf numFmtId="0" fontId="8" fillId="0" borderId="1" xfId="0" applyFont="1" applyBorder="1" applyAlignment="1">
      <alignment horizontal="center"/>
    </xf>
    <xf numFmtId="2" fontId="8" fillId="0" borderId="1" xfId="0" applyNumberFormat="1" applyFont="1" applyBorder="1" applyAlignment="1">
      <alignment horizontal="center"/>
    </xf>
    <xf numFmtId="1" fontId="8" fillId="0" borderId="1" xfId="0" applyNumberFormat="1" applyFont="1" applyBorder="1" applyAlignment="1">
      <alignment horizontal="center"/>
    </xf>
    <xf numFmtId="0" fontId="7" fillId="0" borderId="1" xfId="0" applyFont="1" applyBorder="1" applyAlignment="1">
      <alignment horizontal="center" vertical="center" wrapText="1"/>
    </xf>
    <xf numFmtId="0" fontId="7" fillId="0" borderId="1" xfId="0" applyFont="1" applyFill="1" applyBorder="1" applyAlignment="1">
      <alignment horizontal="center"/>
    </xf>
    <xf numFmtId="0" fontId="7" fillId="0" borderId="0" xfId="0" applyFont="1"/>
    <xf numFmtId="165" fontId="8" fillId="0" borderId="1" xfId="0" applyNumberFormat="1" applyFont="1" applyBorder="1" applyAlignment="1">
      <alignment horizontal="center"/>
    </xf>
    <xf numFmtId="2" fontId="7" fillId="0" borderId="1" xfId="0" applyNumberFormat="1" applyFont="1" applyFill="1" applyBorder="1" applyAlignment="1">
      <alignment horizontal="center"/>
    </xf>
    <xf numFmtId="2" fontId="0" fillId="0" borderId="1" xfId="0" applyNumberFormat="1" applyBorder="1"/>
    <xf numFmtId="0" fontId="0" fillId="0" borderId="0" xfId="0" applyBorder="1"/>
    <xf numFmtId="14" fontId="0" fillId="0" borderId="0" xfId="0" applyNumberFormat="1" applyBorder="1" applyAlignment="1">
      <alignment horizontal="left"/>
    </xf>
    <xf numFmtId="0" fontId="0" fillId="0" borderId="0" xfId="0" applyNumberFormat="1" applyBorder="1"/>
    <xf numFmtId="1" fontId="8" fillId="0" borderId="0" xfId="0" applyNumberFormat="1" applyFont="1" applyBorder="1" applyAlignment="1">
      <alignment horizontal="center"/>
    </xf>
    <xf numFmtId="14" fontId="7" fillId="0" borderId="0" xfId="0" applyNumberFormat="1" applyFont="1" applyBorder="1" applyAlignment="1">
      <alignment horizontal="center"/>
    </xf>
    <xf numFmtId="1"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0" xfId="0" applyNumberFormat="1" applyFont="1" applyBorder="1" applyAlignment="1">
      <alignment horizontal="center"/>
    </xf>
    <xf numFmtId="0" fontId="8" fillId="0" borderId="1" xfId="0" applyFont="1" applyFill="1" applyBorder="1" applyAlignment="1">
      <alignment horizontal="center" vertical="center" wrapText="1"/>
    </xf>
    <xf numFmtId="0" fontId="7" fillId="0" borderId="0" xfId="0" applyFont="1" applyBorder="1" applyAlignment="1">
      <alignment horizontal="center"/>
    </xf>
    <xf numFmtId="46" fontId="7" fillId="0" borderId="6" xfId="0" applyNumberFormat="1" applyFont="1" applyBorder="1" applyAlignment="1">
      <alignment horizontal="center"/>
    </xf>
    <xf numFmtId="0" fontId="7" fillId="0" borderId="1" xfId="0" applyFont="1" applyBorder="1" applyAlignment="1">
      <alignment horizontal="center"/>
    </xf>
    <xf numFmtId="0" fontId="0" fillId="0" borderId="0" xfId="0"/>
    <xf numFmtId="0" fontId="7" fillId="0" borderId="1" xfId="0" applyFont="1" applyBorder="1" applyAlignment="1">
      <alignment horizontal="center"/>
    </xf>
    <xf numFmtId="21" fontId="7" fillId="0" borderId="1" xfId="0" applyNumberFormat="1" applyFont="1" applyBorder="1" applyAlignment="1">
      <alignment horizontal="center"/>
    </xf>
    <xf numFmtId="2" fontId="6" fillId="0" borderId="1" xfId="0" applyNumberFormat="1" applyFont="1" applyBorder="1" applyAlignment="1">
      <alignment horizontal="center"/>
    </xf>
    <xf numFmtId="0" fontId="6" fillId="0" borderId="4"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wrapText="1" shrinkToFit="1"/>
    </xf>
    <xf numFmtId="0" fontId="2" fillId="0" borderId="3" xfId="0" applyFont="1" applyBorder="1" applyAlignment="1">
      <alignment horizontal="center" vertical="center" wrapText="1" shrinkToFit="1"/>
    </xf>
    <xf numFmtId="0" fontId="5" fillId="0" borderId="1" xfId="0" applyFont="1" applyBorder="1"/>
    <xf numFmtId="0" fontId="5" fillId="0" borderId="6"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0" fillId="0" borderId="16" xfId="0" applyBorder="1"/>
    <xf numFmtId="0" fontId="5" fillId="0" borderId="17" xfId="0" applyFont="1" applyBorder="1"/>
    <xf numFmtId="0" fontId="5" fillId="0" borderId="5" xfId="0" applyFont="1" applyBorder="1"/>
    <xf numFmtId="0" fontId="5" fillId="0" borderId="18" xfId="0" applyFont="1" applyBorder="1"/>
    <xf numFmtId="0" fontId="0" fillId="0" borderId="19" xfId="0" applyBorder="1"/>
    <xf numFmtId="0" fontId="0" fillId="0" borderId="0" xfId="0" applyAlignment="1">
      <alignment vertical="center"/>
    </xf>
    <xf numFmtId="0" fontId="10" fillId="0" borderId="0" xfId="0" applyFont="1" applyAlignment="1">
      <alignment horizontal="center" vertical="center"/>
    </xf>
    <xf numFmtId="0" fontId="5" fillId="0" borderId="1" xfId="0" applyFont="1" applyBorder="1" applyAlignment="1">
      <alignment horizontal="left"/>
    </xf>
    <xf numFmtId="0" fontId="5" fillId="0" borderId="0" xfId="0" applyFont="1" applyBorder="1" applyAlignment="1">
      <alignment horizontal="left"/>
    </xf>
    <xf numFmtId="0" fontId="5" fillId="0" borderId="0" xfId="0" applyFont="1" applyBorder="1"/>
    <xf numFmtId="0" fontId="10" fillId="0" borderId="0" xfId="0" applyFont="1" applyAlignment="1">
      <alignment vertical="center"/>
    </xf>
    <xf numFmtId="14" fontId="5" fillId="0" borderId="0" xfId="0" applyNumberFormat="1" applyFont="1"/>
    <xf numFmtId="0" fontId="11" fillId="0" borderId="1" xfId="0" applyFont="1" applyBorder="1"/>
    <xf numFmtId="0" fontId="5" fillId="0" borderId="0" xfId="0" applyNumberFormat="1" applyFont="1" applyAlignment="1">
      <alignment horizontal="left" vertical="center" wrapText="1"/>
    </xf>
    <xf numFmtId="0" fontId="5" fillId="0" borderId="20" xfId="0" applyFont="1" applyBorder="1" applyAlignment="1"/>
    <xf numFmtId="0" fontId="5" fillId="0" borderId="9" xfId="0" applyFont="1" applyBorder="1" applyAlignment="1"/>
    <xf numFmtId="0" fontId="5" fillId="0" borderId="20" xfId="0" applyFont="1" applyBorder="1" applyAlignment="1">
      <alignment horizontal="left"/>
    </xf>
    <xf numFmtId="14" fontId="5" fillId="0" borderId="0" xfId="0" applyNumberFormat="1" applyFont="1" applyAlignment="1">
      <alignment horizontal="justify" wrapText="1"/>
    </xf>
    <xf numFmtId="14" fontId="5" fillId="0" borderId="0" xfId="0" applyNumberFormat="1" applyFont="1" applyAlignment="1">
      <alignment horizontal="justify" vertical="center" wrapText="1"/>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9" fillId="0" borderId="0" xfId="0" applyFont="1" applyAlignment="1">
      <alignment horizontal="justify" vertical="center" wrapText="1"/>
    </xf>
    <xf numFmtId="0" fontId="5" fillId="0" borderId="0" xfId="0" applyFont="1" applyBorder="1" applyAlignment="1">
      <alignment horizontal="left"/>
    </xf>
    <xf numFmtId="0" fontId="1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pivotSource>
    <c:name>[POST-TEXT.xlsx]I2PRE_T!Tabla dinámica2</c:name>
    <c:fmtId val="0"/>
  </c:pivotSource>
  <c:chart>
    <c:title>
      <c:tx>
        <c:rich>
          <a:bodyPr/>
          <a:lstStyle/>
          <a:p>
            <a:pPr algn="ctr">
              <a:defRPr sz="1000">
                <a:latin typeface="Times New Roman" pitchFamily="18" charset="0"/>
                <a:cs typeface="Times New Roman" pitchFamily="18" charset="0"/>
              </a:defRPr>
            </a:pPr>
            <a:r>
              <a:rPr lang="es-ES_tradnl" sz="1000" b="1" i="0" u="none" strike="noStrike" baseline="0">
                <a:effectLst/>
                <a:latin typeface="Times New Roman" pitchFamily="18" charset="0"/>
                <a:cs typeface="Times New Roman" pitchFamily="18" charset="0"/>
              </a:rPr>
              <a:t>Número  promedio de expedientes  observados</a:t>
            </a:r>
            <a:r>
              <a:rPr lang="es-PE" sz="1000" baseline="0">
                <a:latin typeface="Times New Roman" pitchFamily="18" charset="0"/>
                <a:cs typeface="Times New Roman" pitchFamily="18" charset="0"/>
              </a:rPr>
              <a:t>  = 6 expedientes</a:t>
            </a:r>
          </a:p>
          <a:p>
            <a:pPr algn="ctr">
              <a:defRPr sz="1000">
                <a:latin typeface="Times New Roman" pitchFamily="18" charset="0"/>
                <a:cs typeface="Times New Roman" pitchFamily="18" charset="0"/>
              </a:defRPr>
            </a:pPr>
            <a:r>
              <a:rPr lang="es-PE" sz="1000">
                <a:latin typeface="Times New Roman" pitchFamily="18" charset="0"/>
                <a:cs typeface="Times New Roman" pitchFamily="18" charset="0"/>
              </a:rPr>
              <a:t>Poblacion</a:t>
            </a:r>
            <a:r>
              <a:rPr lang="es-PE" sz="1000" baseline="0">
                <a:latin typeface="Times New Roman" pitchFamily="18" charset="0"/>
                <a:cs typeface="Times New Roman" pitchFamily="18" charset="0"/>
              </a:rPr>
              <a:t> : 26 expedientes</a:t>
            </a:r>
          </a:p>
          <a:p>
            <a:pPr algn="ctr">
              <a:defRPr sz="1000">
                <a:latin typeface="Times New Roman" pitchFamily="18" charset="0"/>
                <a:cs typeface="Times New Roman" pitchFamily="18" charset="0"/>
              </a:defRPr>
            </a:pPr>
            <a:r>
              <a:rPr lang="es-PE" sz="1000" baseline="0">
                <a:latin typeface="Times New Roman" pitchFamily="18" charset="0"/>
                <a:cs typeface="Times New Roman" pitchFamily="18" charset="0"/>
              </a:rPr>
              <a:t>Periodo : 11/03/2013 - 11/03/2013</a:t>
            </a:r>
            <a:endParaRPr lang="es-PE" sz="1000">
              <a:latin typeface="Times New Roman" pitchFamily="18" charset="0"/>
              <a:cs typeface="Times New Roman" pitchFamily="18" charset="0"/>
            </a:endParaRP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dLbl>
          <c:idx val="0"/>
          <c:spPr/>
          <c:txPr>
            <a:bodyPr/>
            <a:lstStyle/>
            <a:p>
              <a:pPr>
                <a:defRPr/>
              </a:pPr>
              <a:endParaRPr lang="es-PE"/>
            </a:p>
          </c:txPr>
          <c:showLegendKey val="0"/>
          <c:showVal val="0"/>
          <c:showCatName val="1"/>
          <c:showSerName val="0"/>
          <c:showPercent val="1"/>
          <c:showBubbleSize val="0"/>
        </c:dLbl>
      </c:pivotFmt>
      <c:pivotFmt>
        <c:idx val="4"/>
        <c:marker>
          <c:symbol val="none"/>
        </c:marker>
        <c:dLbl>
          <c:idx val="0"/>
          <c:spPr/>
          <c:txPr>
            <a:bodyPr/>
            <a:lstStyle/>
            <a:p>
              <a:pPr>
                <a:defRPr/>
              </a:pPr>
              <a:endParaRPr lang="es-PE"/>
            </a:p>
          </c:txPr>
          <c:showLegendKey val="0"/>
          <c:showVal val="0"/>
          <c:showCatName val="1"/>
          <c:showSerName val="0"/>
          <c:showPercent val="1"/>
          <c:showBubbleSize val="0"/>
        </c:dLbl>
      </c:pivotFmt>
      <c:pivotFmt>
        <c:idx val="5"/>
        <c:marker>
          <c:symbol val="none"/>
        </c:marker>
        <c:dLbl>
          <c:idx val="0"/>
          <c:spPr/>
          <c:txPr>
            <a:bodyPr/>
            <a:lstStyle/>
            <a:p>
              <a:pPr>
                <a:defRPr/>
              </a:pPr>
              <a:endParaRPr lang="es-PE"/>
            </a:p>
          </c:txPr>
          <c:showLegendKey val="0"/>
          <c:showVal val="0"/>
          <c:showCatName val="1"/>
          <c:showSerName val="0"/>
          <c:showPercent val="1"/>
          <c:showBubbleSize val="0"/>
        </c:dLbl>
      </c:pivotFmt>
      <c:pivotFmt>
        <c:idx val="6"/>
        <c:marker>
          <c:symbol val="none"/>
        </c:marker>
        <c:dLbl>
          <c:idx val="0"/>
          <c:spPr/>
          <c:txPr>
            <a:bodyPr/>
            <a:lstStyle/>
            <a:p>
              <a:pPr>
                <a:defRPr/>
              </a:pPr>
              <a:endParaRPr lang="es-PE"/>
            </a:p>
          </c:txPr>
          <c:showLegendKey val="0"/>
          <c:showVal val="1"/>
          <c:showCatName val="0"/>
          <c:showSerName val="0"/>
          <c:showPercent val="0"/>
          <c:showBubbleSize val="0"/>
        </c:dLbl>
      </c:pivotFmt>
      <c:pivotFmt>
        <c:idx val="7"/>
        <c:marker>
          <c:symbol val="none"/>
        </c:marker>
        <c:dLbl>
          <c:idx val="0"/>
          <c:spPr/>
          <c:txPr>
            <a:bodyPr/>
            <a:lstStyle/>
            <a:p>
              <a:pPr>
                <a:defRPr/>
              </a:pPr>
              <a:endParaRPr lang="es-PE"/>
            </a:p>
          </c:txPr>
          <c:showLegendKey val="0"/>
          <c:showVal val="1"/>
          <c:showCatName val="0"/>
          <c:showSerName val="0"/>
          <c:showPercent val="0"/>
          <c:showBubbleSize val="0"/>
        </c:dLbl>
      </c:pivotFmt>
      <c:pivotFmt>
        <c:idx val="8"/>
      </c:pivotFmt>
      <c:pivotFmt>
        <c:idx val="9"/>
      </c:pivotFmt>
    </c:pivotFmts>
    <c:plotArea>
      <c:layout/>
      <c:lineChart>
        <c:grouping val="standard"/>
        <c:varyColors val="0"/>
        <c:ser>
          <c:idx val="0"/>
          <c:order val="0"/>
          <c:tx>
            <c:strRef>
              <c:f>I2PRE_T!$D$13</c:f>
              <c:strCache>
                <c:ptCount val="1"/>
                <c:pt idx="0">
                  <c:v>Suma de NÚMERO DE  EXPEDIENTES OBSERVADOS</c:v>
                </c:pt>
              </c:strCache>
            </c:strRef>
          </c:tx>
          <c:marker>
            <c:symbol val="none"/>
          </c:marker>
          <c:dLbls>
            <c:spPr/>
            <c:txPr>
              <a:bodyPr/>
              <a:lstStyle/>
              <a:p>
                <a:pPr>
                  <a:defRPr/>
                </a:pPr>
                <a:endParaRPr lang="es-PE"/>
              </a:p>
            </c:txPr>
            <c:showLegendKey val="0"/>
            <c:showVal val="1"/>
            <c:showCatName val="0"/>
            <c:showSerName val="0"/>
            <c:showPercent val="0"/>
            <c:showBubbleSize val="0"/>
            <c:showLeaderLines val="0"/>
          </c:dLbls>
          <c:cat>
            <c:strRef>
              <c:f>I2PRE_T!$C$14:$C$19</c:f>
              <c:strCache>
                <c:ptCount val="5"/>
                <c:pt idx="0">
                  <c:v>11/03/2013</c:v>
                </c:pt>
                <c:pt idx="1">
                  <c:v>12/03/2013</c:v>
                </c:pt>
                <c:pt idx="2">
                  <c:v>13/03/2013</c:v>
                </c:pt>
                <c:pt idx="3">
                  <c:v>14/03/2013</c:v>
                </c:pt>
                <c:pt idx="4">
                  <c:v>15/03/2013</c:v>
                </c:pt>
              </c:strCache>
            </c:strRef>
          </c:cat>
          <c:val>
            <c:numRef>
              <c:f>I2PRE_T!$D$14:$D$19</c:f>
              <c:numCache>
                <c:formatCode>General</c:formatCode>
                <c:ptCount val="5"/>
                <c:pt idx="0">
                  <c:v>4</c:v>
                </c:pt>
                <c:pt idx="1">
                  <c:v>4</c:v>
                </c:pt>
                <c:pt idx="2">
                  <c:v>7</c:v>
                </c:pt>
                <c:pt idx="3">
                  <c:v>4</c:v>
                </c:pt>
                <c:pt idx="4">
                  <c:v>7</c:v>
                </c:pt>
              </c:numCache>
            </c:numRef>
          </c:val>
          <c:smooth val="0"/>
        </c:ser>
        <c:ser>
          <c:idx val="1"/>
          <c:order val="1"/>
          <c:tx>
            <c:strRef>
              <c:f>I2PRE_T!$E$13</c:f>
              <c:strCache>
                <c:ptCount val="1"/>
                <c:pt idx="0">
                  <c:v>Suma de NÚMERO DE  EXPEDIENTES INGRESADOS</c:v>
                </c:pt>
              </c:strCache>
            </c:strRef>
          </c:tx>
          <c:marker>
            <c:symbol val="none"/>
          </c:marker>
          <c:dLbls>
            <c:spPr/>
            <c:txPr>
              <a:bodyPr/>
              <a:lstStyle/>
              <a:p>
                <a:pPr>
                  <a:defRPr/>
                </a:pPr>
                <a:endParaRPr lang="es-PE"/>
              </a:p>
            </c:txPr>
            <c:showLegendKey val="0"/>
            <c:showVal val="1"/>
            <c:showCatName val="0"/>
            <c:showSerName val="0"/>
            <c:showPercent val="0"/>
            <c:showBubbleSize val="0"/>
            <c:showLeaderLines val="0"/>
          </c:dLbls>
          <c:cat>
            <c:strRef>
              <c:f>I2PRE_T!$C$14:$C$19</c:f>
              <c:strCache>
                <c:ptCount val="5"/>
                <c:pt idx="0">
                  <c:v>11/03/2013</c:v>
                </c:pt>
                <c:pt idx="1">
                  <c:v>12/03/2013</c:v>
                </c:pt>
                <c:pt idx="2">
                  <c:v>13/03/2013</c:v>
                </c:pt>
                <c:pt idx="3">
                  <c:v>14/03/2013</c:v>
                </c:pt>
                <c:pt idx="4">
                  <c:v>15/03/2013</c:v>
                </c:pt>
              </c:strCache>
            </c:strRef>
          </c:cat>
          <c:val>
            <c:numRef>
              <c:f>I2PRE_T!$E$14:$E$19</c:f>
              <c:numCache>
                <c:formatCode>General</c:formatCode>
                <c:ptCount val="5"/>
                <c:pt idx="0">
                  <c:v>33</c:v>
                </c:pt>
                <c:pt idx="1">
                  <c:v>51</c:v>
                </c:pt>
                <c:pt idx="2">
                  <c:v>49</c:v>
                </c:pt>
                <c:pt idx="3">
                  <c:v>44</c:v>
                </c:pt>
                <c:pt idx="4">
                  <c:v>41</c:v>
                </c:pt>
              </c:numCache>
            </c:numRef>
          </c:val>
          <c:smooth val="0"/>
        </c:ser>
        <c:dLbls>
          <c:showLegendKey val="0"/>
          <c:showVal val="1"/>
          <c:showCatName val="0"/>
          <c:showSerName val="0"/>
          <c:showPercent val="0"/>
          <c:showBubbleSize val="0"/>
        </c:dLbls>
        <c:marker val="1"/>
        <c:smooth val="0"/>
        <c:axId val="114646016"/>
        <c:axId val="114660096"/>
      </c:lineChart>
      <c:catAx>
        <c:axId val="114646016"/>
        <c:scaling>
          <c:orientation val="minMax"/>
        </c:scaling>
        <c:delete val="0"/>
        <c:axPos val="b"/>
        <c:majorTickMark val="none"/>
        <c:minorTickMark val="none"/>
        <c:tickLblPos val="nextTo"/>
        <c:crossAx val="114660096"/>
        <c:crosses val="autoZero"/>
        <c:auto val="1"/>
        <c:lblAlgn val="ctr"/>
        <c:lblOffset val="100"/>
        <c:noMultiLvlLbl val="0"/>
      </c:catAx>
      <c:valAx>
        <c:axId val="114660096"/>
        <c:scaling>
          <c:orientation val="minMax"/>
        </c:scaling>
        <c:delete val="0"/>
        <c:axPos val="l"/>
        <c:majorGridlines/>
        <c:numFmt formatCode="General" sourceLinked="1"/>
        <c:majorTickMark val="none"/>
        <c:minorTickMark val="none"/>
        <c:tickLblPos val="nextTo"/>
        <c:crossAx val="114646016"/>
        <c:crosses val="autoZero"/>
        <c:crossBetween val="between"/>
      </c:valAx>
    </c:plotArea>
    <c:legend>
      <c:legendPos val="r"/>
      <c:overlay val="0"/>
      <c:txPr>
        <a:bodyPr/>
        <a:lstStyle/>
        <a:p>
          <a:pPr>
            <a:defRPr sz="1000" b="1">
              <a:solidFill>
                <a:schemeClr val="bg1"/>
              </a:solidFill>
              <a:latin typeface="Times New Roman" pitchFamily="18" charset="0"/>
              <a:cs typeface="Times New Roman" pitchFamily="18" charset="0"/>
            </a:defRPr>
          </a:pPr>
          <a:endParaRPr lang="es-PE"/>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Times New Roman" pitchFamily="18" charset="0"/>
                <a:cs typeface="Times New Roman" pitchFamily="18" charset="0"/>
              </a:defRPr>
            </a:pPr>
            <a:r>
              <a:rPr lang="es-PE" sz="1200">
                <a:latin typeface="Times New Roman" pitchFamily="18" charset="0"/>
                <a:cs typeface="Times New Roman" pitchFamily="18" charset="0"/>
              </a:rPr>
              <a:t>Porcentaje</a:t>
            </a:r>
            <a:r>
              <a:rPr lang="es-PE" sz="1200" baseline="0">
                <a:latin typeface="Times New Roman" pitchFamily="18" charset="0"/>
                <a:cs typeface="Times New Roman" pitchFamily="18" charset="0"/>
              </a:rPr>
              <a:t> de expedientes observados</a:t>
            </a:r>
            <a:endParaRPr lang="es-PE" sz="1200">
              <a:latin typeface="Times New Roman" pitchFamily="18" charset="0"/>
              <a:cs typeface="Times New Roman" pitchFamily="18" charset="0"/>
            </a:endParaRPr>
          </a:p>
        </c:rich>
      </c:tx>
      <c:layout>
        <c:manualLayout>
          <c:xMode val="edge"/>
          <c:yMode val="edge"/>
          <c:x val="0.26041105163530609"/>
          <c:y val="0"/>
        </c:manualLayout>
      </c:layout>
      <c:overlay val="0"/>
    </c:title>
    <c:autoTitleDeleted val="0"/>
    <c:plotArea>
      <c:layout>
        <c:manualLayout>
          <c:layoutTarget val="inner"/>
          <c:xMode val="edge"/>
          <c:yMode val="edge"/>
          <c:x val="0.15189664625516869"/>
          <c:y val="0.18443692922031818"/>
          <c:w val="0.71946621546281497"/>
          <c:h val="0.70692365162318793"/>
        </c:manualLayout>
      </c:layout>
      <c:barChart>
        <c:barDir val="col"/>
        <c:grouping val="clustered"/>
        <c:varyColors val="0"/>
        <c:ser>
          <c:idx val="2"/>
          <c:order val="0"/>
          <c:invertIfNegative val="0"/>
          <c:dLbls>
            <c:dLbl>
              <c:idx val="0"/>
              <c:layout>
                <c:manualLayout>
                  <c:x val="-0.3204362256164105"/>
                  <c:y val="0.14777762614591664"/>
                </c:manualLayout>
              </c:layout>
              <c:showLegendKey val="0"/>
              <c:showVal val="1"/>
              <c:showCatName val="1"/>
              <c:showSerName val="0"/>
              <c:showPercent val="0"/>
              <c:showBubbleSize val="0"/>
            </c:dLbl>
            <c:dLbl>
              <c:idx val="1"/>
              <c:tx>
                <c:rich>
                  <a:bodyPr/>
                  <a:lstStyle/>
                  <a:p>
                    <a:r>
                      <a:rPr lang="en-US"/>
                      <a:t>11/03/2013
12.12%</a:t>
                    </a:r>
                  </a:p>
                </c:rich>
              </c:tx>
              <c:showLegendKey val="0"/>
              <c:showVal val="1"/>
              <c:showCatName val="1"/>
              <c:showSerName val="0"/>
              <c:showPercent val="0"/>
              <c:showBubbleSize val="0"/>
            </c:dLbl>
            <c:dLbl>
              <c:idx val="2"/>
              <c:tx>
                <c:rich>
                  <a:bodyPr/>
                  <a:lstStyle/>
                  <a:p>
                    <a:r>
                      <a:rPr lang="en-US"/>
                      <a:t>12/03/2013
7.84%</a:t>
                    </a:r>
                  </a:p>
                </c:rich>
              </c:tx>
              <c:showLegendKey val="0"/>
              <c:showVal val="1"/>
              <c:showCatName val="1"/>
              <c:showSerName val="0"/>
              <c:showPercent val="0"/>
              <c:showBubbleSize val="0"/>
            </c:dLbl>
            <c:dLbl>
              <c:idx val="3"/>
              <c:tx>
                <c:rich>
                  <a:bodyPr/>
                  <a:lstStyle/>
                  <a:p>
                    <a:r>
                      <a:rPr lang="en-US"/>
                      <a:t>13/03/2013
14.29%</a:t>
                    </a:r>
                  </a:p>
                </c:rich>
              </c:tx>
              <c:showLegendKey val="0"/>
              <c:showVal val="1"/>
              <c:showCatName val="1"/>
              <c:showSerName val="0"/>
              <c:showPercent val="0"/>
              <c:showBubbleSize val="0"/>
            </c:dLbl>
            <c:dLbl>
              <c:idx val="4"/>
              <c:tx>
                <c:rich>
                  <a:bodyPr/>
                  <a:lstStyle/>
                  <a:p>
                    <a:r>
                      <a:rPr lang="en-US"/>
                      <a:t>14/03/2013
9..09%</a:t>
                    </a:r>
                  </a:p>
                </c:rich>
              </c:tx>
              <c:showLegendKey val="0"/>
              <c:showVal val="1"/>
              <c:showCatName val="1"/>
              <c:showSerName val="0"/>
              <c:showPercent val="0"/>
              <c:showBubbleSize val="0"/>
            </c:dLbl>
            <c:dLbl>
              <c:idx val="5"/>
              <c:tx>
                <c:rich>
                  <a:bodyPr/>
                  <a:lstStyle/>
                  <a:p>
                    <a:r>
                      <a:rPr lang="en-US"/>
                      <a:t>15/03/2013
17.07%</a:t>
                    </a:r>
                  </a:p>
                </c:rich>
              </c:tx>
              <c:showLegendKey val="0"/>
              <c:showVal val="1"/>
              <c:showCatName val="1"/>
              <c:showSerName val="0"/>
              <c:showPercent val="0"/>
              <c:showBubbleSize val="0"/>
            </c:dLbl>
            <c:txPr>
              <a:bodyPr/>
              <a:lstStyle/>
              <a:p>
                <a:pPr>
                  <a:defRPr>
                    <a:latin typeface="Times New Roman" pitchFamily="18" charset="0"/>
                    <a:cs typeface="Times New Roman" pitchFamily="18" charset="0"/>
                  </a:defRPr>
                </a:pPr>
                <a:endParaRPr lang="es-PE"/>
              </a:p>
            </c:txPr>
            <c:showLegendKey val="0"/>
            <c:showVal val="1"/>
            <c:showCatName val="1"/>
            <c:showSerName val="0"/>
            <c:showPercent val="0"/>
            <c:showBubbleSize val="0"/>
            <c:showLeaderLines val="0"/>
          </c:dLbls>
          <c:cat>
            <c:strRef>
              <c:f>I2PRE_T!$C$4:$C$9</c:f>
              <c:strCache>
                <c:ptCount val="6"/>
                <c:pt idx="0">
                  <c:v>FECHA</c:v>
                </c:pt>
                <c:pt idx="1">
                  <c:v>11/03/2013</c:v>
                </c:pt>
                <c:pt idx="2">
                  <c:v>12/03/2013</c:v>
                </c:pt>
                <c:pt idx="3">
                  <c:v>13/03/2013</c:v>
                </c:pt>
                <c:pt idx="4">
                  <c:v>14/03/2013</c:v>
                </c:pt>
                <c:pt idx="5">
                  <c:v>15/03/2013</c:v>
                </c:pt>
              </c:strCache>
            </c:strRef>
          </c:cat>
          <c:val>
            <c:numRef>
              <c:f>I2PRE_T!$G$4:$G$9</c:f>
              <c:numCache>
                <c:formatCode>0.00%</c:formatCode>
                <c:ptCount val="6"/>
                <c:pt idx="0" formatCode="General">
                  <c:v>0</c:v>
                </c:pt>
                <c:pt idx="1">
                  <c:v>0.1212</c:v>
                </c:pt>
                <c:pt idx="2">
                  <c:v>7.8399999999999997E-2</c:v>
                </c:pt>
                <c:pt idx="3">
                  <c:v>0.1429</c:v>
                </c:pt>
                <c:pt idx="4">
                  <c:v>9.0899999999999995E-2</c:v>
                </c:pt>
                <c:pt idx="5">
                  <c:v>0.17069999999999999</c:v>
                </c:pt>
              </c:numCache>
            </c:numRef>
          </c:val>
        </c:ser>
        <c:dLbls>
          <c:showLegendKey val="0"/>
          <c:showVal val="0"/>
          <c:showCatName val="0"/>
          <c:showSerName val="0"/>
          <c:showPercent val="0"/>
          <c:showBubbleSize val="0"/>
        </c:dLbls>
        <c:gapWidth val="100"/>
        <c:axId val="114698496"/>
        <c:axId val="114708480"/>
      </c:barChart>
      <c:catAx>
        <c:axId val="114698496"/>
        <c:scaling>
          <c:orientation val="minMax"/>
        </c:scaling>
        <c:delete val="0"/>
        <c:axPos val="b"/>
        <c:numFmt formatCode="dd/mm/yyyy" sourceLinked="1"/>
        <c:majorTickMark val="out"/>
        <c:minorTickMark val="none"/>
        <c:tickLblPos val="nextTo"/>
        <c:crossAx val="114708480"/>
        <c:crosses val="autoZero"/>
        <c:auto val="1"/>
        <c:lblAlgn val="ctr"/>
        <c:lblOffset val="100"/>
        <c:noMultiLvlLbl val="0"/>
      </c:catAx>
      <c:valAx>
        <c:axId val="114708480"/>
        <c:scaling>
          <c:orientation val="minMax"/>
        </c:scaling>
        <c:delete val="0"/>
        <c:axPos val="l"/>
        <c:majorGridlines/>
        <c:numFmt formatCode="0%" sourceLinked="0"/>
        <c:majorTickMark val="out"/>
        <c:minorTickMark val="none"/>
        <c:tickLblPos val="nextTo"/>
        <c:crossAx val="114698496"/>
        <c:crosses val="autoZero"/>
        <c:crossBetween val="between"/>
      </c:valAx>
    </c:plotArea>
    <c:legend>
      <c:legendPos val="r"/>
      <c:overlay val="0"/>
      <c:txPr>
        <a:bodyPr/>
        <a:lstStyle/>
        <a:p>
          <a:pPr>
            <a:defRPr>
              <a:latin typeface="Times New Roman" pitchFamily="18" charset="0"/>
              <a:cs typeface="Times New Roman" pitchFamily="18" charset="0"/>
            </a:defRPr>
          </a:pPr>
          <a:endParaRPr lang="es-PE"/>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pivotSource>
    <c:name>[POST-TEXT.xlsx]I1PRE_T!Tabla dinámica5</c:name>
    <c:fmtId val="0"/>
  </c:pivotSource>
  <c:chart>
    <c:title>
      <c:tx>
        <c:rich>
          <a:bodyPr/>
          <a:lstStyle/>
          <a:p>
            <a:pPr>
              <a:defRPr/>
            </a:pPr>
            <a:r>
              <a:rPr lang="en-US" sz="1200">
                <a:latin typeface="Times New Roman" pitchFamily="18" charset="0"/>
                <a:cs typeface="Times New Roman" pitchFamily="18" charset="0"/>
              </a:rPr>
              <a:t>Tiempo</a:t>
            </a:r>
            <a:r>
              <a:rPr lang="en-US" sz="1200" baseline="0">
                <a:latin typeface="Times New Roman" pitchFamily="18" charset="0"/>
                <a:cs typeface="Times New Roman" pitchFamily="18" charset="0"/>
              </a:rPr>
              <a:t> Promedio de pre-evaluacion de expedientes = 6.97 min</a:t>
            </a:r>
          </a:p>
          <a:p>
            <a:pPr>
              <a:defRPr/>
            </a:pPr>
            <a:r>
              <a:rPr lang="en-US" sz="1200" baseline="0">
                <a:latin typeface="Times New Roman" pitchFamily="18" charset="0"/>
                <a:cs typeface="Times New Roman" pitchFamily="18" charset="0"/>
              </a:rPr>
              <a:t>Muestra : 158 expedientes</a:t>
            </a:r>
          </a:p>
          <a:p>
            <a:pPr>
              <a:defRPr/>
            </a:pPr>
            <a:r>
              <a:rPr lang="en-US" sz="1200" baseline="0">
                <a:latin typeface="Times New Roman" pitchFamily="18" charset="0"/>
                <a:cs typeface="Times New Roman" pitchFamily="18" charset="0"/>
              </a:rPr>
              <a:t>Periodo : 11/03/2013 - 15/03/2013</a:t>
            </a:r>
            <a:endParaRPr lang="en-US" sz="1200">
              <a:latin typeface="Times New Roman" pitchFamily="18" charset="0"/>
              <a:cs typeface="Times New Roman" pitchFamily="18" charset="0"/>
            </a:endParaRPr>
          </a:p>
        </c:rich>
      </c:tx>
      <c:layout>
        <c:manualLayout>
          <c:xMode val="edge"/>
          <c:yMode val="edge"/>
          <c:x val="0.17943232768567399"/>
          <c:y val="3.080307082092207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dLbl>
          <c:idx val="0"/>
          <c:spPr/>
          <c:txPr>
            <a:bodyPr/>
            <a:lstStyle/>
            <a:p>
              <a:pPr>
                <a:defRPr/>
              </a:pPr>
              <a:endParaRPr lang="es-PE"/>
            </a:p>
          </c:txPr>
          <c:showLegendKey val="0"/>
          <c:showVal val="1"/>
          <c:showCatName val="0"/>
          <c:showSerName val="0"/>
          <c:showPercent val="0"/>
          <c:showBubbleSize val="0"/>
        </c:dLbl>
      </c:pivotFmt>
    </c:pivotFmts>
    <c:plotArea>
      <c:layout/>
      <c:lineChart>
        <c:grouping val="stacked"/>
        <c:varyColors val="0"/>
        <c:ser>
          <c:idx val="0"/>
          <c:order val="0"/>
          <c:tx>
            <c:strRef>
              <c:f>I1PRE_T!$F$20</c:f>
              <c:strCache>
                <c:ptCount val="1"/>
                <c:pt idx="0">
                  <c:v>Total</c:v>
                </c:pt>
              </c:strCache>
            </c:strRef>
          </c:tx>
          <c:dLbls>
            <c:spPr/>
            <c:txPr>
              <a:bodyPr/>
              <a:lstStyle/>
              <a:p>
                <a:pPr>
                  <a:defRPr/>
                </a:pPr>
                <a:endParaRPr lang="es-PE"/>
              </a:p>
            </c:txPr>
            <c:showLegendKey val="0"/>
            <c:showVal val="1"/>
            <c:showCatName val="0"/>
            <c:showSerName val="0"/>
            <c:showPercent val="0"/>
            <c:showBubbleSize val="0"/>
            <c:showLeaderLines val="0"/>
          </c:dLbls>
          <c:cat>
            <c:multiLvlStrRef>
              <c:f>I1PRE_T!$E$21:$E$31</c:f>
              <c:multiLvlStrCache>
                <c:ptCount val="5"/>
                <c:lvl>
                  <c:pt idx="0">
                    <c:v>42</c:v>
                  </c:pt>
                  <c:pt idx="1">
                    <c:v>28</c:v>
                  </c:pt>
                  <c:pt idx="2">
                    <c:v>36</c:v>
                  </c:pt>
                  <c:pt idx="3">
                    <c:v>29</c:v>
                  </c:pt>
                  <c:pt idx="4">
                    <c:v>23</c:v>
                  </c:pt>
                </c:lvl>
                <c:lvl>
                  <c:pt idx="0">
                    <c:v>11/03/2013</c:v>
                  </c:pt>
                  <c:pt idx="1">
                    <c:v>12/03/2013</c:v>
                  </c:pt>
                  <c:pt idx="2">
                    <c:v>13/03/2013</c:v>
                  </c:pt>
                  <c:pt idx="3">
                    <c:v>14/03/2013</c:v>
                  </c:pt>
                  <c:pt idx="4">
                    <c:v>15/03/2013</c:v>
                  </c:pt>
                </c:lvl>
              </c:multiLvlStrCache>
            </c:multiLvlStrRef>
          </c:cat>
          <c:val>
            <c:numRef>
              <c:f>I1PRE_T!$F$21:$F$31</c:f>
              <c:numCache>
                <c:formatCode>General</c:formatCode>
                <c:ptCount val="5"/>
                <c:pt idx="0">
                  <c:v>6.9761904761904763</c:v>
                </c:pt>
                <c:pt idx="1">
                  <c:v>6.0714285714285712</c:v>
                </c:pt>
                <c:pt idx="2">
                  <c:v>7.7222222222222223</c:v>
                </c:pt>
                <c:pt idx="3">
                  <c:v>6.3103448275862073</c:v>
                </c:pt>
                <c:pt idx="4">
                  <c:v>7.7391304347826084</c:v>
                </c:pt>
              </c:numCache>
            </c:numRef>
          </c:val>
          <c:smooth val="0"/>
        </c:ser>
        <c:dLbls>
          <c:showLegendKey val="0"/>
          <c:showVal val="0"/>
          <c:showCatName val="0"/>
          <c:showSerName val="0"/>
          <c:showPercent val="0"/>
          <c:showBubbleSize val="0"/>
        </c:dLbls>
        <c:marker val="1"/>
        <c:smooth val="0"/>
        <c:axId val="116198784"/>
        <c:axId val="116204672"/>
      </c:lineChart>
      <c:catAx>
        <c:axId val="116198784"/>
        <c:scaling>
          <c:orientation val="minMax"/>
        </c:scaling>
        <c:delete val="0"/>
        <c:axPos val="b"/>
        <c:majorTickMark val="none"/>
        <c:minorTickMark val="none"/>
        <c:tickLblPos val="nextTo"/>
        <c:crossAx val="116204672"/>
        <c:crosses val="autoZero"/>
        <c:auto val="1"/>
        <c:lblAlgn val="ctr"/>
        <c:lblOffset val="100"/>
        <c:noMultiLvlLbl val="0"/>
      </c:catAx>
      <c:valAx>
        <c:axId val="116204672"/>
        <c:scaling>
          <c:orientation val="minMax"/>
        </c:scaling>
        <c:delete val="0"/>
        <c:axPos val="l"/>
        <c:majorGridlines/>
        <c:title>
          <c:tx>
            <c:rich>
              <a:bodyPr/>
              <a:lstStyle/>
              <a:p>
                <a:pPr>
                  <a:defRPr>
                    <a:latin typeface="Times New Roman" pitchFamily="18" charset="0"/>
                    <a:cs typeface="Times New Roman" pitchFamily="18" charset="0"/>
                  </a:defRPr>
                </a:pPr>
                <a:r>
                  <a:rPr lang="es-PE">
                    <a:latin typeface="Times New Roman" pitchFamily="18" charset="0"/>
                    <a:cs typeface="Times New Roman" pitchFamily="18" charset="0"/>
                  </a:rPr>
                  <a:t>Tiempo</a:t>
                </a:r>
                <a:r>
                  <a:rPr lang="es-PE" baseline="0">
                    <a:latin typeface="Times New Roman" pitchFamily="18" charset="0"/>
                    <a:cs typeface="Times New Roman" pitchFamily="18" charset="0"/>
                  </a:rPr>
                  <a:t> promedio de pre-evaluacion (min)</a:t>
                </a:r>
                <a:endParaRPr lang="es-PE">
                  <a:latin typeface="Times New Roman" pitchFamily="18" charset="0"/>
                  <a:cs typeface="Times New Roman" pitchFamily="18" charset="0"/>
                </a:endParaRPr>
              </a:p>
            </c:rich>
          </c:tx>
          <c:layout>
            <c:manualLayout>
              <c:xMode val="edge"/>
              <c:yMode val="edge"/>
              <c:x val="1.0022909055437904E-2"/>
              <c:y val="0.22000938375263346"/>
            </c:manualLayout>
          </c:layout>
          <c:overlay val="0"/>
        </c:title>
        <c:numFmt formatCode="General" sourceLinked="1"/>
        <c:majorTickMark val="none"/>
        <c:minorTickMark val="none"/>
        <c:tickLblPos val="nextTo"/>
        <c:crossAx val="116198784"/>
        <c:crosses val="autoZero"/>
        <c:crossBetween val="between"/>
      </c:valAx>
    </c:plotArea>
    <c:legend>
      <c:legendPos val="r"/>
      <c:legendEntry>
        <c:idx val="0"/>
        <c:txPr>
          <a:bodyPr/>
          <a:lstStyle/>
          <a:p>
            <a:pPr>
              <a:defRPr b="1">
                <a:solidFill>
                  <a:schemeClr val="bg1"/>
                </a:solidFill>
              </a:defRPr>
            </a:pPr>
            <a:endParaRPr lang="es-PE"/>
          </a:p>
        </c:txPr>
      </c:legendEntry>
      <c:overlay val="0"/>
      <c:txPr>
        <a:bodyPr/>
        <a:lstStyle/>
        <a:p>
          <a:pPr>
            <a:defRPr>
              <a:solidFill>
                <a:schemeClr val="bg1"/>
              </a:solidFill>
            </a:defRPr>
          </a:pPr>
          <a:endParaRPr lang="es-PE"/>
        </a:p>
      </c:txPr>
    </c:legend>
    <c:plotVisOnly val="1"/>
    <c:dispBlanksAs val="zero"/>
    <c:showDLblsOverMax val="0"/>
  </c:chart>
  <c:printSettings>
    <c:headerFooter/>
    <c:pageMargins b="0.75000000000000044" l="0.7000000000000004" r="0.7000000000000004" t="0.75000000000000044" header="0.30000000000000021" footer="0.30000000000000021"/>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666750</xdr:colOff>
      <xdr:row>170</xdr:row>
      <xdr:rowOff>1174750</xdr:rowOff>
    </xdr:from>
    <xdr:to>
      <xdr:col>6</xdr:col>
      <xdr:colOff>1333500</xdr:colOff>
      <xdr:row>176</xdr:row>
      <xdr:rowOff>47625</xdr:rowOff>
    </xdr:to>
    <xdr:pic>
      <xdr:nvPicPr>
        <xdr:cNvPr id="2" name="0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60875" y="36607750"/>
          <a:ext cx="2682875" cy="114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1209675</xdr:colOff>
      <xdr:row>153</xdr:row>
      <xdr:rowOff>19049</xdr:rowOff>
    </xdr:from>
    <xdr:to>
      <xdr:col>8</xdr:col>
      <xdr:colOff>1390650</xdr:colOff>
      <xdr:row>158</xdr:row>
      <xdr:rowOff>104774</xdr:rowOff>
    </xdr:to>
    <xdr:pic>
      <xdr:nvPicPr>
        <xdr:cNvPr id="2" name="0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67225" y="31594424"/>
          <a:ext cx="2533650" cy="1038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809625</xdr:colOff>
      <xdr:row>177</xdr:row>
      <xdr:rowOff>95250</xdr:rowOff>
    </xdr:from>
    <xdr:to>
      <xdr:col>6</xdr:col>
      <xdr:colOff>1412876</xdr:colOff>
      <xdr:row>184</xdr:row>
      <xdr:rowOff>12065</xdr:rowOff>
    </xdr:to>
    <xdr:pic>
      <xdr:nvPicPr>
        <xdr:cNvPr id="2" name="0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14875" y="37226875"/>
          <a:ext cx="3048001" cy="12503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952500</xdr:colOff>
      <xdr:row>152</xdr:row>
      <xdr:rowOff>126999</xdr:rowOff>
    </xdr:from>
    <xdr:to>
      <xdr:col>5</xdr:col>
      <xdr:colOff>1063625</xdr:colOff>
      <xdr:row>158</xdr:row>
      <xdr:rowOff>79374</xdr:rowOff>
    </xdr:to>
    <xdr:pic>
      <xdr:nvPicPr>
        <xdr:cNvPr id="3" name="0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81375" y="32638999"/>
          <a:ext cx="2667000" cy="10953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46265</xdr:colOff>
      <xdr:row>19</xdr:row>
      <xdr:rowOff>132669</xdr:rowOff>
    </xdr:from>
    <xdr:to>
      <xdr:col>10</xdr:col>
      <xdr:colOff>164648</xdr:colOff>
      <xdr:row>43</xdr:row>
      <xdr:rowOff>18369</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19051</xdr:colOff>
      <xdr:row>3</xdr:row>
      <xdr:rowOff>2219325</xdr:rowOff>
    </xdr:from>
    <xdr:ext cx="1552574" cy="387286"/>
    <xdr:sp macro="" textlink="">
      <xdr:nvSpPr>
        <xdr:cNvPr id="3" name="2 CuadroTexto"/>
        <xdr:cNvSpPr txBox="1"/>
      </xdr:nvSpPr>
      <xdr:spPr>
        <a:xfrm>
          <a:off x="8782051" y="2790825"/>
          <a:ext cx="155257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PE" sz="1000" b="1">
              <a:latin typeface="Times New Roman" pitchFamily="18" charset="0"/>
              <a:cs typeface="Times New Roman" pitchFamily="18" charset="0"/>
            </a:rPr>
            <a:t>Número</a:t>
          </a:r>
          <a:r>
            <a:rPr lang="es-PE" sz="1000" b="1" baseline="0">
              <a:latin typeface="Times New Roman" pitchFamily="18" charset="0"/>
              <a:cs typeface="Times New Roman" pitchFamily="18" charset="0"/>
            </a:rPr>
            <a:t> de  expedientes </a:t>
          </a:r>
        </a:p>
        <a:p>
          <a:r>
            <a:rPr lang="es-PE" sz="1000" b="1" baseline="0">
              <a:latin typeface="Times New Roman" pitchFamily="18" charset="0"/>
              <a:cs typeface="Times New Roman" pitchFamily="18" charset="0"/>
            </a:rPr>
            <a:t>observados</a:t>
          </a:r>
          <a:endParaRPr lang="es-PE" sz="1000" b="1">
            <a:latin typeface="Times New Roman" pitchFamily="18" charset="0"/>
            <a:cs typeface="Times New Roman" pitchFamily="18" charset="0"/>
          </a:endParaRPr>
        </a:p>
      </xdr:txBody>
    </xdr:sp>
    <xdr:clientData/>
  </xdr:oneCellAnchor>
  <xdr:oneCellAnchor>
    <xdr:from>
      <xdr:col>8</xdr:col>
      <xdr:colOff>66675</xdr:colOff>
      <xdr:row>5</xdr:row>
      <xdr:rowOff>180975</xdr:rowOff>
    </xdr:from>
    <xdr:ext cx="1523879" cy="387286"/>
    <xdr:sp macro="" textlink="">
      <xdr:nvSpPr>
        <xdr:cNvPr id="4" name="3 CuadroTexto"/>
        <xdr:cNvSpPr txBox="1"/>
      </xdr:nvSpPr>
      <xdr:spPr>
        <a:xfrm>
          <a:off x="8829675" y="3228975"/>
          <a:ext cx="1523879"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1000" b="1">
              <a:latin typeface="Times New Roman" pitchFamily="18" charset="0"/>
              <a:cs typeface="Times New Roman" pitchFamily="18" charset="0"/>
            </a:rPr>
            <a:t>Número</a:t>
          </a:r>
          <a:r>
            <a:rPr lang="es-PE" sz="1000" b="1" baseline="0">
              <a:latin typeface="Times New Roman" pitchFamily="18" charset="0"/>
              <a:cs typeface="Times New Roman" pitchFamily="18" charset="0"/>
            </a:rPr>
            <a:t> de  expedientes </a:t>
          </a:r>
        </a:p>
        <a:p>
          <a:r>
            <a:rPr lang="es-PE" sz="1000" b="1" baseline="0">
              <a:latin typeface="Times New Roman" pitchFamily="18" charset="0"/>
              <a:cs typeface="Times New Roman" pitchFamily="18" charset="0"/>
            </a:rPr>
            <a:t>ingresados</a:t>
          </a:r>
          <a:endParaRPr lang="es-PE" sz="1000" b="1">
            <a:latin typeface="Times New Roman" pitchFamily="18" charset="0"/>
            <a:cs typeface="Times New Roman" pitchFamily="18" charset="0"/>
          </a:endParaRPr>
        </a:p>
      </xdr:txBody>
    </xdr:sp>
    <xdr:clientData/>
  </xdr:oneCellAnchor>
  <xdr:twoCellAnchor>
    <xdr:from>
      <xdr:col>7</xdr:col>
      <xdr:colOff>564884</xdr:colOff>
      <xdr:row>0</xdr:row>
      <xdr:rowOff>46943</xdr:rowOff>
    </xdr:from>
    <xdr:to>
      <xdr:col>17</xdr:col>
      <xdr:colOff>128068</xdr:colOff>
      <xdr:row>18</xdr:row>
      <xdr:rowOff>52828</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495794</xdr:colOff>
      <xdr:row>2</xdr:row>
      <xdr:rowOff>86135</xdr:rowOff>
    </xdr:from>
    <xdr:ext cx="2175019" cy="416653"/>
    <xdr:sp macro="" textlink="">
      <xdr:nvSpPr>
        <xdr:cNvPr id="7" name="6 CuadroTexto"/>
        <xdr:cNvSpPr txBox="1"/>
      </xdr:nvSpPr>
      <xdr:spPr>
        <a:xfrm>
          <a:off x="9068294" y="467135"/>
          <a:ext cx="2175019" cy="416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PE" sz="1100" b="1">
              <a:latin typeface="Times New Roman" pitchFamily="18" charset="0"/>
              <a:cs typeface="Times New Roman" pitchFamily="18" charset="0"/>
            </a:rPr>
            <a:t>Poblacion : 26 expedientes</a:t>
          </a:r>
        </a:p>
        <a:p>
          <a:pPr algn="ctr"/>
          <a:r>
            <a:rPr lang="es-PE" sz="1100" b="1">
              <a:latin typeface="Times New Roman" pitchFamily="18" charset="0"/>
              <a:cs typeface="Times New Roman" pitchFamily="18" charset="0"/>
            </a:rPr>
            <a:t>Período</a:t>
          </a:r>
          <a:r>
            <a:rPr lang="es-PE" sz="1100" b="1" baseline="0">
              <a:latin typeface="Times New Roman" pitchFamily="18" charset="0"/>
              <a:cs typeface="Times New Roman" pitchFamily="18" charset="0"/>
            </a:rPr>
            <a:t> : 11/03/2013 - 15/03/2013</a:t>
          </a:r>
          <a:endParaRPr lang="es-PE" sz="1100" b="1">
            <a:latin typeface="Times New Roman" pitchFamily="18" charset="0"/>
            <a:cs typeface="Times New Roman" pitchFamily="18" charset="0"/>
          </a:endParaRPr>
        </a:p>
      </xdr:txBody>
    </xdr:sp>
    <xdr:clientData/>
  </xdr:oneCellAnchor>
  <xdr:oneCellAnchor>
    <xdr:from>
      <xdr:col>7</xdr:col>
      <xdr:colOff>792842</xdr:colOff>
      <xdr:row>3</xdr:row>
      <xdr:rowOff>729562</xdr:rowOff>
    </xdr:from>
    <xdr:ext cx="254493" cy="2492157"/>
    <xdr:sp macro="" textlink="">
      <xdr:nvSpPr>
        <xdr:cNvPr id="5" name="4 CuadroTexto"/>
        <xdr:cNvSpPr txBox="1"/>
      </xdr:nvSpPr>
      <xdr:spPr>
        <a:xfrm rot="16200000">
          <a:off x="6399488" y="2419894"/>
          <a:ext cx="2492157"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1100" b="1">
              <a:latin typeface="Times New Roman" pitchFamily="18" charset="0"/>
              <a:cs typeface="Times New Roman" pitchFamily="18" charset="0"/>
            </a:rPr>
            <a:t>Porcentaje de expedientes</a:t>
          </a:r>
          <a:r>
            <a:rPr lang="es-PE" sz="1100" b="1" baseline="0">
              <a:latin typeface="Times New Roman" pitchFamily="18" charset="0"/>
              <a:cs typeface="Times New Roman" pitchFamily="18" charset="0"/>
            </a:rPr>
            <a:t> Observados</a:t>
          </a:r>
          <a:endParaRPr lang="es-PE" sz="1100" b="1">
            <a:latin typeface="Times New Roman" pitchFamily="18" charset="0"/>
            <a:cs typeface="Times New Roman" pitchFamily="18" charset="0"/>
          </a:endParaRPr>
        </a:p>
      </xdr:txBody>
    </xdr:sp>
    <xdr:clientData/>
  </xdr:oneCellAnchor>
  <xdr:oneCellAnchor>
    <xdr:from>
      <xdr:col>12</xdr:col>
      <xdr:colOff>8282</xdr:colOff>
      <xdr:row>16</xdr:row>
      <xdr:rowOff>180443</xdr:rowOff>
    </xdr:from>
    <xdr:ext cx="2100703" cy="254493"/>
    <xdr:sp macro="" textlink="">
      <xdr:nvSpPr>
        <xdr:cNvPr id="8" name="7 CuadroTexto"/>
        <xdr:cNvSpPr txBox="1"/>
      </xdr:nvSpPr>
      <xdr:spPr>
        <a:xfrm>
          <a:off x="9410818" y="4126514"/>
          <a:ext cx="2100703"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1100" b="1">
              <a:latin typeface="Times New Roman" pitchFamily="18" charset="0"/>
              <a:cs typeface="Times New Roman" pitchFamily="18" charset="0"/>
            </a:rPr>
            <a:t>Número de dias en observación </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0.13932</cdr:x>
      <cdr:y>0.89757</cdr:y>
    </cdr:from>
    <cdr:to>
      <cdr:x>0.63777</cdr:x>
      <cdr:y>0.99653</cdr:y>
    </cdr:to>
    <cdr:sp macro="" textlink="">
      <cdr:nvSpPr>
        <cdr:cNvPr id="2" name="1 CuadroTexto"/>
        <cdr:cNvSpPr txBox="1"/>
      </cdr:nvSpPr>
      <cdr:spPr>
        <a:xfrm xmlns:a="http://schemas.openxmlformats.org/drawingml/2006/main">
          <a:off x="857250" y="2462213"/>
          <a:ext cx="3067050" cy="2714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PE" sz="1100"/>
        </a:p>
      </cdr:txBody>
    </cdr:sp>
  </cdr:relSizeAnchor>
  <cdr:relSizeAnchor xmlns:cdr="http://schemas.openxmlformats.org/drawingml/2006/chartDrawing">
    <cdr:from>
      <cdr:x>0.6517</cdr:x>
      <cdr:y>0.92203</cdr:y>
    </cdr:from>
    <cdr:to>
      <cdr:x>1</cdr:x>
      <cdr:y>0.99695</cdr:y>
    </cdr:to>
    <cdr:sp macro="" textlink="">
      <cdr:nvSpPr>
        <cdr:cNvPr id="3" name="2 CuadroTexto"/>
        <cdr:cNvSpPr txBox="1"/>
      </cdr:nvSpPr>
      <cdr:spPr>
        <a:xfrm xmlns:a="http://schemas.openxmlformats.org/drawingml/2006/main">
          <a:off x="4599832" y="4110122"/>
          <a:ext cx="2420396" cy="3339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PE" sz="1000" b="1">
              <a:latin typeface="Times New Roman" pitchFamily="18" charset="0"/>
              <a:cs typeface="Times New Roman" pitchFamily="18" charset="0"/>
            </a:rPr>
            <a:t>Número</a:t>
          </a:r>
          <a:r>
            <a:rPr lang="es-PE" sz="1000" b="1" baseline="0">
              <a:latin typeface="Times New Roman" pitchFamily="18" charset="0"/>
              <a:cs typeface="Times New Roman" pitchFamily="18" charset="0"/>
            </a:rPr>
            <a:t> de dias  en  observación </a:t>
          </a:r>
          <a:endParaRPr lang="es-PE" sz="1000" b="1">
            <a:latin typeface="Times New Roman" pitchFamily="18" charset="0"/>
            <a:cs typeface="Times New Roman"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108856</xdr:colOff>
      <xdr:row>32</xdr:row>
      <xdr:rowOff>17689</xdr:rowOff>
    </xdr:from>
    <xdr:to>
      <xdr:col>6</xdr:col>
      <xdr:colOff>225878</xdr:colOff>
      <xdr:row>51</xdr:row>
      <xdr:rowOff>108858</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323850</xdr:colOff>
      <xdr:row>22</xdr:row>
      <xdr:rowOff>171450</xdr:rowOff>
    </xdr:from>
    <xdr:ext cx="2147254" cy="239809"/>
    <xdr:sp macro="" textlink="">
      <xdr:nvSpPr>
        <xdr:cNvPr id="6" name="5 CuadroTexto"/>
        <xdr:cNvSpPr txBox="1"/>
      </xdr:nvSpPr>
      <xdr:spPr>
        <a:xfrm>
          <a:off x="5781675" y="4543425"/>
          <a:ext cx="2147254"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1000" b="1">
              <a:latin typeface="Times New Roman" pitchFamily="18" charset="0"/>
              <a:cs typeface="Times New Roman" pitchFamily="18" charset="0"/>
            </a:rPr>
            <a:t>Número</a:t>
          </a:r>
          <a:r>
            <a:rPr lang="es-PE" sz="1000" b="1" baseline="0">
              <a:latin typeface="Times New Roman" pitchFamily="18" charset="0"/>
              <a:cs typeface="Times New Roman" pitchFamily="18" charset="0"/>
            </a:rPr>
            <a:t> de expedientes presentados</a:t>
          </a:r>
          <a:endParaRPr lang="es-PE" sz="1000" b="1">
            <a:latin typeface="Times New Roman" pitchFamily="18" charset="0"/>
            <a:cs typeface="Times New Roman" pitchFamily="18" charset="0"/>
          </a:endParaRPr>
        </a:p>
      </xdr:txBody>
    </xdr:sp>
    <xdr:clientData/>
  </xdr:oneCellAnchor>
  <xdr:oneCellAnchor>
    <xdr:from>
      <xdr:col>10</xdr:col>
      <xdr:colOff>352425</xdr:colOff>
      <xdr:row>12</xdr:row>
      <xdr:rowOff>104774</xdr:rowOff>
    </xdr:from>
    <xdr:ext cx="942975" cy="723901"/>
    <xdr:sp macro="" textlink="">
      <xdr:nvSpPr>
        <xdr:cNvPr id="2" name="1 CuadroTexto"/>
        <xdr:cNvSpPr txBox="1"/>
      </xdr:nvSpPr>
      <xdr:spPr>
        <a:xfrm>
          <a:off x="8667750" y="2571749"/>
          <a:ext cx="942975" cy="723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1000" b="1">
              <a:latin typeface="Times New Roman" pitchFamily="18" charset="0"/>
              <a:cs typeface="Times New Roman" pitchFamily="18" charset="0"/>
            </a:rPr>
            <a:t>Tiempo</a:t>
          </a:r>
          <a:r>
            <a:rPr lang="es-PE" sz="1000" b="1" baseline="0">
              <a:latin typeface="Times New Roman" pitchFamily="18" charset="0"/>
              <a:cs typeface="Times New Roman" pitchFamily="18" charset="0"/>
            </a:rPr>
            <a:t> de pre-</a:t>
          </a:r>
        </a:p>
        <a:p>
          <a:pPr algn="ctr"/>
          <a:r>
            <a:rPr lang="es-PE" sz="1000" b="1" baseline="0">
              <a:latin typeface="Times New Roman" pitchFamily="18" charset="0"/>
              <a:cs typeface="Times New Roman" pitchFamily="18" charset="0"/>
            </a:rPr>
            <a:t>evaluación de  </a:t>
          </a:r>
        </a:p>
        <a:p>
          <a:pPr algn="ctr"/>
          <a:r>
            <a:rPr lang="es-PE" sz="1000" b="1" baseline="0">
              <a:latin typeface="Times New Roman" pitchFamily="18" charset="0"/>
              <a:cs typeface="Times New Roman" pitchFamily="18" charset="0"/>
            </a:rPr>
            <a:t>un expediente</a:t>
          </a:r>
        </a:p>
        <a:p>
          <a:pPr algn="ctr"/>
          <a:r>
            <a:rPr lang="es-PE" sz="1000" b="1" baseline="0">
              <a:latin typeface="Times New Roman" pitchFamily="18" charset="0"/>
              <a:cs typeface="Times New Roman" pitchFamily="18" charset="0"/>
            </a:rPr>
            <a:t> (min)</a:t>
          </a:r>
          <a:endParaRPr lang="es-PE" sz="1000" b="1">
            <a:latin typeface="Times New Roman" pitchFamily="18" charset="0"/>
            <a:cs typeface="Times New Roman" pitchFamily="18" charset="0"/>
          </a:endParaRPr>
        </a:p>
      </xdr:txBody>
    </xdr:sp>
    <xdr:clientData/>
  </xdr:oneCellAnchor>
</xdr:wsDr>
</file>

<file path=xl/drawings/drawing8.xml><?xml version="1.0" encoding="utf-8"?>
<c:userShapes xmlns:c="http://schemas.openxmlformats.org/drawingml/2006/chart">
  <cdr:relSizeAnchor xmlns:cdr="http://schemas.openxmlformats.org/drawingml/2006/chartDrawing">
    <cdr:from>
      <cdr:x>0.34744</cdr:x>
      <cdr:y>0.94103</cdr:y>
    </cdr:from>
    <cdr:to>
      <cdr:x>0.63845</cdr:x>
      <cdr:y>1</cdr:y>
    </cdr:to>
    <cdr:sp macro="" textlink="">
      <cdr:nvSpPr>
        <cdr:cNvPr id="2" name="1 CuadroTexto"/>
        <cdr:cNvSpPr txBox="1"/>
      </cdr:nvSpPr>
      <cdr:spPr>
        <a:xfrm xmlns:a="http://schemas.openxmlformats.org/drawingml/2006/main">
          <a:off x="1876425" y="3495675"/>
          <a:ext cx="1571625"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PE"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scuala" refreshedDate="41368.620364467592" createdVersion="4" refreshedVersion="4" minRefreshableVersion="3" recordCount="5">
  <cacheSource type="worksheet">
    <worksheetSource ref="C4:E9" sheet="I2PRE_T"/>
  </cacheSource>
  <cacheFields count="3">
    <cacheField name="FECHA" numFmtId="14">
      <sharedItems containsSemiMixedTypes="0" containsNonDate="0" containsDate="1" containsString="0" minDate="2012-09-03T00:00:00" maxDate="2013-03-16T00:00:00" count="10">
        <d v="2013-03-11T00:00:00"/>
        <d v="2013-03-12T00:00:00"/>
        <d v="2013-03-13T00:00:00"/>
        <d v="2013-03-14T00:00:00"/>
        <d v="2013-03-15T00:00:00"/>
        <d v="2012-09-04T00:00:00" u="1"/>
        <d v="2012-09-05T00:00:00" u="1"/>
        <d v="2012-09-06T00:00:00" u="1"/>
        <d v="2012-09-07T00:00:00" u="1"/>
        <d v="2012-09-03T00:00:00" u="1"/>
      </sharedItems>
    </cacheField>
    <cacheField name="NÚMERO DE  EXPEDIENTES INGRESADOS" numFmtId="0">
      <sharedItems containsSemiMixedTypes="0" containsString="0" containsNumber="1" containsInteger="1" minValue="33" maxValue="51"/>
    </cacheField>
    <cacheField name="NÚMERO DE  EXPEDIENTES OBSERVADOS" numFmtId="0">
      <sharedItems containsSemiMixedTypes="0" containsString="0" containsNumber="1" containsInteger="1" minValue="4" maxValue="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scuala" refreshedDate="41415.066340277779" createdVersion="4" refreshedVersion="4" minRefreshableVersion="3" recordCount="5">
  <cacheSource type="worksheet">
    <worksheetSource ref="A16:C21" sheet="I1PRE_T"/>
  </cacheSource>
  <cacheFields count="3">
    <cacheField name="FECHA" numFmtId="14">
      <sharedItems containsSemiMixedTypes="0" containsNonDate="0" containsDate="1" containsString="0" minDate="2012-09-03T00:00:00" maxDate="2013-03-16T00:00:00" count="10">
        <d v="2013-03-11T00:00:00"/>
        <d v="2013-03-12T00:00:00"/>
        <d v="2013-03-13T00:00:00"/>
        <d v="2013-03-14T00:00:00"/>
        <d v="2013-03-15T00:00:00"/>
        <d v="2012-09-04T00:00:00" u="1"/>
        <d v="2012-09-07T00:00:00" u="1"/>
        <d v="2012-09-05T00:00:00" u="1"/>
        <d v="2012-09-03T00:00:00" u="1"/>
        <d v="2012-09-06T00:00:00" u="1"/>
      </sharedItems>
    </cacheField>
    <cacheField name="T.SOL.PRE" numFmtId="0">
      <sharedItems containsSemiMixedTypes="0" containsString="0" containsNumber="1" containsInteger="1" minValue="23" maxValue="50" count="7">
        <n v="42"/>
        <n v="28"/>
        <n v="36"/>
        <n v="29"/>
        <n v="23"/>
        <n v="50" u="1"/>
        <n v="32" u="1"/>
      </sharedItems>
    </cacheField>
    <cacheField name="T.PROM" numFmtId="2">
      <sharedItems containsSemiMixedTypes="0" containsString="0" containsNumber="1" minValue="6.0714285714285712" maxValue="7.73913043478260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n v="33"/>
    <n v="4"/>
  </r>
  <r>
    <x v="1"/>
    <n v="51"/>
    <n v="4"/>
  </r>
  <r>
    <x v="2"/>
    <n v="49"/>
    <n v="7"/>
  </r>
  <r>
    <x v="3"/>
    <n v="44"/>
    <n v="4"/>
  </r>
  <r>
    <x v="4"/>
    <n v="41"/>
    <n v="7"/>
  </r>
</pivotCacheRecords>
</file>

<file path=xl/pivotCache/pivotCacheRecords2.xml><?xml version="1.0" encoding="utf-8"?>
<pivotCacheRecords xmlns="http://schemas.openxmlformats.org/spreadsheetml/2006/main" xmlns:r="http://schemas.openxmlformats.org/officeDocument/2006/relationships" count="5">
  <r>
    <x v="0"/>
    <x v="0"/>
    <n v="6.9761904761904763"/>
  </r>
  <r>
    <x v="1"/>
    <x v="1"/>
    <n v="6.0714285714285712"/>
  </r>
  <r>
    <x v="2"/>
    <x v="2"/>
    <n v="7.7222222222222223"/>
  </r>
  <r>
    <x v="3"/>
    <x v="3"/>
    <n v="6.3103448275862073"/>
  </r>
  <r>
    <x v="4"/>
    <x v="4"/>
    <n v="7.73913043478260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location ref="C13:E19" firstHeaderRow="0" firstDataRow="1" firstDataCol="1"/>
  <pivotFields count="3">
    <pivotField axis="axisRow" numFmtId="14" showAll="0">
      <items count="11">
        <item m="1" x="9"/>
        <item m="1" x="5"/>
        <item m="1" x="6"/>
        <item m="1" x="7"/>
        <item m="1" x="8"/>
        <item x="0"/>
        <item x="1"/>
        <item x="2"/>
        <item x="3"/>
        <item x="4"/>
        <item t="default"/>
      </items>
    </pivotField>
    <pivotField dataField="1" showAll="0"/>
    <pivotField dataField="1" showAll="0"/>
  </pivotFields>
  <rowFields count="1">
    <field x="0"/>
  </rowFields>
  <rowItems count="6">
    <i>
      <x v="5"/>
    </i>
    <i>
      <x v="6"/>
    </i>
    <i>
      <x v="7"/>
    </i>
    <i>
      <x v="8"/>
    </i>
    <i>
      <x v="9"/>
    </i>
    <i t="grand">
      <x/>
    </i>
  </rowItems>
  <colFields count="1">
    <field x="-2"/>
  </colFields>
  <colItems count="2">
    <i>
      <x/>
    </i>
    <i i="1">
      <x v="1"/>
    </i>
  </colItems>
  <dataFields count="2">
    <dataField name="Suma de NÚMERO DE  EXPEDIENTES OBSERVADOS" fld="2" baseField="0" baseItem="0"/>
    <dataField name="Suma de NÚMERO DE  EXPEDIENTES INGRESADOS" fld="1" baseField="0"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 dinámica5"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9">
  <location ref="E20:F31" firstHeaderRow="1" firstDataRow="1" firstDataCol="1"/>
  <pivotFields count="3">
    <pivotField axis="axisRow" numFmtId="14" showAll="0">
      <items count="11">
        <item m="1" x="8"/>
        <item m="1" x="5"/>
        <item m="1" x="7"/>
        <item m="1" x="9"/>
        <item m="1" x="6"/>
        <item x="0"/>
        <item x="1"/>
        <item x="2"/>
        <item x="3"/>
        <item x="4"/>
        <item t="default"/>
      </items>
    </pivotField>
    <pivotField axis="axisRow" showAll="0">
      <items count="8">
        <item x="1"/>
        <item x="3"/>
        <item m="1" x="6"/>
        <item x="2"/>
        <item x="0"/>
        <item m="1" x="5"/>
        <item x="4"/>
        <item t="default"/>
      </items>
    </pivotField>
    <pivotField dataField="1" showAll="0"/>
  </pivotFields>
  <rowFields count="2">
    <field x="0"/>
    <field x="1"/>
  </rowFields>
  <rowItems count="11">
    <i>
      <x v="5"/>
    </i>
    <i r="1">
      <x v="4"/>
    </i>
    <i>
      <x v="6"/>
    </i>
    <i r="1">
      <x/>
    </i>
    <i>
      <x v="7"/>
    </i>
    <i r="1">
      <x v="3"/>
    </i>
    <i>
      <x v="8"/>
    </i>
    <i r="1">
      <x v="1"/>
    </i>
    <i>
      <x v="9"/>
    </i>
    <i r="1">
      <x v="6"/>
    </i>
    <i t="grand">
      <x/>
    </i>
  </rowItems>
  <colItems count="1">
    <i/>
  </colItems>
  <dataFields count="1">
    <dataField name="Suma de T.PROM" fld="2" baseField="0" baseItem="0"/>
  </dataFields>
  <chartFormats count="1">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1"/>
  <sheetViews>
    <sheetView view="pageBreakPreview" zoomScale="60" zoomScaleNormal="100" workbookViewId="0">
      <selection activeCell="S25" sqref="S25"/>
    </sheetView>
  </sheetViews>
  <sheetFormatPr baseColWidth="10" defaultRowHeight="15" x14ac:dyDescent="0.25"/>
  <cols>
    <col min="1" max="1" width="8" bestFit="1" customWidth="1"/>
    <col min="2" max="2" width="13.42578125" bestFit="1" customWidth="1"/>
    <col min="3" max="3" width="15.42578125" bestFit="1" customWidth="1"/>
    <col min="4" max="4" width="10.140625" bestFit="1" customWidth="1"/>
    <col min="5" max="5" width="9.85546875" bestFit="1" customWidth="1"/>
    <col min="6" max="6" width="30.140625" customWidth="1"/>
    <col min="7" max="7" width="24.28515625" customWidth="1"/>
    <col min="8" max="8" width="0" hidden="1" customWidth="1"/>
    <col min="9" max="9" width="14.85546875" hidden="1" customWidth="1"/>
    <col min="10" max="10" width="12" bestFit="1" customWidth="1"/>
  </cols>
  <sheetData>
    <row r="1" spans="1:11" s="63" customFormat="1" ht="25.5" x14ac:dyDescent="0.25">
      <c r="A1" s="88" t="s">
        <v>488</v>
      </c>
      <c r="B1" s="88"/>
      <c r="C1" s="88"/>
      <c r="D1" s="88"/>
      <c r="E1" s="88"/>
      <c r="F1" s="88"/>
      <c r="G1" s="88"/>
      <c r="H1" s="92"/>
      <c r="I1" s="92"/>
      <c r="J1" s="92"/>
      <c r="K1" s="92"/>
    </row>
    <row r="2" spans="1:11" s="63" customFormat="1" x14ac:dyDescent="0.25">
      <c r="A2" s="30"/>
      <c r="B2" s="74" t="s">
        <v>473</v>
      </c>
      <c r="C2" s="75"/>
      <c r="D2" s="89">
        <v>2</v>
      </c>
      <c r="E2" s="89"/>
      <c r="F2" s="74"/>
      <c r="G2" s="30"/>
      <c r="H2" s="30"/>
      <c r="I2" s="30"/>
      <c r="J2" s="30"/>
      <c r="K2" s="30"/>
    </row>
    <row r="3" spans="1:11" s="63" customFormat="1" x14ac:dyDescent="0.25">
      <c r="A3" s="30"/>
      <c r="B3" s="74" t="s">
        <v>474</v>
      </c>
      <c r="C3" s="75"/>
      <c r="D3" s="74" t="s">
        <v>475</v>
      </c>
      <c r="E3" s="74"/>
      <c r="F3" s="74"/>
      <c r="G3" s="30"/>
      <c r="H3" s="30"/>
      <c r="I3" s="30"/>
      <c r="J3" s="30"/>
      <c r="K3" s="30"/>
    </row>
    <row r="4" spans="1:11" s="63" customFormat="1" x14ac:dyDescent="0.25">
      <c r="A4" s="30"/>
      <c r="B4" s="74" t="s">
        <v>476</v>
      </c>
      <c r="C4" s="75"/>
      <c r="D4" s="94" t="s">
        <v>477</v>
      </c>
      <c r="E4" s="74"/>
      <c r="F4" s="74"/>
      <c r="G4" s="30"/>
      <c r="H4" s="30"/>
      <c r="I4" s="30"/>
      <c r="J4" s="30"/>
      <c r="K4" s="30"/>
    </row>
    <row r="5" spans="1:11" s="63" customFormat="1" x14ac:dyDescent="0.25">
      <c r="A5" s="30"/>
      <c r="B5" s="74" t="s">
        <v>478</v>
      </c>
      <c r="C5" s="75"/>
      <c r="D5" s="94" t="s">
        <v>479</v>
      </c>
      <c r="E5" s="74"/>
      <c r="F5" s="74"/>
      <c r="G5" s="30"/>
      <c r="H5" s="30"/>
      <c r="I5" s="30"/>
      <c r="J5" s="30"/>
      <c r="K5" s="30"/>
    </row>
    <row r="6" spans="1:11" s="63" customFormat="1" x14ac:dyDescent="0.25">
      <c r="A6" s="30"/>
      <c r="B6" s="74" t="s">
        <v>480</v>
      </c>
      <c r="C6" s="75"/>
      <c r="D6" s="74" t="s">
        <v>481</v>
      </c>
      <c r="E6" s="74"/>
      <c r="F6" s="74"/>
      <c r="G6" s="30"/>
      <c r="H6" s="30"/>
      <c r="I6" s="30"/>
      <c r="J6" s="30"/>
      <c r="K6" s="30"/>
    </row>
    <row r="7" spans="1:11" s="63" customFormat="1" x14ac:dyDescent="0.25">
      <c r="A7" s="30"/>
      <c r="B7" s="74" t="s">
        <v>482</v>
      </c>
      <c r="C7" s="75"/>
      <c r="D7" s="74" t="s">
        <v>483</v>
      </c>
      <c r="E7" s="74"/>
      <c r="F7" s="74"/>
      <c r="G7" s="30"/>
      <c r="H7" s="30"/>
      <c r="I7" s="30"/>
      <c r="J7" s="30"/>
      <c r="K7" s="30"/>
    </row>
    <row r="8" spans="1:11" s="63" customFormat="1" x14ac:dyDescent="0.25">
      <c r="A8" s="30"/>
      <c r="B8" s="74" t="s">
        <v>484</v>
      </c>
      <c r="C8" s="75"/>
      <c r="D8" s="74" t="s">
        <v>485</v>
      </c>
      <c r="E8" s="74"/>
      <c r="F8" s="74"/>
      <c r="G8" s="30"/>
      <c r="H8" s="30"/>
      <c r="I8" s="30"/>
      <c r="J8" s="30"/>
      <c r="K8" s="30"/>
    </row>
    <row r="9" spans="1:11" s="63" customFormat="1" x14ac:dyDescent="0.25">
      <c r="A9" s="30"/>
      <c r="B9" s="74" t="s">
        <v>486</v>
      </c>
      <c r="C9" s="75"/>
      <c r="D9" s="89" t="s">
        <v>487</v>
      </c>
      <c r="E9" s="89"/>
      <c r="F9" s="74"/>
      <c r="G9" s="30"/>
      <c r="H9" s="30"/>
      <c r="I9" s="30"/>
      <c r="J9" s="30"/>
      <c r="K9" s="30"/>
    </row>
    <row r="10" spans="1:11" s="63" customFormat="1" x14ac:dyDescent="0.25">
      <c r="A10" s="30"/>
      <c r="B10" s="30"/>
      <c r="C10" s="30"/>
      <c r="D10" s="30"/>
      <c r="E10" s="30"/>
      <c r="F10" s="30"/>
      <c r="G10" s="30"/>
      <c r="H10" s="30"/>
      <c r="I10" s="30"/>
      <c r="J10" s="30"/>
      <c r="K10" s="30"/>
    </row>
    <row r="11" spans="1:11" ht="47.25" customHeight="1" x14ac:dyDescent="0.25">
      <c r="A11" s="38" t="s">
        <v>0</v>
      </c>
      <c r="B11" s="38" t="s">
        <v>154</v>
      </c>
      <c r="C11" s="38" t="s">
        <v>1</v>
      </c>
      <c r="D11" s="38" t="s">
        <v>161</v>
      </c>
      <c r="E11" s="38" t="s">
        <v>162</v>
      </c>
      <c r="F11" s="38" t="s">
        <v>314</v>
      </c>
      <c r="G11" s="38" t="s">
        <v>163</v>
      </c>
      <c r="H11" s="59" t="s">
        <v>175</v>
      </c>
      <c r="I11" s="38" t="s">
        <v>176</v>
      </c>
      <c r="J11" s="30"/>
      <c r="K11" s="30"/>
    </row>
    <row r="12" spans="1:11" ht="15.75" x14ac:dyDescent="0.25">
      <c r="A12" s="64">
        <v>1</v>
      </c>
      <c r="B12" s="36">
        <v>41344</v>
      </c>
      <c r="C12" s="64" t="s">
        <v>4</v>
      </c>
      <c r="D12" s="64" t="s">
        <v>6</v>
      </c>
      <c r="E12" s="64" t="s">
        <v>7</v>
      </c>
      <c r="F12" s="64">
        <v>6</v>
      </c>
      <c r="G12" s="64" t="s">
        <v>2</v>
      </c>
      <c r="H12" s="64">
        <v>1</v>
      </c>
      <c r="I12" s="64">
        <f>F12-1</f>
        <v>5</v>
      </c>
      <c r="J12" s="30"/>
      <c r="K12" s="30"/>
    </row>
    <row r="13" spans="1:11" ht="15.75" x14ac:dyDescent="0.25">
      <c r="A13" s="64">
        <v>2</v>
      </c>
      <c r="B13" s="36">
        <v>41344</v>
      </c>
      <c r="C13" s="64" t="s">
        <v>4</v>
      </c>
      <c r="D13" s="64" t="s">
        <v>7</v>
      </c>
      <c r="E13" s="64" t="s">
        <v>8</v>
      </c>
      <c r="F13" s="64">
        <v>5</v>
      </c>
      <c r="G13" s="64" t="s">
        <v>2</v>
      </c>
      <c r="H13" s="64">
        <v>0</v>
      </c>
      <c r="I13" s="64">
        <f t="shared" ref="I13:I76" si="0">F13-1</f>
        <v>4</v>
      </c>
      <c r="J13" s="30"/>
      <c r="K13" s="30"/>
    </row>
    <row r="14" spans="1:11" ht="15.75" x14ac:dyDescent="0.25">
      <c r="A14" s="64">
        <v>3</v>
      </c>
      <c r="B14" s="36">
        <v>41344</v>
      </c>
      <c r="C14" s="64" t="s">
        <v>4</v>
      </c>
      <c r="D14" s="64" t="s">
        <v>8</v>
      </c>
      <c r="E14" s="64" t="s">
        <v>9</v>
      </c>
      <c r="F14" s="64">
        <v>1</v>
      </c>
      <c r="G14" s="64" t="s">
        <v>3</v>
      </c>
      <c r="H14" s="64">
        <v>1</v>
      </c>
      <c r="I14" s="64">
        <v>0.8</v>
      </c>
      <c r="J14" s="30"/>
      <c r="K14" s="30"/>
    </row>
    <row r="15" spans="1:11" ht="15.75" x14ac:dyDescent="0.25">
      <c r="A15" s="64">
        <v>4</v>
      </c>
      <c r="B15" s="36">
        <v>41344</v>
      </c>
      <c r="C15" s="64" t="s">
        <v>4</v>
      </c>
      <c r="D15" s="64" t="s">
        <v>9</v>
      </c>
      <c r="E15" s="64" t="s">
        <v>10</v>
      </c>
      <c r="F15" s="64">
        <v>12</v>
      </c>
      <c r="G15" s="64" t="s">
        <v>3</v>
      </c>
      <c r="H15" s="64">
        <v>0</v>
      </c>
      <c r="I15" s="64">
        <v>7</v>
      </c>
      <c r="J15" s="30"/>
      <c r="K15" s="30"/>
    </row>
    <row r="16" spans="1:11" ht="15.75" x14ac:dyDescent="0.25">
      <c r="A16" s="64">
        <v>5</v>
      </c>
      <c r="B16" s="36">
        <v>41344</v>
      </c>
      <c r="C16" s="64" t="s">
        <v>4</v>
      </c>
      <c r="D16" s="64" t="s">
        <v>10</v>
      </c>
      <c r="E16" s="64" t="s">
        <v>11</v>
      </c>
      <c r="F16" s="64">
        <v>9</v>
      </c>
      <c r="G16" s="64" t="s">
        <v>3</v>
      </c>
      <c r="H16" s="64">
        <v>0</v>
      </c>
      <c r="I16" s="64">
        <v>5</v>
      </c>
      <c r="J16" s="30"/>
      <c r="K16" s="30"/>
    </row>
    <row r="17" spans="1:11" ht="15.75" x14ac:dyDescent="0.25">
      <c r="A17" s="64">
        <v>6</v>
      </c>
      <c r="B17" s="36">
        <v>41344</v>
      </c>
      <c r="C17" s="64" t="s">
        <v>4</v>
      </c>
      <c r="D17" s="64" t="s">
        <v>11</v>
      </c>
      <c r="E17" s="64" t="s">
        <v>12</v>
      </c>
      <c r="F17" s="64">
        <v>5</v>
      </c>
      <c r="G17" s="64" t="s">
        <v>3</v>
      </c>
      <c r="H17" s="64">
        <v>1</v>
      </c>
      <c r="I17" s="64">
        <f t="shared" si="0"/>
        <v>4</v>
      </c>
      <c r="J17" s="30"/>
      <c r="K17" s="30"/>
    </row>
    <row r="18" spans="1:11" ht="15.75" x14ac:dyDescent="0.25">
      <c r="A18" s="64">
        <v>7</v>
      </c>
      <c r="B18" s="36">
        <v>41344</v>
      </c>
      <c r="C18" s="64" t="s">
        <v>4</v>
      </c>
      <c r="D18" s="64" t="s">
        <v>12</v>
      </c>
      <c r="E18" s="64" t="s">
        <v>13</v>
      </c>
      <c r="F18" s="64">
        <v>6</v>
      </c>
      <c r="G18" s="64" t="s">
        <v>3</v>
      </c>
      <c r="H18" s="64">
        <v>0</v>
      </c>
      <c r="I18" s="64">
        <f t="shared" si="0"/>
        <v>5</v>
      </c>
      <c r="J18" s="30"/>
      <c r="K18" s="30"/>
    </row>
    <row r="19" spans="1:11" ht="15.75" x14ac:dyDescent="0.25">
      <c r="A19" s="64">
        <v>8</v>
      </c>
      <c r="B19" s="36">
        <v>41344</v>
      </c>
      <c r="C19" s="64" t="s">
        <v>5</v>
      </c>
      <c r="D19" s="64" t="s">
        <v>13</v>
      </c>
      <c r="E19" s="64" t="s">
        <v>14</v>
      </c>
      <c r="F19" s="64">
        <v>12</v>
      </c>
      <c r="G19" s="64" t="s">
        <v>3</v>
      </c>
      <c r="H19" s="64">
        <v>1</v>
      </c>
      <c r="I19" s="64">
        <v>9</v>
      </c>
      <c r="J19" s="30"/>
      <c r="K19" s="30"/>
    </row>
    <row r="20" spans="1:11" ht="15.75" x14ac:dyDescent="0.25">
      <c r="A20" s="64">
        <v>9</v>
      </c>
      <c r="B20" s="36">
        <v>41344</v>
      </c>
      <c r="C20" s="64" t="s">
        <v>4</v>
      </c>
      <c r="D20" s="64" t="s">
        <v>14</v>
      </c>
      <c r="E20" s="64" t="s">
        <v>15</v>
      </c>
      <c r="F20" s="64">
        <v>8</v>
      </c>
      <c r="G20" s="64" t="s">
        <v>3</v>
      </c>
      <c r="H20" s="64">
        <v>0</v>
      </c>
      <c r="I20" s="64">
        <v>4</v>
      </c>
      <c r="J20" s="30"/>
      <c r="K20" s="30"/>
    </row>
    <row r="21" spans="1:11" ht="15.75" x14ac:dyDescent="0.25">
      <c r="A21" s="64">
        <v>10</v>
      </c>
      <c r="B21" s="36">
        <v>41344</v>
      </c>
      <c r="C21" s="64" t="s">
        <v>5</v>
      </c>
      <c r="D21" s="64" t="s">
        <v>15</v>
      </c>
      <c r="E21" s="64" t="s">
        <v>16</v>
      </c>
      <c r="F21" s="64">
        <v>12</v>
      </c>
      <c r="G21" s="64" t="s">
        <v>3</v>
      </c>
      <c r="H21" s="64">
        <v>0</v>
      </c>
      <c r="I21" s="64">
        <v>8</v>
      </c>
      <c r="J21" s="30"/>
      <c r="K21" s="30"/>
    </row>
    <row r="22" spans="1:11" ht="15.75" x14ac:dyDescent="0.25">
      <c r="A22" s="64">
        <v>11</v>
      </c>
      <c r="B22" s="36">
        <v>41344</v>
      </c>
      <c r="C22" s="64" t="s">
        <v>4</v>
      </c>
      <c r="D22" s="64" t="s">
        <v>16</v>
      </c>
      <c r="E22" s="64" t="s">
        <v>17</v>
      </c>
      <c r="F22" s="64">
        <v>15</v>
      </c>
      <c r="G22" s="64" t="s">
        <v>3</v>
      </c>
      <c r="H22" s="64">
        <v>0</v>
      </c>
      <c r="I22" s="64">
        <v>9</v>
      </c>
      <c r="J22" s="30"/>
      <c r="K22" s="30"/>
    </row>
    <row r="23" spans="1:11" ht="15.75" x14ac:dyDescent="0.25">
      <c r="A23" s="64">
        <v>12</v>
      </c>
      <c r="B23" s="36">
        <v>41344</v>
      </c>
      <c r="C23" s="64" t="s">
        <v>5</v>
      </c>
      <c r="D23" s="64" t="s">
        <v>17</v>
      </c>
      <c r="E23" s="64" t="s">
        <v>18</v>
      </c>
      <c r="F23" s="64">
        <v>15</v>
      </c>
      <c r="G23" s="64" t="s">
        <v>3</v>
      </c>
      <c r="H23" s="64">
        <v>0</v>
      </c>
      <c r="I23" s="64">
        <v>8</v>
      </c>
      <c r="J23" s="30"/>
      <c r="K23" s="30"/>
    </row>
    <row r="24" spans="1:11" ht="15.75" x14ac:dyDescent="0.25">
      <c r="A24" s="64">
        <v>13</v>
      </c>
      <c r="B24" s="36">
        <v>41344</v>
      </c>
      <c r="C24" s="64" t="s">
        <v>4</v>
      </c>
      <c r="D24" s="64" t="s">
        <v>18</v>
      </c>
      <c r="E24" s="64" t="s">
        <v>19</v>
      </c>
      <c r="F24" s="64">
        <v>2</v>
      </c>
      <c r="G24" s="64" t="s">
        <v>2</v>
      </c>
      <c r="H24" s="64">
        <v>0</v>
      </c>
      <c r="I24" s="64">
        <f t="shared" si="0"/>
        <v>1</v>
      </c>
      <c r="J24" s="30"/>
      <c r="K24" s="30"/>
    </row>
    <row r="25" spans="1:11" ht="15.75" x14ac:dyDescent="0.25">
      <c r="A25" s="64">
        <v>14</v>
      </c>
      <c r="B25" s="36">
        <v>41344</v>
      </c>
      <c r="C25" s="64" t="s">
        <v>5</v>
      </c>
      <c r="D25" s="64" t="s">
        <v>19</v>
      </c>
      <c r="E25" s="64" t="s">
        <v>20</v>
      </c>
      <c r="F25" s="64">
        <v>2</v>
      </c>
      <c r="G25" s="64" t="s">
        <v>3</v>
      </c>
      <c r="H25" s="64">
        <v>0</v>
      </c>
      <c r="I25" s="64">
        <f t="shared" si="0"/>
        <v>1</v>
      </c>
      <c r="J25" s="30"/>
      <c r="K25" s="30"/>
    </row>
    <row r="26" spans="1:11" ht="15.75" x14ac:dyDescent="0.25">
      <c r="A26" s="64">
        <v>15</v>
      </c>
      <c r="B26" s="36">
        <v>41344</v>
      </c>
      <c r="C26" s="64" t="s">
        <v>4</v>
      </c>
      <c r="D26" s="64" t="s">
        <v>20</v>
      </c>
      <c r="E26" s="64" t="s">
        <v>21</v>
      </c>
      <c r="F26" s="64">
        <v>6</v>
      </c>
      <c r="G26" s="64" t="s">
        <v>3</v>
      </c>
      <c r="H26" s="64">
        <v>0</v>
      </c>
      <c r="I26" s="64">
        <f t="shared" si="0"/>
        <v>5</v>
      </c>
      <c r="J26" s="30"/>
      <c r="K26" s="30"/>
    </row>
    <row r="27" spans="1:11" ht="15.75" x14ac:dyDescent="0.25">
      <c r="A27" s="64">
        <v>16</v>
      </c>
      <c r="B27" s="36">
        <v>41344</v>
      </c>
      <c r="C27" s="64" t="s">
        <v>4</v>
      </c>
      <c r="D27" s="64" t="s">
        <v>21</v>
      </c>
      <c r="E27" s="64" t="s">
        <v>22</v>
      </c>
      <c r="F27" s="64">
        <v>7</v>
      </c>
      <c r="G27" s="64" t="s">
        <v>3</v>
      </c>
      <c r="H27" s="64">
        <v>0</v>
      </c>
      <c r="I27" s="64">
        <f t="shared" si="0"/>
        <v>6</v>
      </c>
      <c r="J27" s="30"/>
      <c r="K27" s="30"/>
    </row>
    <row r="28" spans="1:11" ht="15.75" x14ac:dyDescent="0.25">
      <c r="A28" s="64">
        <v>17</v>
      </c>
      <c r="B28" s="36">
        <v>41344</v>
      </c>
      <c r="C28" s="64" t="s">
        <v>4</v>
      </c>
      <c r="D28" s="64" t="s">
        <v>22</v>
      </c>
      <c r="E28" s="64" t="s">
        <v>23</v>
      </c>
      <c r="F28" s="64">
        <v>7</v>
      </c>
      <c r="G28" s="64" t="s">
        <v>3</v>
      </c>
      <c r="H28" s="64">
        <v>0</v>
      </c>
      <c r="I28" s="64">
        <f t="shared" si="0"/>
        <v>6</v>
      </c>
      <c r="J28" s="30"/>
      <c r="K28" s="30"/>
    </row>
    <row r="29" spans="1:11" ht="15.75" x14ac:dyDescent="0.25">
      <c r="A29" s="64">
        <v>18</v>
      </c>
      <c r="B29" s="36">
        <v>41344</v>
      </c>
      <c r="C29" s="64" t="s">
        <v>5</v>
      </c>
      <c r="D29" s="64" t="s">
        <v>23</v>
      </c>
      <c r="E29" s="64" t="s">
        <v>24</v>
      </c>
      <c r="F29" s="64">
        <v>8</v>
      </c>
      <c r="G29" s="64" t="s">
        <v>3</v>
      </c>
      <c r="H29" s="64">
        <v>0</v>
      </c>
      <c r="I29" s="64">
        <v>5</v>
      </c>
      <c r="J29" s="30"/>
      <c r="K29" s="30"/>
    </row>
    <row r="30" spans="1:11" ht="15.75" x14ac:dyDescent="0.25">
      <c r="A30" s="64">
        <v>19</v>
      </c>
      <c r="B30" s="36">
        <v>41344</v>
      </c>
      <c r="C30" s="64" t="s">
        <v>4</v>
      </c>
      <c r="D30" s="64" t="s">
        <v>24</v>
      </c>
      <c r="E30" s="64" t="s">
        <v>25</v>
      </c>
      <c r="F30" s="64">
        <v>8</v>
      </c>
      <c r="G30" s="64" t="s">
        <v>2</v>
      </c>
      <c r="H30" s="64">
        <v>0</v>
      </c>
      <c r="I30" s="64">
        <v>6</v>
      </c>
      <c r="J30" s="30"/>
      <c r="K30" s="30"/>
    </row>
    <row r="31" spans="1:11" ht="15.75" x14ac:dyDescent="0.25">
      <c r="A31" s="64">
        <v>20</v>
      </c>
      <c r="B31" s="36">
        <v>41344</v>
      </c>
      <c r="C31" s="64" t="s">
        <v>4</v>
      </c>
      <c r="D31" s="64" t="s">
        <v>25</v>
      </c>
      <c r="E31" s="64" t="s">
        <v>26</v>
      </c>
      <c r="F31" s="64">
        <v>2</v>
      </c>
      <c r="G31" s="64" t="s">
        <v>3</v>
      </c>
      <c r="H31" s="64">
        <v>0</v>
      </c>
      <c r="I31" s="64">
        <f t="shared" si="0"/>
        <v>1</v>
      </c>
      <c r="J31" s="30"/>
      <c r="K31" s="30"/>
    </row>
    <row r="32" spans="1:11" ht="15.75" x14ac:dyDescent="0.25">
      <c r="A32" s="64">
        <v>21</v>
      </c>
      <c r="B32" s="36">
        <v>41344</v>
      </c>
      <c r="C32" s="64" t="s">
        <v>4</v>
      </c>
      <c r="D32" s="64" t="s">
        <v>26</v>
      </c>
      <c r="E32" s="64" t="s">
        <v>27</v>
      </c>
      <c r="F32" s="64">
        <v>5</v>
      </c>
      <c r="G32" s="64" t="s">
        <v>2</v>
      </c>
      <c r="H32" s="64">
        <v>0</v>
      </c>
      <c r="I32" s="64">
        <v>3</v>
      </c>
      <c r="J32" s="30"/>
      <c r="K32" s="30"/>
    </row>
    <row r="33" spans="1:11" ht="15.75" x14ac:dyDescent="0.25">
      <c r="A33" s="64">
        <v>22</v>
      </c>
      <c r="B33" s="36">
        <v>41344</v>
      </c>
      <c r="C33" s="64" t="s">
        <v>4</v>
      </c>
      <c r="D33" s="64" t="s">
        <v>27</v>
      </c>
      <c r="E33" s="64" t="s">
        <v>28</v>
      </c>
      <c r="F33" s="64">
        <v>9</v>
      </c>
      <c r="G33" s="64" t="s">
        <v>3</v>
      </c>
      <c r="H33" s="64">
        <v>0</v>
      </c>
      <c r="I33" s="64">
        <f t="shared" si="0"/>
        <v>8</v>
      </c>
      <c r="J33" s="30"/>
      <c r="K33" s="30"/>
    </row>
    <row r="34" spans="1:11" ht="15.75" x14ac:dyDescent="0.25">
      <c r="A34" s="64">
        <v>23</v>
      </c>
      <c r="B34" s="36">
        <v>41344</v>
      </c>
      <c r="C34" s="64" t="s">
        <v>5</v>
      </c>
      <c r="D34" s="64" t="s">
        <v>28</v>
      </c>
      <c r="E34" s="64" t="s">
        <v>29</v>
      </c>
      <c r="F34" s="64">
        <v>2</v>
      </c>
      <c r="G34" s="64" t="s">
        <v>3</v>
      </c>
      <c r="H34" s="64">
        <v>0</v>
      </c>
      <c r="I34" s="64">
        <f t="shared" si="0"/>
        <v>1</v>
      </c>
      <c r="J34" s="30"/>
      <c r="K34" s="30"/>
    </row>
    <row r="35" spans="1:11" ht="15.75" x14ac:dyDescent="0.25">
      <c r="A35" s="64">
        <v>24</v>
      </c>
      <c r="B35" s="36">
        <v>41344</v>
      </c>
      <c r="C35" s="64" t="s">
        <v>4</v>
      </c>
      <c r="D35" s="64" t="s">
        <v>29</v>
      </c>
      <c r="E35" s="64" t="s">
        <v>30</v>
      </c>
      <c r="F35" s="64">
        <v>11</v>
      </c>
      <c r="G35" s="64" t="s">
        <v>3</v>
      </c>
      <c r="H35" s="64">
        <v>0</v>
      </c>
      <c r="I35" s="64">
        <v>7</v>
      </c>
      <c r="J35" s="30"/>
      <c r="K35" s="30"/>
    </row>
    <row r="36" spans="1:11" ht="15.75" x14ac:dyDescent="0.25">
      <c r="A36" s="64">
        <v>25</v>
      </c>
      <c r="B36" s="36">
        <v>41344</v>
      </c>
      <c r="C36" s="64" t="s">
        <v>4</v>
      </c>
      <c r="D36" s="64" t="s">
        <v>30</v>
      </c>
      <c r="E36" s="64" t="s">
        <v>31</v>
      </c>
      <c r="F36" s="64">
        <v>1</v>
      </c>
      <c r="G36" s="64" t="s">
        <v>3</v>
      </c>
      <c r="H36" s="64">
        <v>0</v>
      </c>
      <c r="I36" s="64">
        <v>0.8</v>
      </c>
      <c r="J36" s="30"/>
      <c r="K36" s="30"/>
    </row>
    <row r="37" spans="1:11" ht="15.75" x14ac:dyDescent="0.25">
      <c r="A37" s="64">
        <v>26</v>
      </c>
      <c r="B37" s="36">
        <v>41344</v>
      </c>
      <c r="C37" s="64" t="s">
        <v>5</v>
      </c>
      <c r="D37" s="64" t="s">
        <v>31</v>
      </c>
      <c r="E37" s="64" t="s">
        <v>32</v>
      </c>
      <c r="F37" s="64">
        <v>7</v>
      </c>
      <c r="G37" s="64" t="s">
        <v>3</v>
      </c>
      <c r="H37" s="64">
        <v>0</v>
      </c>
      <c r="I37" s="64">
        <f t="shared" si="0"/>
        <v>6</v>
      </c>
      <c r="J37" s="30"/>
      <c r="K37" s="30"/>
    </row>
    <row r="38" spans="1:11" ht="15.75" x14ac:dyDescent="0.25">
      <c r="A38" s="64">
        <v>27</v>
      </c>
      <c r="B38" s="36">
        <v>41344</v>
      </c>
      <c r="C38" s="64" t="s">
        <v>4</v>
      </c>
      <c r="D38" s="64" t="s">
        <v>32</v>
      </c>
      <c r="E38" s="64" t="s">
        <v>33</v>
      </c>
      <c r="F38" s="64">
        <v>3</v>
      </c>
      <c r="G38" s="64" t="s">
        <v>3</v>
      </c>
      <c r="H38" s="64">
        <v>0</v>
      </c>
      <c r="I38" s="64">
        <f t="shared" si="0"/>
        <v>2</v>
      </c>
      <c r="J38" s="30"/>
      <c r="K38" s="30"/>
    </row>
    <row r="39" spans="1:11" ht="15.75" x14ac:dyDescent="0.25">
      <c r="A39" s="64">
        <v>28</v>
      </c>
      <c r="B39" s="36">
        <v>41344</v>
      </c>
      <c r="C39" s="64" t="s">
        <v>4</v>
      </c>
      <c r="D39" s="64" t="s">
        <v>33</v>
      </c>
      <c r="E39" s="64" t="s">
        <v>34</v>
      </c>
      <c r="F39" s="64">
        <v>2</v>
      </c>
      <c r="G39" s="64" t="s">
        <v>2</v>
      </c>
      <c r="H39" s="64">
        <v>0</v>
      </c>
      <c r="I39" s="64">
        <f t="shared" si="0"/>
        <v>1</v>
      </c>
      <c r="J39" s="30"/>
      <c r="K39" s="30"/>
    </row>
    <row r="40" spans="1:11" ht="15.75" x14ac:dyDescent="0.25">
      <c r="A40" s="64">
        <v>29</v>
      </c>
      <c r="B40" s="36">
        <v>41344</v>
      </c>
      <c r="C40" s="64" t="s">
        <v>4</v>
      </c>
      <c r="D40" s="64" t="s">
        <v>34</v>
      </c>
      <c r="E40" s="64" t="s">
        <v>35</v>
      </c>
      <c r="F40" s="64">
        <v>6</v>
      </c>
      <c r="G40" s="64" t="s">
        <v>3</v>
      </c>
      <c r="H40" s="64">
        <v>0</v>
      </c>
      <c r="I40" s="64">
        <f t="shared" si="0"/>
        <v>5</v>
      </c>
      <c r="J40" s="30"/>
      <c r="K40" s="30"/>
    </row>
    <row r="41" spans="1:11" ht="15.75" x14ac:dyDescent="0.25">
      <c r="A41" s="64">
        <v>30</v>
      </c>
      <c r="B41" s="36">
        <v>41344</v>
      </c>
      <c r="C41" s="64" t="s">
        <v>4</v>
      </c>
      <c r="D41" s="64" t="s">
        <v>35</v>
      </c>
      <c r="E41" s="64" t="s">
        <v>36</v>
      </c>
      <c r="F41" s="64">
        <v>10</v>
      </c>
      <c r="G41" s="64" t="s">
        <v>3</v>
      </c>
      <c r="H41" s="64">
        <v>0</v>
      </c>
      <c r="I41" s="64">
        <v>7</v>
      </c>
      <c r="J41" s="30"/>
      <c r="K41" s="30"/>
    </row>
    <row r="42" spans="1:11" ht="15.75" x14ac:dyDescent="0.25">
      <c r="A42" s="64">
        <v>31</v>
      </c>
      <c r="B42" s="36">
        <v>41344</v>
      </c>
      <c r="C42" s="64" t="s">
        <v>5</v>
      </c>
      <c r="D42" s="64" t="s">
        <v>36</v>
      </c>
      <c r="E42" s="64" t="s">
        <v>37</v>
      </c>
      <c r="F42" s="64">
        <v>10</v>
      </c>
      <c r="G42" s="64" t="s">
        <v>3</v>
      </c>
      <c r="H42" s="64">
        <v>0</v>
      </c>
      <c r="I42" s="64">
        <v>8</v>
      </c>
      <c r="J42" s="30"/>
      <c r="K42" s="30"/>
    </row>
    <row r="43" spans="1:11" ht="15.75" x14ac:dyDescent="0.25">
      <c r="A43" s="64">
        <v>32</v>
      </c>
      <c r="B43" s="36">
        <v>41344</v>
      </c>
      <c r="C43" s="64" t="s">
        <v>5</v>
      </c>
      <c r="D43" s="64" t="s">
        <v>37</v>
      </c>
      <c r="E43" s="64" t="s">
        <v>38</v>
      </c>
      <c r="F43" s="64">
        <v>8</v>
      </c>
      <c r="G43" s="64" t="s">
        <v>3</v>
      </c>
      <c r="H43" s="64">
        <v>0</v>
      </c>
      <c r="I43" s="64">
        <f t="shared" si="0"/>
        <v>7</v>
      </c>
      <c r="J43" s="93"/>
      <c r="K43" s="30"/>
    </row>
    <row r="44" spans="1:11" ht="15.75" x14ac:dyDescent="0.25">
      <c r="A44" s="64">
        <v>33</v>
      </c>
      <c r="B44" s="36">
        <v>41344</v>
      </c>
      <c r="C44" s="64" t="s">
        <v>5</v>
      </c>
      <c r="D44" s="64" t="s">
        <v>38</v>
      </c>
      <c r="E44" s="64" t="s">
        <v>39</v>
      </c>
      <c r="F44" s="64">
        <v>3</v>
      </c>
      <c r="G44" s="64" t="s">
        <v>3</v>
      </c>
      <c r="H44" s="64">
        <v>0</v>
      </c>
      <c r="I44" s="64">
        <f t="shared" si="0"/>
        <v>2</v>
      </c>
      <c r="J44" s="93"/>
      <c r="K44" s="30"/>
    </row>
    <row r="45" spans="1:11" ht="15.75" x14ac:dyDescent="0.25">
      <c r="A45" s="64">
        <v>34</v>
      </c>
      <c r="B45" s="36">
        <v>41344</v>
      </c>
      <c r="C45" s="64" t="s">
        <v>5</v>
      </c>
      <c r="D45" s="64" t="s">
        <v>39</v>
      </c>
      <c r="E45" s="64" t="s">
        <v>40</v>
      </c>
      <c r="F45" s="64">
        <v>5</v>
      </c>
      <c r="G45" s="64" t="s">
        <v>2</v>
      </c>
      <c r="H45" s="64">
        <v>0</v>
      </c>
      <c r="I45" s="64">
        <f t="shared" si="0"/>
        <v>4</v>
      </c>
      <c r="J45" s="93"/>
      <c r="K45" s="30"/>
    </row>
    <row r="46" spans="1:11" ht="15.75" x14ac:dyDescent="0.25">
      <c r="A46" s="64">
        <v>35</v>
      </c>
      <c r="B46" s="36">
        <v>41344</v>
      </c>
      <c r="C46" s="64" t="s">
        <v>5</v>
      </c>
      <c r="D46" s="64" t="s">
        <v>40</v>
      </c>
      <c r="E46" s="64" t="s">
        <v>41</v>
      </c>
      <c r="F46" s="64">
        <v>4</v>
      </c>
      <c r="G46" s="64" t="s">
        <v>2</v>
      </c>
      <c r="H46" s="64">
        <v>0</v>
      </c>
      <c r="I46" s="64">
        <f t="shared" si="0"/>
        <v>3</v>
      </c>
      <c r="J46" s="93"/>
      <c r="K46" s="30"/>
    </row>
    <row r="47" spans="1:11" ht="15.75" x14ac:dyDescent="0.25">
      <c r="A47" s="64">
        <v>36</v>
      </c>
      <c r="B47" s="36">
        <v>41344</v>
      </c>
      <c r="C47" s="64" t="s">
        <v>5</v>
      </c>
      <c r="D47" s="64" t="s">
        <v>41</v>
      </c>
      <c r="E47" s="64" t="s">
        <v>42</v>
      </c>
      <c r="F47" s="64">
        <v>4</v>
      </c>
      <c r="G47" s="64" t="s">
        <v>2</v>
      </c>
      <c r="H47" s="64">
        <v>0</v>
      </c>
      <c r="I47" s="64">
        <f t="shared" si="0"/>
        <v>3</v>
      </c>
      <c r="J47" s="30"/>
      <c r="K47" s="30"/>
    </row>
    <row r="48" spans="1:11" ht="15.75" x14ac:dyDescent="0.25">
      <c r="A48" s="64">
        <v>37</v>
      </c>
      <c r="B48" s="36">
        <v>41344</v>
      </c>
      <c r="C48" s="64" t="s">
        <v>4</v>
      </c>
      <c r="D48" s="64" t="s">
        <v>42</v>
      </c>
      <c r="E48" s="64" t="s">
        <v>43</v>
      </c>
      <c r="F48" s="64">
        <v>4</v>
      </c>
      <c r="G48" s="64" t="s">
        <v>2</v>
      </c>
      <c r="H48" s="64">
        <v>0</v>
      </c>
      <c r="I48" s="64">
        <f t="shared" si="0"/>
        <v>3</v>
      </c>
      <c r="J48" s="30"/>
      <c r="K48" s="30"/>
    </row>
    <row r="49" spans="1:11" ht="15.75" x14ac:dyDescent="0.25">
      <c r="A49" s="64">
        <v>38</v>
      </c>
      <c r="B49" s="36">
        <v>41344</v>
      </c>
      <c r="C49" s="64" t="s">
        <v>4</v>
      </c>
      <c r="D49" s="64" t="s">
        <v>43</v>
      </c>
      <c r="E49" s="64" t="s">
        <v>44</v>
      </c>
      <c r="F49" s="64">
        <v>6</v>
      </c>
      <c r="G49" s="64" t="s">
        <v>3</v>
      </c>
      <c r="H49" s="64">
        <v>0</v>
      </c>
      <c r="I49" s="64">
        <f t="shared" si="0"/>
        <v>5</v>
      </c>
      <c r="J49" s="30"/>
      <c r="K49" s="30"/>
    </row>
    <row r="50" spans="1:11" ht="15.75" x14ac:dyDescent="0.25">
      <c r="A50" s="64">
        <v>39</v>
      </c>
      <c r="B50" s="36">
        <v>41344</v>
      </c>
      <c r="C50" s="64" t="s">
        <v>4</v>
      </c>
      <c r="D50" s="64" t="s">
        <v>44</v>
      </c>
      <c r="E50" s="64" t="s">
        <v>45</v>
      </c>
      <c r="F50" s="64">
        <v>14</v>
      </c>
      <c r="G50" s="64" t="s">
        <v>3</v>
      </c>
      <c r="H50" s="64">
        <v>0</v>
      </c>
      <c r="I50" s="64">
        <v>9</v>
      </c>
      <c r="J50" s="30"/>
      <c r="K50" s="30"/>
    </row>
    <row r="51" spans="1:11" ht="15.75" x14ac:dyDescent="0.25">
      <c r="A51" s="64">
        <v>40</v>
      </c>
      <c r="B51" s="36">
        <v>41344</v>
      </c>
      <c r="C51" s="64" t="s">
        <v>4</v>
      </c>
      <c r="D51" s="64" t="s">
        <v>45</v>
      </c>
      <c r="E51" s="64" t="s">
        <v>46</v>
      </c>
      <c r="F51" s="64">
        <v>4</v>
      </c>
      <c r="G51" s="64" t="s">
        <v>3</v>
      </c>
      <c r="H51" s="64">
        <v>0</v>
      </c>
      <c r="I51" s="64">
        <f t="shared" si="0"/>
        <v>3</v>
      </c>
      <c r="J51" s="30"/>
      <c r="K51" s="30"/>
    </row>
    <row r="52" spans="1:11" ht="15.75" x14ac:dyDescent="0.25">
      <c r="A52" s="64">
        <v>41</v>
      </c>
      <c r="B52" s="36">
        <v>41344</v>
      </c>
      <c r="C52" s="64" t="s">
        <v>4</v>
      </c>
      <c r="D52" s="64" t="s">
        <v>46</v>
      </c>
      <c r="E52" s="64" t="s">
        <v>47</v>
      </c>
      <c r="F52" s="64">
        <v>19</v>
      </c>
      <c r="G52" s="64" t="s">
        <v>3</v>
      </c>
      <c r="H52" s="64">
        <v>0</v>
      </c>
      <c r="I52" s="64">
        <v>9</v>
      </c>
      <c r="J52" s="30"/>
      <c r="K52" s="30"/>
    </row>
    <row r="53" spans="1:11" ht="15.75" x14ac:dyDescent="0.25">
      <c r="A53" s="64">
        <v>42</v>
      </c>
      <c r="B53" s="36">
        <v>41344</v>
      </c>
      <c r="C53" s="64" t="s">
        <v>4</v>
      </c>
      <c r="D53" s="64" t="s">
        <v>47</v>
      </c>
      <c r="E53" s="64" t="s">
        <v>48</v>
      </c>
      <c r="F53" s="64">
        <v>10</v>
      </c>
      <c r="G53" s="64" t="s">
        <v>2</v>
      </c>
      <c r="H53" s="64">
        <v>0</v>
      </c>
      <c r="I53" s="64">
        <f t="shared" si="0"/>
        <v>9</v>
      </c>
      <c r="J53" s="30"/>
      <c r="K53" s="30"/>
    </row>
    <row r="54" spans="1:11" ht="15.75" x14ac:dyDescent="0.25">
      <c r="A54" s="64">
        <v>43</v>
      </c>
      <c r="B54" s="36">
        <v>41345</v>
      </c>
      <c r="C54" s="64" t="s">
        <v>5</v>
      </c>
      <c r="D54" s="64" t="s">
        <v>53</v>
      </c>
      <c r="E54" s="64" t="s">
        <v>54</v>
      </c>
      <c r="F54" s="64">
        <v>7</v>
      </c>
      <c r="G54" s="64" t="s">
        <v>3</v>
      </c>
      <c r="H54" s="64">
        <v>1</v>
      </c>
      <c r="I54" s="64">
        <f t="shared" si="0"/>
        <v>6</v>
      </c>
      <c r="J54" s="30"/>
      <c r="K54" s="30"/>
    </row>
    <row r="55" spans="1:11" ht="15.75" x14ac:dyDescent="0.25">
      <c r="A55" s="64">
        <v>44</v>
      </c>
      <c r="B55" s="36">
        <v>41345</v>
      </c>
      <c r="C55" s="64" t="s">
        <v>4</v>
      </c>
      <c r="D55" s="64" t="s">
        <v>54</v>
      </c>
      <c r="E55" s="64" t="s">
        <v>55</v>
      </c>
      <c r="F55" s="64">
        <v>6</v>
      </c>
      <c r="G55" s="64" t="s">
        <v>2</v>
      </c>
      <c r="H55" s="64">
        <v>0</v>
      </c>
      <c r="I55" s="64">
        <f t="shared" si="0"/>
        <v>5</v>
      </c>
      <c r="J55" s="30"/>
      <c r="K55" s="30"/>
    </row>
    <row r="56" spans="1:11" ht="15.75" x14ac:dyDescent="0.25">
      <c r="A56" s="64">
        <v>45</v>
      </c>
      <c r="B56" s="36">
        <v>41345</v>
      </c>
      <c r="C56" s="64" t="s">
        <v>4</v>
      </c>
      <c r="D56" s="64" t="s">
        <v>55</v>
      </c>
      <c r="E56" s="64" t="s">
        <v>56</v>
      </c>
      <c r="F56" s="64">
        <v>2</v>
      </c>
      <c r="G56" s="64" t="s">
        <v>3</v>
      </c>
      <c r="H56" s="64">
        <v>1</v>
      </c>
      <c r="I56" s="64">
        <f t="shared" si="0"/>
        <v>1</v>
      </c>
      <c r="J56" s="30"/>
      <c r="K56" s="30"/>
    </row>
    <row r="57" spans="1:11" ht="15.75" x14ac:dyDescent="0.25">
      <c r="A57" s="64">
        <v>46</v>
      </c>
      <c r="B57" s="36">
        <v>41345</v>
      </c>
      <c r="C57" s="64" t="s">
        <v>4</v>
      </c>
      <c r="D57" s="64" t="s">
        <v>56</v>
      </c>
      <c r="E57" s="64" t="s">
        <v>57</v>
      </c>
      <c r="F57" s="64">
        <v>2</v>
      </c>
      <c r="G57" s="64" t="s">
        <v>2</v>
      </c>
      <c r="H57" s="64">
        <v>0</v>
      </c>
      <c r="I57" s="64">
        <f t="shared" si="0"/>
        <v>1</v>
      </c>
      <c r="J57" s="30"/>
      <c r="K57" s="30"/>
    </row>
    <row r="58" spans="1:11" ht="15.75" x14ac:dyDescent="0.25">
      <c r="A58" s="64">
        <v>47</v>
      </c>
      <c r="B58" s="36">
        <v>41345</v>
      </c>
      <c r="C58" s="64" t="s">
        <v>4</v>
      </c>
      <c r="D58" s="64" t="s">
        <v>57</v>
      </c>
      <c r="E58" s="64" t="s">
        <v>50</v>
      </c>
      <c r="F58" s="64">
        <v>10</v>
      </c>
      <c r="G58" s="64" t="s">
        <v>3</v>
      </c>
      <c r="H58" s="64">
        <v>1</v>
      </c>
      <c r="I58" s="64">
        <f t="shared" si="0"/>
        <v>9</v>
      </c>
      <c r="J58" s="30"/>
      <c r="K58" s="30"/>
    </row>
    <row r="59" spans="1:11" ht="15.75" x14ac:dyDescent="0.25">
      <c r="A59" s="64">
        <v>48</v>
      </c>
      <c r="B59" s="36">
        <v>41345</v>
      </c>
      <c r="C59" s="64" t="s">
        <v>4</v>
      </c>
      <c r="D59" s="64" t="s">
        <v>50</v>
      </c>
      <c r="E59" s="64" t="s">
        <v>58</v>
      </c>
      <c r="F59" s="64">
        <v>7</v>
      </c>
      <c r="G59" s="64" t="s">
        <v>3</v>
      </c>
      <c r="H59" s="64">
        <v>1</v>
      </c>
      <c r="I59" s="64">
        <f t="shared" si="0"/>
        <v>6</v>
      </c>
      <c r="J59" s="30"/>
      <c r="K59" s="30"/>
    </row>
    <row r="60" spans="1:11" ht="15.75" x14ac:dyDescent="0.25">
      <c r="A60" s="64">
        <v>49</v>
      </c>
      <c r="B60" s="36">
        <v>41345</v>
      </c>
      <c r="C60" s="64" t="s">
        <v>4</v>
      </c>
      <c r="D60" s="64" t="s">
        <v>58</v>
      </c>
      <c r="E60" s="64" t="s">
        <v>51</v>
      </c>
      <c r="F60" s="64">
        <v>5</v>
      </c>
      <c r="G60" s="64" t="s">
        <v>3</v>
      </c>
      <c r="H60" s="64">
        <v>0</v>
      </c>
      <c r="I60" s="64">
        <f t="shared" si="0"/>
        <v>4</v>
      </c>
      <c r="J60" s="30"/>
      <c r="K60" s="30"/>
    </row>
    <row r="61" spans="1:11" ht="15.75" x14ac:dyDescent="0.25">
      <c r="A61" s="64">
        <v>50</v>
      </c>
      <c r="B61" s="36">
        <v>41345</v>
      </c>
      <c r="C61" s="64" t="s">
        <v>5</v>
      </c>
      <c r="D61" s="64" t="s">
        <v>51</v>
      </c>
      <c r="E61" s="64" t="s">
        <v>59</v>
      </c>
      <c r="F61" s="64">
        <v>2</v>
      </c>
      <c r="G61" s="64" t="s">
        <v>2</v>
      </c>
      <c r="H61" s="64">
        <v>0</v>
      </c>
      <c r="I61" s="64">
        <f t="shared" si="0"/>
        <v>1</v>
      </c>
      <c r="J61" s="30"/>
      <c r="K61" s="30"/>
    </row>
    <row r="62" spans="1:11" ht="15.75" x14ac:dyDescent="0.25">
      <c r="A62" s="64">
        <v>51</v>
      </c>
      <c r="B62" s="36">
        <v>41345</v>
      </c>
      <c r="C62" s="64" t="s">
        <v>4</v>
      </c>
      <c r="D62" s="64" t="s">
        <v>59</v>
      </c>
      <c r="E62" s="64" t="s">
        <v>60</v>
      </c>
      <c r="F62" s="64">
        <v>7</v>
      </c>
      <c r="G62" s="64" t="s">
        <v>3</v>
      </c>
      <c r="H62" s="64">
        <v>0</v>
      </c>
      <c r="I62" s="64">
        <f t="shared" si="0"/>
        <v>6</v>
      </c>
      <c r="J62" s="30"/>
      <c r="K62" s="30"/>
    </row>
    <row r="63" spans="1:11" ht="15.75" x14ac:dyDescent="0.25">
      <c r="A63" s="64">
        <v>52</v>
      </c>
      <c r="B63" s="36">
        <v>41345</v>
      </c>
      <c r="C63" s="64" t="s">
        <v>4</v>
      </c>
      <c r="D63" s="64" t="s">
        <v>60</v>
      </c>
      <c r="E63" s="64" t="s">
        <v>61</v>
      </c>
      <c r="F63" s="64">
        <v>7</v>
      </c>
      <c r="G63" s="64" t="s">
        <v>3</v>
      </c>
      <c r="H63" s="64">
        <v>0</v>
      </c>
      <c r="I63" s="64">
        <f t="shared" si="0"/>
        <v>6</v>
      </c>
      <c r="J63" s="30"/>
      <c r="K63" s="30"/>
    </row>
    <row r="64" spans="1:11" ht="15.75" x14ac:dyDescent="0.25">
      <c r="A64" s="64">
        <v>53</v>
      </c>
      <c r="B64" s="36">
        <v>41345</v>
      </c>
      <c r="C64" s="64" t="s">
        <v>5</v>
      </c>
      <c r="D64" s="64" t="s">
        <v>61</v>
      </c>
      <c r="E64" s="64" t="s">
        <v>62</v>
      </c>
      <c r="F64" s="64">
        <v>5</v>
      </c>
      <c r="G64" s="64" t="s">
        <v>2</v>
      </c>
      <c r="H64" s="64">
        <v>0</v>
      </c>
      <c r="I64" s="64">
        <f t="shared" si="0"/>
        <v>4</v>
      </c>
      <c r="J64" s="30"/>
      <c r="K64" s="30"/>
    </row>
    <row r="65" spans="1:11" ht="15.75" x14ac:dyDescent="0.25">
      <c r="A65" s="64">
        <v>54</v>
      </c>
      <c r="B65" s="36">
        <v>41345</v>
      </c>
      <c r="C65" s="64" t="s">
        <v>5</v>
      </c>
      <c r="D65" s="64" t="s">
        <v>62</v>
      </c>
      <c r="E65" s="64" t="s">
        <v>63</v>
      </c>
      <c r="F65" s="64">
        <v>6</v>
      </c>
      <c r="G65" s="64" t="s">
        <v>3</v>
      </c>
      <c r="H65" s="64">
        <v>0</v>
      </c>
      <c r="I65" s="64">
        <f t="shared" si="0"/>
        <v>5</v>
      </c>
      <c r="J65" s="30"/>
      <c r="K65" s="30"/>
    </row>
    <row r="66" spans="1:11" ht="15.75" x14ac:dyDescent="0.25">
      <c r="A66" s="64">
        <v>55</v>
      </c>
      <c r="B66" s="36">
        <v>41345</v>
      </c>
      <c r="C66" s="64" t="s">
        <v>5</v>
      </c>
      <c r="D66" s="64" t="s">
        <v>63</v>
      </c>
      <c r="E66" s="64" t="s">
        <v>64</v>
      </c>
      <c r="F66" s="64">
        <v>3</v>
      </c>
      <c r="G66" s="64" t="s">
        <v>3</v>
      </c>
      <c r="H66" s="64">
        <v>0</v>
      </c>
      <c r="I66" s="64">
        <f t="shared" si="0"/>
        <v>2</v>
      </c>
      <c r="J66" s="30"/>
      <c r="K66" s="30"/>
    </row>
    <row r="67" spans="1:11" ht="15.75" x14ac:dyDescent="0.25">
      <c r="A67" s="64">
        <v>56</v>
      </c>
      <c r="B67" s="36">
        <v>41345</v>
      </c>
      <c r="C67" s="64" t="s">
        <v>5</v>
      </c>
      <c r="D67" s="64" t="s">
        <v>64</v>
      </c>
      <c r="E67" s="64" t="s">
        <v>65</v>
      </c>
      <c r="F67" s="64">
        <v>4</v>
      </c>
      <c r="G67" s="64" t="s">
        <v>3</v>
      </c>
      <c r="H67" s="64">
        <v>0</v>
      </c>
      <c r="I67" s="64">
        <f t="shared" si="0"/>
        <v>3</v>
      </c>
      <c r="J67" s="30"/>
      <c r="K67" s="30"/>
    </row>
    <row r="68" spans="1:11" ht="15.75" x14ac:dyDescent="0.25">
      <c r="A68" s="64">
        <v>57</v>
      </c>
      <c r="B68" s="36">
        <v>41345</v>
      </c>
      <c r="C68" s="64" t="s">
        <v>4</v>
      </c>
      <c r="D68" s="64" t="s">
        <v>65</v>
      </c>
      <c r="E68" s="64" t="s">
        <v>66</v>
      </c>
      <c r="F68" s="64">
        <v>12</v>
      </c>
      <c r="G68" s="64" t="s">
        <v>2</v>
      </c>
      <c r="H68" s="64">
        <v>0</v>
      </c>
      <c r="I68" s="64">
        <v>9</v>
      </c>
      <c r="J68" s="30"/>
      <c r="K68" s="30"/>
    </row>
    <row r="69" spans="1:11" ht="15.75" x14ac:dyDescent="0.25">
      <c r="A69" s="64">
        <v>58</v>
      </c>
      <c r="B69" s="36">
        <v>41345</v>
      </c>
      <c r="C69" s="64" t="s">
        <v>4</v>
      </c>
      <c r="D69" s="64" t="s">
        <v>66</v>
      </c>
      <c r="E69" s="64" t="s">
        <v>67</v>
      </c>
      <c r="F69" s="64">
        <v>11</v>
      </c>
      <c r="G69" s="64" t="s">
        <v>3</v>
      </c>
      <c r="H69" s="64">
        <v>0</v>
      </c>
      <c r="I69" s="64">
        <v>9</v>
      </c>
      <c r="J69" s="93"/>
      <c r="K69" s="30"/>
    </row>
    <row r="70" spans="1:11" ht="15.75" x14ac:dyDescent="0.25">
      <c r="A70" s="64">
        <v>59</v>
      </c>
      <c r="B70" s="36">
        <v>41345</v>
      </c>
      <c r="C70" s="64" t="s">
        <v>4</v>
      </c>
      <c r="D70" s="64" t="s">
        <v>67</v>
      </c>
      <c r="E70" s="64" t="s">
        <v>68</v>
      </c>
      <c r="F70" s="64">
        <v>10</v>
      </c>
      <c r="G70" s="64" t="s">
        <v>2</v>
      </c>
      <c r="H70" s="64">
        <v>0</v>
      </c>
      <c r="I70" s="64">
        <f t="shared" si="0"/>
        <v>9</v>
      </c>
      <c r="J70" s="93"/>
      <c r="K70" s="30"/>
    </row>
    <row r="71" spans="1:11" ht="15.75" x14ac:dyDescent="0.25">
      <c r="A71" s="64">
        <v>60</v>
      </c>
      <c r="B71" s="36">
        <v>41345</v>
      </c>
      <c r="C71" s="64" t="s">
        <v>5</v>
      </c>
      <c r="D71" s="64" t="s">
        <v>68</v>
      </c>
      <c r="E71" s="64" t="s">
        <v>69</v>
      </c>
      <c r="F71" s="64">
        <v>2</v>
      </c>
      <c r="G71" s="64" t="s">
        <v>3</v>
      </c>
      <c r="H71" s="64">
        <v>0</v>
      </c>
      <c r="I71" s="64">
        <f t="shared" si="0"/>
        <v>1</v>
      </c>
      <c r="J71" s="93"/>
      <c r="K71" s="30"/>
    </row>
    <row r="72" spans="1:11" ht="15.75" x14ac:dyDescent="0.25">
      <c r="A72" s="64">
        <v>61</v>
      </c>
      <c r="B72" s="36">
        <v>41345</v>
      </c>
      <c r="C72" s="64" t="s">
        <v>5</v>
      </c>
      <c r="D72" s="64" t="s">
        <v>69</v>
      </c>
      <c r="E72" s="64" t="s">
        <v>70</v>
      </c>
      <c r="F72" s="64">
        <v>3</v>
      </c>
      <c r="G72" s="64" t="s">
        <v>2</v>
      </c>
      <c r="H72" s="64">
        <v>0</v>
      </c>
      <c r="I72" s="64">
        <f t="shared" si="0"/>
        <v>2</v>
      </c>
      <c r="J72" s="93"/>
      <c r="K72" s="30"/>
    </row>
    <row r="73" spans="1:11" ht="15.75" x14ac:dyDescent="0.25">
      <c r="A73" s="64">
        <v>62</v>
      </c>
      <c r="B73" s="36">
        <v>41345</v>
      </c>
      <c r="C73" s="64" t="s">
        <v>4</v>
      </c>
      <c r="D73" s="64" t="s">
        <v>70</v>
      </c>
      <c r="E73" s="64" t="s">
        <v>71</v>
      </c>
      <c r="F73" s="64">
        <v>7</v>
      </c>
      <c r="G73" s="64" t="s">
        <v>3</v>
      </c>
      <c r="H73" s="64">
        <v>0</v>
      </c>
      <c r="I73" s="64">
        <f t="shared" si="0"/>
        <v>6</v>
      </c>
      <c r="J73" s="93"/>
      <c r="K73" s="30"/>
    </row>
    <row r="74" spans="1:11" ht="15.75" x14ac:dyDescent="0.25">
      <c r="A74" s="64">
        <v>63</v>
      </c>
      <c r="B74" s="36">
        <v>41345</v>
      </c>
      <c r="C74" s="64" t="s">
        <v>4</v>
      </c>
      <c r="D74" s="64" t="s">
        <v>71</v>
      </c>
      <c r="E74" s="64" t="s">
        <v>72</v>
      </c>
      <c r="F74" s="64">
        <v>5</v>
      </c>
      <c r="G74" s="64" t="s">
        <v>3</v>
      </c>
      <c r="H74" s="64">
        <v>0</v>
      </c>
      <c r="I74" s="64">
        <f t="shared" si="0"/>
        <v>4</v>
      </c>
      <c r="J74" s="93"/>
      <c r="K74" s="30"/>
    </row>
    <row r="75" spans="1:11" ht="15.75" x14ac:dyDescent="0.25">
      <c r="A75" s="64">
        <v>64</v>
      </c>
      <c r="B75" s="36">
        <v>41345</v>
      </c>
      <c r="C75" s="64" t="s">
        <v>5</v>
      </c>
      <c r="D75" s="64" t="s">
        <v>72</v>
      </c>
      <c r="E75" s="64" t="s">
        <v>73</v>
      </c>
      <c r="F75" s="64">
        <v>3</v>
      </c>
      <c r="G75" s="64" t="s">
        <v>2</v>
      </c>
      <c r="H75" s="64">
        <v>0</v>
      </c>
      <c r="I75" s="64">
        <f t="shared" si="0"/>
        <v>2</v>
      </c>
      <c r="J75" s="93"/>
      <c r="K75" s="30"/>
    </row>
    <row r="76" spans="1:11" ht="15.75" x14ac:dyDescent="0.25">
      <c r="A76" s="64">
        <v>65</v>
      </c>
      <c r="B76" s="36">
        <v>41345</v>
      </c>
      <c r="C76" s="64" t="s">
        <v>5</v>
      </c>
      <c r="D76" s="64" t="s">
        <v>73</v>
      </c>
      <c r="E76" s="64" t="s">
        <v>74</v>
      </c>
      <c r="F76" s="64">
        <v>21</v>
      </c>
      <c r="G76" s="64" t="s">
        <v>2</v>
      </c>
      <c r="H76" s="64">
        <v>0</v>
      </c>
      <c r="I76" s="64">
        <f t="shared" si="0"/>
        <v>20</v>
      </c>
      <c r="J76" s="30"/>
      <c r="K76" s="30"/>
    </row>
    <row r="77" spans="1:11" ht="15.75" x14ac:dyDescent="0.25">
      <c r="A77" s="64">
        <v>66</v>
      </c>
      <c r="B77" s="36">
        <v>41345</v>
      </c>
      <c r="C77" s="64" t="s">
        <v>4</v>
      </c>
      <c r="D77" s="64" t="s">
        <v>74</v>
      </c>
      <c r="E77" s="64" t="s">
        <v>75</v>
      </c>
      <c r="F77" s="64">
        <v>17</v>
      </c>
      <c r="G77" s="64" t="s">
        <v>3</v>
      </c>
      <c r="H77" s="64">
        <v>0</v>
      </c>
      <c r="I77" s="64">
        <f t="shared" ref="I77:I140" si="1">F77-1</f>
        <v>16</v>
      </c>
      <c r="J77" s="30"/>
      <c r="K77" s="30"/>
    </row>
    <row r="78" spans="1:11" ht="15.75" x14ac:dyDescent="0.25">
      <c r="A78" s="64">
        <v>67</v>
      </c>
      <c r="B78" s="36">
        <v>41345</v>
      </c>
      <c r="C78" s="64" t="s">
        <v>4</v>
      </c>
      <c r="D78" s="64" t="s">
        <v>75</v>
      </c>
      <c r="E78" s="64" t="s">
        <v>76</v>
      </c>
      <c r="F78" s="64">
        <v>4</v>
      </c>
      <c r="G78" s="64" t="s">
        <v>2</v>
      </c>
      <c r="H78" s="64">
        <v>0</v>
      </c>
      <c r="I78" s="64">
        <f t="shared" si="1"/>
        <v>3</v>
      </c>
      <c r="J78" s="30"/>
      <c r="K78" s="30"/>
    </row>
    <row r="79" spans="1:11" ht="15.75" x14ac:dyDescent="0.25">
      <c r="A79" s="64">
        <v>68</v>
      </c>
      <c r="B79" s="36">
        <v>41345</v>
      </c>
      <c r="C79" s="64" t="s">
        <v>4</v>
      </c>
      <c r="D79" s="64" t="s">
        <v>76</v>
      </c>
      <c r="E79" s="64" t="s">
        <v>77</v>
      </c>
      <c r="F79" s="64">
        <v>6</v>
      </c>
      <c r="G79" s="64" t="s">
        <v>3</v>
      </c>
      <c r="H79" s="64">
        <v>0</v>
      </c>
      <c r="I79" s="64">
        <f t="shared" si="1"/>
        <v>5</v>
      </c>
      <c r="J79" s="30"/>
      <c r="K79" s="30"/>
    </row>
    <row r="80" spans="1:11" ht="15.75" x14ac:dyDescent="0.25">
      <c r="A80" s="64">
        <v>69</v>
      </c>
      <c r="B80" s="36">
        <v>41345</v>
      </c>
      <c r="C80" s="64" t="s">
        <v>4</v>
      </c>
      <c r="D80" s="64" t="s">
        <v>77</v>
      </c>
      <c r="E80" s="64" t="s">
        <v>78</v>
      </c>
      <c r="F80" s="64">
        <v>9</v>
      </c>
      <c r="G80" s="64" t="s">
        <v>3</v>
      </c>
      <c r="H80" s="64">
        <v>0</v>
      </c>
      <c r="I80" s="64">
        <f t="shared" si="1"/>
        <v>8</v>
      </c>
      <c r="J80" s="30"/>
      <c r="K80" s="30"/>
    </row>
    <row r="81" spans="1:11" ht="15.75" x14ac:dyDescent="0.25">
      <c r="A81" s="64">
        <v>70</v>
      </c>
      <c r="B81" s="36">
        <v>41345</v>
      </c>
      <c r="C81" s="64" t="s">
        <v>4</v>
      </c>
      <c r="D81" s="64" t="s">
        <v>78</v>
      </c>
      <c r="E81" s="64" t="s">
        <v>79</v>
      </c>
      <c r="F81" s="64">
        <v>10</v>
      </c>
      <c r="G81" s="64" t="s">
        <v>3</v>
      </c>
      <c r="H81" s="64">
        <v>0</v>
      </c>
      <c r="I81" s="64">
        <f t="shared" si="1"/>
        <v>9</v>
      </c>
      <c r="J81" s="30"/>
      <c r="K81" s="30"/>
    </row>
    <row r="82" spans="1:11" ht="15.75" x14ac:dyDescent="0.25">
      <c r="A82" s="64">
        <v>71</v>
      </c>
      <c r="B82" s="36">
        <v>41346</v>
      </c>
      <c r="C82" s="64" t="s">
        <v>4</v>
      </c>
      <c r="D82" s="64" t="s">
        <v>80</v>
      </c>
      <c r="E82" s="64" t="s">
        <v>81</v>
      </c>
      <c r="F82" s="64">
        <v>11</v>
      </c>
      <c r="G82" s="64" t="s">
        <v>2</v>
      </c>
      <c r="H82" s="64">
        <v>1</v>
      </c>
      <c r="I82" s="64">
        <f t="shared" si="1"/>
        <v>10</v>
      </c>
      <c r="J82" s="30"/>
      <c r="K82" s="30"/>
    </row>
    <row r="83" spans="1:11" ht="15.75" x14ac:dyDescent="0.25">
      <c r="A83" s="64">
        <v>72</v>
      </c>
      <c r="B83" s="36">
        <v>41346</v>
      </c>
      <c r="C83" s="64" t="s">
        <v>4</v>
      </c>
      <c r="D83" s="64" t="s">
        <v>81</v>
      </c>
      <c r="E83" s="64" t="s">
        <v>82</v>
      </c>
      <c r="F83" s="64">
        <v>11</v>
      </c>
      <c r="G83" s="64" t="s">
        <v>3</v>
      </c>
      <c r="H83" s="64">
        <v>1</v>
      </c>
      <c r="I83" s="64">
        <f t="shared" si="1"/>
        <v>10</v>
      </c>
      <c r="J83" s="30"/>
      <c r="K83" s="30"/>
    </row>
    <row r="84" spans="1:11" ht="15.75" x14ac:dyDescent="0.25">
      <c r="A84" s="64">
        <v>73</v>
      </c>
      <c r="B84" s="36">
        <v>41346</v>
      </c>
      <c r="C84" s="64" t="s">
        <v>4</v>
      </c>
      <c r="D84" s="64" t="s">
        <v>82</v>
      </c>
      <c r="E84" s="64" t="s">
        <v>83</v>
      </c>
      <c r="F84" s="64">
        <v>4</v>
      </c>
      <c r="G84" s="64" t="s">
        <v>2</v>
      </c>
      <c r="H84" s="64">
        <v>1</v>
      </c>
      <c r="I84" s="64">
        <f t="shared" si="1"/>
        <v>3</v>
      </c>
      <c r="J84" s="30"/>
      <c r="K84" s="30"/>
    </row>
    <row r="85" spans="1:11" ht="15.75" x14ac:dyDescent="0.25">
      <c r="A85" s="64">
        <v>74</v>
      </c>
      <c r="B85" s="36">
        <v>41346</v>
      </c>
      <c r="C85" s="64" t="s">
        <v>5</v>
      </c>
      <c r="D85" s="64" t="s">
        <v>83</v>
      </c>
      <c r="E85" s="64" t="s">
        <v>84</v>
      </c>
      <c r="F85" s="64">
        <v>10</v>
      </c>
      <c r="G85" s="64" t="s">
        <v>2</v>
      </c>
      <c r="H85" s="64">
        <v>1</v>
      </c>
      <c r="I85" s="64">
        <f t="shared" si="1"/>
        <v>9</v>
      </c>
      <c r="J85" s="30"/>
      <c r="K85" s="30"/>
    </row>
    <row r="86" spans="1:11" ht="15.75" x14ac:dyDescent="0.25">
      <c r="A86" s="64">
        <v>75</v>
      </c>
      <c r="B86" s="36">
        <v>41346</v>
      </c>
      <c r="C86" s="64" t="s">
        <v>4</v>
      </c>
      <c r="D86" s="64" t="s">
        <v>84</v>
      </c>
      <c r="E86" s="64" t="s">
        <v>12</v>
      </c>
      <c r="F86" s="64">
        <v>6</v>
      </c>
      <c r="G86" s="64" t="s">
        <v>3</v>
      </c>
      <c r="H86" s="64">
        <v>1</v>
      </c>
      <c r="I86" s="64">
        <f t="shared" si="1"/>
        <v>5</v>
      </c>
      <c r="J86" s="30"/>
      <c r="K86" s="30"/>
    </row>
    <row r="87" spans="1:11" ht="15.75" x14ac:dyDescent="0.25">
      <c r="A87" s="64">
        <v>76</v>
      </c>
      <c r="B87" s="36">
        <v>41346</v>
      </c>
      <c r="C87" s="64" t="s">
        <v>5</v>
      </c>
      <c r="D87" s="64" t="s">
        <v>12</v>
      </c>
      <c r="E87" s="64" t="s">
        <v>85</v>
      </c>
      <c r="F87" s="64">
        <v>5</v>
      </c>
      <c r="G87" s="64" t="s">
        <v>2</v>
      </c>
      <c r="H87" s="64">
        <v>1</v>
      </c>
      <c r="I87" s="64">
        <f t="shared" si="1"/>
        <v>4</v>
      </c>
      <c r="J87" s="30"/>
      <c r="K87" s="30"/>
    </row>
    <row r="88" spans="1:11" ht="15.75" x14ac:dyDescent="0.25">
      <c r="A88" s="64">
        <v>77</v>
      </c>
      <c r="B88" s="36">
        <v>41346</v>
      </c>
      <c r="C88" s="64" t="s">
        <v>4</v>
      </c>
      <c r="D88" s="64" t="s">
        <v>85</v>
      </c>
      <c r="E88" s="64" t="s">
        <v>86</v>
      </c>
      <c r="F88" s="64">
        <v>11</v>
      </c>
      <c r="G88" s="64" t="s">
        <v>2</v>
      </c>
      <c r="H88" s="64">
        <v>1</v>
      </c>
      <c r="I88" s="64">
        <f t="shared" si="1"/>
        <v>10</v>
      </c>
      <c r="J88" s="30"/>
      <c r="K88" s="30"/>
    </row>
    <row r="89" spans="1:11" ht="15.75" x14ac:dyDescent="0.25">
      <c r="A89" s="64">
        <v>78</v>
      </c>
      <c r="B89" s="36">
        <v>41346</v>
      </c>
      <c r="C89" s="64" t="s">
        <v>4</v>
      </c>
      <c r="D89" s="64" t="s">
        <v>86</v>
      </c>
      <c r="E89" s="64" t="s">
        <v>87</v>
      </c>
      <c r="F89" s="64">
        <v>8</v>
      </c>
      <c r="G89" s="64" t="s">
        <v>3</v>
      </c>
      <c r="H89" s="64">
        <v>0</v>
      </c>
      <c r="I89" s="64">
        <f t="shared" si="1"/>
        <v>7</v>
      </c>
      <c r="J89" s="30"/>
      <c r="K89" s="30"/>
    </row>
    <row r="90" spans="1:11" ht="15.75" x14ac:dyDescent="0.25">
      <c r="A90" s="64">
        <v>79</v>
      </c>
      <c r="B90" s="36">
        <v>41346</v>
      </c>
      <c r="C90" s="64" t="s">
        <v>5</v>
      </c>
      <c r="D90" s="64" t="s">
        <v>87</v>
      </c>
      <c r="E90" s="64" t="s">
        <v>88</v>
      </c>
      <c r="F90" s="64">
        <v>6</v>
      </c>
      <c r="G90" s="64" t="s">
        <v>2</v>
      </c>
      <c r="H90" s="64">
        <v>0</v>
      </c>
      <c r="I90" s="64">
        <f t="shared" si="1"/>
        <v>5</v>
      </c>
      <c r="J90" s="30"/>
      <c r="K90" s="30"/>
    </row>
    <row r="91" spans="1:11" ht="15.75" x14ac:dyDescent="0.25">
      <c r="A91" s="64">
        <v>80</v>
      </c>
      <c r="B91" s="36">
        <v>41346</v>
      </c>
      <c r="C91" s="64" t="s">
        <v>5</v>
      </c>
      <c r="D91" s="64" t="s">
        <v>88</v>
      </c>
      <c r="E91" s="64" t="s">
        <v>89</v>
      </c>
      <c r="F91" s="64">
        <v>4</v>
      </c>
      <c r="G91" s="64" t="s">
        <v>2</v>
      </c>
      <c r="H91" s="64">
        <v>0</v>
      </c>
      <c r="I91" s="64">
        <f t="shared" si="1"/>
        <v>3</v>
      </c>
      <c r="J91" s="30"/>
      <c r="K91" s="30"/>
    </row>
    <row r="92" spans="1:11" ht="15.75" x14ac:dyDescent="0.25">
      <c r="A92" s="64">
        <v>81</v>
      </c>
      <c r="B92" s="36">
        <v>41346</v>
      </c>
      <c r="C92" s="64" t="s">
        <v>4</v>
      </c>
      <c r="D92" s="64" t="s">
        <v>89</v>
      </c>
      <c r="E92" s="64" t="s">
        <v>90</v>
      </c>
      <c r="F92" s="64">
        <v>21</v>
      </c>
      <c r="G92" s="64" t="s">
        <v>2</v>
      </c>
      <c r="H92" s="64">
        <v>0</v>
      </c>
      <c r="I92" s="64">
        <f t="shared" si="1"/>
        <v>20</v>
      </c>
      <c r="J92" s="30"/>
      <c r="K92" s="30"/>
    </row>
    <row r="93" spans="1:11" ht="15.75" x14ac:dyDescent="0.25">
      <c r="A93" s="64">
        <v>82</v>
      </c>
      <c r="B93" s="36">
        <v>41346</v>
      </c>
      <c r="C93" s="64" t="s">
        <v>4</v>
      </c>
      <c r="D93" s="64" t="s">
        <v>90</v>
      </c>
      <c r="E93" s="64" t="s">
        <v>91</v>
      </c>
      <c r="F93" s="64">
        <v>6</v>
      </c>
      <c r="G93" s="64" t="s">
        <v>3</v>
      </c>
      <c r="H93" s="64">
        <v>0</v>
      </c>
      <c r="I93" s="64">
        <f t="shared" si="1"/>
        <v>5</v>
      </c>
      <c r="J93" s="30"/>
      <c r="K93" s="30"/>
    </row>
    <row r="94" spans="1:11" ht="15.75" x14ac:dyDescent="0.25">
      <c r="A94" s="64">
        <v>83</v>
      </c>
      <c r="B94" s="36">
        <v>41346</v>
      </c>
      <c r="C94" s="64" t="s">
        <v>4</v>
      </c>
      <c r="D94" s="64" t="s">
        <v>91</v>
      </c>
      <c r="E94" s="64" t="s">
        <v>92</v>
      </c>
      <c r="F94" s="64">
        <v>8</v>
      </c>
      <c r="G94" s="64" t="s">
        <v>3</v>
      </c>
      <c r="H94" s="64">
        <v>0</v>
      </c>
      <c r="I94" s="64">
        <f t="shared" si="1"/>
        <v>7</v>
      </c>
      <c r="J94" s="30"/>
      <c r="K94" s="30"/>
    </row>
    <row r="95" spans="1:11" ht="15.75" x14ac:dyDescent="0.25">
      <c r="A95" s="64">
        <v>84</v>
      </c>
      <c r="B95" s="36">
        <v>41346</v>
      </c>
      <c r="C95" s="64" t="s">
        <v>4</v>
      </c>
      <c r="D95" s="64" t="s">
        <v>92</v>
      </c>
      <c r="E95" s="64" t="s">
        <v>93</v>
      </c>
      <c r="F95" s="64">
        <v>12</v>
      </c>
      <c r="G95" s="64" t="s">
        <v>3</v>
      </c>
      <c r="H95" s="64">
        <v>0</v>
      </c>
      <c r="I95" s="64">
        <f t="shared" si="1"/>
        <v>11</v>
      </c>
      <c r="J95" s="30"/>
      <c r="K95" s="30"/>
    </row>
    <row r="96" spans="1:11" ht="15.75" x14ac:dyDescent="0.25">
      <c r="A96" s="64">
        <v>85</v>
      </c>
      <c r="B96" s="36">
        <v>41346</v>
      </c>
      <c r="C96" s="64" t="s">
        <v>4</v>
      </c>
      <c r="D96" s="64" t="s">
        <v>93</v>
      </c>
      <c r="E96" s="64" t="s">
        <v>94</v>
      </c>
      <c r="F96" s="64">
        <v>9</v>
      </c>
      <c r="G96" s="64" t="s">
        <v>3</v>
      </c>
      <c r="H96" s="64">
        <v>0</v>
      </c>
      <c r="I96" s="64">
        <f t="shared" si="1"/>
        <v>8</v>
      </c>
      <c r="J96" s="30"/>
      <c r="K96" s="30"/>
    </row>
    <row r="97" spans="1:11" ht="15.75" x14ac:dyDescent="0.25">
      <c r="A97" s="64">
        <v>86</v>
      </c>
      <c r="B97" s="36">
        <v>41346</v>
      </c>
      <c r="C97" s="64" t="s">
        <v>4</v>
      </c>
      <c r="D97" s="64" t="s">
        <v>94</v>
      </c>
      <c r="E97" s="64" t="s">
        <v>95</v>
      </c>
      <c r="F97" s="64">
        <v>7</v>
      </c>
      <c r="G97" s="64" t="s">
        <v>3</v>
      </c>
      <c r="H97" s="64">
        <v>0</v>
      </c>
      <c r="I97" s="64">
        <f t="shared" si="1"/>
        <v>6</v>
      </c>
      <c r="J97" s="30"/>
      <c r="K97" s="30"/>
    </row>
    <row r="98" spans="1:11" ht="15.75" x14ac:dyDescent="0.25">
      <c r="A98" s="64">
        <v>87</v>
      </c>
      <c r="B98" s="36">
        <v>41346</v>
      </c>
      <c r="C98" s="64" t="s">
        <v>5</v>
      </c>
      <c r="D98" s="64" t="s">
        <v>95</v>
      </c>
      <c r="E98" s="64" t="s">
        <v>96</v>
      </c>
      <c r="F98" s="64">
        <v>6</v>
      </c>
      <c r="G98" s="64" t="s">
        <v>3</v>
      </c>
      <c r="H98" s="64">
        <v>0</v>
      </c>
      <c r="I98" s="64">
        <f t="shared" si="1"/>
        <v>5</v>
      </c>
      <c r="J98" s="30"/>
      <c r="K98" s="30"/>
    </row>
    <row r="99" spans="1:11" ht="15.75" x14ac:dyDescent="0.25">
      <c r="A99" s="64">
        <v>88</v>
      </c>
      <c r="B99" s="36">
        <v>41346</v>
      </c>
      <c r="C99" s="64" t="s">
        <v>5</v>
      </c>
      <c r="D99" s="64" t="s">
        <v>96</v>
      </c>
      <c r="E99" s="64" t="s">
        <v>97</v>
      </c>
      <c r="F99" s="64">
        <v>1</v>
      </c>
      <c r="G99" s="64" t="s">
        <v>3</v>
      </c>
      <c r="H99" s="64">
        <v>0</v>
      </c>
      <c r="I99" s="64">
        <v>0.8</v>
      </c>
      <c r="J99" s="30"/>
      <c r="K99" s="30"/>
    </row>
    <row r="100" spans="1:11" ht="15.75" x14ac:dyDescent="0.25">
      <c r="A100" s="64">
        <v>89</v>
      </c>
      <c r="B100" s="36">
        <v>41346</v>
      </c>
      <c r="C100" s="64" t="s">
        <v>5</v>
      </c>
      <c r="D100" s="64" t="s">
        <v>97</v>
      </c>
      <c r="E100" s="64" t="s">
        <v>98</v>
      </c>
      <c r="F100" s="64">
        <v>7</v>
      </c>
      <c r="G100" s="64" t="s">
        <v>3</v>
      </c>
      <c r="H100" s="64">
        <v>0</v>
      </c>
      <c r="I100" s="64">
        <f t="shared" si="1"/>
        <v>6</v>
      </c>
      <c r="J100" s="30"/>
      <c r="K100" s="30"/>
    </row>
    <row r="101" spans="1:11" ht="15.75" x14ac:dyDescent="0.25">
      <c r="A101" s="64">
        <v>90</v>
      </c>
      <c r="B101" s="36">
        <v>41346</v>
      </c>
      <c r="C101" s="64" t="s">
        <v>4</v>
      </c>
      <c r="D101" s="64" t="s">
        <v>98</v>
      </c>
      <c r="E101" s="64" t="s">
        <v>99</v>
      </c>
      <c r="F101" s="64">
        <v>7</v>
      </c>
      <c r="G101" s="64" t="s">
        <v>3</v>
      </c>
      <c r="H101" s="64">
        <v>0</v>
      </c>
      <c r="I101" s="64">
        <f t="shared" si="1"/>
        <v>6</v>
      </c>
      <c r="J101" s="30"/>
      <c r="K101" s="30"/>
    </row>
    <row r="102" spans="1:11" ht="15.75" x14ac:dyDescent="0.25">
      <c r="A102" s="64">
        <v>91</v>
      </c>
      <c r="B102" s="36">
        <v>41346</v>
      </c>
      <c r="C102" s="64" t="s">
        <v>4</v>
      </c>
      <c r="D102" s="64" t="s">
        <v>99</v>
      </c>
      <c r="E102" s="64" t="s">
        <v>28</v>
      </c>
      <c r="F102" s="64">
        <v>6</v>
      </c>
      <c r="G102" s="64" t="s">
        <v>3</v>
      </c>
      <c r="H102" s="64">
        <v>0</v>
      </c>
      <c r="I102" s="64">
        <f t="shared" si="1"/>
        <v>5</v>
      </c>
      <c r="J102" s="30"/>
      <c r="K102" s="30"/>
    </row>
    <row r="103" spans="1:11" ht="15.75" x14ac:dyDescent="0.25">
      <c r="A103" s="64">
        <v>92</v>
      </c>
      <c r="B103" s="36">
        <v>41346</v>
      </c>
      <c r="C103" s="64" t="s">
        <v>5</v>
      </c>
      <c r="D103" s="64" t="s">
        <v>28</v>
      </c>
      <c r="E103" s="64" t="s">
        <v>100</v>
      </c>
      <c r="F103" s="64">
        <v>4</v>
      </c>
      <c r="G103" s="64" t="s">
        <v>2</v>
      </c>
      <c r="H103" s="64">
        <v>0</v>
      </c>
      <c r="I103" s="64">
        <f t="shared" si="1"/>
        <v>3</v>
      </c>
      <c r="J103" s="30"/>
      <c r="K103" s="30"/>
    </row>
    <row r="104" spans="1:11" ht="15.75" x14ac:dyDescent="0.25">
      <c r="A104" s="64">
        <v>93</v>
      </c>
      <c r="B104" s="36">
        <v>41346</v>
      </c>
      <c r="C104" s="64" t="s">
        <v>5</v>
      </c>
      <c r="D104" s="64" t="s">
        <v>100</v>
      </c>
      <c r="E104" s="64" t="s">
        <v>101</v>
      </c>
      <c r="F104" s="64">
        <v>15</v>
      </c>
      <c r="G104" s="64" t="s">
        <v>3</v>
      </c>
      <c r="H104" s="64">
        <v>0</v>
      </c>
      <c r="I104" s="64">
        <f t="shared" si="1"/>
        <v>14</v>
      </c>
      <c r="J104" s="30"/>
      <c r="K104" s="30"/>
    </row>
    <row r="105" spans="1:11" ht="15.75" x14ac:dyDescent="0.25">
      <c r="A105" s="64">
        <v>94</v>
      </c>
      <c r="B105" s="36">
        <v>41346</v>
      </c>
      <c r="C105" s="64" t="s">
        <v>5</v>
      </c>
      <c r="D105" s="64" t="s">
        <v>101</v>
      </c>
      <c r="E105" s="64" t="s">
        <v>34</v>
      </c>
      <c r="F105" s="64">
        <v>7</v>
      </c>
      <c r="G105" s="64" t="s">
        <v>2</v>
      </c>
      <c r="H105" s="64">
        <v>0</v>
      </c>
      <c r="I105" s="64">
        <f t="shared" si="1"/>
        <v>6</v>
      </c>
      <c r="J105" s="30"/>
      <c r="K105" s="30"/>
    </row>
    <row r="106" spans="1:11" ht="15.75" x14ac:dyDescent="0.25">
      <c r="A106" s="64">
        <v>95</v>
      </c>
      <c r="B106" s="36">
        <v>41346</v>
      </c>
      <c r="C106" s="64" t="s">
        <v>4</v>
      </c>
      <c r="D106" s="64" t="s">
        <v>34</v>
      </c>
      <c r="E106" s="64" t="s">
        <v>102</v>
      </c>
      <c r="F106" s="64">
        <v>20</v>
      </c>
      <c r="G106" s="64" t="s">
        <v>2</v>
      </c>
      <c r="H106" s="64">
        <v>0</v>
      </c>
      <c r="I106" s="64">
        <f t="shared" si="1"/>
        <v>19</v>
      </c>
      <c r="J106" s="30"/>
      <c r="K106" s="30"/>
    </row>
    <row r="107" spans="1:11" ht="15.75" x14ac:dyDescent="0.25">
      <c r="A107" s="64">
        <v>96</v>
      </c>
      <c r="B107" s="36">
        <v>41346</v>
      </c>
      <c r="C107" s="64" t="s">
        <v>4</v>
      </c>
      <c r="D107" s="64" t="s">
        <v>102</v>
      </c>
      <c r="E107" s="64" t="s">
        <v>103</v>
      </c>
      <c r="F107" s="64">
        <v>13</v>
      </c>
      <c r="G107" s="64" t="s">
        <v>2</v>
      </c>
      <c r="H107" s="64">
        <v>0</v>
      </c>
      <c r="I107" s="64">
        <f t="shared" si="1"/>
        <v>12</v>
      </c>
      <c r="J107" s="30"/>
      <c r="K107" s="30"/>
    </row>
    <row r="108" spans="1:11" ht="15.75" x14ac:dyDescent="0.25">
      <c r="A108" s="64">
        <v>97</v>
      </c>
      <c r="B108" s="36">
        <v>41346</v>
      </c>
      <c r="C108" s="64" t="s">
        <v>5</v>
      </c>
      <c r="D108" s="64" t="s">
        <v>103</v>
      </c>
      <c r="E108" s="64" t="s">
        <v>38</v>
      </c>
      <c r="F108" s="64">
        <v>1</v>
      </c>
      <c r="G108" s="64" t="s">
        <v>2</v>
      </c>
      <c r="H108" s="64">
        <v>0</v>
      </c>
      <c r="I108" s="64">
        <v>0.8</v>
      </c>
      <c r="J108" s="30"/>
      <c r="K108" s="30"/>
    </row>
    <row r="109" spans="1:11" ht="15.75" x14ac:dyDescent="0.25">
      <c r="A109" s="64">
        <v>98</v>
      </c>
      <c r="B109" s="36">
        <v>41346</v>
      </c>
      <c r="C109" s="64" t="s">
        <v>5</v>
      </c>
      <c r="D109" s="64" t="s">
        <v>38</v>
      </c>
      <c r="E109" s="64" t="s">
        <v>104</v>
      </c>
      <c r="F109" s="64">
        <v>45</v>
      </c>
      <c r="G109" s="64" t="s">
        <v>2</v>
      </c>
      <c r="H109" s="64">
        <v>0</v>
      </c>
      <c r="I109" s="64">
        <f t="shared" si="1"/>
        <v>44</v>
      </c>
      <c r="J109" s="30"/>
      <c r="K109" s="30"/>
    </row>
    <row r="110" spans="1:11" ht="15.75" x14ac:dyDescent="0.25">
      <c r="A110" s="64">
        <v>99</v>
      </c>
      <c r="B110" s="36">
        <v>41346</v>
      </c>
      <c r="C110" s="64" t="s">
        <v>5</v>
      </c>
      <c r="D110" s="64" t="s">
        <v>104</v>
      </c>
      <c r="E110" s="64" t="s">
        <v>40</v>
      </c>
      <c r="F110" s="64">
        <v>3</v>
      </c>
      <c r="G110" s="64" t="s">
        <v>2</v>
      </c>
      <c r="H110" s="64">
        <v>0</v>
      </c>
      <c r="I110" s="64">
        <f t="shared" si="1"/>
        <v>2</v>
      </c>
      <c r="J110" s="30"/>
      <c r="K110" s="30"/>
    </row>
    <row r="111" spans="1:11" ht="15.75" x14ac:dyDescent="0.25">
      <c r="A111" s="64">
        <v>100</v>
      </c>
      <c r="B111" s="36">
        <v>41346</v>
      </c>
      <c r="C111" s="64" t="s">
        <v>5</v>
      </c>
      <c r="D111" s="64" t="s">
        <v>40</v>
      </c>
      <c r="E111" s="64" t="s">
        <v>41</v>
      </c>
      <c r="F111" s="64">
        <v>4</v>
      </c>
      <c r="G111" s="64" t="s">
        <v>2</v>
      </c>
      <c r="H111" s="64">
        <v>0</v>
      </c>
      <c r="I111" s="64">
        <f t="shared" si="1"/>
        <v>3</v>
      </c>
      <c r="J111" s="93"/>
      <c r="K111" s="30"/>
    </row>
    <row r="112" spans="1:11" ht="15.75" x14ac:dyDescent="0.25">
      <c r="A112" s="64">
        <v>101</v>
      </c>
      <c r="B112" s="36">
        <v>41346</v>
      </c>
      <c r="C112" s="64" t="s">
        <v>4</v>
      </c>
      <c r="D112" s="64" t="s">
        <v>41</v>
      </c>
      <c r="E112" s="64" t="s">
        <v>105</v>
      </c>
      <c r="F112" s="64">
        <v>9</v>
      </c>
      <c r="G112" s="64" t="s">
        <v>3</v>
      </c>
      <c r="H112" s="64">
        <v>0</v>
      </c>
      <c r="I112" s="64">
        <f t="shared" si="1"/>
        <v>8</v>
      </c>
      <c r="J112" s="93"/>
      <c r="K112" s="30"/>
    </row>
    <row r="113" spans="1:11" ht="15.75" x14ac:dyDescent="0.25">
      <c r="A113" s="64">
        <v>102</v>
      </c>
      <c r="B113" s="36">
        <v>41346</v>
      </c>
      <c r="C113" s="64" t="s">
        <v>4</v>
      </c>
      <c r="D113" s="64" t="s">
        <v>105</v>
      </c>
      <c r="E113" s="64" t="s">
        <v>106</v>
      </c>
      <c r="F113" s="64">
        <v>13</v>
      </c>
      <c r="G113" s="64" t="s">
        <v>2</v>
      </c>
      <c r="H113" s="64">
        <v>0</v>
      </c>
      <c r="I113" s="64">
        <f t="shared" si="1"/>
        <v>12</v>
      </c>
      <c r="J113" s="93"/>
      <c r="K113" s="30"/>
    </row>
    <row r="114" spans="1:11" ht="15.75" x14ac:dyDescent="0.25">
      <c r="A114" s="64">
        <v>103</v>
      </c>
      <c r="B114" s="36">
        <v>41346</v>
      </c>
      <c r="C114" s="64" t="s">
        <v>4</v>
      </c>
      <c r="D114" s="64" t="s">
        <v>106</v>
      </c>
      <c r="E114" s="64" t="s">
        <v>107</v>
      </c>
      <c r="F114" s="64">
        <v>9</v>
      </c>
      <c r="G114" s="64" t="s">
        <v>2</v>
      </c>
      <c r="H114" s="64">
        <v>0</v>
      </c>
      <c r="I114" s="64">
        <f t="shared" si="1"/>
        <v>8</v>
      </c>
      <c r="J114" s="93"/>
      <c r="K114" s="30"/>
    </row>
    <row r="115" spans="1:11" ht="15.75" x14ac:dyDescent="0.25">
      <c r="A115" s="64">
        <v>104</v>
      </c>
      <c r="B115" s="36">
        <v>41346</v>
      </c>
      <c r="C115" s="64" t="s">
        <v>5</v>
      </c>
      <c r="D115" s="64" t="s">
        <v>107</v>
      </c>
      <c r="E115" s="64" t="s">
        <v>108</v>
      </c>
      <c r="F115" s="64">
        <v>5</v>
      </c>
      <c r="G115" s="64" t="s">
        <v>2</v>
      </c>
      <c r="H115" s="64">
        <v>0</v>
      </c>
      <c r="I115" s="64">
        <f t="shared" si="1"/>
        <v>4</v>
      </c>
      <c r="J115" s="93"/>
      <c r="K115" s="30"/>
    </row>
    <row r="116" spans="1:11" ht="15.75" x14ac:dyDescent="0.25">
      <c r="A116" s="64">
        <v>105</v>
      </c>
      <c r="B116" s="36">
        <v>41346</v>
      </c>
      <c r="C116" s="64" t="s">
        <v>4</v>
      </c>
      <c r="D116" s="64" t="s">
        <v>108</v>
      </c>
      <c r="E116" s="64" t="s">
        <v>109</v>
      </c>
      <c r="F116" s="64">
        <v>8</v>
      </c>
      <c r="G116" s="64" t="s">
        <v>3</v>
      </c>
      <c r="H116" s="64">
        <v>0</v>
      </c>
      <c r="I116" s="64">
        <f t="shared" si="1"/>
        <v>7</v>
      </c>
      <c r="J116" s="30"/>
      <c r="K116" s="30"/>
    </row>
    <row r="117" spans="1:11" ht="15.75" x14ac:dyDescent="0.25">
      <c r="A117" s="64">
        <v>106</v>
      </c>
      <c r="B117" s="36">
        <v>41346</v>
      </c>
      <c r="C117" s="64" t="s">
        <v>4</v>
      </c>
      <c r="D117" s="64" t="s">
        <v>109</v>
      </c>
      <c r="E117" s="64" t="s">
        <v>47</v>
      </c>
      <c r="F117" s="64">
        <v>7</v>
      </c>
      <c r="G117" s="64" t="s">
        <v>2</v>
      </c>
      <c r="H117" s="64">
        <v>0</v>
      </c>
      <c r="I117" s="64">
        <f t="shared" si="1"/>
        <v>6</v>
      </c>
      <c r="J117" s="30"/>
      <c r="K117" s="30"/>
    </row>
    <row r="118" spans="1:11" ht="15.75" x14ac:dyDescent="0.25">
      <c r="A118" s="64">
        <v>107</v>
      </c>
      <c r="B118" s="36">
        <v>41347</v>
      </c>
      <c r="C118" s="64" t="s">
        <v>4</v>
      </c>
      <c r="D118" s="64" t="s">
        <v>110</v>
      </c>
      <c r="E118" s="64" t="s">
        <v>54</v>
      </c>
      <c r="F118" s="64">
        <v>5</v>
      </c>
      <c r="G118" s="64" t="s">
        <v>2</v>
      </c>
      <c r="H118" s="64">
        <v>0</v>
      </c>
      <c r="I118" s="64">
        <f t="shared" si="1"/>
        <v>4</v>
      </c>
      <c r="J118" s="30"/>
      <c r="K118" s="30"/>
    </row>
    <row r="119" spans="1:11" ht="15.75" x14ac:dyDescent="0.25">
      <c r="A119" s="64">
        <v>108</v>
      </c>
      <c r="B119" s="36">
        <v>41347</v>
      </c>
      <c r="C119" s="64" t="s">
        <v>4</v>
      </c>
      <c r="D119" s="64" t="s">
        <v>54</v>
      </c>
      <c r="E119" s="64" t="s">
        <v>111</v>
      </c>
      <c r="F119" s="64">
        <v>14</v>
      </c>
      <c r="G119" s="64" t="s">
        <v>2</v>
      </c>
      <c r="H119" s="64">
        <v>1</v>
      </c>
      <c r="I119" s="64">
        <f t="shared" si="1"/>
        <v>13</v>
      </c>
      <c r="J119" s="30"/>
      <c r="K119" s="30"/>
    </row>
    <row r="120" spans="1:11" ht="15.75" x14ac:dyDescent="0.25">
      <c r="A120" s="64">
        <v>109</v>
      </c>
      <c r="B120" s="36">
        <v>41347</v>
      </c>
      <c r="C120" s="64" t="s">
        <v>5</v>
      </c>
      <c r="D120" s="64" t="s">
        <v>111</v>
      </c>
      <c r="E120" s="64" t="s">
        <v>112</v>
      </c>
      <c r="F120" s="64">
        <v>8</v>
      </c>
      <c r="G120" s="64" t="s">
        <v>3</v>
      </c>
      <c r="H120" s="64">
        <v>1</v>
      </c>
      <c r="I120" s="64">
        <f t="shared" si="1"/>
        <v>7</v>
      </c>
      <c r="J120" s="30"/>
      <c r="K120" s="30"/>
    </row>
    <row r="121" spans="1:11" ht="15.75" x14ac:dyDescent="0.25">
      <c r="A121" s="64">
        <v>110</v>
      </c>
      <c r="B121" s="36">
        <v>41347</v>
      </c>
      <c r="C121" s="64" t="s">
        <v>5</v>
      </c>
      <c r="D121" s="64" t="s">
        <v>112</v>
      </c>
      <c r="E121" s="64" t="s">
        <v>113</v>
      </c>
      <c r="F121" s="64">
        <v>2</v>
      </c>
      <c r="G121" s="64" t="s">
        <v>2</v>
      </c>
      <c r="H121" s="64">
        <v>1</v>
      </c>
      <c r="I121" s="64">
        <f t="shared" si="1"/>
        <v>1</v>
      </c>
      <c r="J121" s="30"/>
      <c r="K121" s="30"/>
    </row>
    <row r="122" spans="1:11" ht="15.75" x14ac:dyDescent="0.25">
      <c r="A122" s="64">
        <v>111</v>
      </c>
      <c r="B122" s="36">
        <v>41347</v>
      </c>
      <c r="C122" s="64" t="s">
        <v>4</v>
      </c>
      <c r="D122" s="64" t="s">
        <v>113</v>
      </c>
      <c r="E122" s="64" t="s">
        <v>114</v>
      </c>
      <c r="F122" s="64">
        <v>4</v>
      </c>
      <c r="G122" s="64" t="s">
        <v>3</v>
      </c>
      <c r="H122" s="64">
        <v>1</v>
      </c>
      <c r="I122" s="64">
        <f t="shared" si="1"/>
        <v>3</v>
      </c>
      <c r="J122" s="30"/>
      <c r="K122" s="30"/>
    </row>
    <row r="123" spans="1:11" ht="15.75" x14ac:dyDescent="0.25">
      <c r="A123" s="64">
        <v>112</v>
      </c>
      <c r="B123" s="36">
        <v>41347</v>
      </c>
      <c r="C123" s="64" t="s">
        <v>5</v>
      </c>
      <c r="D123" s="64" t="s">
        <v>114</v>
      </c>
      <c r="E123" s="64" t="s">
        <v>51</v>
      </c>
      <c r="F123" s="64">
        <v>4</v>
      </c>
      <c r="G123" s="64" t="s">
        <v>3</v>
      </c>
      <c r="H123" s="64">
        <v>1</v>
      </c>
      <c r="I123" s="64">
        <f t="shared" si="1"/>
        <v>3</v>
      </c>
      <c r="J123" s="30"/>
      <c r="K123" s="30"/>
    </row>
    <row r="124" spans="1:11" ht="15.75" x14ac:dyDescent="0.25">
      <c r="A124" s="64">
        <v>113</v>
      </c>
      <c r="B124" s="36">
        <v>41347</v>
      </c>
      <c r="C124" s="64" t="s">
        <v>4</v>
      </c>
      <c r="D124" s="64" t="s">
        <v>51</v>
      </c>
      <c r="E124" s="64" t="s">
        <v>115</v>
      </c>
      <c r="F124" s="64">
        <v>7</v>
      </c>
      <c r="G124" s="64" t="s">
        <v>3</v>
      </c>
      <c r="H124" s="64">
        <v>0</v>
      </c>
      <c r="I124" s="64">
        <f t="shared" si="1"/>
        <v>6</v>
      </c>
      <c r="J124" s="30"/>
      <c r="K124" s="30"/>
    </row>
    <row r="125" spans="1:11" ht="15.75" x14ac:dyDescent="0.25">
      <c r="A125" s="64">
        <v>114</v>
      </c>
      <c r="B125" s="36">
        <v>41347</v>
      </c>
      <c r="C125" s="64" t="s">
        <v>4</v>
      </c>
      <c r="D125" s="64" t="s">
        <v>115</v>
      </c>
      <c r="E125" s="64" t="s">
        <v>116</v>
      </c>
      <c r="F125" s="64">
        <v>8</v>
      </c>
      <c r="G125" s="64" t="s">
        <v>3</v>
      </c>
      <c r="H125" s="64">
        <v>0</v>
      </c>
      <c r="I125" s="64">
        <f t="shared" si="1"/>
        <v>7</v>
      </c>
      <c r="J125" s="30"/>
      <c r="K125" s="30"/>
    </row>
    <row r="126" spans="1:11" ht="15.75" x14ac:dyDescent="0.25">
      <c r="A126" s="64">
        <v>115</v>
      </c>
      <c r="B126" s="36">
        <v>41347</v>
      </c>
      <c r="C126" s="64" t="s">
        <v>5</v>
      </c>
      <c r="D126" s="64" t="s">
        <v>116</v>
      </c>
      <c r="E126" s="64" t="s">
        <v>117</v>
      </c>
      <c r="F126" s="64">
        <v>8</v>
      </c>
      <c r="G126" s="64" t="s">
        <v>3</v>
      </c>
      <c r="H126" s="64">
        <v>0</v>
      </c>
      <c r="I126" s="64">
        <f t="shared" si="1"/>
        <v>7</v>
      </c>
      <c r="J126" s="30"/>
      <c r="K126" s="30"/>
    </row>
    <row r="127" spans="1:11" ht="15.75" x14ac:dyDescent="0.25">
      <c r="A127" s="64">
        <v>116</v>
      </c>
      <c r="B127" s="36">
        <v>41347</v>
      </c>
      <c r="C127" s="64" t="s">
        <v>4</v>
      </c>
      <c r="D127" s="64" t="s">
        <v>117</v>
      </c>
      <c r="E127" s="64" t="s">
        <v>118</v>
      </c>
      <c r="F127" s="64">
        <v>10</v>
      </c>
      <c r="G127" s="64" t="s">
        <v>3</v>
      </c>
      <c r="H127" s="64">
        <v>0</v>
      </c>
      <c r="I127" s="64">
        <f t="shared" si="1"/>
        <v>9</v>
      </c>
      <c r="J127" s="30"/>
      <c r="K127" s="30"/>
    </row>
    <row r="128" spans="1:11" ht="15.75" x14ac:dyDescent="0.25">
      <c r="A128" s="64">
        <v>117</v>
      </c>
      <c r="B128" s="36">
        <v>41347</v>
      </c>
      <c r="C128" s="64" t="s">
        <v>4</v>
      </c>
      <c r="D128" s="64" t="s">
        <v>118</v>
      </c>
      <c r="E128" s="64" t="s">
        <v>119</v>
      </c>
      <c r="F128" s="64">
        <v>13</v>
      </c>
      <c r="G128" s="64" t="s">
        <v>2</v>
      </c>
      <c r="H128" s="64">
        <v>0</v>
      </c>
      <c r="I128" s="64">
        <f t="shared" si="1"/>
        <v>12</v>
      </c>
      <c r="J128" s="30"/>
      <c r="K128" s="30"/>
    </row>
    <row r="129" spans="1:11" ht="15.75" x14ac:dyDescent="0.25">
      <c r="A129" s="64">
        <v>118</v>
      </c>
      <c r="B129" s="36">
        <v>41347</v>
      </c>
      <c r="C129" s="64" t="s">
        <v>4</v>
      </c>
      <c r="D129" s="64" t="s">
        <v>119</v>
      </c>
      <c r="E129" s="64" t="s">
        <v>120</v>
      </c>
      <c r="F129" s="64">
        <v>7</v>
      </c>
      <c r="G129" s="64" t="s">
        <v>2</v>
      </c>
      <c r="H129" s="64">
        <v>0</v>
      </c>
      <c r="I129" s="64">
        <f t="shared" si="1"/>
        <v>6</v>
      </c>
      <c r="J129" s="30"/>
      <c r="K129" s="30"/>
    </row>
    <row r="130" spans="1:11" ht="15.75" x14ac:dyDescent="0.25">
      <c r="A130" s="64">
        <v>119</v>
      </c>
      <c r="B130" s="36">
        <v>41347</v>
      </c>
      <c r="C130" s="64" t="s">
        <v>4</v>
      </c>
      <c r="D130" s="64" t="s">
        <v>120</v>
      </c>
      <c r="E130" s="64" t="s">
        <v>121</v>
      </c>
      <c r="F130" s="64">
        <v>2</v>
      </c>
      <c r="G130" s="64" t="s">
        <v>2</v>
      </c>
      <c r="H130" s="64">
        <v>0</v>
      </c>
      <c r="I130" s="64">
        <f t="shared" si="1"/>
        <v>1</v>
      </c>
      <c r="J130" s="30"/>
      <c r="K130" s="30"/>
    </row>
    <row r="131" spans="1:11" ht="15.75" x14ac:dyDescent="0.25">
      <c r="A131" s="64">
        <v>120</v>
      </c>
      <c r="B131" s="36">
        <v>41347</v>
      </c>
      <c r="C131" s="64" t="s">
        <v>4</v>
      </c>
      <c r="D131" s="64" t="s">
        <v>121</v>
      </c>
      <c r="E131" s="64" t="s">
        <v>68</v>
      </c>
      <c r="F131" s="64">
        <v>6</v>
      </c>
      <c r="G131" s="64" t="s">
        <v>3</v>
      </c>
      <c r="H131" s="64">
        <v>0</v>
      </c>
      <c r="I131" s="64">
        <f t="shared" si="1"/>
        <v>5</v>
      </c>
      <c r="J131" s="30"/>
      <c r="K131" s="30"/>
    </row>
    <row r="132" spans="1:11" ht="15.75" x14ac:dyDescent="0.25">
      <c r="A132" s="64">
        <v>121</v>
      </c>
      <c r="B132" s="36">
        <v>41347</v>
      </c>
      <c r="C132" s="64" t="s">
        <v>4</v>
      </c>
      <c r="D132" s="64" t="s">
        <v>68</v>
      </c>
      <c r="E132" s="64" t="s">
        <v>122</v>
      </c>
      <c r="F132" s="64">
        <v>10</v>
      </c>
      <c r="G132" s="64" t="s">
        <v>3</v>
      </c>
      <c r="H132" s="64">
        <v>0</v>
      </c>
      <c r="I132" s="64">
        <f t="shared" si="1"/>
        <v>9</v>
      </c>
      <c r="J132" s="30"/>
      <c r="K132" s="30"/>
    </row>
    <row r="133" spans="1:11" ht="15.75" x14ac:dyDescent="0.25">
      <c r="A133" s="64">
        <v>122</v>
      </c>
      <c r="B133" s="36">
        <v>41347</v>
      </c>
      <c r="C133" s="64" t="s">
        <v>5</v>
      </c>
      <c r="D133" s="64" t="s">
        <v>122</v>
      </c>
      <c r="E133" s="64" t="s">
        <v>72</v>
      </c>
      <c r="F133" s="64">
        <v>7</v>
      </c>
      <c r="G133" s="64" t="s">
        <v>2</v>
      </c>
      <c r="H133" s="64">
        <v>0</v>
      </c>
      <c r="I133" s="64">
        <f t="shared" si="1"/>
        <v>6</v>
      </c>
      <c r="J133" s="30"/>
      <c r="K133" s="30"/>
    </row>
    <row r="134" spans="1:11" ht="15.75" x14ac:dyDescent="0.25">
      <c r="A134" s="64">
        <v>123</v>
      </c>
      <c r="B134" s="36">
        <v>41347</v>
      </c>
      <c r="C134" s="64" t="s">
        <v>5</v>
      </c>
      <c r="D134" s="64" t="s">
        <v>72</v>
      </c>
      <c r="E134" s="64" t="s">
        <v>123</v>
      </c>
      <c r="F134" s="64">
        <v>5</v>
      </c>
      <c r="G134" s="64" t="s">
        <v>2</v>
      </c>
      <c r="H134" s="64">
        <v>0</v>
      </c>
      <c r="I134" s="64">
        <f t="shared" si="1"/>
        <v>4</v>
      </c>
      <c r="J134" s="30"/>
      <c r="K134" s="30"/>
    </row>
    <row r="135" spans="1:11" ht="15.75" x14ac:dyDescent="0.25">
      <c r="A135" s="64">
        <v>124</v>
      </c>
      <c r="B135" s="36">
        <v>41347</v>
      </c>
      <c r="C135" s="64" t="s">
        <v>4</v>
      </c>
      <c r="D135" s="64" t="s">
        <v>123</v>
      </c>
      <c r="E135" s="64" t="s">
        <v>124</v>
      </c>
      <c r="F135" s="64">
        <v>8</v>
      </c>
      <c r="G135" s="64" t="s">
        <v>3</v>
      </c>
      <c r="H135" s="64">
        <v>0</v>
      </c>
      <c r="I135" s="64">
        <f t="shared" si="1"/>
        <v>7</v>
      </c>
      <c r="J135" s="30"/>
      <c r="K135" s="30"/>
    </row>
    <row r="136" spans="1:11" ht="15.75" x14ac:dyDescent="0.25">
      <c r="A136" s="64">
        <v>125</v>
      </c>
      <c r="B136" s="36">
        <v>41347</v>
      </c>
      <c r="C136" s="64" t="s">
        <v>4</v>
      </c>
      <c r="D136" s="64" t="s">
        <v>124</v>
      </c>
      <c r="E136" s="64" t="s">
        <v>125</v>
      </c>
      <c r="F136" s="64">
        <v>5</v>
      </c>
      <c r="G136" s="64" t="s">
        <v>3</v>
      </c>
      <c r="H136" s="64">
        <v>0</v>
      </c>
      <c r="I136" s="64">
        <f t="shared" si="1"/>
        <v>4</v>
      </c>
      <c r="J136" s="30"/>
      <c r="K136" s="30"/>
    </row>
    <row r="137" spans="1:11" ht="15.75" x14ac:dyDescent="0.25">
      <c r="A137" s="64">
        <v>126</v>
      </c>
      <c r="B137" s="36">
        <v>41347</v>
      </c>
      <c r="C137" s="64" t="s">
        <v>4</v>
      </c>
      <c r="D137" s="64" t="s">
        <v>125</v>
      </c>
      <c r="E137" s="64" t="s">
        <v>74</v>
      </c>
      <c r="F137" s="64">
        <v>6</v>
      </c>
      <c r="G137" s="64" t="s">
        <v>3</v>
      </c>
      <c r="H137" s="64">
        <v>0</v>
      </c>
      <c r="I137" s="64">
        <f t="shared" si="1"/>
        <v>5</v>
      </c>
      <c r="J137" s="30"/>
      <c r="K137" s="30"/>
    </row>
    <row r="138" spans="1:11" ht="15.75" x14ac:dyDescent="0.25">
      <c r="A138" s="64">
        <v>127</v>
      </c>
      <c r="B138" s="36">
        <v>41347</v>
      </c>
      <c r="C138" s="64" t="s">
        <v>5</v>
      </c>
      <c r="D138" s="64" t="s">
        <v>74</v>
      </c>
      <c r="E138" s="64" t="s">
        <v>126</v>
      </c>
      <c r="F138" s="64">
        <v>5</v>
      </c>
      <c r="G138" s="64" t="s">
        <v>3</v>
      </c>
      <c r="H138" s="64">
        <v>0</v>
      </c>
      <c r="I138" s="64">
        <f t="shared" si="1"/>
        <v>4</v>
      </c>
      <c r="J138" s="30"/>
      <c r="K138" s="30"/>
    </row>
    <row r="139" spans="1:11" ht="15.75" x14ac:dyDescent="0.25">
      <c r="A139" s="64">
        <v>128</v>
      </c>
      <c r="B139" s="36">
        <v>41347</v>
      </c>
      <c r="C139" s="64" t="s">
        <v>5</v>
      </c>
      <c r="D139" s="64" t="s">
        <v>126</v>
      </c>
      <c r="E139" s="64" t="s">
        <v>127</v>
      </c>
      <c r="F139" s="64">
        <v>2</v>
      </c>
      <c r="G139" s="64" t="s">
        <v>3</v>
      </c>
      <c r="H139" s="64">
        <v>0</v>
      </c>
      <c r="I139" s="64">
        <f t="shared" si="1"/>
        <v>1</v>
      </c>
      <c r="J139" s="30"/>
      <c r="K139" s="30"/>
    </row>
    <row r="140" spans="1:11" ht="15.75" x14ac:dyDescent="0.25">
      <c r="A140" s="64">
        <v>129</v>
      </c>
      <c r="B140" s="36">
        <v>41347</v>
      </c>
      <c r="C140" s="64" t="s">
        <v>5</v>
      </c>
      <c r="D140" s="64" t="s">
        <v>127</v>
      </c>
      <c r="E140" s="64" t="s">
        <v>128</v>
      </c>
      <c r="F140" s="64">
        <v>18</v>
      </c>
      <c r="G140" s="64" t="s">
        <v>2</v>
      </c>
      <c r="H140" s="64">
        <v>0</v>
      </c>
      <c r="I140" s="64">
        <f t="shared" si="1"/>
        <v>17</v>
      </c>
      <c r="J140" s="30"/>
      <c r="K140" s="30"/>
    </row>
    <row r="141" spans="1:11" ht="15.75" x14ac:dyDescent="0.25">
      <c r="A141" s="64">
        <v>130</v>
      </c>
      <c r="B141" s="36">
        <v>41347</v>
      </c>
      <c r="C141" s="64" t="s">
        <v>4</v>
      </c>
      <c r="D141" s="64" t="s">
        <v>128</v>
      </c>
      <c r="E141" s="64" t="s">
        <v>129</v>
      </c>
      <c r="F141" s="64">
        <v>5</v>
      </c>
      <c r="G141" s="64" t="s">
        <v>2</v>
      </c>
      <c r="H141" s="64">
        <v>0</v>
      </c>
      <c r="I141" s="64">
        <f t="shared" ref="I141:I169" si="2">F141-1</f>
        <v>4</v>
      </c>
      <c r="J141" s="30"/>
      <c r="K141" s="30"/>
    </row>
    <row r="142" spans="1:11" ht="15.75" x14ac:dyDescent="0.25">
      <c r="A142" s="64">
        <v>131</v>
      </c>
      <c r="B142" s="36">
        <v>41347</v>
      </c>
      <c r="C142" s="64" t="s">
        <v>4</v>
      </c>
      <c r="D142" s="64" t="s">
        <v>129</v>
      </c>
      <c r="E142" s="64" t="s">
        <v>130</v>
      </c>
      <c r="F142" s="64">
        <v>4</v>
      </c>
      <c r="G142" s="64" t="s">
        <v>2</v>
      </c>
      <c r="H142" s="64">
        <v>0</v>
      </c>
      <c r="I142" s="64">
        <f t="shared" si="2"/>
        <v>3</v>
      </c>
      <c r="J142" s="30"/>
      <c r="K142" s="30"/>
    </row>
    <row r="143" spans="1:11" ht="15.75" x14ac:dyDescent="0.25">
      <c r="A143" s="64">
        <v>132</v>
      </c>
      <c r="B143" s="36">
        <v>41347</v>
      </c>
      <c r="C143" s="64" t="s">
        <v>5</v>
      </c>
      <c r="D143" s="64" t="s">
        <v>130</v>
      </c>
      <c r="E143" s="64" t="s">
        <v>131</v>
      </c>
      <c r="F143" s="64">
        <v>4</v>
      </c>
      <c r="G143" s="64" t="s">
        <v>2</v>
      </c>
      <c r="H143" s="64">
        <v>0</v>
      </c>
      <c r="I143" s="64">
        <f t="shared" si="2"/>
        <v>3</v>
      </c>
      <c r="J143" s="30"/>
      <c r="K143" s="30"/>
    </row>
    <row r="144" spans="1:11" ht="15.75" x14ac:dyDescent="0.25">
      <c r="A144" s="64">
        <v>133</v>
      </c>
      <c r="B144" s="36">
        <v>41347</v>
      </c>
      <c r="C144" s="64" t="s">
        <v>4</v>
      </c>
      <c r="D144" s="64" t="s">
        <v>131</v>
      </c>
      <c r="E144" s="64" t="s">
        <v>132</v>
      </c>
      <c r="F144" s="64">
        <v>9</v>
      </c>
      <c r="G144" s="64" t="s">
        <v>3</v>
      </c>
      <c r="H144" s="64">
        <v>0</v>
      </c>
      <c r="I144" s="64">
        <f t="shared" si="2"/>
        <v>8</v>
      </c>
      <c r="J144" s="30"/>
      <c r="K144" s="30"/>
    </row>
    <row r="145" spans="1:11" ht="15.75" x14ac:dyDescent="0.25">
      <c r="A145" s="64">
        <v>134</v>
      </c>
      <c r="B145" s="36">
        <v>41347</v>
      </c>
      <c r="C145" s="64" t="s">
        <v>5</v>
      </c>
      <c r="D145" s="64" t="s">
        <v>132</v>
      </c>
      <c r="E145" s="64" t="s">
        <v>133</v>
      </c>
      <c r="F145" s="64">
        <v>5</v>
      </c>
      <c r="G145" s="64" t="s">
        <v>3</v>
      </c>
      <c r="H145" s="64">
        <v>0</v>
      </c>
      <c r="I145" s="64">
        <f t="shared" si="2"/>
        <v>4</v>
      </c>
      <c r="J145" s="93"/>
      <c r="K145" s="30"/>
    </row>
    <row r="146" spans="1:11" ht="15.75" x14ac:dyDescent="0.25">
      <c r="A146" s="64">
        <v>135</v>
      </c>
      <c r="B146" s="36">
        <v>41347</v>
      </c>
      <c r="C146" s="64" t="s">
        <v>5</v>
      </c>
      <c r="D146" s="64" t="s">
        <v>133</v>
      </c>
      <c r="E146" s="64" t="s">
        <v>134</v>
      </c>
      <c r="F146" s="64">
        <v>1</v>
      </c>
      <c r="G146" s="64" t="s">
        <v>2</v>
      </c>
      <c r="H146" s="64">
        <v>0</v>
      </c>
      <c r="I146" s="64">
        <v>0.8</v>
      </c>
      <c r="J146" s="93"/>
      <c r="K146" s="30"/>
    </row>
    <row r="147" spans="1:11" ht="15.75" x14ac:dyDescent="0.25">
      <c r="A147" s="64">
        <v>136</v>
      </c>
      <c r="B147" s="36">
        <v>41348</v>
      </c>
      <c r="C147" s="64" t="s">
        <v>5</v>
      </c>
      <c r="D147" s="64" t="s">
        <v>55</v>
      </c>
      <c r="E147" s="64" t="s">
        <v>56</v>
      </c>
      <c r="F147" s="64">
        <v>2</v>
      </c>
      <c r="G147" s="64" t="s">
        <v>2</v>
      </c>
      <c r="H147" s="64">
        <v>1</v>
      </c>
      <c r="I147" s="64">
        <f t="shared" si="2"/>
        <v>1</v>
      </c>
      <c r="J147" s="93"/>
      <c r="K147" s="30"/>
    </row>
    <row r="148" spans="1:11" ht="15.75" x14ac:dyDescent="0.25">
      <c r="A148" s="64">
        <v>137</v>
      </c>
      <c r="B148" s="36">
        <v>41348</v>
      </c>
      <c r="C148" s="64" t="s">
        <v>4</v>
      </c>
      <c r="D148" s="64" t="s">
        <v>56</v>
      </c>
      <c r="E148" s="64" t="s">
        <v>111</v>
      </c>
      <c r="F148" s="64">
        <v>6</v>
      </c>
      <c r="G148" s="64" t="s">
        <v>2</v>
      </c>
      <c r="H148" s="64">
        <v>1</v>
      </c>
      <c r="I148" s="64">
        <f t="shared" si="2"/>
        <v>5</v>
      </c>
      <c r="J148" s="93"/>
      <c r="K148" s="30"/>
    </row>
    <row r="149" spans="1:11" ht="15.75" x14ac:dyDescent="0.25">
      <c r="A149" s="64">
        <v>138</v>
      </c>
      <c r="B149" s="36">
        <v>41348</v>
      </c>
      <c r="C149" s="64" t="s">
        <v>5</v>
      </c>
      <c r="D149" s="64" t="s">
        <v>111</v>
      </c>
      <c r="E149" s="64" t="s">
        <v>50</v>
      </c>
      <c r="F149" s="64">
        <v>6</v>
      </c>
      <c r="G149" s="64" t="s">
        <v>3</v>
      </c>
      <c r="H149" s="64">
        <v>1</v>
      </c>
      <c r="I149" s="64">
        <f t="shared" si="2"/>
        <v>5</v>
      </c>
      <c r="J149" s="93"/>
      <c r="K149" s="30"/>
    </row>
    <row r="150" spans="1:11" ht="15.75" x14ac:dyDescent="0.25">
      <c r="A150" s="64">
        <v>139</v>
      </c>
      <c r="B150" s="36">
        <v>41348</v>
      </c>
      <c r="C150" s="64" t="s">
        <v>4</v>
      </c>
      <c r="D150" s="64" t="s">
        <v>50</v>
      </c>
      <c r="E150" s="64" t="s">
        <v>135</v>
      </c>
      <c r="F150" s="64">
        <v>15</v>
      </c>
      <c r="G150" s="64" t="s">
        <v>2</v>
      </c>
      <c r="H150" s="64">
        <v>1</v>
      </c>
      <c r="I150" s="64">
        <f t="shared" si="2"/>
        <v>14</v>
      </c>
      <c r="J150" s="93"/>
      <c r="K150" s="30"/>
    </row>
    <row r="151" spans="1:11" ht="15.75" x14ac:dyDescent="0.25">
      <c r="A151" s="64">
        <v>140</v>
      </c>
      <c r="B151" s="36">
        <v>41348</v>
      </c>
      <c r="C151" s="64" t="s">
        <v>5</v>
      </c>
      <c r="D151" s="64" t="s">
        <v>135</v>
      </c>
      <c r="E151" s="64" t="s">
        <v>52</v>
      </c>
      <c r="F151" s="64">
        <v>5</v>
      </c>
      <c r="G151" s="64" t="s">
        <v>2</v>
      </c>
      <c r="H151" s="64">
        <v>1</v>
      </c>
      <c r="I151" s="64">
        <f t="shared" si="2"/>
        <v>4</v>
      </c>
      <c r="J151" s="93"/>
      <c r="K151" s="30"/>
    </row>
    <row r="152" spans="1:11" ht="15.75" x14ac:dyDescent="0.25">
      <c r="A152" s="64">
        <v>141</v>
      </c>
      <c r="B152" s="36">
        <v>41348</v>
      </c>
      <c r="C152" s="64" t="s">
        <v>4</v>
      </c>
      <c r="D152" s="64" t="s">
        <v>52</v>
      </c>
      <c r="E152" s="64" t="s">
        <v>136</v>
      </c>
      <c r="F152" s="64">
        <v>14</v>
      </c>
      <c r="G152" s="64" t="s">
        <v>2</v>
      </c>
      <c r="H152" s="64">
        <v>1</v>
      </c>
      <c r="I152" s="64">
        <f t="shared" si="2"/>
        <v>13</v>
      </c>
      <c r="J152" s="30"/>
      <c r="K152" s="30"/>
    </row>
    <row r="153" spans="1:11" ht="15.75" x14ac:dyDescent="0.25">
      <c r="A153" s="64">
        <v>142</v>
      </c>
      <c r="B153" s="36">
        <v>41348</v>
      </c>
      <c r="C153" s="64" t="s">
        <v>4</v>
      </c>
      <c r="D153" s="64" t="s">
        <v>136</v>
      </c>
      <c r="E153" s="64" t="s">
        <v>137</v>
      </c>
      <c r="F153" s="64">
        <v>21</v>
      </c>
      <c r="G153" s="64" t="s">
        <v>2</v>
      </c>
      <c r="H153" s="64">
        <v>1</v>
      </c>
      <c r="I153" s="64">
        <f t="shared" si="2"/>
        <v>20</v>
      </c>
      <c r="J153" s="30"/>
      <c r="K153" s="30"/>
    </row>
    <row r="154" spans="1:11" ht="15.75" x14ac:dyDescent="0.25">
      <c r="A154" s="64">
        <v>143</v>
      </c>
      <c r="B154" s="36">
        <v>41348</v>
      </c>
      <c r="C154" s="64" t="s">
        <v>4</v>
      </c>
      <c r="D154" s="64" t="s">
        <v>137</v>
      </c>
      <c r="E154" s="64" t="s">
        <v>138</v>
      </c>
      <c r="F154" s="64">
        <v>4</v>
      </c>
      <c r="G154" s="64" t="s">
        <v>3</v>
      </c>
      <c r="H154" s="64">
        <v>0</v>
      </c>
      <c r="I154" s="64">
        <f t="shared" si="2"/>
        <v>3</v>
      </c>
      <c r="J154" s="30"/>
      <c r="K154" s="30"/>
    </row>
    <row r="155" spans="1:11" ht="15.75" x14ac:dyDescent="0.25">
      <c r="A155" s="64">
        <v>144</v>
      </c>
      <c r="B155" s="36">
        <v>41348</v>
      </c>
      <c r="C155" s="64" t="s">
        <v>4</v>
      </c>
      <c r="D155" s="64" t="s">
        <v>138</v>
      </c>
      <c r="E155" s="64" t="s">
        <v>139</v>
      </c>
      <c r="F155" s="64">
        <v>13</v>
      </c>
      <c r="G155" s="64" t="s">
        <v>2</v>
      </c>
      <c r="H155" s="64">
        <v>0</v>
      </c>
      <c r="I155" s="64">
        <f t="shared" si="2"/>
        <v>12</v>
      </c>
      <c r="J155" s="30"/>
      <c r="K155" s="30"/>
    </row>
    <row r="156" spans="1:11" ht="15.75" x14ac:dyDescent="0.25">
      <c r="A156" s="64">
        <v>145</v>
      </c>
      <c r="B156" s="36">
        <v>41348</v>
      </c>
      <c r="C156" s="64" t="s">
        <v>4</v>
      </c>
      <c r="D156" s="64" t="s">
        <v>139</v>
      </c>
      <c r="E156" s="64" t="s">
        <v>68</v>
      </c>
      <c r="F156" s="64">
        <v>1</v>
      </c>
      <c r="G156" s="64" t="s">
        <v>2</v>
      </c>
      <c r="H156" s="64">
        <v>0</v>
      </c>
      <c r="I156" s="64">
        <v>0.8</v>
      </c>
      <c r="J156" s="30"/>
      <c r="K156" s="30"/>
    </row>
    <row r="157" spans="1:11" ht="15.75" x14ac:dyDescent="0.25">
      <c r="A157" s="64">
        <v>146</v>
      </c>
      <c r="B157" s="36">
        <v>41348</v>
      </c>
      <c r="C157" s="64" t="s">
        <v>5</v>
      </c>
      <c r="D157" s="64" t="s">
        <v>68</v>
      </c>
      <c r="E157" s="64" t="s">
        <v>140</v>
      </c>
      <c r="F157" s="64">
        <v>8</v>
      </c>
      <c r="G157" s="64" t="s">
        <v>3</v>
      </c>
      <c r="H157" s="64">
        <v>0</v>
      </c>
      <c r="I157" s="64">
        <f t="shared" si="2"/>
        <v>7</v>
      </c>
      <c r="J157" s="30"/>
      <c r="K157" s="30"/>
    </row>
    <row r="158" spans="1:11" ht="15.75" x14ac:dyDescent="0.25">
      <c r="A158" s="64">
        <v>147</v>
      </c>
      <c r="B158" s="36">
        <v>41348</v>
      </c>
      <c r="C158" s="64" t="s">
        <v>5</v>
      </c>
      <c r="D158" s="64" t="s">
        <v>140</v>
      </c>
      <c r="E158" s="64" t="s">
        <v>71</v>
      </c>
      <c r="F158" s="64">
        <v>4</v>
      </c>
      <c r="G158" s="64" t="s">
        <v>2</v>
      </c>
      <c r="H158" s="64">
        <v>0</v>
      </c>
      <c r="I158" s="64">
        <f t="shared" si="2"/>
        <v>3</v>
      </c>
      <c r="J158" s="30"/>
      <c r="K158" s="30"/>
    </row>
    <row r="159" spans="1:11" ht="15.75" x14ac:dyDescent="0.25">
      <c r="A159" s="64">
        <v>148</v>
      </c>
      <c r="B159" s="36">
        <v>41348</v>
      </c>
      <c r="C159" s="64" t="s">
        <v>4</v>
      </c>
      <c r="D159" s="64" t="s">
        <v>71</v>
      </c>
      <c r="E159" s="64" t="s">
        <v>141</v>
      </c>
      <c r="F159" s="64">
        <v>9</v>
      </c>
      <c r="G159" s="64" t="s">
        <v>3</v>
      </c>
      <c r="H159" s="64">
        <v>0</v>
      </c>
      <c r="I159" s="64">
        <f t="shared" si="2"/>
        <v>8</v>
      </c>
      <c r="J159" s="30"/>
      <c r="K159" s="30"/>
    </row>
    <row r="160" spans="1:11" ht="15.75" x14ac:dyDescent="0.25">
      <c r="A160" s="64">
        <v>149</v>
      </c>
      <c r="B160" s="36">
        <v>41348</v>
      </c>
      <c r="C160" s="64" t="s">
        <v>5</v>
      </c>
      <c r="D160" s="64" t="s">
        <v>141</v>
      </c>
      <c r="E160" s="64" t="s">
        <v>142</v>
      </c>
      <c r="F160" s="64">
        <v>5</v>
      </c>
      <c r="G160" s="64" t="s">
        <v>3</v>
      </c>
      <c r="H160" s="64">
        <v>0</v>
      </c>
      <c r="I160" s="64">
        <f t="shared" si="2"/>
        <v>4</v>
      </c>
      <c r="J160" s="30"/>
      <c r="K160" s="30"/>
    </row>
    <row r="161" spans="1:11" ht="15.75" x14ac:dyDescent="0.25">
      <c r="A161" s="64">
        <v>150</v>
      </c>
      <c r="B161" s="36">
        <v>41348</v>
      </c>
      <c r="C161" s="64" t="s">
        <v>4</v>
      </c>
      <c r="D161" s="64" t="s">
        <v>142</v>
      </c>
      <c r="E161" s="64" t="s">
        <v>124</v>
      </c>
      <c r="F161" s="64">
        <v>4</v>
      </c>
      <c r="G161" s="64" t="s">
        <v>2</v>
      </c>
      <c r="H161" s="64">
        <v>0</v>
      </c>
      <c r="I161" s="64">
        <f t="shared" si="2"/>
        <v>3</v>
      </c>
      <c r="J161" s="30"/>
      <c r="K161" s="30"/>
    </row>
    <row r="162" spans="1:11" ht="15.75" x14ac:dyDescent="0.25">
      <c r="A162" s="64">
        <v>151</v>
      </c>
      <c r="B162" s="36">
        <v>41348</v>
      </c>
      <c r="C162" s="64" t="s">
        <v>4</v>
      </c>
      <c r="D162" s="64" t="s">
        <v>124</v>
      </c>
      <c r="E162" s="64" t="s">
        <v>143</v>
      </c>
      <c r="F162" s="64">
        <v>17</v>
      </c>
      <c r="G162" s="64" t="s">
        <v>3</v>
      </c>
      <c r="H162" s="64">
        <v>0</v>
      </c>
      <c r="I162" s="64">
        <f t="shared" si="2"/>
        <v>16</v>
      </c>
      <c r="J162" s="30"/>
      <c r="K162" s="30"/>
    </row>
    <row r="163" spans="1:11" ht="15.75" x14ac:dyDescent="0.25">
      <c r="A163" s="64">
        <v>152</v>
      </c>
      <c r="B163" s="36">
        <v>41348</v>
      </c>
      <c r="C163" s="64" t="s">
        <v>5</v>
      </c>
      <c r="D163" s="64" t="s">
        <v>143</v>
      </c>
      <c r="E163" s="64" t="s">
        <v>75</v>
      </c>
      <c r="F163" s="64">
        <v>11</v>
      </c>
      <c r="G163" s="64" t="s">
        <v>2</v>
      </c>
      <c r="H163" s="64">
        <v>0</v>
      </c>
      <c r="I163" s="64">
        <f t="shared" si="2"/>
        <v>10</v>
      </c>
      <c r="J163" s="30"/>
      <c r="K163" s="30"/>
    </row>
    <row r="164" spans="1:11" ht="15.75" x14ac:dyDescent="0.25">
      <c r="A164" s="64">
        <v>153</v>
      </c>
      <c r="B164" s="36">
        <v>41348</v>
      </c>
      <c r="C164" s="64" t="s">
        <v>4</v>
      </c>
      <c r="D164" s="64" t="s">
        <v>75</v>
      </c>
      <c r="E164" s="64" t="s">
        <v>144</v>
      </c>
      <c r="F164" s="64">
        <v>3</v>
      </c>
      <c r="G164" s="64" t="s">
        <v>2</v>
      </c>
      <c r="H164" s="64">
        <v>0</v>
      </c>
      <c r="I164" s="64">
        <f t="shared" si="2"/>
        <v>2</v>
      </c>
      <c r="J164" s="30"/>
      <c r="K164" s="30"/>
    </row>
    <row r="165" spans="1:11" ht="15.75" x14ac:dyDescent="0.25">
      <c r="A165" s="64">
        <v>154</v>
      </c>
      <c r="B165" s="36">
        <v>41348</v>
      </c>
      <c r="C165" s="64" t="s">
        <v>4</v>
      </c>
      <c r="D165" s="64" t="s">
        <v>144</v>
      </c>
      <c r="E165" s="64" t="s">
        <v>145</v>
      </c>
      <c r="F165" s="64">
        <v>9</v>
      </c>
      <c r="G165" s="64" t="s">
        <v>2</v>
      </c>
      <c r="H165" s="64">
        <v>0</v>
      </c>
      <c r="I165" s="64">
        <f t="shared" si="2"/>
        <v>8</v>
      </c>
      <c r="J165" s="30"/>
      <c r="K165" s="30"/>
    </row>
    <row r="166" spans="1:11" ht="15.75" x14ac:dyDescent="0.25">
      <c r="A166" s="64">
        <v>155</v>
      </c>
      <c r="B166" s="36">
        <v>41348</v>
      </c>
      <c r="C166" s="64" t="s">
        <v>4</v>
      </c>
      <c r="D166" s="64" t="s">
        <v>145</v>
      </c>
      <c r="E166" s="64" t="s">
        <v>146</v>
      </c>
      <c r="F166" s="64">
        <v>2</v>
      </c>
      <c r="G166" s="64" t="s">
        <v>2</v>
      </c>
      <c r="H166" s="64">
        <v>0</v>
      </c>
      <c r="I166" s="64">
        <f t="shared" si="2"/>
        <v>1</v>
      </c>
      <c r="J166" s="30"/>
      <c r="K166" s="30"/>
    </row>
    <row r="167" spans="1:11" ht="15.75" x14ac:dyDescent="0.25">
      <c r="A167" s="64">
        <v>156</v>
      </c>
      <c r="B167" s="36">
        <v>41348</v>
      </c>
      <c r="C167" s="64" t="s">
        <v>4</v>
      </c>
      <c r="D167" s="64" t="s">
        <v>146</v>
      </c>
      <c r="E167" s="64" t="s">
        <v>147</v>
      </c>
      <c r="F167" s="64">
        <v>11</v>
      </c>
      <c r="G167" s="64" t="s">
        <v>2</v>
      </c>
      <c r="H167" s="64">
        <v>0</v>
      </c>
      <c r="I167" s="64">
        <f t="shared" si="2"/>
        <v>10</v>
      </c>
      <c r="J167" s="30"/>
      <c r="K167" s="30"/>
    </row>
    <row r="168" spans="1:11" ht="15.75" x14ac:dyDescent="0.25">
      <c r="A168" s="64">
        <v>157</v>
      </c>
      <c r="B168" s="36">
        <v>41348</v>
      </c>
      <c r="C168" s="64" t="s">
        <v>4</v>
      </c>
      <c r="D168" s="64" t="s">
        <v>147</v>
      </c>
      <c r="E168" s="64" t="s">
        <v>148</v>
      </c>
      <c r="F168" s="64">
        <v>8</v>
      </c>
      <c r="G168" s="64" t="s">
        <v>2</v>
      </c>
      <c r="H168" s="64">
        <v>0</v>
      </c>
      <c r="I168" s="64">
        <f t="shared" si="2"/>
        <v>7</v>
      </c>
      <c r="J168" s="30"/>
      <c r="K168" s="30"/>
    </row>
    <row r="169" spans="1:11" ht="15.75" x14ac:dyDescent="0.25">
      <c r="A169" s="64">
        <v>158</v>
      </c>
      <c r="B169" s="36">
        <v>41348</v>
      </c>
      <c r="C169" s="64" t="s">
        <v>4</v>
      </c>
      <c r="D169" s="64" t="s">
        <v>148</v>
      </c>
      <c r="E169" s="64" t="s">
        <v>149</v>
      </c>
      <c r="F169" s="64">
        <v>8</v>
      </c>
      <c r="G169" s="64" t="s">
        <v>2</v>
      </c>
      <c r="H169" s="64">
        <v>0</v>
      </c>
      <c r="I169" s="64">
        <f t="shared" si="2"/>
        <v>7</v>
      </c>
      <c r="J169" s="30"/>
      <c r="K169" s="30"/>
    </row>
    <row r="170" spans="1:11" x14ac:dyDescent="0.25">
      <c r="A170" s="30"/>
      <c r="B170" s="30"/>
      <c r="C170" s="67" t="s">
        <v>472</v>
      </c>
      <c r="D170" s="67"/>
      <c r="E170" s="67"/>
      <c r="F170" s="66">
        <f t="shared" ref="F170" si="3">AVERAGE(F12:F169)</f>
        <v>7.5632911392405067</v>
      </c>
      <c r="G170" s="30"/>
      <c r="H170" s="30"/>
      <c r="I170" s="30"/>
      <c r="J170" s="30"/>
      <c r="K170" s="30"/>
    </row>
    <row r="171" spans="1:11" ht="104.25" customHeight="1" x14ac:dyDescent="0.25">
      <c r="A171" s="95" t="s">
        <v>489</v>
      </c>
      <c r="B171" s="95"/>
      <c r="C171" s="95"/>
      <c r="D171" s="95"/>
      <c r="E171" s="95"/>
      <c r="F171" s="95"/>
    </row>
  </sheetData>
  <mergeCells count="5">
    <mergeCell ref="A171:F171"/>
    <mergeCell ref="C170:E170"/>
    <mergeCell ref="D2:E2"/>
    <mergeCell ref="D9:E9"/>
    <mergeCell ref="A1:G1"/>
  </mergeCells>
  <pageMargins left="0.25" right="0.25" top="0.55000000000000004" bottom="0.39" header="0.3" footer="0.25"/>
  <pageSetup scale="9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4"/>
  <sheetViews>
    <sheetView view="pageBreakPreview" topLeftCell="A112" zoomScaleNormal="85" zoomScaleSheetLayoutView="100" workbookViewId="0"/>
  </sheetViews>
  <sheetFormatPr baseColWidth="10" defaultRowHeight="15" x14ac:dyDescent="0.25"/>
  <cols>
    <col min="1" max="1" width="8" bestFit="1" customWidth="1"/>
    <col min="2" max="2" width="13.42578125" bestFit="1" customWidth="1"/>
    <col min="3" max="3" width="11.42578125" hidden="1" customWidth="1"/>
    <col min="4" max="4" width="15.5703125" hidden="1" customWidth="1"/>
    <col min="5" max="5" width="12" customWidth="1"/>
    <col min="6" max="6" width="15.42578125" bestFit="1" customWidth="1"/>
    <col min="7" max="7" width="35.28515625" customWidth="1"/>
    <col min="8" max="8" width="2.28515625" hidden="1" customWidth="1"/>
    <col min="9" max="9" width="26.28515625" customWidth="1"/>
  </cols>
  <sheetData>
    <row r="1" spans="1:9" s="63" customFormat="1" ht="17.25" customHeight="1" x14ac:dyDescent="0.25"/>
    <row r="2" spans="1:9" s="87" customFormat="1" ht="30" customHeight="1" x14ac:dyDescent="0.25">
      <c r="A2" s="88" t="s">
        <v>488</v>
      </c>
      <c r="B2" s="88"/>
      <c r="C2" s="88"/>
      <c r="D2" s="88"/>
      <c r="E2" s="88"/>
      <c r="F2" s="88"/>
      <c r="G2" s="88"/>
      <c r="H2" s="88"/>
      <c r="I2" s="88"/>
    </row>
    <row r="3" spans="1:9" s="63" customFormat="1" ht="17.25" customHeight="1" thickBot="1" x14ac:dyDescent="0.3"/>
    <row r="4" spans="1:9" s="63" customFormat="1" ht="17.25" customHeight="1" thickBot="1" x14ac:dyDescent="0.3">
      <c r="B4" s="76" t="s">
        <v>473</v>
      </c>
      <c r="C4" s="77">
        <v>2</v>
      </c>
      <c r="D4" s="77"/>
      <c r="E4" s="78"/>
      <c r="F4" s="98">
        <v>4</v>
      </c>
      <c r="G4" s="97"/>
    </row>
    <row r="5" spans="1:9" s="63" customFormat="1" ht="17.25" customHeight="1" thickBot="1" x14ac:dyDescent="0.3">
      <c r="B5" s="79" t="s">
        <v>474</v>
      </c>
      <c r="C5" s="80" t="s">
        <v>475</v>
      </c>
      <c r="D5" s="80"/>
      <c r="E5" s="81"/>
      <c r="F5" s="79" t="s">
        <v>475</v>
      </c>
      <c r="G5" s="82"/>
    </row>
    <row r="6" spans="1:9" s="63" customFormat="1" ht="15.75" thickBot="1" x14ac:dyDescent="0.3">
      <c r="B6" s="83" t="s">
        <v>476</v>
      </c>
      <c r="C6" s="84" t="s">
        <v>477</v>
      </c>
      <c r="D6" s="84"/>
      <c r="E6" s="85"/>
      <c r="F6" s="83" t="s">
        <v>477</v>
      </c>
      <c r="G6" s="86"/>
    </row>
    <row r="7" spans="1:9" s="63" customFormat="1" ht="15.75" thickBot="1" x14ac:dyDescent="0.3">
      <c r="B7" s="79" t="s">
        <v>478</v>
      </c>
      <c r="C7" s="80" t="s">
        <v>479</v>
      </c>
      <c r="D7" s="80"/>
      <c r="E7" s="81"/>
      <c r="F7" s="79" t="s">
        <v>479</v>
      </c>
      <c r="G7" s="82"/>
    </row>
    <row r="8" spans="1:9" s="63" customFormat="1" ht="15.75" thickBot="1" x14ac:dyDescent="0.3">
      <c r="B8" s="83" t="s">
        <v>480</v>
      </c>
      <c r="C8" s="84" t="s">
        <v>481</v>
      </c>
      <c r="D8" s="84"/>
      <c r="E8" s="85"/>
      <c r="F8" s="83" t="s">
        <v>490</v>
      </c>
      <c r="G8" s="86"/>
    </row>
    <row r="9" spans="1:9" s="63" customFormat="1" ht="15.75" thickBot="1" x14ac:dyDescent="0.3">
      <c r="B9" s="79" t="s">
        <v>482</v>
      </c>
      <c r="C9" s="80" t="s">
        <v>483</v>
      </c>
      <c r="D9" s="80"/>
      <c r="E9" s="81"/>
      <c r="F9" s="79" t="s">
        <v>491</v>
      </c>
      <c r="G9" s="82"/>
    </row>
    <row r="10" spans="1:9" s="63" customFormat="1" ht="15.75" thickBot="1" x14ac:dyDescent="0.3">
      <c r="B10" s="83" t="s">
        <v>484</v>
      </c>
      <c r="C10" s="84" t="s">
        <v>485</v>
      </c>
      <c r="D10" s="84"/>
      <c r="E10" s="85"/>
      <c r="F10" s="83" t="s">
        <v>485</v>
      </c>
      <c r="G10" s="86"/>
    </row>
    <row r="11" spans="1:9" s="63" customFormat="1" ht="15.75" thickBot="1" x14ac:dyDescent="0.3">
      <c r="B11" s="79" t="s">
        <v>486</v>
      </c>
      <c r="C11" s="80" t="s">
        <v>487</v>
      </c>
      <c r="D11" s="80"/>
      <c r="E11" s="81"/>
      <c r="F11" s="96" t="s">
        <v>487</v>
      </c>
      <c r="G11" s="97"/>
    </row>
    <row r="12" spans="1:9" s="63" customFormat="1" x14ac:dyDescent="0.25"/>
    <row r="13" spans="1:9" ht="78" customHeight="1" x14ac:dyDescent="0.25">
      <c r="A13" s="38" t="s">
        <v>0</v>
      </c>
      <c r="B13" s="38" t="s">
        <v>154</v>
      </c>
      <c r="C13" s="38" t="s">
        <v>1</v>
      </c>
      <c r="D13" s="38" t="s">
        <v>297</v>
      </c>
      <c r="E13" s="38" t="s">
        <v>161</v>
      </c>
      <c r="F13" s="38" t="s">
        <v>162</v>
      </c>
      <c r="G13" s="38" t="s">
        <v>312</v>
      </c>
      <c r="H13" s="38" t="s">
        <v>163</v>
      </c>
      <c r="I13" s="38" t="s">
        <v>315</v>
      </c>
    </row>
    <row r="14" spans="1:9" ht="15.75" x14ac:dyDescent="0.25">
      <c r="A14" s="35">
        <v>1</v>
      </c>
      <c r="B14" s="36">
        <v>41344</v>
      </c>
      <c r="C14" s="35" t="s">
        <v>4</v>
      </c>
      <c r="D14" s="37" t="s">
        <v>298</v>
      </c>
      <c r="E14" s="37">
        <v>0.33709490740740744</v>
      </c>
      <c r="F14" s="37">
        <v>0.34004629629629629</v>
      </c>
      <c r="G14" s="39">
        <v>4.1549400369403884</v>
      </c>
      <c r="H14" s="35" t="s">
        <v>3</v>
      </c>
      <c r="I14" s="40">
        <f t="shared" ref="I14:I77" si="0">G14*60</f>
        <v>249.2964022164233</v>
      </c>
    </row>
    <row r="15" spans="1:9" ht="15.75" x14ac:dyDescent="0.25">
      <c r="A15" s="35">
        <v>2</v>
      </c>
      <c r="B15" s="36">
        <v>41344</v>
      </c>
      <c r="C15" s="35" t="s">
        <v>4</v>
      </c>
      <c r="D15" s="37" t="s">
        <v>300</v>
      </c>
      <c r="E15" s="37">
        <v>0.34004629629629629</v>
      </c>
      <c r="F15" s="37">
        <v>0.34246527777777774</v>
      </c>
      <c r="G15" s="39">
        <v>3.845486738398904</v>
      </c>
      <c r="H15" s="35" t="s">
        <v>3</v>
      </c>
      <c r="I15" s="40">
        <f t="shared" si="0"/>
        <v>230.72920430393424</v>
      </c>
    </row>
    <row r="16" spans="1:9" ht="15.75" x14ac:dyDescent="0.25">
      <c r="A16" s="35">
        <v>3</v>
      </c>
      <c r="B16" s="36">
        <v>41344</v>
      </c>
      <c r="C16" s="35" t="s">
        <v>5</v>
      </c>
      <c r="D16" s="37" t="s">
        <v>299</v>
      </c>
      <c r="E16" s="37">
        <v>0.34246527777777774</v>
      </c>
      <c r="F16" s="37">
        <v>0.3445833333333333</v>
      </c>
      <c r="G16" s="39">
        <v>2.6330348039919045</v>
      </c>
      <c r="H16" s="35" t="s">
        <v>3</v>
      </c>
      <c r="I16" s="40">
        <f t="shared" si="0"/>
        <v>157.98208823951427</v>
      </c>
    </row>
    <row r="17" spans="1:9" ht="15.75" x14ac:dyDescent="0.25">
      <c r="A17" s="35">
        <v>4</v>
      </c>
      <c r="B17" s="36">
        <v>41344</v>
      </c>
      <c r="C17" s="35" t="s">
        <v>4</v>
      </c>
      <c r="D17" s="37" t="s">
        <v>301</v>
      </c>
      <c r="E17" s="37">
        <v>0.3445833333333333</v>
      </c>
      <c r="F17" s="37">
        <v>0.3460185185185185</v>
      </c>
      <c r="G17" s="39">
        <v>2.044218839117093</v>
      </c>
      <c r="H17" s="35" t="s">
        <v>3</v>
      </c>
      <c r="I17" s="40">
        <f t="shared" si="0"/>
        <v>122.65313034702558</v>
      </c>
    </row>
    <row r="18" spans="1:9" ht="15.75" x14ac:dyDescent="0.25">
      <c r="A18" s="35">
        <v>5</v>
      </c>
      <c r="B18" s="36">
        <v>41344</v>
      </c>
      <c r="C18" s="35" t="s">
        <v>5</v>
      </c>
      <c r="D18" s="37" t="s">
        <v>302</v>
      </c>
      <c r="E18" s="37">
        <v>0.3460185185185185</v>
      </c>
      <c r="F18" s="37">
        <v>0.346712962962963</v>
      </c>
      <c r="G18" s="39">
        <v>1.9081766216258984</v>
      </c>
      <c r="H18" s="35" t="s">
        <v>3</v>
      </c>
      <c r="I18" s="40">
        <f t="shared" si="0"/>
        <v>114.4905972975539</v>
      </c>
    </row>
    <row r="19" spans="1:9" ht="15.75" x14ac:dyDescent="0.25">
      <c r="A19" s="35">
        <v>6</v>
      </c>
      <c r="B19" s="36">
        <v>41344</v>
      </c>
      <c r="C19" s="35" t="s">
        <v>4</v>
      </c>
      <c r="D19" s="37" t="s">
        <v>303</v>
      </c>
      <c r="E19" s="37">
        <v>0.346712962962963</v>
      </c>
      <c r="F19" s="37">
        <v>0.3482986111111111</v>
      </c>
      <c r="G19" s="39">
        <v>1.7696696734928992</v>
      </c>
      <c r="H19" s="35" t="s">
        <v>3</v>
      </c>
      <c r="I19" s="40">
        <f t="shared" si="0"/>
        <v>106.18018040957395</v>
      </c>
    </row>
    <row r="20" spans="1:9" ht="15.75" x14ac:dyDescent="0.25">
      <c r="A20" s="35">
        <v>7</v>
      </c>
      <c r="B20" s="36">
        <v>41344</v>
      </c>
      <c r="C20" s="35" t="s">
        <v>5</v>
      </c>
      <c r="D20" s="37" t="s">
        <v>304</v>
      </c>
      <c r="E20" s="37">
        <v>0.3482986111111111</v>
      </c>
      <c r="F20" s="37">
        <v>0.34940972222222227</v>
      </c>
      <c r="G20" s="39">
        <v>1.3597626851405948</v>
      </c>
      <c r="H20" s="35" t="s">
        <v>3</v>
      </c>
      <c r="I20" s="40">
        <f t="shared" si="0"/>
        <v>81.58576110843569</v>
      </c>
    </row>
    <row r="21" spans="1:9" ht="15.75" x14ac:dyDescent="0.25">
      <c r="A21" s="35">
        <v>8</v>
      </c>
      <c r="B21" s="36">
        <v>41344</v>
      </c>
      <c r="C21" s="35" t="s">
        <v>4</v>
      </c>
      <c r="D21" s="37" t="s">
        <v>305</v>
      </c>
      <c r="E21" s="37">
        <v>0.34940972222222227</v>
      </c>
      <c r="F21" s="37">
        <v>0.34973379629629631</v>
      </c>
      <c r="G21" s="39">
        <v>0.28000000000000003</v>
      </c>
      <c r="H21" s="35" t="s">
        <v>2</v>
      </c>
      <c r="I21" s="40">
        <f t="shared" si="0"/>
        <v>16.8</v>
      </c>
    </row>
    <row r="22" spans="1:9" ht="15.75" x14ac:dyDescent="0.25">
      <c r="A22" s="35">
        <v>9</v>
      </c>
      <c r="B22" s="36">
        <v>41344</v>
      </c>
      <c r="C22" s="35" t="s">
        <v>5</v>
      </c>
      <c r="D22" s="37" t="s">
        <v>306</v>
      </c>
      <c r="E22" s="37">
        <v>0.34973379629629631</v>
      </c>
      <c r="F22" s="37">
        <v>0.35040509259259256</v>
      </c>
      <c r="G22" s="39">
        <v>0.57999999999999996</v>
      </c>
      <c r="H22" s="35" t="s">
        <v>3</v>
      </c>
      <c r="I22" s="40">
        <f t="shared" si="0"/>
        <v>34.799999999999997</v>
      </c>
    </row>
    <row r="23" spans="1:9" ht="15.75" x14ac:dyDescent="0.25">
      <c r="A23" s="35">
        <v>10</v>
      </c>
      <c r="B23" s="36">
        <v>41344</v>
      </c>
      <c r="C23" s="35" t="s">
        <v>4</v>
      </c>
      <c r="D23" s="37" t="s">
        <v>307</v>
      </c>
      <c r="E23" s="37">
        <v>0.35040509259259256</v>
      </c>
      <c r="F23" s="37">
        <v>0.35142361111111109</v>
      </c>
      <c r="G23" s="39">
        <v>1.28</v>
      </c>
      <c r="H23" s="35" t="s">
        <v>3</v>
      </c>
      <c r="I23" s="40">
        <f t="shared" si="0"/>
        <v>76.8</v>
      </c>
    </row>
    <row r="24" spans="1:9" ht="15.75" x14ac:dyDescent="0.25">
      <c r="A24" s="35">
        <v>11</v>
      </c>
      <c r="B24" s="36">
        <v>41344</v>
      </c>
      <c r="C24" s="35" t="s">
        <v>4</v>
      </c>
      <c r="D24" s="37" t="s">
        <v>308</v>
      </c>
      <c r="E24" s="37">
        <v>0.35142361111111109</v>
      </c>
      <c r="F24" s="37">
        <v>0.35232638888888884</v>
      </c>
      <c r="G24" s="39">
        <v>1.18</v>
      </c>
      <c r="H24" s="35" t="s">
        <v>3</v>
      </c>
      <c r="I24" s="40">
        <f t="shared" si="0"/>
        <v>70.8</v>
      </c>
    </row>
    <row r="25" spans="1:9" ht="15.75" x14ac:dyDescent="0.25">
      <c r="A25" s="35">
        <v>12</v>
      </c>
      <c r="B25" s="36">
        <v>41344</v>
      </c>
      <c r="C25" s="35" t="s">
        <v>4</v>
      </c>
      <c r="D25" s="37" t="s">
        <v>309</v>
      </c>
      <c r="E25" s="37">
        <v>0.35232638888888884</v>
      </c>
      <c r="F25" s="37">
        <v>0.35809027777777774</v>
      </c>
      <c r="G25" s="39">
        <v>8.18</v>
      </c>
      <c r="H25" s="35" t="s">
        <v>3</v>
      </c>
      <c r="I25" s="40">
        <f t="shared" si="0"/>
        <v>490.79999999999995</v>
      </c>
    </row>
    <row r="26" spans="1:9" ht="15.75" x14ac:dyDescent="0.25">
      <c r="A26" s="35">
        <v>13</v>
      </c>
      <c r="B26" s="36">
        <v>41344</v>
      </c>
      <c r="C26" s="35" t="s">
        <v>5</v>
      </c>
      <c r="D26" s="37" t="s">
        <v>179</v>
      </c>
      <c r="E26" s="37">
        <v>0.35809027777777774</v>
      </c>
      <c r="F26" s="37">
        <v>0.35974537037037035</v>
      </c>
      <c r="G26" s="39">
        <v>2.2281436789198779</v>
      </c>
      <c r="H26" s="35" t="s">
        <v>3</v>
      </c>
      <c r="I26" s="40">
        <f t="shared" si="0"/>
        <v>133.68862073519267</v>
      </c>
    </row>
    <row r="27" spans="1:9" ht="15.75" x14ac:dyDescent="0.25">
      <c r="A27" s="35">
        <v>14</v>
      </c>
      <c r="B27" s="36">
        <v>41344</v>
      </c>
      <c r="C27" s="35" t="s">
        <v>4</v>
      </c>
      <c r="D27" s="37" t="s">
        <v>180</v>
      </c>
      <c r="E27" s="37">
        <v>0.35974537037037035</v>
      </c>
      <c r="F27" s="37">
        <v>0.36123842592592598</v>
      </c>
      <c r="G27" s="39">
        <v>2.0857895681983791</v>
      </c>
      <c r="H27" s="35" t="s">
        <v>2</v>
      </c>
      <c r="I27" s="40">
        <f t="shared" si="0"/>
        <v>125.14737409190275</v>
      </c>
    </row>
    <row r="28" spans="1:9" ht="15.75" x14ac:dyDescent="0.25">
      <c r="A28" s="35">
        <v>15</v>
      </c>
      <c r="B28" s="36">
        <v>41344</v>
      </c>
      <c r="C28" s="35" t="s">
        <v>4</v>
      </c>
      <c r="D28" s="37" t="s">
        <v>181</v>
      </c>
      <c r="E28" s="37">
        <v>0.36123842592592598</v>
      </c>
      <c r="F28" s="37">
        <v>0.36252314814814812</v>
      </c>
      <c r="G28" s="39">
        <v>1.906091605022084</v>
      </c>
      <c r="H28" s="35" t="s">
        <v>3</v>
      </c>
      <c r="I28" s="40">
        <f t="shared" si="0"/>
        <v>114.36549630132504</v>
      </c>
    </row>
    <row r="29" spans="1:9" ht="15.75" x14ac:dyDescent="0.25">
      <c r="A29" s="35">
        <v>16</v>
      </c>
      <c r="B29" s="36">
        <v>41344</v>
      </c>
      <c r="C29" s="35" t="s">
        <v>4</v>
      </c>
      <c r="D29" s="37" t="s">
        <v>182</v>
      </c>
      <c r="E29" s="37">
        <v>0.36252314814814812</v>
      </c>
      <c r="F29" s="37">
        <v>0.36385416666666665</v>
      </c>
      <c r="G29" s="39">
        <v>1.5532031132606789</v>
      </c>
      <c r="H29" s="35" t="s">
        <v>2</v>
      </c>
      <c r="I29" s="40">
        <f t="shared" si="0"/>
        <v>93.192186795640737</v>
      </c>
    </row>
    <row r="30" spans="1:9" ht="15.75" x14ac:dyDescent="0.25">
      <c r="A30" s="35">
        <v>17</v>
      </c>
      <c r="B30" s="36">
        <v>41344</v>
      </c>
      <c r="C30" s="35" t="s">
        <v>4</v>
      </c>
      <c r="D30" s="37" t="s">
        <v>183</v>
      </c>
      <c r="E30" s="37">
        <v>0.36385416666666665</v>
      </c>
      <c r="F30" s="37">
        <v>0.36624999999999996</v>
      </c>
      <c r="G30" s="39">
        <v>3.2736067017394817</v>
      </c>
      <c r="H30" s="35" t="s">
        <v>3</v>
      </c>
      <c r="I30" s="40">
        <f t="shared" si="0"/>
        <v>196.4164021043689</v>
      </c>
    </row>
    <row r="31" spans="1:9" ht="15.75" x14ac:dyDescent="0.25">
      <c r="A31" s="35">
        <v>18</v>
      </c>
      <c r="B31" s="36">
        <v>41344</v>
      </c>
      <c r="C31" s="35" t="s">
        <v>5</v>
      </c>
      <c r="D31" s="37" t="s">
        <v>184</v>
      </c>
      <c r="E31" s="37">
        <v>0.36624999999999996</v>
      </c>
      <c r="F31" s="37">
        <v>0.36839120370370365</v>
      </c>
      <c r="G31" s="39">
        <v>3.0539955635758815</v>
      </c>
      <c r="H31" s="35" t="s">
        <v>3</v>
      </c>
      <c r="I31" s="40">
        <f t="shared" si="0"/>
        <v>183.23973381455289</v>
      </c>
    </row>
    <row r="32" spans="1:9" ht="15.75" x14ac:dyDescent="0.25">
      <c r="A32" s="35">
        <v>19</v>
      </c>
      <c r="B32" s="36">
        <v>41344</v>
      </c>
      <c r="C32" s="35" t="s">
        <v>4</v>
      </c>
      <c r="D32" s="37" t="s">
        <v>185</v>
      </c>
      <c r="E32" s="37">
        <v>0.36839120370370365</v>
      </c>
      <c r="F32" s="37">
        <v>0.37023148148148149</v>
      </c>
      <c r="G32" s="39">
        <v>2.7855093170073815</v>
      </c>
      <c r="H32" s="35" t="s">
        <v>3</v>
      </c>
      <c r="I32" s="40">
        <f t="shared" si="0"/>
        <v>167.13055902044289</v>
      </c>
    </row>
    <row r="33" spans="1:9" ht="15.75" x14ac:dyDescent="0.25">
      <c r="A33" s="35">
        <v>20</v>
      </c>
      <c r="B33" s="36">
        <v>41344</v>
      </c>
      <c r="C33" s="35" t="s">
        <v>4</v>
      </c>
      <c r="D33" s="37" t="s">
        <v>186</v>
      </c>
      <c r="E33" s="37">
        <v>0.37023148148148149</v>
      </c>
      <c r="F33" s="37">
        <v>0.37153935185185188</v>
      </c>
      <c r="G33" s="39">
        <v>2.3309984347433783</v>
      </c>
      <c r="H33" s="35" t="s">
        <v>3</v>
      </c>
      <c r="I33" s="40">
        <f t="shared" si="0"/>
        <v>139.8599060846027</v>
      </c>
    </row>
    <row r="34" spans="1:9" ht="15.75" x14ac:dyDescent="0.25">
      <c r="A34" s="35">
        <v>21</v>
      </c>
      <c r="B34" s="36">
        <v>41344</v>
      </c>
      <c r="C34" s="35" t="s">
        <v>5</v>
      </c>
      <c r="D34" s="37" t="s">
        <v>187</v>
      </c>
      <c r="E34" s="37">
        <v>0.37153935185185188</v>
      </c>
      <c r="F34" s="37">
        <v>0.3732523148148148</v>
      </c>
      <c r="G34" s="39">
        <v>2.2782909430388827</v>
      </c>
      <c r="H34" s="35" t="s">
        <v>3</v>
      </c>
      <c r="I34" s="40">
        <f t="shared" si="0"/>
        <v>136.69745658233296</v>
      </c>
    </row>
    <row r="35" spans="1:9" ht="15.75" x14ac:dyDescent="0.25">
      <c r="A35" s="35">
        <v>22</v>
      </c>
      <c r="B35" s="36">
        <v>41344</v>
      </c>
      <c r="C35" s="35" t="s">
        <v>4</v>
      </c>
      <c r="D35" s="37" t="s">
        <v>188</v>
      </c>
      <c r="E35" s="37">
        <v>0.3732523148148148</v>
      </c>
      <c r="F35" s="37">
        <v>0.37488425925925922</v>
      </c>
      <c r="G35" s="39">
        <v>2.2131142789730802</v>
      </c>
      <c r="H35" s="35" t="s">
        <v>3</v>
      </c>
      <c r="I35" s="40">
        <f t="shared" si="0"/>
        <v>132.78685673838481</v>
      </c>
    </row>
    <row r="36" spans="1:9" ht="15.75" x14ac:dyDescent="0.25">
      <c r="A36" s="35">
        <v>23</v>
      </c>
      <c r="B36" s="36">
        <v>41344</v>
      </c>
      <c r="C36" s="35" t="s">
        <v>4</v>
      </c>
      <c r="D36" s="37" t="s">
        <v>189</v>
      </c>
      <c r="E36" s="37">
        <v>0.38217592592592592</v>
      </c>
      <c r="F36" s="37">
        <v>0.38366898148148149</v>
      </c>
      <c r="G36" s="39">
        <v>2.0920468917465769</v>
      </c>
      <c r="H36" s="35" t="s">
        <v>2</v>
      </c>
      <c r="I36" s="40">
        <f t="shared" si="0"/>
        <v>125.52281350479461</v>
      </c>
    </row>
    <row r="37" spans="1:9" ht="15.75" x14ac:dyDescent="0.25">
      <c r="A37" s="35">
        <v>24</v>
      </c>
      <c r="B37" s="36">
        <v>41344</v>
      </c>
      <c r="C37" s="35" t="s">
        <v>4</v>
      </c>
      <c r="D37" s="37" t="s">
        <v>190</v>
      </c>
      <c r="E37" s="37">
        <v>0.38366898148148149</v>
      </c>
      <c r="F37" s="37">
        <v>0.38490740740740742</v>
      </c>
      <c r="G37" s="39">
        <v>1.8726403898908757</v>
      </c>
      <c r="H37" s="35" t="s">
        <v>3</v>
      </c>
      <c r="I37" s="40">
        <f t="shared" si="0"/>
        <v>112.35842339345254</v>
      </c>
    </row>
    <row r="38" spans="1:9" ht="15.75" x14ac:dyDescent="0.25">
      <c r="A38" s="35">
        <v>25</v>
      </c>
      <c r="B38" s="36">
        <v>41344</v>
      </c>
      <c r="C38" s="35" t="s">
        <v>4</v>
      </c>
      <c r="D38" s="37" t="s">
        <v>191</v>
      </c>
      <c r="E38" s="37">
        <v>0.38490740740740742</v>
      </c>
      <c r="F38" s="37">
        <v>0.3865277777777778</v>
      </c>
      <c r="G38" s="39">
        <v>1.7966157277696766</v>
      </c>
      <c r="H38" s="35" t="s">
        <v>3</v>
      </c>
      <c r="I38" s="40">
        <f t="shared" si="0"/>
        <v>107.7969436661806</v>
      </c>
    </row>
    <row r="39" spans="1:9" ht="15.75" x14ac:dyDescent="0.25">
      <c r="A39" s="35">
        <v>26</v>
      </c>
      <c r="B39" s="36">
        <v>41344</v>
      </c>
      <c r="C39" s="35" t="s">
        <v>5</v>
      </c>
      <c r="D39" s="37" t="s">
        <v>192</v>
      </c>
      <c r="E39" s="37">
        <v>0.3865277777777778</v>
      </c>
      <c r="F39" s="37">
        <v>0.38747685185185188</v>
      </c>
      <c r="G39" s="39">
        <v>1.6220473147113807</v>
      </c>
      <c r="H39" s="35" t="s">
        <v>3</v>
      </c>
      <c r="I39" s="40">
        <f t="shared" si="0"/>
        <v>97.322838882682845</v>
      </c>
    </row>
    <row r="40" spans="1:9" ht="15.75" x14ac:dyDescent="0.25">
      <c r="A40" s="35">
        <v>27</v>
      </c>
      <c r="B40" s="36">
        <v>41344</v>
      </c>
      <c r="C40" s="35" t="s">
        <v>5</v>
      </c>
      <c r="D40" s="37" t="s">
        <v>193</v>
      </c>
      <c r="E40" s="37">
        <v>0.38747685185185188</v>
      </c>
      <c r="F40" s="37">
        <v>0.38750000000000001</v>
      </c>
      <c r="G40" s="39">
        <v>0.42241925559937954</v>
      </c>
      <c r="H40" s="35" t="s">
        <v>3</v>
      </c>
      <c r="I40" s="40">
        <f t="shared" si="0"/>
        <v>25.345155335962772</v>
      </c>
    </row>
    <row r="41" spans="1:9" ht="15.75" x14ac:dyDescent="0.25">
      <c r="A41" s="35">
        <v>28</v>
      </c>
      <c r="B41" s="36">
        <v>41344</v>
      </c>
      <c r="C41" s="35" t="s">
        <v>5</v>
      </c>
      <c r="D41" s="37" t="s">
        <v>194</v>
      </c>
      <c r="E41" s="37">
        <v>0.38750000000000001</v>
      </c>
      <c r="F41" s="37">
        <v>0.38898148148148143</v>
      </c>
      <c r="G41" s="39">
        <v>2.0805327949346974</v>
      </c>
      <c r="H41" s="35" t="s">
        <v>3</v>
      </c>
      <c r="I41" s="40">
        <f t="shared" si="0"/>
        <v>124.83196769608185</v>
      </c>
    </row>
    <row r="42" spans="1:9" ht="15.75" x14ac:dyDescent="0.25">
      <c r="A42" s="35">
        <v>29</v>
      </c>
      <c r="B42" s="36">
        <v>41344</v>
      </c>
      <c r="C42" s="35" t="s">
        <v>5</v>
      </c>
      <c r="D42" s="37" t="s">
        <v>195</v>
      </c>
      <c r="E42" s="37">
        <v>0.38898148148148143</v>
      </c>
      <c r="F42" s="37">
        <v>0.38995370370370369</v>
      </c>
      <c r="G42" s="39">
        <v>1.2352370504231658</v>
      </c>
      <c r="H42" s="35" t="s">
        <v>2</v>
      </c>
      <c r="I42" s="40">
        <f t="shared" si="0"/>
        <v>74.114223025389947</v>
      </c>
    </row>
    <row r="43" spans="1:9" ht="15.75" x14ac:dyDescent="0.25">
      <c r="A43" s="35">
        <v>30</v>
      </c>
      <c r="B43" s="36">
        <v>41344</v>
      </c>
      <c r="C43" s="35" t="s">
        <v>5</v>
      </c>
      <c r="D43" s="37" t="s">
        <v>196</v>
      </c>
      <c r="E43" s="37">
        <v>0.38995370370370369</v>
      </c>
      <c r="F43" s="37">
        <v>0.39049768518518518</v>
      </c>
      <c r="G43" s="39">
        <v>0.86556156020378694</v>
      </c>
      <c r="H43" s="35" t="s">
        <v>2</v>
      </c>
      <c r="I43" s="40">
        <f t="shared" si="0"/>
        <v>51.933693612227216</v>
      </c>
    </row>
    <row r="44" spans="1:9" ht="15.75" x14ac:dyDescent="0.25">
      <c r="A44" s="35">
        <v>31</v>
      </c>
      <c r="B44" s="36">
        <v>41344</v>
      </c>
      <c r="C44" s="35" t="s">
        <v>5</v>
      </c>
      <c r="D44" s="37" t="s">
        <v>197</v>
      </c>
      <c r="E44" s="37">
        <v>0.39049768518518518</v>
      </c>
      <c r="F44" s="37">
        <v>0.39196759259259256</v>
      </c>
      <c r="G44" s="39">
        <v>2.0699999999999998</v>
      </c>
      <c r="H44" s="35" t="s">
        <v>2</v>
      </c>
      <c r="I44" s="40">
        <f t="shared" si="0"/>
        <v>124.19999999999999</v>
      </c>
    </row>
    <row r="45" spans="1:9" ht="15.75" x14ac:dyDescent="0.25">
      <c r="A45" s="35">
        <v>32</v>
      </c>
      <c r="B45" s="36">
        <v>41344</v>
      </c>
      <c r="C45" s="35" t="s">
        <v>4</v>
      </c>
      <c r="D45" s="37" t="s">
        <v>198</v>
      </c>
      <c r="E45" s="37">
        <v>0.39196759259259256</v>
      </c>
      <c r="F45" s="37">
        <v>0.39361111111111113</v>
      </c>
      <c r="G45" s="39">
        <v>2.2234984347305726</v>
      </c>
      <c r="H45" s="35" t="s">
        <v>2</v>
      </c>
      <c r="I45" s="40">
        <f t="shared" si="0"/>
        <v>133.40990608383436</v>
      </c>
    </row>
    <row r="46" spans="1:9" ht="15.75" x14ac:dyDescent="0.25">
      <c r="A46" s="35">
        <v>33</v>
      </c>
      <c r="B46" s="36">
        <v>41344</v>
      </c>
      <c r="C46" s="35" t="s">
        <v>4</v>
      </c>
      <c r="D46" s="37" t="s">
        <v>199</v>
      </c>
      <c r="E46" s="37">
        <v>0.39361111111111113</v>
      </c>
      <c r="F46" s="37">
        <v>0.39523148148148146</v>
      </c>
      <c r="G46" s="39">
        <v>2.2004359228303656</v>
      </c>
      <c r="H46" s="35" t="s">
        <v>3</v>
      </c>
      <c r="I46" s="40">
        <f t="shared" si="0"/>
        <v>132.02615536982194</v>
      </c>
    </row>
    <row r="47" spans="1:9" ht="15.75" x14ac:dyDescent="0.25">
      <c r="A47" s="35">
        <v>34</v>
      </c>
      <c r="B47" s="36">
        <v>41344</v>
      </c>
      <c r="C47" s="35" t="s">
        <v>4</v>
      </c>
      <c r="D47" s="37" t="s">
        <v>200</v>
      </c>
      <c r="E47" s="37">
        <v>0.39523148148148146</v>
      </c>
      <c r="F47" s="37">
        <v>0.39635416666666662</v>
      </c>
      <c r="G47" s="39">
        <v>1.7654200594988652</v>
      </c>
      <c r="H47" s="35" t="s">
        <v>3</v>
      </c>
      <c r="I47" s="40">
        <f t="shared" si="0"/>
        <v>105.92520356993191</v>
      </c>
    </row>
    <row r="48" spans="1:9" ht="15.75" x14ac:dyDescent="0.25">
      <c r="A48" s="35">
        <v>35</v>
      </c>
      <c r="B48" s="36">
        <v>41344</v>
      </c>
      <c r="C48" s="35" t="s">
        <v>4</v>
      </c>
      <c r="D48" s="37" t="s">
        <v>201</v>
      </c>
      <c r="E48" s="37">
        <v>0.39635416666666662</v>
      </c>
      <c r="F48" s="37">
        <v>0.39726851851851852</v>
      </c>
      <c r="G48" s="39">
        <v>1.586595211236272</v>
      </c>
      <c r="H48" s="35" t="s">
        <v>3</v>
      </c>
      <c r="I48" s="40">
        <f t="shared" si="0"/>
        <v>95.19571267417632</v>
      </c>
    </row>
    <row r="49" spans="1:9" ht="15.75" x14ac:dyDescent="0.25">
      <c r="A49" s="35">
        <v>36</v>
      </c>
      <c r="B49" s="36">
        <v>41344</v>
      </c>
      <c r="C49" s="35" t="s">
        <v>4</v>
      </c>
      <c r="D49" s="37" t="s">
        <v>290</v>
      </c>
      <c r="E49" s="37">
        <v>0.39726851851851852</v>
      </c>
      <c r="F49" s="37">
        <v>0.39812500000000001</v>
      </c>
      <c r="G49" s="39">
        <v>1.1433211360126734</v>
      </c>
      <c r="H49" s="35" t="s">
        <v>3</v>
      </c>
      <c r="I49" s="40">
        <f t="shared" si="0"/>
        <v>68.599268160760403</v>
      </c>
    </row>
    <row r="50" spans="1:9" ht="15.75" x14ac:dyDescent="0.25">
      <c r="A50" s="35">
        <v>37</v>
      </c>
      <c r="B50" s="36">
        <v>41344</v>
      </c>
      <c r="C50" s="35" t="s">
        <v>4</v>
      </c>
      <c r="D50" s="37" t="s">
        <v>202</v>
      </c>
      <c r="E50" s="37">
        <v>0.39812500000000001</v>
      </c>
      <c r="F50" s="37">
        <v>0.40168981481481486</v>
      </c>
      <c r="G50" s="39">
        <v>5.0805327949346974</v>
      </c>
      <c r="H50" s="35" t="s">
        <v>2</v>
      </c>
      <c r="I50" s="40">
        <f t="shared" si="0"/>
        <v>304.83196769608185</v>
      </c>
    </row>
    <row r="51" spans="1:9" ht="15.75" x14ac:dyDescent="0.25">
      <c r="A51" s="35">
        <v>38</v>
      </c>
      <c r="B51" s="36">
        <v>41345</v>
      </c>
      <c r="C51" s="35" t="s">
        <v>49</v>
      </c>
      <c r="D51" s="37" t="s">
        <v>203</v>
      </c>
      <c r="E51" s="37">
        <v>0.41806712962962966</v>
      </c>
      <c r="F51" s="37">
        <v>0.42105324074074074</v>
      </c>
      <c r="G51" s="39">
        <v>3.7787798494973686</v>
      </c>
      <c r="H51" s="35" t="s">
        <v>3</v>
      </c>
      <c r="I51" s="40">
        <f t="shared" si="0"/>
        <v>226.72679096984211</v>
      </c>
    </row>
    <row r="52" spans="1:9" ht="15.75" x14ac:dyDescent="0.25">
      <c r="A52" s="35">
        <v>39</v>
      </c>
      <c r="B52" s="36">
        <v>41345</v>
      </c>
      <c r="C52" s="35" t="s">
        <v>49</v>
      </c>
      <c r="D52" s="37" t="s">
        <v>204</v>
      </c>
      <c r="E52" s="37">
        <v>0.42105324074074074</v>
      </c>
      <c r="F52" s="37">
        <v>0.42302083333333335</v>
      </c>
      <c r="G52" s="39">
        <v>3.302393345918972</v>
      </c>
      <c r="H52" s="35" t="s">
        <v>3</v>
      </c>
      <c r="I52" s="40">
        <f t="shared" si="0"/>
        <v>198.14360075513832</v>
      </c>
    </row>
    <row r="53" spans="1:9" ht="15.75" x14ac:dyDescent="0.25">
      <c r="A53" s="35">
        <v>40</v>
      </c>
      <c r="B53" s="36">
        <v>41345</v>
      </c>
      <c r="C53" s="35" t="s">
        <v>49</v>
      </c>
      <c r="D53" s="37" t="s">
        <v>205</v>
      </c>
      <c r="E53" s="37">
        <v>0.42302083333333335</v>
      </c>
      <c r="F53" s="37">
        <v>0.42525462962962962</v>
      </c>
      <c r="G53" s="39">
        <v>3.1294517915084725</v>
      </c>
      <c r="H53" s="35" t="s">
        <v>3</v>
      </c>
      <c r="I53" s="40">
        <f t="shared" si="0"/>
        <v>187.76710749050835</v>
      </c>
    </row>
    <row r="54" spans="1:9" ht="15.75" x14ac:dyDescent="0.25">
      <c r="A54" s="35">
        <v>41</v>
      </c>
      <c r="B54" s="36">
        <v>41345</v>
      </c>
      <c r="C54" s="35" t="s">
        <v>5</v>
      </c>
      <c r="D54" s="37" t="s">
        <v>206</v>
      </c>
      <c r="E54" s="37">
        <v>0.42525462962962962</v>
      </c>
      <c r="F54" s="37">
        <v>0.42745370370370367</v>
      </c>
      <c r="G54" s="39">
        <v>3.0991121851257049</v>
      </c>
      <c r="H54" s="35" t="s">
        <v>2</v>
      </c>
      <c r="I54" s="40">
        <f t="shared" si="0"/>
        <v>185.94673110754229</v>
      </c>
    </row>
    <row r="55" spans="1:9" ht="15.75" x14ac:dyDescent="0.25">
      <c r="A55" s="35">
        <v>42</v>
      </c>
      <c r="B55" s="36">
        <v>41345</v>
      </c>
      <c r="C55" s="35" t="s">
        <v>49</v>
      </c>
      <c r="D55" s="37" t="s">
        <v>207</v>
      </c>
      <c r="E55" s="37">
        <v>0.42733796296296295</v>
      </c>
      <c r="F55" s="37">
        <v>0.42940972222222223</v>
      </c>
      <c r="G55" s="39">
        <v>2.8858845629001735</v>
      </c>
      <c r="H55" s="35" t="s">
        <v>3</v>
      </c>
      <c r="I55" s="40">
        <f t="shared" si="0"/>
        <v>173.15307377401041</v>
      </c>
    </row>
    <row r="56" spans="1:9" ht="15.75" x14ac:dyDescent="0.25">
      <c r="A56" s="35">
        <v>43</v>
      </c>
      <c r="B56" s="36">
        <v>41345</v>
      </c>
      <c r="C56" s="35" t="s">
        <v>49</v>
      </c>
      <c r="D56" s="37" t="s">
        <v>208</v>
      </c>
      <c r="E56" s="37">
        <v>0.42940972222222223</v>
      </c>
      <c r="F56" s="37">
        <v>0.43133101851851857</v>
      </c>
      <c r="G56" s="39">
        <v>2.8623661667807028</v>
      </c>
      <c r="H56" s="35" t="s">
        <v>3</v>
      </c>
      <c r="I56" s="40">
        <f t="shared" si="0"/>
        <v>171.74197000684217</v>
      </c>
    </row>
    <row r="57" spans="1:9" ht="15.75" x14ac:dyDescent="0.25">
      <c r="A57" s="35">
        <v>44</v>
      </c>
      <c r="B57" s="36">
        <v>41345</v>
      </c>
      <c r="C57" s="35" t="s">
        <v>5</v>
      </c>
      <c r="D57" s="37" t="s">
        <v>209</v>
      </c>
      <c r="E57" s="37">
        <v>0.43133101851851857</v>
      </c>
      <c r="F57" s="37">
        <v>0.43307870370370366</v>
      </c>
      <c r="G57" s="39">
        <v>2.3096025718841702</v>
      </c>
      <c r="H57" s="35" t="s">
        <v>2</v>
      </c>
      <c r="I57" s="40">
        <f t="shared" si="0"/>
        <v>138.57615431305021</v>
      </c>
    </row>
    <row r="58" spans="1:9" ht="15.75" x14ac:dyDescent="0.25">
      <c r="A58" s="35">
        <v>45</v>
      </c>
      <c r="B58" s="36">
        <v>41345</v>
      </c>
      <c r="C58" s="35" t="s">
        <v>5</v>
      </c>
      <c r="D58" s="37" t="s">
        <v>210</v>
      </c>
      <c r="E58" s="37">
        <v>0.43296296296296299</v>
      </c>
      <c r="F58" s="37">
        <v>0.43410879629629634</v>
      </c>
      <c r="G58" s="39">
        <v>1.6908869686885737</v>
      </c>
      <c r="H58" s="35" t="s">
        <v>3</v>
      </c>
      <c r="I58" s="40">
        <f t="shared" si="0"/>
        <v>101.45321812131442</v>
      </c>
    </row>
    <row r="59" spans="1:9" ht="15.75" x14ac:dyDescent="0.25">
      <c r="A59" s="35">
        <v>46</v>
      </c>
      <c r="B59" s="36">
        <v>41345</v>
      </c>
      <c r="C59" s="35" t="s">
        <v>5</v>
      </c>
      <c r="D59" s="37" t="s">
        <v>211</v>
      </c>
      <c r="E59" s="37">
        <v>0.43410879629629634</v>
      </c>
      <c r="F59" s="37">
        <v>0.43660879629629629</v>
      </c>
      <c r="G59" s="39">
        <v>3.36</v>
      </c>
      <c r="H59" s="35" t="s">
        <v>3</v>
      </c>
      <c r="I59" s="40">
        <f t="shared" si="0"/>
        <v>201.6</v>
      </c>
    </row>
    <row r="60" spans="1:9" ht="15.75" x14ac:dyDescent="0.25">
      <c r="A60" s="35">
        <v>47</v>
      </c>
      <c r="B60" s="36">
        <v>41345</v>
      </c>
      <c r="C60" s="35" t="s">
        <v>5</v>
      </c>
      <c r="D60" s="37" t="s">
        <v>212</v>
      </c>
      <c r="E60" s="37">
        <v>0.43660879629629629</v>
      </c>
      <c r="F60" s="37">
        <v>0.43702546296296302</v>
      </c>
      <c r="G60" s="39">
        <v>0.36</v>
      </c>
      <c r="H60" s="35" t="s">
        <v>3</v>
      </c>
      <c r="I60" s="40">
        <f t="shared" si="0"/>
        <v>21.599999999999998</v>
      </c>
    </row>
    <row r="61" spans="1:9" ht="15.75" x14ac:dyDescent="0.25">
      <c r="A61" s="35">
        <v>48</v>
      </c>
      <c r="B61" s="36">
        <v>41345</v>
      </c>
      <c r="C61" s="35" t="s">
        <v>49</v>
      </c>
      <c r="D61" s="37" t="s">
        <v>213</v>
      </c>
      <c r="E61" s="37">
        <v>0.43702546296296302</v>
      </c>
      <c r="F61" s="37">
        <v>0.4369791666666667</v>
      </c>
      <c r="G61" s="39">
        <v>0.36</v>
      </c>
      <c r="H61" s="35" t="s">
        <v>2</v>
      </c>
      <c r="I61" s="40">
        <f t="shared" si="0"/>
        <v>21.599999999999998</v>
      </c>
    </row>
    <row r="62" spans="1:9" ht="15.75" x14ac:dyDescent="0.25">
      <c r="A62" s="35">
        <v>49</v>
      </c>
      <c r="B62" s="36">
        <v>41345</v>
      </c>
      <c r="C62" s="35" t="s">
        <v>49</v>
      </c>
      <c r="D62" s="37" t="s">
        <v>214</v>
      </c>
      <c r="E62" s="37">
        <v>0.4369791666666667</v>
      </c>
      <c r="F62" s="37">
        <v>0.43862268518518516</v>
      </c>
      <c r="G62" s="39">
        <v>2.216757942122058</v>
      </c>
      <c r="H62" s="35" t="s">
        <v>3</v>
      </c>
      <c r="I62" s="40">
        <f t="shared" si="0"/>
        <v>133.00547652732348</v>
      </c>
    </row>
    <row r="63" spans="1:9" ht="15.75" x14ac:dyDescent="0.25">
      <c r="A63" s="35">
        <v>50</v>
      </c>
      <c r="B63" s="36">
        <v>41345</v>
      </c>
      <c r="C63" s="35" t="s">
        <v>49</v>
      </c>
      <c r="D63" s="37" t="s">
        <v>215</v>
      </c>
      <c r="E63" s="37">
        <v>0.43862268518518516</v>
      </c>
      <c r="F63" s="37">
        <v>0.44187500000000002</v>
      </c>
      <c r="G63" s="39">
        <v>4.809094101190567</v>
      </c>
      <c r="H63" s="35" t="s">
        <v>2</v>
      </c>
      <c r="I63" s="40">
        <f t="shared" si="0"/>
        <v>288.54564607143402</v>
      </c>
    </row>
    <row r="64" spans="1:9" ht="15.75" x14ac:dyDescent="0.25">
      <c r="A64" s="35">
        <v>51</v>
      </c>
      <c r="B64" s="36">
        <v>41345</v>
      </c>
      <c r="C64" s="35" t="s">
        <v>5</v>
      </c>
      <c r="D64" s="37" t="s">
        <v>216</v>
      </c>
      <c r="E64" s="37">
        <v>0.44187500000000002</v>
      </c>
      <c r="F64" s="37">
        <v>0.44452546296296297</v>
      </c>
      <c r="G64" s="39">
        <v>3.8881465873855632</v>
      </c>
      <c r="H64" s="35" t="s">
        <v>3</v>
      </c>
      <c r="I64" s="40">
        <f t="shared" si="0"/>
        <v>233.28879524313379</v>
      </c>
    </row>
    <row r="65" spans="1:9" ht="15.75" x14ac:dyDescent="0.25">
      <c r="A65" s="35">
        <v>52</v>
      </c>
      <c r="B65" s="36">
        <v>41345</v>
      </c>
      <c r="C65" s="35" t="s">
        <v>5</v>
      </c>
      <c r="D65" s="37" t="s">
        <v>217</v>
      </c>
      <c r="E65" s="37">
        <v>0.44452546296296297</v>
      </c>
      <c r="F65" s="37">
        <v>0.44708333333333333</v>
      </c>
      <c r="G65" s="39">
        <v>3.411446308135055</v>
      </c>
      <c r="H65" s="35" t="s">
        <v>2</v>
      </c>
      <c r="I65" s="40">
        <f t="shared" si="0"/>
        <v>204.6867784881033</v>
      </c>
    </row>
    <row r="66" spans="1:9" ht="15.75" x14ac:dyDescent="0.25">
      <c r="A66" s="35">
        <v>53</v>
      </c>
      <c r="B66" s="36">
        <v>41345</v>
      </c>
      <c r="C66" s="35" t="s">
        <v>49</v>
      </c>
      <c r="D66" s="37" t="s">
        <v>218</v>
      </c>
      <c r="E66" s="37">
        <v>0.44708333333333333</v>
      </c>
      <c r="F66" s="37">
        <v>0.44925925925925925</v>
      </c>
      <c r="G66" s="39">
        <v>3.0818295120552648</v>
      </c>
      <c r="H66" s="35" t="s">
        <v>3</v>
      </c>
      <c r="I66" s="40">
        <f t="shared" si="0"/>
        <v>184.90977072331589</v>
      </c>
    </row>
    <row r="67" spans="1:9" ht="15.75" x14ac:dyDescent="0.25">
      <c r="A67" s="35">
        <v>54</v>
      </c>
      <c r="B67" s="36">
        <v>41345</v>
      </c>
      <c r="C67" s="35" t="s">
        <v>49</v>
      </c>
      <c r="D67" s="37" t="s">
        <v>219</v>
      </c>
      <c r="E67" s="37">
        <v>0.44925925925925925</v>
      </c>
      <c r="F67" s="37">
        <v>0.45123842592592589</v>
      </c>
      <c r="G67" s="39">
        <v>2.9134865902306046</v>
      </c>
      <c r="H67" s="35" t="s">
        <v>3</v>
      </c>
      <c r="I67" s="40">
        <f t="shared" si="0"/>
        <v>174.80919541383628</v>
      </c>
    </row>
    <row r="68" spans="1:9" ht="15.75" x14ac:dyDescent="0.25">
      <c r="A68" s="35">
        <v>55</v>
      </c>
      <c r="B68" s="36">
        <v>41345</v>
      </c>
      <c r="C68" s="35" t="s">
        <v>5</v>
      </c>
      <c r="D68" s="37" t="s">
        <v>220</v>
      </c>
      <c r="E68" s="37">
        <v>0.45123842592592589</v>
      </c>
      <c r="F68" s="37">
        <v>0.45293981481481477</v>
      </c>
      <c r="G68" s="39">
        <v>2.6687290604313603</v>
      </c>
      <c r="H68" s="35" t="s">
        <v>2</v>
      </c>
      <c r="I68" s="40">
        <f t="shared" si="0"/>
        <v>160.12374362588162</v>
      </c>
    </row>
    <row r="69" spans="1:9" ht="15.75" x14ac:dyDescent="0.25">
      <c r="A69" s="35">
        <v>56</v>
      </c>
      <c r="B69" s="36">
        <v>41345</v>
      </c>
      <c r="C69" s="35" t="s">
        <v>5</v>
      </c>
      <c r="D69" s="37" t="s">
        <v>291</v>
      </c>
      <c r="E69" s="37">
        <v>0.45293981481481477</v>
      </c>
      <c r="F69" s="37">
        <v>0.45497685185185183</v>
      </c>
      <c r="G69" s="39">
        <v>2.5587290868570562</v>
      </c>
      <c r="H69" s="35" t="s">
        <v>2</v>
      </c>
      <c r="I69" s="40">
        <f t="shared" si="0"/>
        <v>153.52374521142337</v>
      </c>
    </row>
    <row r="70" spans="1:9" ht="15.75" x14ac:dyDescent="0.25">
      <c r="A70" s="35">
        <v>57</v>
      </c>
      <c r="B70" s="36">
        <v>41345</v>
      </c>
      <c r="C70" s="35" t="s">
        <v>49</v>
      </c>
      <c r="D70" s="37" t="s">
        <v>283</v>
      </c>
      <c r="E70" s="37">
        <v>0.45497685185185183</v>
      </c>
      <c r="F70" s="37">
        <v>0.45630787037037041</v>
      </c>
      <c r="G70" s="39">
        <v>2.3499204720137641</v>
      </c>
      <c r="H70" s="35" t="s">
        <v>3</v>
      </c>
      <c r="I70" s="40">
        <f t="shared" si="0"/>
        <v>140.99522832082585</v>
      </c>
    </row>
    <row r="71" spans="1:9" ht="15.75" x14ac:dyDescent="0.25">
      <c r="A71" s="35">
        <v>58</v>
      </c>
      <c r="B71" s="36">
        <v>41345</v>
      </c>
      <c r="C71" s="35" t="s">
        <v>49</v>
      </c>
      <c r="D71" s="37" t="s">
        <v>221</v>
      </c>
      <c r="E71" s="37">
        <v>0.4602430555555555</v>
      </c>
      <c r="F71" s="37">
        <v>0.46182870370370371</v>
      </c>
      <c r="G71" s="39">
        <v>2.1663753462489694</v>
      </c>
      <c r="H71" s="35" t="s">
        <v>2</v>
      </c>
      <c r="I71" s="40">
        <f t="shared" si="0"/>
        <v>129.98252077493817</v>
      </c>
    </row>
    <row r="72" spans="1:9" ht="15.75" x14ac:dyDescent="0.25">
      <c r="A72" s="35">
        <v>59</v>
      </c>
      <c r="B72" s="36">
        <v>41345</v>
      </c>
      <c r="C72" s="35" t="s">
        <v>49</v>
      </c>
      <c r="D72" s="37" t="s">
        <v>222</v>
      </c>
      <c r="E72" s="37">
        <v>0.45974537037037039</v>
      </c>
      <c r="F72" s="37">
        <v>0.46261574074074074</v>
      </c>
      <c r="G72" s="39">
        <v>1.4779424266889691</v>
      </c>
      <c r="H72" s="35" t="s">
        <v>3</v>
      </c>
      <c r="I72" s="40">
        <f t="shared" si="0"/>
        <v>88.676545601338148</v>
      </c>
    </row>
    <row r="73" spans="1:9" ht="15.75" x14ac:dyDescent="0.25">
      <c r="A73" s="35">
        <v>60</v>
      </c>
      <c r="B73" s="36">
        <v>41345</v>
      </c>
      <c r="C73" s="35" t="s">
        <v>49</v>
      </c>
      <c r="D73" s="37" t="s">
        <v>223</v>
      </c>
      <c r="E73" s="37">
        <v>0.46261574074074074</v>
      </c>
      <c r="F73" s="37">
        <v>0.4632060185185185</v>
      </c>
      <c r="G73" s="39">
        <v>0.91411028127186</v>
      </c>
      <c r="H73" s="35" t="s">
        <v>3</v>
      </c>
      <c r="I73" s="40">
        <f t="shared" si="0"/>
        <v>54.8466168763116</v>
      </c>
    </row>
    <row r="74" spans="1:9" ht="15.75" x14ac:dyDescent="0.25">
      <c r="A74" s="35">
        <v>61</v>
      </c>
      <c r="B74" s="36">
        <v>41345</v>
      </c>
      <c r="C74" s="35" t="s">
        <v>49</v>
      </c>
      <c r="D74" s="37" t="s">
        <v>224</v>
      </c>
      <c r="E74" s="37">
        <v>0.4632060185185185</v>
      </c>
      <c r="F74" s="37">
        <v>0.46501157407407406</v>
      </c>
      <c r="G74" s="39">
        <v>2.360843503382057</v>
      </c>
      <c r="H74" s="35" t="s">
        <v>3</v>
      </c>
      <c r="I74" s="40">
        <f t="shared" si="0"/>
        <v>141.65061020292342</v>
      </c>
    </row>
    <row r="75" spans="1:9" ht="15.75" x14ac:dyDescent="0.25">
      <c r="A75" s="35">
        <v>62</v>
      </c>
      <c r="B75" s="36">
        <v>41346</v>
      </c>
      <c r="C75" s="35" t="s">
        <v>4</v>
      </c>
      <c r="D75" s="37" t="s">
        <v>225</v>
      </c>
      <c r="E75" s="37">
        <v>0.3352430555555555</v>
      </c>
      <c r="F75" s="37">
        <v>0.46271990740740737</v>
      </c>
      <c r="G75" s="39">
        <v>3.343011379300151</v>
      </c>
      <c r="H75" s="35" t="s">
        <v>2</v>
      </c>
      <c r="I75" s="40">
        <f t="shared" si="0"/>
        <v>200.58068275800906</v>
      </c>
    </row>
    <row r="76" spans="1:9" ht="15.75" x14ac:dyDescent="0.25">
      <c r="A76" s="35">
        <v>63</v>
      </c>
      <c r="B76" s="36">
        <v>41346</v>
      </c>
      <c r="C76" s="35" t="s">
        <v>4</v>
      </c>
      <c r="D76" s="37" t="s">
        <v>226</v>
      </c>
      <c r="E76" s="37">
        <v>0.33771990740740737</v>
      </c>
      <c r="F76" s="37">
        <v>0.4650347222222222</v>
      </c>
      <c r="G76" s="39">
        <v>3.19503886505845</v>
      </c>
      <c r="H76" s="35" t="s">
        <v>3</v>
      </c>
      <c r="I76" s="40">
        <f t="shared" si="0"/>
        <v>191.702331903507</v>
      </c>
    </row>
    <row r="77" spans="1:9" ht="15.75" x14ac:dyDescent="0.25">
      <c r="A77" s="35">
        <v>64</v>
      </c>
      <c r="B77" s="36">
        <v>41346</v>
      </c>
      <c r="C77" s="35" t="s">
        <v>5</v>
      </c>
      <c r="D77" s="37" t="s">
        <v>227</v>
      </c>
      <c r="E77" s="37">
        <v>0.3400347222222222</v>
      </c>
      <c r="F77" s="37">
        <v>0.34181712962962968</v>
      </c>
      <c r="G77" s="39">
        <v>3.1445869202143513</v>
      </c>
      <c r="H77" s="35" t="s">
        <v>2</v>
      </c>
      <c r="I77" s="40">
        <f t="shared" si="0"/>
        <v>188.67521521286108</v>
      </c>
    </row>
    <row r="78" spans="1:9" ht="15.75" x14ac:dyDescent="0.25">
      <c r="A78" s="35">
        <v>65</v>
      </c>
      <c r="B78" s="36">
        <v>41346</v>
      </c>
      <c r="C78" s="35" t="s">
        <v>5</v>
      </c>
      <c r="D78" s="37" t="s">
        <v>228</v>
      </c>
      <c r="E78" s="37">
        <v>0.34181712962962968</v>
      </c>
      <c r="F78" s="37">
        <v>0.34402777777777777</v>
      </c>
      <c r="G78" s="39">
        <v>3.1131138560594991</v>
      </c>
      <c r="H78" s="35" t="s">
        <v>2</v>
      </c>
      <c r="I78" s="40">
        <f t="shared" ref="I78:I141" si="1">G78*60</f>
        <v>186.78683136356995</v>
      </c>
    </row>
    <row r="79" spans="1:9" ht="15.75" x14ac:dyDescent="0.25">
      <c r="A79" s="35">
        <v>66</v>
      </c>
      <c r="B79" s="36">
        <v>41346</v>
      </c>
      <c r="C79" s="35" t="s">
        <v>4</v>
      </c>
      <c r="D79" s="37" t="s">
        <v>292</v>
      </c>
      <c r="E79" s="37">
        <v>0.34402777777777777</v>
      </c>
      <c r="F79" s="37">
        <v>0.34621527777777777</v>
      </c>
      <c r="G79" s="39">
        <v>2.6920769262942486</v>
      </c>
      <c r="H79" s="35" t="s">
        <v>2</v>
      </c>
      <c r="I79" s="40">
        <f t="shared" si="1"/>
        <v>161.52461557765491</v>
      </c>
    </row>
    <row r="80" spans="1:9" ht="15.75" x14ac:dyDescent="0.25">
      <c r="A80" s="35">
        <v>67</v>
      </c>
      <c r="B80" s="36">
        <v>41346</v>
      </c>
      <c r="C80" s="35" t="s">
        <v>4</v>
      </c>
      <c r="D80" s="37" t="s">
        <v>229</v>
      </c>
      <c r="E80" s="37">
        <v>0.34621527777777777</v>
      </c>
      <c r="F80" s="37">
        <v>0.3477777777777778</v>
      </c>
      <c r="G80" s="39">
        <v>2.5503662830742542</v>
      </c>
      <c r="H80" s="35" t="s">
        <v>3</v>
      </c>
      <c r="I80" s="40">
        <f t="shared" si="1"/>
        <v>153.02197698445525</v>
      </c>
    </row>
    <row r="81" spans="1:9" ht="15.75" x14ac:dyDescent="0.25">
      <c r="A81" s="35">
        <v>68</v>
      </c>
      <c r="B81" s="36">
        <v>41346</v>
      </c>
      <c r="C81" s="35" t="s">
        <v>4</v>
      </c>
      <c r="D81" s="37" t="s">
        <v>230</v>
      </c>
      <c r="E81" s="37">
        <v>0.3477777777777778</v>
      </c>
      <c r="F81" s="37">
        <v>0.34945601851851849</v>
      </c>
      <c r="G81" s="39">
        <v>2.2519337865815032</v>
      </c>
      <c r="H81" s="35" t="s">
        <v>3</v>
      </c>
      <c r="I81" s="40">
        <f t="shared" si="1"/>
        <v>135.11602719489019</v>
      </c>
    </row>
    <row r="82" spans="1:9" ht="15.75" x14ac:dyDescent="0.25">
      <c r="A82" s="35">
        <v>69</v>
      </c>
      <c r="B82" s="36">
        <v>41346</v>
      </c>
      <c r="C82" s="35" t="s">
        <v>4</v>
      </c>
      <c r="D82" s="37" t="s">
        <v>231</v>
      </c>
      <c r="E82" s="37">
        <v>0.34945601851851849</v>
      </c>
      <c r="F82" s="37">
        <v>0.35109953703703706</v>
      </c>
      <c r="G82" s="39">
        <v>2.2195625964086503</v>
      </c>
      <c r="H82" s="35" t="s">
        <v>3</v>
      </c>
      <c r="I82" s="40">
        <f t="shared" si="1"/>
        <v>133.17375578451902</v>
      </c>
    </row>
    <row r="83" spans="1:9" ht="15.75" x14ac:dyDescent="0.25">
      <c r="A83" s="35">
        <v>70</v>
      </c>
      <c r="B83" s="36">
        <v>41346</v>
      </c>
      <c r="C83" s="35" t="s">
        <v>4</v>
      </c>
      <c r="D83" s="37" t="s">
        <v>232</v>
      </c>
      <c r="E83" s="37">
        <v>0.35109953703703706</v>
      </c>
      <c r="F83" s="37">
        <v>0.35222222222222221</v>
      </c>
      <c r="G83" s="39">
        <v>2.1697268342250027</v>
      </c>
      <c r="H83" s="35" t="s">
        <v>3</v>
      </c>
      <c r="I83" s="40">
        <f t="shared" si="1"/>
        <v>130.18361005350016</v>
      </c>
    </row>
    <row r="84" spans="1:9" ht="15.75" x14ac:dyDescent="0.25">
      <c r="A84" s="35">
        <v>71</v>
      </c>
      <c r="B84" s="36">
        <v>41346</v>
      </c>
      <c r="C84" s="35" t="s">
        <v>4</v>
      </c>
      <c r="D84" s="37" t="s">
        <v>233</v>
      </c>
      <c r="E84" s="37">
        <v>0.35222222222222221</v>
      </c>
      <c r="F84" s="37">
        <v>0.35413194444444446</v>
      </c>
      <c r="G84" s="39">
        <v>2.4475570019858424</v>
      </c>
      <c r="H84" s="35" t="s">
        <v>3</v>
      </c>
      <c r="I84" s="40">
        <f t="shared" si="1"/>
        <v>146.85342011915054</v>
      </c>
    </row>
    <row r="85" spans="1:9" ht="15.75" x14ac:dyDescent="0.25">
      <c r="A85" s="35">
        <v>72</v>
      </c>
      <c r="B85" s="36">
        <v>41346</v>
      </c>
      <c r="C85" s="35" t="s">
        <v>5</v>
      </c>
      <c r="D85" s="37" t="s">
        <v>234</v>
      </c>
      <c r="E85" s="37">
        <v>0.35413194444444446</v>
      </c>
      <c r="F85" s="37">
        <v>0.35519675925925925</v>
      </c>
      <c r="G85" s="39">
        <v>1.3209182725404389</v>
      </c>
      <c r="H85" s="35" t="s">
        <v>3</v>
      </c>
      <c r="I85" s="40">
        <f t="shared" si="1"/>
        <v>79.255096352426335</v>
      </c>
    </row>
    <row r="86" spans="1:9" ht="15.75" x14ac:dyDescent="0.25">
      <c r="A86" s="35">
        <v>73</v>
      </c>
      <c r="B86" s="36">
        <v>41346</v>
      </c>
      <c r="C86" s="35" t="s">
        <v>5</v>
      </c>
      <c r="D86" s="37" t="s">
        <v>235</v>
      </c>
      <c r="E86" s="37">
        <v>0.35519675925925925</v>
      </c>
      <c r="F86" s="37">
        <v>0.35582175925925924</v>
      </c>
      <c r="G86" s="39">
        <v>1.34</v>
      </c>
      <c r="H86" s="35" t="s">
        <v>3</v>
      </c>
      <c r="I86" s="40">
        <f t="shared" si="1"/>
        <v>80.400000000000006</v>
      </c>
    </row>
    <row r="87" spans="1:9" ht="15.75" x14ac:dyDescent="0.25">
      <c r="A87" s="35">
        <v>74</v>
      </c>
      <c r="B87" s="36">
        <v>41346</v>
      </c>
      <c r="C87" s="35" t="s">
        <v>5</v>
      </c>
      <c r="D87" s="37" t="s">
        <v>236</v>
      </c>
      <c r="E87" s="37">
        <v>0.35582175925925924</v>
      </c>
      <c r="F87" s="37">
        <v>0.35586805555555556</v>
      </c>
      <c r="G87" s="39">
        <v>1.04</v>
      </c>
      <c r="H87" s="35" t="s">
        <v>3</v>
      </c>
      <c r="I87" s="40">
        <f t="shared" si="1"/>
        <v>62.400000000000006</v>
      </c>
    </row>
    <row r="88" spans="1:9" ht="15.75" x14ac:dyDescent="0.25">
      <c r="A88" s="35">
        <v>75</v>
      </c>
      <c r="B88" s="36">
        <v>41346</v>
      </c>
      <c r="C88" s="35" t="s">
        <v>4</v>
      </c>
      <c r="D88" s="37" t="s">
        <v>237</v>
      </c>
      <c r="E88" s="37">
        <v>0.35656249999999995</v>
      </c>
      <c r="F88" s="37">
        <v>0.35718749999999999</v>
      </c>
      <c r="G88" s="39">
        <v>0.54</v>
      </c>
      <c r="H88" s="35" t="s">
        <v>3</v>
      </c>
      <c r="I88" s="40">
        <f t="shared" si="1"/>
        <v>32.400000000000006</v>
      </c>
    </row>
    <row r="89" spans="1:9" ht="15.75" x14ac:dyDescent="0.25">
      <c r="A89" s="35">
        <v>76</v>
      </c>
      <c r="B89" s="36">
        <v>41346</v>
      </c>
      <c r="C89" s="35" t="s">
        <v>4</v>
      </c>
      <c r="D89" s="37" t="s">
        <v>238</v>
      </c>
      <c r="E89" s="37">
        <v>0.35718749999999999</v>
      </c>
      <c r="F89" s="37">
        <v>0.35841435185185189</v>
      </c>
      <c r="G89" s="39">
        <v>2.2586981534259394</v>
      </c>
      <c r="H89" s="35" t="s">
        <v>3</v>
      </c>
      <c r="I89" s="40">
        <f t="shared" si="1"/>
        <v>135.52188920555636</v>
      </c>
    </row>
    <row r="90" spans="1:9" ht="15.75" x14ac:dyDescent="0.25">
      <c r="A90" s="35">
        <v>77</v>
      </c>
      <c r="B90" s="36">
        <v>41346</v>
      </c>
      <c r="C90" s="35" t="s">
        <v>5</v>
      </c>
      <c r="D90" s="37" t="s">
        <v>239</v>
      </c>
      <c r="E90" s="37">
        <v>0.35841435185185189</v>
      </c>
      <c r="F90" s="37">
        <v>0.35957175925925927</v>
      </c>
      <c r="G90" s="39">
        <v>1.4001078701112419</v>
      </c>
      <c r="H90" s="35" t="s">
        <v>2</v>
      </c>
      <c r="I90" s="40">
        <f t="shared" si="1"/>
        <v>84.006472206674516</v>
      </c>
    </row>
    <row r="91" spans="1:9" ht="15.75" x14ac:dyDescent="0.25">
      <c r="A91" s="35">
        <v>78</v>
      </c>
      <c r="B91" s="36">
        <v>41346</v>
      </c>
      <c r="C91" s="35" t="s">
        <v>5</v>
      </c>
      <c r="D91" s="37" t="s">
        <v>240</v>
      </c>
      <c r="E91" s="37">
        <v>0.35957175925925927</v>
      </c>
      <c r="F91" s="37">
        <v>0.36271990740740739</v>
      </c>
      <c r="G91" s="39">
        <v>4.3209182725404389</v>
      </c>
      <c r="H91" s="35" t="s">
        <v>3</v>
      </c>
      <c r="I91" s="40">
        <f t="shared" si="1"/>
        <v>259.25509635242634</v>
      </c>
    </row>
    <row r="92" spans="1:9" ht="15.75" x14ac:dyDescent="0.25">
      <c r="A92" s="35">
        <v>79</v>
      </c>
      <c r="B92" s="36">
        <v>41346</v>
      </c>
      <c r="C92" s="35" t="s">
        <v>5</v>
      </c>
      <c r="D92" s="37" t="s">
        <v>241</v>
      </c>
      <c r="E92" s="37">
        <v>0.36271990740740739</v>
      </c>
      <c r="F92" s="37">
        <v>0.3654513888888889</v>
      </c>
      <c r="G92" s="39">
        <v>3.9624454833101481</v>
      </c>
      <c r="H92" s="35" t="s">
        <v>2</v>
      </c>
      <c r="I92" s="40">
        <f t="shared" si="1"/>
        <v>237.74672899860889</v>
      </c>
    </row>
    <row r="93" spans="1:9" ht="15.75" x14ac:dyDescent="0.25">
      <c r="A93" s="35">
        <v>80</v>
      </c>
      <c r="B93" s="36">
        <v>41346</v>
      </c>
      <c r="C93" s="35" t="s">
        <v>4</v>
      </c>
      <c r="D93" s="37" t="s">
        <v>293</v>
      </c>
      <c r="E93" s="37">
        <v>0.3654513888888889</v>
      </c>
      <c r="F93" s="37">
        <v>0.3681018518518519</v>
      </c>
      <c r="G93" s="39">
        <v>3.8878055268723983</v>
      </c>
      <c r="H93" s="35" t="s">
        <v>2</v>
      </c>
      <c r="I93" s="40">
        <f t="shared" si="1"/>
        <v>233.2683316123439</v>
      </c>
    </row>
    <row r="94" spans="1:9" ht="15.75" x14ac:dyDescent="0.25">
      <c r="A94" s="35">
        <v>81</v>
      </c>
      <c r="B94" s="36">
        <v>41346</v>
      </c>
      <c r="C94" s="35" t="s">
        <v>4</v>
      </c>
      <c r="D94" s="37" t="s">
        <v>242</v>
      </c>
      <c r="E94" s="37">
        <v>0.3681018518518519</v>
      </c>
      <c r="F94" s="37">
        <v>0.37053240740740739</v>
      </c>
      <c r="G94" s="39">
        <v>3.6999425750109367</v>
      </c>
      <c r="H94" s="35" t="s">
        <v>2</v>
      </c>
      <c r="I94" s="40">
        <f t="shared" si="1"/>
        <v>221.9965545006562</v>
      </c>
    </row>
    <row r="95" spans="1:9" ht="15.75" x14ac:dyDescent="0.25">
      <c r="A95" s="35">
        <v>82</v>
      </c>
      <c r="B95" s="36">
        <v>41346</v>
      </c>
      <c r="C95" s="35" t="s">
        <v>5</v>
      </c>
      <c r="D95" s="37" t="s">
        <v>243</v>
      </c>
      <c r="E95" s="37">
        <v>0.37053240740740739</v>
      </c>
      <c r="F95" s="37">
        <v>0.3729513888888889</v>
      </c>
      <c r="G95" s="39">
        <v>3.6863251655886415</v>
      </c>
      <c r="H95" s="35" t="s">
        <v>2</v>
      </c>
      <c r="I95" s="40">
        <f t="shared" si="1"/>
        <v>221.17950993531849</v>
      </c>
    </row>
    <row r="96" spans="1:9" ht="15.75" x14ac:dyDescent="0.25">
      <c r="A96" s="35">
        <v>83</v>
      </c>
      <c r="B96" s="36">
        <v>41346</v>
      </c>
      <c r="C96" s="35" t="s">
        <v>5</v>
      </c>
      <c r="D96" s="37" t="s">
        <v>244</v>
      </c>
      <c r="E96" s="37">
        <v>0.37851851851851853</v>
      </c>
      <c r="F96" s="37">
        <v>0.38108796296296293</v>
      </c>
      <c r="G96" s="39">
        <v>3.4228786565363407</v>
      </c>
      <c r="H96" s="35" t="s">
        <v>2</v>
      </c>
      <c r="I96" s="40">
        <f t="shared" si="1"/>
        <v>205.37271939218044</v>
      </c>
    </row>
    <row r="97" spans="1:9" ht="15.75" x14ac:dyDescent="0.25">
      <c r="A97" s="35">
        <v>84</v>
      </c>
      <c r="B97" s="36">
        <v>41346</v>
      </c>
      <c r="C97" s="35" t="s">
        <v>5</v>
      </c>
      <c r="D97" s="37" t="s">
        <v>245</v>
      </c>
      <c r="E97" s="37">
        <v>0.38108796296296293</v>
      </c>
      <c r="F97" s="37">
        <v>0.38332175925925926</v>
      </c>
      <c r="G97" s="39">
        <v>3.1331557086814428</v>
      </c>
      <c r="H97" s="35" t="s">
        <v>2</v>
      </c>
      <c r="I97" s="40">
        <f t="shared" si="1"/>
        <v>187.98934252088657</v>
      </c>
    </row>
    <row r="98" spans="1:9" ht="15.75" x14ac:dyDescent="0.25">
      <c r="A98" s="35">
        <v>85</v>
      </c>
      <c r="B98" s="36">
        <v>41346</v>
      </c>
      <c r="C98" s="35" t="s">
        <v>5</v>
      </c>
      <c r="D98" s="37" t="s">
        <v>196</v>
      </c>
      <c r="E98" s="37">
        <v>0.38332175925925926</v>
      </c>
      <c r="F98" s="37">
        <v>0.38550925925925927</v>
      </c>
      <c r="G98" s="39">
        <v>3.0866657501319423</v>
      </c>
      <c r="H98" s="35" t="s">
        <v>2</v>
      </c>
      <c r="I98" s="40">
        <f t="shared" si="1"/>
        <v>185.19994500791654</v>
      </c>
    </row>
    <row r="99" spans="1:9" ht="15.75" x14ac:dyDescent="0.25">
      <c r="A99" s="35">
        <v>86</v>
      </c>
      <c r="B99" s="36">
        <v>41346</v>
      </c>
      <c r="C99" s="35" t="s">
        <v>4</v>
      </c>
      <c r="D99" s="37" t="s">
        <v>246</v>
      </c>
      <c r="E99" s="37">
        <v>0.38550925925925927</v>
      </c>
      <c r="F99" s="37">
        <v>0.38756944444444441</v>
      </c>
      <c r="G99" s="39">
        <v>2.9828253294253955</v>
      </c>
      <c r="H99" s="35" t="s">
        <v>3</v>
      </c>
      <c r="I99" s="40">
        <f t="shared" si="1"/>
        <v>178.96951976552373</v>
      </c>
    </row>
    <row r="100" spans="1:9" ht="15.75" x14ac:dyDescent="0.25">
      <c r="A100" s="35">
        <v>87</v>
      </c>
      <c r="B100" s="36">
        <v>41346</v>
      </c>
      <c r="C100" s="35" t="s">
        <v>4</v>
      </c>
      <c r="D100" s="37" t="s">
        <v>247</v>
      </c>
      <c r="E100" s="37">
        <v>0.38756944444444441</v>
      </c>
      <c r="F100" s="37">
        <v>0.3896296296296296</v>
      </c>
      <c r="G100" s="39">
        <v>2.9757096702523995</v>
      </c>
      <c r="H100" s="35" t="s">
        <v>2</v>
      </c>
      <c r="I100" s="40">
        <f t="shared" si="1"/>
        <v>178.54258021514397</v>
      </c>
    </row>
    <row r="101" spans="1:9" ht="15.75" x14ac:dyDescent="0.25">
      <c r="A101" s="35">
        <v>88</v>
      </c>
      <c r="B101" s="36">
        <v>41346</v>
      </c>
      <c r="C101" s="35" t="s">
        <v>4</v>
      </c>
      <c r="D101" s="37" t="s">
        <v>248</v>
      </c>
      <c r="E101" s="37">
        <v>0.3896296296296296</v>
      </c>
      <c r="F101" s="37">
        <v>0.39165509259259257</v>
      </c>
      <c r="G101" s="39">
        <v>2.946617208479438</v>
      </c>
      <c r="H101" s="35" t="s">
        <v>2</v>
      </c>
      <c r="I101" s="40">
        <f t="shared" si="1"/>
        <v>176.79703250876628</v>
      </c>
    </row>
    <row r="102" spans="1:9" ht="15.75" x14ac:dyDescent="0.25">
      <c r="A102" s="35">
        <v>89</v>
      </c>
      <c r="B102" s="36">
        <v>41346</v>
      </c>
      <c r="C102" s="35" t="s">
        <v>5</v>
      </c>
      <c r="D102" s="37" t="s">
        <v>249</v>
      </c>
      <c r="E102" s="37">
        <v>0.39165509259259257</v>
      </c>
      <c r="F102" s="37">
        <v>0.39340277777777777</v>
      </c>
      <c r="G102" s="39">
        <v>2.7105544480291428</v>
      </c>
      <c r="H102" s="35" t="s">
        <v>2</v>
      </c>
      <c r="I102" s="40">
        <f t="shared" si="1"/>
        <v>162.63326688174857</v>
      </c>
    </row>
    <row r="103" spans="1:9" ht="15.75" x14ac:dyDescent="0.25">
      <c r="A103" s="35">
        <v>90</v>
      </c>
      <c r="B103" s="36">
        <v>41346</v>
      </c>
      <c r="C103" s="35" t="s">
        <v>4</v>
      </c>
      <c r="D103" s="37" t="s">
        <v>250</v>
      </c>
      <c r="E103" s="37">
        <v>0.39340277777777777</v>
      </c>
      <c r="F103" s="37">
        <v>0.39506944444444447</v>
      </c>
      <c r="G103" s="39">
        <v>2.238100372167537</v>
      </c>
      <c r="H103" s="35" t="s">
        <v>3</v>
      </c>
      <c r="I103" s="40">
        <f t="shared" si="1"/>
        <v>134.28602233005222</v>
      </c>
    </row>
    <row r="104" spans="1:9" ht="15.75" x14ac:dyDescent="0.25">
      <c r="A104" s="35">
        <v>91</v>
      </c>
      <c r="B104" s="36">
        <v>41346</v>
      </c>
      <c r="C104" s="35" t="s">
        <v>4</v>
      </c>
      <c r="D104" s="37" t="s">
        <v>251</v>
      </c>
      <c r="E104" s="37">
        <v>0.39506944444444447</v>
      </c>
      <c r="F104" s="37">
        <v>0.39621527777777782</v>
      </c>
      <c r="G104" s="39">
        <v>1.3927319741924293</v>
      </c>
      <c r="H104" s="35" t="s">
        <v>2</v>
      </c>
      <c r="I104" s="40">
        <f t="shared" si="1"/>
        <v>83.56391845154576</v>
      </c>
    </row>
    <row r="105" spans="1:9" ht="15.75" x14ac:dyDescent="0.25">
      <c r="A105" s="35">
        <v>92</v>
      </c>
      <c r="B105" s="36">
        <v>41347</v>
      </c>
      <c r="C105" s="35" t="s">
        <v>5</v>
      </c>
      <c r="D105" s="37" t="s">
        <v>252</v>
      </c>
      <c r="E105" s="37">
        <v>0.50069444444444444</v>
      </c>
      <c r="F105" s="37">
        <v>0.50130787037037039</v>
      </c>
      <c r="G105" s="39">
        <v>0.53</v>
      </c>
      <c r="H105" s="35" t="s">
        <v>3</v>
      </c>
      <c r="I105" s="40">
        <f t="shared" si="1"/>
        <v>31.8</v>
      </c>
    </row>
    <row r="106" spans="1:9" ht="15.75" x14ac:dyDescent="0.25">
      <c r="A106" s="35">
        <v>93</v>
      </c>
      <c r="B106" s="36">
        <v>41347</v>
      </c>
      <c r="C106" s="35" t="s">
        <v>4</v>
      </c>
      <c r="D106" s="37" t="s">
        <v>253</v>
      </c>
      <c r="E106" s="37">
        <v>0.50130787037037039</v>
      </c>
      <c r="F106" s="37">
        <v>0.50651620370370376</v>
      </c>
      <c r="G106" s="39">
        <v>7.3</v>
      </c>
      <c r="H106" s="35" t="s">
        <v>3</v>
      </c>
      <c r="I106" s="40">
        <f t="shared" si="1"/>
        <v>438</v>
      </c>
    </row>
    <row r="107" spans="1:9" ht="15.75" x14ac:dyDescent="0.25">
      <c r="A107" s="35">
        <v>94</v>
      </c>
      <c r="B107" s="36">
        <v>41347</v>
      </c>
      <c r="C107" s="35" t="s">
        <v>4</v>
      </c>
      <c r="D107" s="37" t="s">
        <v>254</v>
      </c>
      <c r="E107" s="37">
        <v>0.50593750000000004</v>
      </c>
      <c r="F107" s="37">
        <v>0.50738425925925923</v>
      </c>
      <c r="G107" s="39">
        <v>1.652442627644632</v>
      </c>
      <c r="H107" s="35" t="s">
        <v>3</v>
      </c>
      <c r="I107" s="40">
        <f t="shared" si="1"/>
        <v>99.146557658677921</v>
      </c>
    </row>
    <row r="108" spans="1:9" ht="15.75" x14ac:dyDescent="0.25">
      <c r="A108" s="35">
        <v>95</v>
      </c>
      <c r="B108" s="36">
        <v>41347</v>
      </c>
      <c r="C108" s="35" t="s">
        <v>5</v>
      </c>
      <c r="D108" s="37" t="s">
        <v>255</v>
      </c>
      <c r="E108" s="37">
        <v>0.50738425925925923</v>
      </c>
      <c r="F108" s="37">
        <v>0.51009259259259265</v>
      </c>
      <c r="G108" s="39">
        <v>4.335329216090031</v>
      </c>
      <c r="H108" s="35" t="s">
        <v>3</v>
      </c>
      <c r="I108" s="40">
        <f t="shared" si="1"/>
        <v>260.11975296540186</v>
      </c>
    </row>
    <row r="109" spans="1:9" ht="15.75" x14ac:dyDescent="0.25">
      <c r="A109" s="35">
        <v>96</v>
      </c>
      <c r="B109" s="36">
        <v>41347</v>
      </c>
      <c r="C109" s="35" t="s">
        <v>4</v>
      </c>
      <c r="D109" s="37" t="s">
        <v>256</v>
      </c>
      <c r="E109" s="37">
        <v>0.51009259259259265</v>
      </c>
      <c r="F109" s="37">
        <v>0.51291666666666669</v>
      </c>
      <c r="G109" s="39">
        <v>3.63868810684653</v>
      </c>
      <c r="H109" s="35" t="s">
        <v>3</v>
      </c>
      <c r="I109" s="40">
        <f t="shared" si="1"/>
        <v>218.3212864107918</v>
      </c>
    </row>
    <row r="110" spans="1:9" ht="15.75" x14ac:dyDescent="0.25">
      <c r="A110" s="35">
        <v>97</v>
      </c>
      <c r="B110" s="36">
        <v>41347</v>
      </c>
      <c r="C110" s="35" t="s">
        <v>4</v>
      </c>
      <c r="D110" s="37" t="s">
        <v>257</v>
      </c>
      <c r="E110" s="37">
        <v>0.51291666666666669</v>
      </c>
      <c r="F110" s="37">
        <v>0.51493055555555556</v>
      </c>
      <c r="G110" s="39">
        <v>2.9355054569605272</v>
      </c>
      <c r="H110" s="35" t="s">
        <v>2</v>
      </c>
      <c r="I110" s="40">
        <f t="shared" si="1"/>
        <v>176.13032741763163</v>
      </c>
    </row>
    <row r="111" spans="1:9" ht="15.75" x14ac:dyDescent="0.25">
      <c r="A111" s="35">
        <v>98</v>
      </c>
      <c r="B111" s="36">
        <v>41347</v>
      </c>
      <c r="C111" s="35" t="s">
        <v>4</v>
      </c>
      <c r="D111" s="37" t="s">
        <v>258</v>
      </c>
      <c r="E111" s="37">
        <v>0.51493055555555556</v>
      </c>
      <c r="F111" s="37">
        <v>0.51642361111111112</v>
      </c>
      <c r="G111" s="39">
        <v>2.491412836505333</v>
      </c>
      <c r="H111" s="35" t="s">
        <v>2</v>
      </c>
      <c r="I111" s="40">
        <f t="shared" si="1"/>
        <v>149.48477019031998</v>
      </c>
    </row>
    <row r="112" spans="1:9" ht="15.75" x14ac:dyDescent="0.25">
      <c r="A112" s="35">
        <v>99</v>
      </c>
      <c r="B112" s="36">
        <v>41347</v>
      </c>
      <c r="C112" s="35" t="s">
        <v>4</v>
      </c>
      <c r="D112" s="37" t="s">
        <v>259</v>
      </c>
      <c r="E112" s="37">
        <v>0.51642361111111112</v>
      </c>
      <c r="F112" s="37">
        <v>0.51748842592592592</v>
      </c>
      <c r="G112" s="39">
        <v>1.7181536198477261</v>
      </c>
      <c r="H112" s="35" t="s">
        <v>2</v>
      </c>
      <c r="I112" s="40">
        <f t="shared" si="1"/>
        <v>103.08921719086356</v>
      </c>
    </row>
    <row r="113" spans="1:9" ht="15.75" x14ac:dyDescent="0.25">
      <c r="A113" s="35">
        <v>100</v>
      </c>
      <c r="B113" s="36">
        <v>41347</v>
      </c>
      <c r="C113" s="35" t="s">
        <v>4</v>
      </c>
      <c r="D113" s="37" t="s">
        <v>260</v>
      </c>
      <c r="E113" s="37">
        <v>0.51748842592592592</v>
      </c>
      <c r="F113" s="37">
        <v>0.51900462962962968</v>
      </c>
      <c r="G113" s="39">
        <v>1.7104592946707271</v>
      </c>
      <c r="H113" s="35" t="s">
        <v>3</v>
      </c>
      <c r="I113" s="40">
        <f t="shared" si="1"/>
        <v>102.62755768024363</v>
      </c>
    </row>
    <row r="114" spans="1:9" ht="15.75" x14ac:dyDescent="0.25">
      <c r="A114" s="35">
        <v>101</v>
      </c>
      <c r="B114" s="36">
        <v>41347</v>
      </c>
      <c r="C114" s="35" t="s">
        <v>4</v>
      </c>
      <c r="D114" s="37" t="s">
        <v>261</v>
      </c>
      <c r="E114" s="37">
        <v>0.51900462962962968</v>
      </c>
      <c r="F114" s="37">
        <v>0.51959490740740744</v>
      </c>
      <c r="G114" s="39">
        <v>1.3054021868156269</v>
      </c>
      <c r="H114" s="35" t="s">
        <v>3</v>
      </c>
      <c r="I114" s="40">
        <f t="shared" si="1"/>
        <v>78.324131208937615</v>
      </c>
    </row>
    <row r="115" spans="1:9" ht="15.75" x14ac:dyDescent="0.25">
      <c r="A115" s="35">
        <v>102</v>
      </c>
      <c r="B115" s="36">
        <v>41347</v>
      </c>
      <c r="C115" s="35" t="s">
        <v>5</v>
      </c>
      <c r="D115" s="37" t="s">
        <v>262</v>
      </c>
      <c r="E115" s="37">
        <v>0.51959490740740744</v>
      </c>
      <c r="F115" s="37">
        <v>0.52061342592592597</v>
      </c>
      <c r="G115" s="39">
        <v>1.2804571269953158</v>
      </c>
      <c r="H115" s="35" t="s">
        <v>2</v>
      </c>
      <c r="I115" s="40">
        <f t="shared" si="1"/>
        <v>76.827427619718947</v>
      </c>
    </row>
    <row r="116" spans="1:9" ht="15.75" x14ac:dyDescent="0.25">
      <c r="A116" s="35">
        <v>103</v>
      </c>
      <c r="B116" s="36">
        <v>41347</v>
      </c>
      <c r="C116" s="35" t="s">
        <v>5</v>
      </c>
      <c r="D116" s="37" t="s">
        <v>263</v>
      </c>
      <c r="E116" s="37">
        <v>0.52061342592592597</v>
      </c>
      <c r="F116" s="37">
        <v>0.52121527777777776</v>
      </c>
      <c r="G116" s="39">
        <v>0.52</v>
      </c>
      <c r="H116" s="35" t="s">
        <v>2</v>
      </c>
      <c r="I116" s="40">
        <f t="shared" si="1"/>
        <v>31.200000000000003</v>
      </c>
    </row>
    <row r="117" spans="1:9" ht="15.75" x14ac:dyDescent="0.25">
      <c r="A117" s="35">
        <v>104</v>
      </c>
      <c r="B117" s="36">
        <v>41347</v>
      </c>
      <c r="C117" s="35" t="s">
        <v>4</v>
      </c>
      <c r="D117" s="37" t="s">
        <v>264</v>
      </c>
      <c r="E117" s="37">
        <v>0.52063657407407404</v>
      </c>
      <c r="F117" s="37">
        <v>0.52123842592592595</v>
      </c>
      <c r="G117" s="39">
        <v>0.52</v>
      </c>
      <c r="H117" s="35" t="s">
        <v>3</v>
      </c>
      <c r="I117" s="40">
        <f t="shared" si="1"/>
        <v>31.200000000000003</v>
      </c>
    </row>
    <row r="118" spans="1:9" ht="15.75" x14ac:dyDescent="0.25">
      <c r="A118" s="35">
        <v>105</v>
      </c>
      <c r="B118" s="36">
        <v>41347</v>
      </c>
      <c r="C118" s="35" t="s">
        <v>4</v>
      </c>
      <c r="D118" s="37" t="s">
        <v>265</v>
      </c>
      <c r="E118" s="37">
        <v>0.52123842592592595</v>
      </c>
      <c r="F118" s="37">
        <v>0.52195601851851847</v>
      </c>
      <c r="G118" s="39">
        <v>1.02</v>
      </c>
      <c r="H118" s="35" t="s">
        <v>3</v>
      </c>
      <c r="I118" s="40">
        <f t="shared" si="1"/>
        <v>61.2</v>
      </c>
    </row>
    <row r="119" spans="1:9" ht="15.75" x14ac:dyDescent="0.25">
      <c r="A119" s="35">
        <v>106</v>
      </c>
      <c r="B119" s="36">
        <v>41347</v>
      </c>
      <c r="C119" s="35" t="s">
        <v>4</v>
      </c>
      <c r="D119" s="37" t="s">
        <v>266</v>
      </c>
      <c r="E119" s="37">
        <v>0.52195601851851847</v>
      </c>
      <c r="F119" s="37">
        <v>0.52336805555555554</v>
      </c>
      <c r="G119" s="39">
        <v>2.02</v>
      </c>
      <c r="H119" s="35" t="s">
        <v>3</v>
      </c>
      <c r="I119" s="40">
        <f t="shared" si="1"/>
        <v>121.2</v>
      </c>
    </row>
    <row r="120" spans="1:9" ht="15.75" x14ac:dyDescent="0.25">
      <c r="A120" s="35">
        <v>107</v>
      </c>
      <c r="B120" s="36">
        <v>41347</v>
      </c>
      <c r="C120" s="35" t="s">
        <v>5</v>
      </c>
      <c r="D120" s="37" t="s">
        <v>267</v>
      </c>
      <c r="E120" s="37">
        <v>0.52336805555555554</v>
      </c>
      <c r="F120" s="37">
        <v>0.52600694444444451</v>
      </c>
      <c r="G120" s="39">
        <v>4.2804571269953158</v>
      </c>
      <c r="H120" s="35" t="s">
        <v>3</v>
      </c>
      <c r="I120" s="40">
        <f t="shared" si="1"/>
        <v>256.82742761971895</v>
      </c>
    </row>
    <row r="121" spans="1:9" ht="15.75" x14ac:dyDescent="0.25">
      <c r="A121" s="35">
        <v>108</v>
      </c>
      <c r="B121" s="36">
        <v>41347</v>
      </c>
      <c r="C121" s="35" t="s">
        <v>5</v>
      </c>
      <c r="D121" s="37" t="s">
        <v>268</v>
      </c>
      <c r="E121" s="37">
        <v>0.52600694444444451</v>
      </c>
      <c r="F121" s="37">
        <v>0.52870370370370368</v>
      </c>
      <c r="G121" s="39">
        <v>3.9300083547714166</v>
      </c>
      <c r="H121" s="35" t="s">
        <v>3</v>
      </c>
      <c r="I121" s="40">
        <f t="shared" si="1"/>
        <v>235.800501286285</v>
      </c>
    </row>
    <row r="122" spans="1:9" ht="15.75" x14ac:dyDescent="0.25">
      <c r="A122" s="35">
        <v>109</v>
      </c>
      <c r="B122" s="36">
        <v>41347</v>
      </c>
      <c r="C122" s="35" t="s">
        <v>5</v>
      </c>
      <c r="D122" s="37" t="s">
        <v>294</v>
      </c>
      <c r="E122" s="37">
        <v>0.52870370370370368</v>
      </c>
      <c r="F122" s="37">
        <v>0.53140046296296295</v>
      </c>
      <c r="G122" s="39">
        <v>3.9255381883122027</v>
      </c>
      <c r="H122" s="35" t="s">
        <v>2</v>
      </c>
      <c r="I122" s="40">
        <f t="shared" si="1"/>
        <v>235.53229129873216</v>
      </c>
    </row>
    <row r="123" spans="1:9" ht="15.75" x14ac:dyDescent="0.25">
      <c r="A123" s="35">
        <v>110</v>
      </c>
      <c r="B123" s="36">
        <v>41347</v>
      </c>
      <c r="C123" s="35" t="s">
        <v>4</v>
      </c>
      <c r="D123" s="37" t="s">
        <v>269</v>
      </c>
      <c r="E123" s="37">
        <v>0.53140046296296295</v>
      </c>
      <c r="F123" s="37">
        <v>0.53410879629629626</v>
      </c>
      <c r="G123" s="39">
        <v>3.5390370461100247</v>
      </c>
      <c r="H123" s="35" t="s">
        <v>2</v>
      </c>
      <c r="I123" s="40">
        <f t="shared" si="1"/>
        <v>212.34222276660148</v>
      </c>
    </row>
    <row r="124" spans="1:9" ht="15.75" x14ac:dyDescent="0.25">
      <c r="A124" s="35">
        <v>111</v>
      </c>
      <c r="B124" s="36">
        <v>41347</v>
      </c>
      <c r="C124" s="35" t="s">
        <v>4</v>
      </c>
      <c r="D124" s="37" t="s">
        <v>270</v>
      </c>
      <c r="E124" s="37">
        <v>0.53410879629629626</v>
      </c>
      <c r="F124" s="37">
        <v>0.53651620370370368</v>
      </c>
      <c r="G124" s="39">
        <v>3.2770229912130162</v>
      </c>
      <c r="H124" s="35" t="s">
        <v>2</v>
      </c>
      <c r="I124" s="40">
        <f t="shared" si="1"/>
        <v>196.62137947278097</v>
      </c>
    </row>
    <row r="125" spans="1:9" ht="15.75" x14ac:dyDescent="0.25">
      <c r="A125" s="35">
        <v>112</v>
      </c>
      <c r="B125" s="36">
        <v>41347</v>
      </c>
      <c r="C125" s="35" t="s">
        <v>5</v>
      </c>
      <c r="D125" s="37" t="s">
        <v>271</v>
      </c>
      <c r="E125" s="37">
        <v>0.53651620370370368</v>
      </c>
      <c r="F125" s="37">
        <v>0.53842592592592597</v>
      </c>
      <c r="G125" s="39">
        <v>3.248516016654321</v>
      </c>
      <c r="H125" s="35" t="s">
        <v>2</v>
      </c>
      <c r="I125" s="40">
        <f t="shared" si="1"/>
        <v>194.91096099925926</v>
      </c>
    </row>
    <row r="126" spans="1:9" ht="15.75" x14ac:dyDescent="0.25">
      <c r="A126" s="35">
        <v>113</v>
      </c>
      <c r="B126" s="36">
        <v>41347</v>
      </c>
      <c r="C126" s="35" t="s">
        <v>4</v>
      </c>
      <c r="D126" s="37" t="s">
        <v>272</v>
      </c>
      <c r="E126" s="37">
        <v>0.55260416666666667</v>
      </c>
      <c r="F126" s="37">
        <v>0.55491898148148155</v>
      </c>
      <c r="G126" s="39">
        <v>3.1985483777389163</v>
      </c>
      <c r="H126" s="35" t="s">
        <v>3</v>
      </c>
      <c r="I126" s="40">
        <f t="shared" si="1"/>
        <v>191.91290266433498</v>
      </c>
    </row>
    <row r="127" spans="1:9" ht="15.75" x14ac:dyDescent="0.25">
      <c r="A127" s="35">
        <v>114</v>
      </c>
      <c r="B127" s="36">
        <v>41347</v>
      </c>
      <c r="C127" s="35" t="s">
        <v>5</v>
      </c>
      <c r="D127" s="37" t="s">
        <v>273</v>
      </c>
      <c r="E127" s="37">
        <v>0.55495370370370367</v>
      </c>
      <c r="F127" s="37">
        <v>0.556574074074074</v>
      </c>
      <c r="G127" s="39">
        <v>2.6259884937899187</v>
      </c>
      <c r="H127" s="35" t="s">
        <v>3</v>
      </c>
      <c r="I127" s="40">
        <f t="shared" si="1"/>
        <v>157.55930962739512</v>
      </c>
    </row>
    <row r="128" spans="1:9" ht="15.75" x14ac:dyDescent="0.25">
      <c r="A128" s="35">
        <v>115</v>
      </c>
      <c r="B128" s="36">
        <v>41347</v>
      </c>
      <c r="C128" s="35" t="s">
        <v>5</v>
      </c>
      <c r="D128" s="37" t="s">
        <v>274</v>
      </c>
      <c r="E128" s="37">
        <v>0.556574074074074</v>
      </c>
      <c r="F128" s="37">
        <v>0.55855324074074075</v>
      </c>
      <c r="G128" s="39">
        <v>2.5134044183942024</v>
      </c>
      <c r="H128" s="35" t="s">
        <v>2</v>
      </c>
      <c r="I128" s="40">
        <f t="shared" si="1"/>
        <v>150.80426510365214</v>
      </c>
    </row>
    <row r="129" spans="1:9" ht="15.75" x14ac:dyDescent="0.25">
      <c r="A129" s="35">
        <v>116</v>
      </c>
      <c r="B129" s="36">
        <v>41348</v>
      </c>
      <c r="C129" s="35" t="s">
        <v>4</v>
      </c>
      <c r="D129" s="37" t="s">
        <v>295</v>
      </c>
      <c r="E129" s="37">
        <v>0.59172453703703709</v>
      </c>
      <c r="F129" s="37">
        <v>0.59311342592592597</v>
      </c>
      <c r="G129" s="39">
        <v>2.0045739650668111</v>
      </c>
      <c r="H129" s="35" t="s">
        <v>2</v>
      </c>
      <c r="I129" s="40">
        <f t="shared" si="1"/>
        <v>120.27443790400866</v>
      </c>
    </row>
    <row r="130" spans="1:9" ht="15.75" x14ac:dyDescent="0.25">
      <c r="A130" s="35">
        <v>117</v>
      </c>
      <c r="B130" s="36">
        <v>41348</v>
      </c>
      <c r="C130" s="35" t="s">
        <v>4</v>
      </c>
      <c r="D130" s="37" t="s">
        <v>275</v>
      </c>
      <c r="E130" s="37">
        <v>0.59311342592592597</v>
      </c>
      <c r="F130" s="37">
        <v>0.59435185185185191</v>
      </c>
      <c r="G130" s="39">
        <v>1.4683699949528091</v>
      </c>
      <c r="H130" s="35" t="s">
        <v>3</v>
      </c>
      <c r="I130" s="40">
        <f t="shared" si="1"/>
        <v>88.102199697168544</v>
      </c>
    </row>
    <row r="131" spans="1:9" ht="15.75" x14ac:dyDescent="0.25">
      <c r="A131" s="35">
        <v>118</v>
      </c>
      <c r="B131" s="36">
        <v>41348</v>
      </c>
      <c r="C131" s="35" t="s">
        <v>4</v>
      </c>
      <c r="D131" s="37" t="s">
        <v>276</v>
      </c>
      <c r="E131" s="37">
        <v>0.59435185185185191</v>
      </c>
      <c r="F131" s="37">
        <v>0.59717592592592594</v>
      </c>
      <c r="G131" s="39">
        <v>4.0393250704510137</v>
      </c>
      <c r="H131" s="35" t="s">
        <v>2</v>
      </c>
      <c r="I131" s="40">
        <f t="shared" si="1"/>
        <v>242.35950422706082</v>
      </c>
    </row>
    <row r="132" spans="1:9" ht="15.75" x14ac:dyDescent="0.25">
      <c r="A132" s="35">
        <v>119</v>
      </c>
      <c r="B132" s="36">
        <v>41348</v>
      </c>
      <c r="C132" s="35" t="s">
        <v>4</v>
      </c>
      <c r="D132" s="37" t="s">
        <v>277</v>
      </c>
      <c r="E132" s="37">
        <v>0.59717592592592594</v>
      </c>
      <c r="F132" s="37">
        <v>0.5999768518518519</v>
      </c>
      <c r="G132" s="39">
        <v>4.0197004485235084</v>
      </c>
      <c r="H132" s="35" t="s">
        <v>2</v>
      </c>
      <c r="I132" s="40">
        <f t="shared" si="1"/>
        <v>241.1820269114105</v>
      </c>
    </row>
    <row r="133" spans="1:9" ht="15.75" x14ac:dyDescent="0.25">
      <c r="A133" s="35">
        <v>120</v>
      </c>
      <c r="B133" s="36">
        <v>41348</v>
      </c>
      <c r="C133" s="35" t="s">
        <v>5</v>
      </c>
      <c r="D133" s="37" t="s">
        <v>278</v>
      </c>
      <c r="E133" s="37">
        <v>0.5999768518518519</v>
      </c>
      <c r="F133" s="37">
        <v>0.60274305555555552</v>
      </c>
      <c r="G133" s="39">
        <v>3.9917926035996061</v>
      </c>
      <c r="H133" s="35" t="s">
        <v>3</v>
      </c>
      <c r="I133" s="40">
        <f t="shared" si="1"/>
        <v>239.50755621597636</v>
      </c>
    </row>
    <row r="134" spans="1:9" ht="15.75" x14ac:dyDescent="0.25">
      <c r="A134" s="35">
        <v>121</v>
      </c>
      <c r="B134" s="36">
        <v>41348</v>
      </c>
      <c r="C134" s="35" t="s">
        <v>5</v>
      </c>
      <c r="D134" s="37" t="s">
        <v>279</v>
      </c>
      <c r="E134" s="37">
        <v>0.60274305555555552</v>
      </c>
      <c r="F134" s="37">
        <v>0.60493055555555553</v>
      </c>
      <c r="G134" s="39">
        <v>3.493755578645505</v>
      </c>
      <c r="H134" s="35" t="s">
        <v>2</v>
      </c>
      <c r="I134" s="40">
        <f t="shared" si="1"/>
        <v>209.6253347187303</v>
      </c>
    </row>
    <row r="135" spans="1:9" ht="15.75" x14ac:dyDescent="0.25">
      <c r="A135" s="35">
        <v>122</v>
      </c>
      <c r="B135" s="36">
        <v>41348</v>
      </c>
      <c r="C135" s="35" t="s">
        <v>4</v>
      </c>
      <c r="D135" s="37" t="s">
        <v>280</v>
      </c>
      <c r="E135" s="37">
        <v>0.60493055555555553</v>
      </c>
      <c r="F135" s="37">
        <v>0.60718749999999999</v>
      </c>
      <c r="G135" s="39">
        <v>3.1462103682570159</v>
      </c>
      <c r="H135" s="35" t="s">
        <v>3</v>
      </c>
      <c r="I135" s="40">
        <f t="shared" si="1"/>
        <v>188.77262209542096</v>
      </c>
    </row>
    <row r="136" spans="1:9" ht="15.75" x14ac:dyDescent="0.25">
      <c r="A136" s="35">
        <v>123</v>
      </c>
      <c r="B136" s="36">
        <v>41348</v>
      </c>
      <c r="C136" s="35" t="s">
        <v>5</v>
      </c>
      <c r="D136" s="37" t="s">
        <v>281</v>
      </c>
      <c r="E136" s="37">
        <v>0.60718749999999999</v>
      </c>
      <c r="F136" s="37">
        <v>0.60920138888888886</v>
      </c>
      <c r="G136" s="39">
        <v>2.9443184606207069</v>
      </c>
      <c r="H136" s="35" t="s">
        <v>3</v>
      </c>
      <c r="I136" s="40">
        <f t="shared" si="1"/>
        <v>176.65910763724241</v>
      </c>
    </row>
    <row r="137" spans="1:9" ht="15.75" x14ac:dyDescent="0.25">
      <c r="A137" s="35">
        <v>124</v>
      </c>
      <c r="B137" s="36">
        <v>41348</v>
      </c>
      <c r="C137" s="35" t="s">
        <v>4</v>
      </c>
      <c r="D137" s="37" t="s">
        <v>282</v>
      </c>
      <c r="E137" s="37">
        <v>0.60920138888888886</v>
      </c>
      <c r="F137" s="37">
        <v>0.61148148148148151</v>
      </c>
      <c r="G137" s="39">
        <v>2.7661325323861092</v>
      </c>
      <c r="H137" s="35" t="s">
        <v>2</v>
      </c>
      <c r="I137" s="40">
        <f t="shared" si="1"/>
        <v>165.96795194316655</v>
      </c>
    </row>
    <row r="138" spans="1:9" ht="15.75" x14ac:dyDescent="0.25">
      <c r="A138" s="35">
        <v>125</v>
      </c>
      <c r="B138" s="36">
        <v>41348</v>
      </c>
      <c r="C138" s="35" t="s">
        <v>4</v>
      </c>
      <c r="D138" s="37" t="s">
        <v>296</v>
      </c>
      <c r="E138" s="37">
        <v>0.61148148148148151</v>
      </c>
      <c r="F138" s="37">
        <v>0.61307870370370365</v>
      </c>
      <c r="G138" s="39">
        <v>2.579044924757909</v>
      </c>
      <c r="H138" s="35" t="s">
        <v>3</v>
      </c>
      <c r="I138" s="40">
        <f t="shared" si="1"/>
        <v>154.74269548547454</v>
      </c>
    </row>
    <row r="139" spans="1:9" ht="15.75" x14ac:dyDescent="0.25">
      <c r="A139" s="35">
        <v>126</v>
      </c>
      <c r="B139" s="36">
        <v>41348</v>
      </c>
      <c r="C139" s="35" t="s">
        <v>5</v>
      </c>
      <c r="D139" s="37" t="s">
        <v>283</v>
      </c>
      <c r="E139" s="37">
        <v>0.61307870370370365</v>
      </c>
      <c r="F139" s="37">
        <v>0.61464120370370368</v>
      </c>
      <c r="G139" s="39">
        <v>2.5509574546304066</v>
      </c>
      <c r="H139" s="35" t="s">
        <v>2</v>
      </c>
      <c r="I139" s="40">
        <f t="shared" si="1"/>
        <v>153.05744727782439</v>
      </c>
    </row>
    <row r="140" spans="1:9" ht="15.75" x14ac:dyDescent="0.25">
      <c r="A140" s="35">
        <v>127</v>
      </c>
      <c r="B140" s="36">
        <v>41348</v>
      </c>
      <c r="C140" s="35" t="s">
        <v>4</v>
      </c>
      <c r="D140" s="37" t="s">
        <v>284</v>
      </c>
      <c r="E140" s="37">
        <v>0.61464120370370368</v>
      </c>
      <c r="F140" s="37">
        <v>0.61638888888888888</v>
      </c>
      <c r="G140" s="39">
        <v>2.3078540683200117</v>
      </c>
      <c r="H140" s="35" t="s">
        <v>2</v>
      </c>
      <c r="I140" s="40">
        <f t="shared" si="1"/>
        <v>138.4712440992007</v>
      </c>
    </row>
    <row r="141" spans="1:9" ht="15.75" x14ac:dyDescent="0.25">
      <c r="A141" s="35">
        <v>128</v>
      </c>
      <c r="B141" s="36">
        <v>41348</v>
      </c>
      <c r="C141" s="35" t="s">
        <v>4</v>
      </c>
      <c r="D141" s="37" t="s">
        <v>285</v>
      </c>
      <c r="E141" s="37">
        <v>0.61638888888888888</v>
      </c>
      <c r="F141" s="37">
        <v>0.61776620370370372</v>
      </c>
      <c r="G141" s="39">
        <v>1.9897742125322111</v>
      </c>
      <c r="H141" s="35" t="s">
        <v>2</v>
      </c>
      <c r="I141" s="40">
        <f t="shared" si="1"/>
        <v>119.38645275193267</v>
      </c>
    </row>
    <row r="142" spans="1:9" ht="15.75" x14ac:dyDescent="0.25">
      <c r="A142" s="35">
        <v>129</v>
      </c>
      <c r="B142" s="36">
        <v>41348</v>
      </c>
      <c r="C142" s="35" t="s">
        <v>4</v>
      </c>
      <c r="D142" s="37" t="s">
        <v>286</v>
      </c>
      <c r="E142" s="37">
        <v>0.61776620370370372</v>
      </c>
      <c r="F142" s="37">
        <v>0.61895833333333339</v>
      </c>
      <c r="G142" s="39">
        <v>1.8260742611601017</v>
      </c>
      <c r="H142" s="35" t="s">
        <v>2</v>
      </c>
      <c r="I142" s="40">
        <f>G142*60</f>
        <v>109.5644556696061</v>
      </c>
    </row>
    <row r="143" spans="1:9" ht="15.75" x14ac:dyDescent="0.25">
      <c r="A143" s="35">
        <v>130</v>
      </c>
      <c r="B143" s="36">
        <v>41348</v>
      </c>
      <c r="C143" s="35" t="s">
        <v>4</v>
      </c>
      <c r="D143" s="37" t="s">
        <v>287</v>
      </c>
      <c r="E143" s="37">
        <v>0.61895833333333339</v>
      </c>
      <c r="F143" s="37">
        <v>0.62046296296296299</v>
      </c>
      <c r="G143" s="39">
        <v>1.6985994837596081</v>
      </c>
      <c r="H143" s="35" t="s">
        <v>2</v>
      </c>
      <c r="I143" s="40">
        <f>G143*60</f>
        <v>101.91596902557649</v>
      </c>
    </row>
    <row r="144" spans="1:9" ht="15.75" x14ac:dyDescent="0.25">
      <c r="A144" s="35">
        <v>131</v>
      </c>
      <c r="B144" s="36">
        <v>41348</v>
      </c>
      <c r="C144" s="35" t="s">
        <v>4</v>
      </c>
      <c r="D144" s="37" t="s">
        <v>288</v>
      </c>
      <c r="E144" s="37">
        <v>0.62046296296296299</v>
      </c>
      <c r="F144" s="37">
        <v>0.62135416666666665</v>
      </c>
      <c r="G144" s="39">
        <v>1.5731756169116125</v>
      </c>
      <c r="H144" s="35" t="s">
        <v>2</v>
      </c>
      <c r="I144" s="40">
        <f>G144*60</f>
        <v>94.390537014696747</v>
      </c>
    </row>
    <row r="145" spans="1:9" ht="15.75" x14ac:dyDescent="0.25">
      <c r="A145" s="35">
        <v>132</v>
      </c>
      <c r="B145" s="36">
        <v>41348</v>
      </c>
      <c r="C145" s="35" t="s">
        <v>4</v>
      </c>
      <c r="D145" s="37" t="s">
        <v>289</v>
      </c>
      <c r="E145" s="61">
        <v>0.62135416666666665</v>
      </c>
      <c r="F145" s="37">
        <v>0.62182870370370369</v>
      </c>
      <c r="G145" s="39">
        <v>0.80804500915110111</v>
      </c>
      <c r="H145" s="35" t="s">
        <v>2</v>
      </c>
      <c r="I145" s="40">
        <f>G145*60</f>
        <v>48.482700549066067</v>
      </c>
    </row>
    <row r="146" spans="1:9" ht="15.75" x14ac:dyDescent="0.25">
      <c r="A146" s="41"/>
      <c r="B146" s="51"/>
      <c r="C146" s="55"/>
      <c r="D146" s="60"/>
      <c r="E146" s="60"/>
      <c r="F146" s="42" t="s">
        <v>313</v>
      </c>
      <c r="G146" s="43">
        <f>AVERAGE(G14:G145)</f>
        <v>2.4934414866258114</v>
      </c>
      <c r="H146" s="43" t="e">
        <f>AVERAGE(H14:H145)</f>
        <v>#DIV/0!</v>
      </c>
      <c r="I146" s="44">
        <f>AVERAGE(I14:I145)</f>
        <v>149.60648919754871</v>
      </c>
    </row>
    <row r="147" spans="1:9" x14ac:dyDescent="0.25">
      <c r="B147" s="9"/>
      <c r="G147" s="33"/>
      <c r="H147" s="33"/>
      <c r="I147" s="33"/>
    </row>
    <row r="148" spans="1:9" x14ac:dyDescent="0.25">
      <c r="B148" s="99" t="s">
        <v>492</v>
      </c>
      <c r="C148" s="99"/>
      <c r="D148" s="99"/>
      <c r="E148" s="99"/>
      <c r="F148" s="99"/>
      <c r="G148" s="99"/>
      <c r="H148" s="33"/>
      <c r="I148" s="33"/>
    </row>
    <row r="149" spans="1:9" x14ac:dyDescent="0.25">
      <c r="B149" s="99"/>
      <c r="C149" s="99"/>
      <c r="D149" s="99"/>
      <c r="E149" s="99"/>
      <c r="F149" s="99"/>
      <c r="G149" s="99"/>
      <c r="H149" s="33"/>
      <c r="I149" s="33"/>
    </row>
    <row r="150" spans="1:9" x14ac:dyDescent="0.25">
      <c r="B150" s="99"/>
      <c r="C150" s="99"/>
      <c r="D150" s="99"/>
      <c r="E150" s="99"/>
      <c r="F150" s="99"/>
      <c r="G150" s="99"/>
      <c r="H150" s="33"/>
      <c r="I150" s="33"/>
    </row>
    <row r="151" spans="1:9" x14ac:dyDescent="0.25">
      <c r="B151" s="99"/>
      <c r="C151" s="99"/>
      <c r="D151" s="99"/>
      <c r="E151" s="99"/>
      <c r="F151" s="99"/>
      <c r="G151" s="99"/>
      <c r="H151" s="33"/>
      <c r="I151" s="33"/>
    </row>
    <row r="152" spans="1:9" x14ac:dyDescent="0.25">
      <c r="B152" s="99"/>
      <c r="C152" s="99"/>
      <c r="D152" s="99"/>
      <c r="E152" s="99"/>
      <c r="F152" s="99"/>
      <c r="G152" s="99"/>
    </row>
    <row r="153" spans="1:9" x14ac:dyDescent="0.25">
      <c r="B153" s="99"/>
      <c r="C153" s="99"/>
      <c r="D153" s="99"/>
      <c r="E153" s="99"/>
      <c r="F153" s="99"/>
      <c r="G153" s="99"/>
    </row>
    <row r="154" spans="1:9" x14ac:dyDescent="0.25">
      <c r="B154" s="99"/>
      <c r="C154" s="99"/>
      <c r="D154" s="99"/>
      <c r="E154" s="99"/>
      <c r="F154" s="99"/>
      <c r="G154" s="99"/>
    </row>
  </sheetData>
  <mergeCells count="2">
    <mergeCell ref="A2:I2"/>
    <mergeCell ref="B148:G154"/>
  </mergeCells>
  <printOptions horizontalCentered="1" verticalCentered="1"/>
  <pageMargins left="0.70866141732283472" right="0.70866141732283472" top="0.74803149606299213" bottom="0.74803149606299213" header="0.31496062992125984" footer="0.31496062992125984"/>
  <pageSetup paperSize="9" scale="7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8"/>
  <sheetViews>
    <sheetView view="pageBreakPreview" zoomScale="60" workbookViewId="0">
      <selection activeCell="F5" sqref="F5"/>
    </sheetView>
  </sheetViews>
  <sheetFormatPr baseColWidth="10" defaultRowHeight="15" x14ac:dyDescent="0.25"/>
  <cols>
    <col min="1" max="1" width="7" customWidth="1"/>
    <col min="2" max="2" width="14" bestFit="1" customWidth="1"/>
    <col min="3" max="3" width="18.42578125" customWidth="1"/>
    <col min="4" max="4" width="19.28515625" customWidth="1"/>
    <col min="5" max="5" width="17.28515625" customWidth="1"/>
    <col min="6" max="6" width="19.28515625" customWidth="1"/>
    <col min="7" max="7" width="22.42578125" customWidth="1"/>
  </cols>
  <sheetData>
    <row r="1" spans="1:9" s="63" customFormat="1" ht="39.950000000000003" customHeight="1" x14ac:dyDescent="0.25">
      <c r="A1" s="88" t="s">
        <v>494</v>
      </c>
      <c r="B1" s="88"/>
      <c r="C1" s="88"/>
      <c r="D1" s="88"/>
      <c r="E1" s="88"/>
      <c r="F1" s="88"/>
      <c r="G1" s="88"/>
      <c r="H1" s="92"/>
      <c r="I1" s="92"/>
    </row>
    <row r="2" spans="1:9" s="63" customFormat="1" x14ac:dyDescent="0.25">
      <c r="C2" s="91" t="s">
        <v>473</v>
      </c>
      <c r="D2" s="91"/>
      <c r="E2" s="104">
        <v>5</v>
      </c>
      <c r="F2" s="91"/>
    </row>
    <row r="3" spans="1:9" s="63" customFormat="1" x14ac:dyDescent="0.25">
      <c r="C3" s="91" t="s">
        <v>474</v>
      </c>
      <c r="D3" s="91"/>
      <c r="E3" s="91" t="s">
        <v>475</v>
      </c>
      <c r="F3" s="91"/>
    </row>
    <row r="4" spans="1:9" s="63" customFormat="1" x14ac:dyDescent="0.25">
      <c r="C4" s="91" t="s">
        <v>476</v>
      </c>
      <c r="D4" s="91"/>
      <c r="E4" s="105" t="s">
        <v>477</v>
      </c>
      <c r="F4" s="91"/>
    </row>
    <row r="5" spans="1:9" s="63" customFormat="1" x14ac:dyDescent="0.25">
      <c r="C5" s="91" t="s">
        <v>478</v>
      </c>
      <c r="D5" s="91"/>
      <c r="E5" s="105" t="s">
        <v>479</v>
      </c>
      <c r="F5" s="91"/>
    </row>
    <row r="6" spans="1:9" s="63" customFormat="1" x14ac:dyDescent="0.25">
      <c r="C6" s="91" t="s">
        <v>480</v>
      </c>
      <c r="D6" s="91"/>
      <c r="E6" s="91" t="s">
        <v>481</v>
      </c>
      <c r="F6" s="91"/>
    </row>
    <row r="7" spans="1:9" s="63" customFormat="1" x14ac:dyDescent="0.25">
      <c r="C7" s="91" t="s">
        <v>482</v>
      </c>
      <c r="D7" s="91"/>
      <c r="E7" s="91" t="s">
        <v>483</v>
      </c>
      <c r="F7" s="91"/>
    </row>
    <row r="8" spans="1:9" s="63" customFormat="1" x14ac:dyDescent="0.25">
      <c r="C8" s="91" t="s">
        <v>484</v>
      </c>
      <c r="D8" s="91"/>
      <c r="E8" s="91" t="s">
        <v>493</v>
      </c>
      <c r="F8" s="91"/>
    </row>
    <row r="9" spans="1:9" s="63" customFormat="1" x14ac:dyDescent="0.25">
      <c r="C9" s="91" t="s">
        <v>486</v>
      </c>
      <c r="D9" s="91"/>
      <c r="E9" s="91" t="s">
        <v>487</v>
      </c>
      <c r="F9" s="91"/>
    </row>
    <row r="10" spans="1:9" s="63" customFormat="1" x14ac:dyDescent="0.25"/>
    <row r="11" spans="1:9" ht="55.5" customHeight="1" x14ac:dyDescent="0.25">
      <c r="A11" s="101" t="s">
        <v>0</v>
      </c>
      <c r="B11" s="101" t="s">
        <v>154</v>
      </c>
      <c r="C11" s="101" t="s">
        <v>466</v>
      </c>
      <c r="D11" s="101" t="s">
        <v>469</v>
      </c>
      <c r="E11" s="101" t="s">
        <v>467</v>
      </c>
      <c r="F11" s="101" t="s">
        <v>468</v>
      </c>
      <c r="G11" s="102" t="s">
        <v>163</v>
      </c>
    </row>
    <row r="12" spans="1:9" ht="15.75" x14ac:dyDescent="0.25">
      <c r="A12" s="35">
        <v>1</v>
      </c>
      <c r="B12" s="36">
        <v>41400</v>
      </c>
      <c r="C12" s="45" t="s">
        <v>316</v>
      </c>
      <c r="D12" s="62" t="s">
        <v>4</v>
      </c>
      <c r="E12" s="45">
        <v>2</v>
      </c>
      <c r="F12" s="45">
        <f t="shared" ref="F12:F75" si="0">E12*60</f>
        <v>120</v>
      </c>
      <c r="G12" s="64" t="s">
        <v>2</v>
      </c>
    </row>
    <row r="13" spans="1:9" ht="15.75" x14ac:dyDescent="0.25">
      <c r="A13" s="35">
        <v>2</v>
      </c>
      <c r="B13" s="36">
        <v>41400</v>
      </c>
      <c r="C13" s="45" t="s">
        <v>317</v>
      </c>
      <c r="D13" s="62" t="s">
        <v>4</v>
      </c>
      <c r="E13" s="35">
        <v>2</v>
      </c>
      <c r="F13" s="45">
        <f t="shared" si="0"/>
        <v>120</v>
      </c>
      <c r="G13" s="64" t="s">
        <v>2</v>
      </c>
    </row>
    <row r="14" spans="1:9" ht="15.75" x14ac:dyDescent="0.25">
      <c r="A14" s="35">
        <v>3</v>
      </c>
      <c r="B14" s="36">
        <v>41400</v>
      </c>
      <c r="C14" s="45" t="s">
        <v>318</v>
      </c>
      <c r="D14" s="62" t="s">
        <v>4</v>
      </c>
      <c r="E14" s="35">
        <v>2</v>
      </c>
      <c r="F14" s="45">
        <f t="shared" si="0"/>
        <v>120</v>
      </c>
      <c r="G14" s="64" t="s">
        <v>2</v>
      </c>
    </row>
    <row r="15" spans="1:9" ht="15.75" x14ac:dyDescent="0.25">
      <c r="A15" s="35">
        <v>4</v>
      </c>
      <c r="B15" s="36">
        <v>41400</v>
      </c>
      <c r="C15" s="45" t="s">
        <v>319</v>
      </c>
      <c r="D15" s="62" t="s">
        <v>4</v>
      </c>
      <c r="E15" s="35">
        <v>3</v>
      </c>
      <c r="F15" s="45">
        <f t="shared" si="0"/>
        <v>180</v>
      </c>
      <c r="G15" s="64" t="s">
        <v>2</v>
      </c>
    </row>
    <row r="16" spans="1:9" ht="15.75" x14ac:dyDescent="0.25">
      <c r="A16" s="35">
        <v>5</v>
      </c>
      <c r="B16" s="36">
        <v>41400</v>
      </c>
      <c r="C16" s="45" t="s">
        <v>320</v>
      </c>
      <c r="D16" s="62" t="s">
        <v>4</v>
      </c>
      <c r="E16" s="35">
        <v>9</v>
      </c>
      <c r="F16" s="45">
        <f t="shared" si="0"/>
        <v>540</v>
      </c>
      <c r="G16" s="64" t="s">
        <v>2</v>
      </c>
    </row>
    <row r="17" spans="1:7" ht="15.75" x14ac:dyDescent="0.25">
      <c r="A17" s="35">
        <v>6</v>
      </c>
      <c r="B17" s="36">
        <v>41400</v>
      </c>
      <c r="C17" s="45" t="s">
        <v>321</v>
      </c>
      <c r="D17" s="62" t="s">
        <v>4</v>
      </c>
      <c r="E17" s="35">
        <v>4</v>
      </c>
      <c r="F17" s="45">
        <f t="shared" si="0"/>
        <v>240</v>
      </c>
      <c r="G17" s="64" t="s">
        <v>2</v>
      </c>
    </row>
    <row r="18" spans="1:7" ht="15.75" x14ac:dyDescent="0.25">
      <c r="A18" s="35">
        <v>7</v>
      </c>
      <c r="B18" s="36">
        <v>41400</v>
      </c>
      <c r="C18" s="45" t="s">
        <v>322</v>
      </c>
      <c r="D18" s="62" t="s">
        <v>5</v>
      </c>
      <c r="E18" s="35">
        <v>3</v>
      </c>
      <c r="F18" s="45">
        <f t="shared" si="0"/>
        <v>180</v>
      </c>
      <c r="G18" s="64" t="s">
        <v>2</v>
      </c>
    </row>
    <row r="19" spans="1:7" ht="15.75" x14ac:dyDescent="0.25">
      <c r="A19" s="35">
        <v>8</v>
      </c>
      <c r="B19" s="36">
        <v>41400</v>
      </c>
      <c r="C19" s="45" t="s">
        <v>323</v>
      </c>
      <c r="D19" s="62" t="s">
        <v>4</v>
      </c>
      <c r="E19" s="35">
        <v>3</v>
      </c>
      <c r="F19" s="45">
        <f t="shared" si="0"/>
        <v>180</v>
      </c>
      <c r="G19" s="64" t="s">
        <v>3</v>
      </c>
    </row>
    <row r="20" spans="1:7" ht="15.75" x14ac:dyDescent="0.25">
      <c r="A20" s="35">
        <v>9</v>
      </c>
      <c r="B20" s="36">
        <v>41400</v>
      </c>
      <c r="C20" s="45" t="s">
        <v>324</v>
      </c>
      <c r="D20" s="62" t="s">
        <v>4</v>
      </c>
      <c r="E20" s="35">
        <v>3</v>
      </c>
      <c r="F20" s="45">
        <f t="shared" si="0"/>
        <v>180</v>
      </c>
      <c r="G20" s="64" t="s">
        <v>2</v>
      </c>
    </row>
    <row r="21" spans="1:7" ht="15.75" x14ac:dyDescent="0.25">
      <c r="A21" s="35">
        <v>10</v>
      </c>
      <c r="B21" s="36">
        <v>41400</v>
      </c>
      <c r="C21" s="45" t="s">
        <v>325</v>
      </c>
      <c r="D21" s="62" t="s">
        <v>5</v>
      </c>
      <c r="E21" s="35">
        <v>4</v>
      </c>
      <c r="F21" s="45">
        <f t="shared" si="0"/>
        <v>240</v>
      </c>
      <c r="G21" s="64" t="s">
        <v>3</v>
      </c>
    </row>
    <row r="22" spans="1:7" ht="15.75" x14ac:dyDescent="0.25">
      <c r="A22" s="35">
        <v>11</v>
      </c>
      <c r="B22" s="36">
        <v>41400</v>
      </c>
      <c r="C22" s="45" t="s">
        <v>326</v>
      </c>
      <c r="D22" s="62" t="s">
        <v>4</v>
      </c>
      <c r="E22" s="35">
        <v>3</v>
      </c>
      <c r="F22" s="45">
        <f t="shared" si="0"/>
        <v>180</v>
      </c>
      <c r="G22" s="64" t="s">
        <v>3</v>
      </c>
    </row>
    <row r="23" spans="1:7" ht="15.75" x14ac:dyDescent="0.25">
      <c r="A23" s="35">
        <v>12</v>
      </c>
      <c r="B23" s="36">
        <v>41400</v>
      </c>
      <c r="C23" s="45" t="s">
        <v>327</v>
      </c>
      <c r="D23" s="62" t="s">
        <v>5</v>
      </c>
      <c r="E23" s="35">
        <v>6</v>
      </c>
      <c r="F23" s="45">
        <f t="shared" si="0"/>
        <v>360</v>
      </c>
      <c r="G23" s="64" t="s">
        <v>2</v>
      </c>
    </row>
    <row r="24" spans="1:7" ht="15.75" x14ac:dyDescent="0.25">
      <c r="A24" s="35">
        <v>13</v>
      </c>
      <c r="B24" s="36">
        <v>41400</v>
      </c>
      <c r="C24" s="45" t="s">
        <v>328</v>
      </c>
      <c r="D24" s="62" t="s">
        <v>5</v>
      </c>
      <c r="E24" s="35">
        <v>3</v>
      </c>
      <c r="F24" s="45">
        <f t="shared" si="0"/>
        <v>180</v>
      </c>
      <c r="G24" s="64" t="s">
        <v>3</v>
      </c>
    </row>
    <row r="25" spans="1:7" ht="15.75" x14ac:dyDescent="0.25">
      <c r="A25" s="35">
        <v>14</v>
      </c>
      <c r="B25" s="36">
        <v>41400</v>
      </c>
      <c r="C25" s="45" t="s">
        <v>329</v>
      </c>
      <c r="D25" s="62" t="s">
        <v>4</v>
      </c>
      <c r="E25" s="35">
        <v>3</v>
      </c>
      <c r="F25" s="45">
        <f t="shared" si="0"/>
        <v>180</v>
      </c>
      <c r="G25" s="64" t="s">
        <v>2</v>
      </c>
    </row>
    <row r="26" spans="1:7" ht="15.75" x14ac:dyDescent="0.25">
      <c r="A26" s="35">
        <v>15</v>
      </c>
      <c r="B26" s="36">
        <v>41400</v>
      </c>
      <c r="C26" s="45" t="s">
        <v>330</v>
      </c>
      <c r="D26" s="62" t="s">
        <v>4</v>
      </c>
      <c r="E26" s="35">
        <v>9</v>
      </c>
      <c r="F26" s="45">
        <f t="shared" si="0"/>
        <v>540</v>
      </c>
      <c r="G26" s="64" t="s">
        <v>2</v>
      </c>
    </row>
    <row r="27" spans="1:7" ht="15.75" x14ac:dyDescent="0.25">
      <c r="A27" s="35">
        <v>16</v>
      </c>
      <c r="B27" s="36">
        <v>41400</v>
      </c>
      <c r="C27" s="45" t="s">
        <v>331</v>
      </c>
      <c r="D27" s="62" t="s">
        <v>4</v>
      </c>
      <c r="E27" s="35">
        <v>3</v>
      </c>
      <c r="F27" s="45">
        <f t="shared" si="0"/>
        <v>180</v>
      </c>
      <c r="G27" s="64" t="s">
        <v>3</v>
      </c>
    </row>
    <row r="28" spans="1:7" ht="15.75" x14ac:dyDescent="0.25">
      <c r="A28" s="35">
        <v>17</v>
      </c>
      <c r="B28" s="36">
        <v>41400</v>
      </c>
      <c r="C28" s="45" t="s">
        <v>332</v>
      </c>
      <c r="D28" s="62" t="s">
        <v>4</v>
      </c>
      <c r="E28" s="35">
        <v>4</v>
      </c>
      <c r="F28" s="45">
        <f t="shared" si="0"/>
        <v>240</v>
      </c>
      <c r="G28" s="64" t="s">
        <v>2</v>
      </c>
    </row>
    <row r="29" spans="1:7" ht="15.75" x14ac:dyDescent="0.25">
      <c r="A29" s="35">
        <v>18</v>
      </c>
      <c r="B29" s="36">
        <v>41400</v>
      </c>
      <c r="C29" s="45" t="s">
        <v>333</v>
      </c>
      <c r="D29" s="62" t="s">
        <v>4</v>
      </c>
      <c r="E29" s="35">
        <v>3</v>
      </c>
      <c r="F29" s="45">
        <f t="shared" si="0"/>
        <v>180</v>
      </c>
      <c r="G29" s="64" t="s">
        <v>2</v>
      </c>
    </row>
    <row r="30" spans="1:7" ht="15.75" x14ac:dyDescent="0.25">
      <c r="A30" s="35">
        <v>19</v>
      </c>
      <c r="B30" s="36">
        <v>41400</v>
      </c>
      <c r="C30" s="45" t="s">
        <v>334</v>
      </c>
      <c r="D30" s="62" t="s">
        <v>5</v>
      </c>
      <c r="E30" s="35">
        <v>2</v>
      </c>
      <c r="F30" s="45">
        <f t="shared" si="0"/>
        <v>120</v>
      </c>
      <c r="G30" s="64" t="s">
        <v>2</v>
      </c>
    </row>
    <row r="31" spans="1:7" ht="15.75" x14ac:dyDescent="0.25">
      <c r="A31" s="35">
        <v>20</v>
      </c>
      <c r="B31" s="36">
        <v>41400</v>
      </c>
      <c r="C31" s="45" t="s">
        <v>335</v>
      </c>
      <c r="D31" s="62" t="s">
        <v>4</v>
      </c>
      <c r="E31" s="35">
        <v>3</v>
      </c>
      <c r="F31" s="45">
        <f t="shared" si="0"/>
        <v>180</v>
      </c>
      <c r="G31" s="64" t="s">
        <v>2</v>
      </c>
    </row>
    <row r="32" spans="1:7" ht="15.75" x14ac:dyDescent="0.25">
      <c r="A32" s="35">
        <v>21</v>
      </c>
      <c r="B32" s="36">
        <v>41400</v>
      </c>
      <c r="C32" s="45" t="s">
        <v>336</v>
      </c>
      <c r="D32" s="62" t="s">
        <v>5</v>
      </c>
      <c r="E32" s="35">
        <v>2</v>
      </c>
      <c r="F32" s="45">
        <f t="shared" si="0"/>
        <v>120</v>
      </c>
      <c r="G32" s="64" t="s">
        <v>3</v>
      </c>
    </row>
    <row r="33" spans="1:7" ht="15.75" x14ac:dyDescent="0.25">
      <c r="A33" s="35">
        <v>22</v>
      </c>
      <c r="B33" s="36">
        <v>41400</v>
      </c>
      <c r="C33" s="45" t="s">
        <v>337</v>
      </c>
      <c r="D33" s="62" t="s">
        <v>4</v>
      </c>
      <c r="E33" s="35">
        <v>2</v>
      </c>
      <c r="F33" s="45">
        <f t="shared" si="0"/>
        <v>120</v>
      </c>
      <c r="G33" s="64" t="s">
        <v>2</v>
      </c>
    </row>
    <row r="34" spans="1:7" ht="15.75" x14ac:dyDescent="0.25">
      <c r="A34" s="35">
        <v>23</v>
      </c>
      <c r="B34" s="36">
        <v>41400</v>
      </c>
      <c r="C34" s="45" t="s">
        <v>338</v>
      </c>
      <c r="D34" s="62" t="s">
        <v>5</v>
      </c>
      <c r="E34" s="35">
        <v>2</v>
      </c>
      <c r="F34" s="45">
        <f t="shared" si="0"/>
        <v>120</v>
      </c>
      <c r="G34" s="64" t="s">
        <v>2</v>
      </c>
    </row>
    <row r="35" spans="1:7" ht="15.75" x14ac:dyDescent="0.25">
      <c r="A35" s="35">
        <v>24</v>
      </c>
      <c r="B35" s="36">
        <v>41400</v>
      </c>
      <c r="C35" s="45" t="s">
        <v>339</v>
      </c>
      <c r="D35" s="62" t="s">
        <v>5</v>
      </c>
      <c r="E35" s="35">
        <v>2</v>
      </c>
      <c r="F35" s="45">
        <f t="shared" si="0"/>
        <v>120</v>
      </c>
      <c r="G35" s="64" t="s">
        <v>2</v>
      </c>
    </row>
    <row r="36" spans="1:7" ht="15.75" x14ac:dyDescent="0.25">
      <c r="A36" s="35">
        <v>25</v>
      </c>
      <c r="B36" s="36">
        <v>41400</v>
      </c>
      <c r="C36" s="45" t="s">
        <v>340</v>
      </c>
      <c r="D36" s="62" t="s">
        <v>5</v>
      </c>
      <c r="E36" s="35">
        <v>2</v>
      </c>
      <c r="F36" s="45">
        <f t="shared" si="0"/>
        <v>120</v>
      </c>
      <c r="G36" s="64" t="s">
        <v>3</v>
      </c>
    </row>
    <row r="37" spans="1:7" ht="15.75" x14ac:dyDescent="0.25">
      <c r="A37" s="35">
        <v>26</v>
      </c>
      <c r="B37" s="36">
        <v>41400</v>
      </c>
      <c r="C37" s="45" t="s">
        <v>341</v>
      </c>
      <c r="D37" s="62" t="s">
        <v>4</v>
      </c>
      <c r="E37" s="35">
        <v>4</v>
      </c>
      <c r="F37" s="45">
        <f t="shared" si="0"/>
        <v>240</v>
      </c>
      <c r="G37" s="64" t="s">
        <v>3</v>
      </c>
    </row>
    <row r="38" spans="1:7" ht="15.75" x14ac:dyDescent="0.25">
      <c r="A38" s="35">
        <v>27</v>
      </c>
      <c r="B38" s="36">
        <v>41400</v>
      </c>
      <c r="C38" s="45" t="s">
        <v>342</v>
      </c>
      <c r="D38" s="62" t="s">
        <v>5</v>
      </c>
      <c r="E38" s="35">
        <v>7</v>
      </c>
      <c r="F38" s="45">
        <f t="shared" si="0"/>
        <v>420</v>
      </c>
      <c r="G38" s="64" t="s">
        <v>2</v>
      </c>
    </row>
    <row r="39" spans="1:7" ht="15.75" x14ac:dyDescent="0.25">
      <c r="A39" s="35">
        <v>28</v>
      </c>
      <c r="B39" s="36">
        <v>41401</v>
      </c>
      <c r="C39" s="45" t="s">
        <v>343</v>
      </c>
      <c r="D39" s="62" t="s">
        <v>4</v>
      </c>
      <c r="E39" s="35">
        <v>2</v>
      </c>
      <c r="F39" s="45">
        <f t="shared" si="0"/>
        <v>120</v>
      </c>
      <c r="G39" s="64" t="s">
        <v>2</v>
      </c>
    </row>
    <row r="40" spans="1:7" ht="15.75" x14ac:dyDescent="0.25">
      <c r="A40" s="35">
        <v>29</v>
      </c>
      <c r="B40" s="36">
        <v>41401</v>
      </c>
      <c r="C40" s="45" t="s">
        <v>344</v>
      </c>
      <c r="D40" s="62" t="s">
        <v>4</v>
      </c>
      <c r="E40" s="35">
        <v>3</v>
      </c>
      <c r="F40" s="45">
        <f t="shared" si="0"/>
        <v>180</v>
      </c>
      <c r="G40" s="64" t="s">
        <v>2</v>
      </c>
    </row>
    <row r="41" spans="1:7" ht="15.75" x14ac:dyDescent="0.25">
      <c r="A41" s="35">
        <v>30</v>
      </c>
      <c r="B41" s="36">
        <v>41401</v>
      </c>
      <c r="C41" s="45" t="s">
        <v>345</v>
      </c>
      <c r="D41" s="62" t="s">
        <v>5</v>
      </c>
      <c r="E41" s="35">
        <v>3</v>
      </c>
      <c r="F41" s="45">
        <f t="shared" si="0"/>
        <v>180</v>
      </c>
      <c r="G41" s="64" t="s">
        <v>2</v>
      </c>
    </row>
    <row r="42" spans="1:7" ht="15.75" x14ac:dyDescent="0.25">
      <c r="A42" s="35">
        <v>31</v>
      </c>
      <c r="B42" s="36">
        <v>41401</v>
      </c>
      <c r="C42" s="45" t="s">
        <v>346</v>
      </c>
      <c r="D42" s="62" t="s">
        <v>5</v>
      </c>
      <c r="E42" s="35">
        <v>7</v>
      </c>
      <c r="F42" s="45">
        <f t="shared" si="0"/>
        <v>420</v>
      </c>
      <c r="G42" s="64" t="s">
        <v>3</v>
      </c>
    </row>
    <row r="43" spans="1:7" ht="15.75" x14ac:dyDescent="0.25">
      <c r="A43" s="35">
        <v>32</v>
      </c>
      <c r="B43" s="36">
        <v>41401</v>
      </c>
      <c r="C43" s="45" t="s">
        <v>347</v>
      </c>
      <c r="D43" s="62" t="s">
        <v>5</v>
      </c>
      <c r="E43" s="35">
        <v>5</v>
      </c>
      <c r="F43" s="45">
        <f t="shared" si="0"/>
        <v>300</v>
      </c>
      <c r="G43" s="64" t="s">
        <v>2</v>
      </c>
    </row>
    <row r="44" spans="1:7" ht="15.75" x14ac:dyDescent="0.25">
      <c r="A44" s="35">
        <v>33</v>
      </c>
      <c r="B44" s="36">
        <v>41401</v>
      </c>
      <c r="C44" s="45" t="s">
        <v>348</v>
      </c>
      <c r="D44" s="62" t="s">
        <v>4</v>
      </c>
      <c r="E44" s="35">
        <v>2</v>
      </c>
      <c r="F44" s="45">
        <f t="shared" si="0"/>
        <v>120</v>
      </c>
      <c r="G44" s="64" t="s">
        <v>2</v>
      </c>
    </row>
    <row r="45" spans="1:7" ht="15.75" x14ac:dyDescent="0.25">
      <c r="A45" s="35">
        <v>34</v>
      </c>
      <c r="B45" s="36">
        <v>41401</v>
      </c>
      <c r="C45" s="45" t="s">
        <v>349</v>
      </c>
      <c r="D45" s="62" t="s">
        <v>4</v>
      </c>
      <c r="E45" s="35">
        <v>3</v>
      </c>
      <c r="F45" s="45">
        <f t="shared" si="0"/>
        <v>180</v>
      </c>
      <c r="G45" s="64" t="s">
        <v>2</v>
      </c>
    </row>
    <row r="46" spans="1:7" ht="15.75" x14ac:dyDescent="0.25">
      <c r="A46" s="35">
        <v>35</v>
      </c>
      <c r="B46" s="36">
        <v>41401</v>
      </c>
      <c r="C46" s="45" t="s">
        <v>350</v>
      </c>
      <c r="D46" s="62" t="s">
        <v>4</v>
      </c>
      <c r="E46" s="35">
        <v>5</v>
      </c>
      <c r="F46" s="45">
        <f t="shared" si="0"/>
        <v>300</v>
      </c>
      <c r="G46" s="64" t="s">
        <v>2</v>
      </c>
    </row>
    <row r="47" spans="1:7" ht="15.75" x14ac:dyDescent="0.25">
      <c r="A47" s="35">
        <v>36</v>
      </c>
      <c r="B47" s="36">
        <v>41401</v>
      </c>
      <c r="C47" s="45" t="s">
        <v>351</v>
      </c>
      <c r="D47" s="62" t="s">
        <v>5</v>
      </c>
      <c r="E47" s="35">
        <v>8</v>
      </c>
      <c r="F47" s="45">
        <f t="shared" si="0"/>
        <v>480</v>
      </c>
      <c r="G47" s="64" t="s">
        <v>2</v>
      </c>
    </row>
    <row r="48" spans="1:7" ht="15.75" x14ac:dyDescent="0.25">
      <c r="A48" s="35">
        <v>37</v>
      </c>
      <c r="B48" s="36">
        <v>41401</v>
      </c>
      <c r="C48" s="45" t="s">
        <v>352</v>
      </c>
      <c r="D48" s="62" t="s">
        <v>5</v>
      </c>
      <c r="E48" s="35">
        <v>2</v>
      </c>
      <c r="F48" s="45">
        <f t="shared" si="0"/>
        <v>120</v>
      </c>
      <c r="G48" s="64" t="s">
        <v>2</v>
      </c>
    </row>
    <row r="49" spans="1:7" ht="15.75" x14ac:dyDescent="0.25">
      <c r="A49" s="35">
        <v>38</v>
      </c>
      <c r="B49" s="36">
        <v>41401</v>
      </c>
      <c r="C49" s="45" t="s">
        <v>353</v>
      </c>
      <c r="D49" s="62" t="s">
        <v>4</v>
      </c>
      <c r="E49" s="35">
        <v>3</v>
      </c>
      <c r="F49" s="45">
        <f t="shared" si="0"/>
        <v>180</v>
      </c>
      <c r="G49" s="64" t="s">
        <v>2</v>
      </c>
    </row>
    <row r="50" spans="1:7" ht="15.75" x14ac:dyDescent="0.25">
      <c r="A50" s="35">
        <v>39</v>
      </c>
      <c r="B50" s="36">
        <v>41401</v>
      </c>
      <c r="C50" s="45" t="s">
        <v>354</v>
      </c>
      <c r="D50" s="62" t="s">
        <v>4</v>
      </c>
      <c r="E50" s="35">
        <v>6</v>
      </c>
      <c r="F50" s="45">
        <f t="shared" si="0"/>
        <v>360</v>
      </c>
      <c r="G50" s="64" t="s">
        <v>2</v>
      </c>
    </row>
    <row r="51" spans="1:7" ht="15.75" x14ac:dyDescent="0.25">
      <c r="A51" s="35">
        <v>40</v>
      </c>
      <c r="B51" s="36">
        <v>41401</v>
      </c>
      <c r="C51" s="45" t="s">
        <v>355</v>
      </c>
      <c r="D51" s="62" t="s">
        <v>4</v>
      </c>
      <c r="E51" s="35">
        <v>3</v>
      </c>
      <c r="F51" s="45">
        <f t="shared" si="0"/>
        <v>180</v>
      </c>
      <c r="G51" s="64" t="s">
        <v>2</v>
      </c>
    </row>
    <row r="52" spans="1:7" ht="15.75" x14ac:dyDescent="0.25">
      <c r="A52" s="35">
        <v>41</v>
      </c>
      <c r="B52" s="36">
        <v>41401</v>
      </c>
      <c r="C52" s="45" t="s">
        <v>356</v>
      </c>
      <c r="D52" s="62" t="s">
        <v>4</v>
      </c>
      <c r="E52" s="35">
        <v>6</v>
      </c>
      <c r="F52" s="45">
        <f t="shared" si="0"/>
        <v>360</v>
      </c>
      <c r="G52" s="64" t="s">
        <v>2</v>
      </c>
    </row>
    <row r="53" spans="1:7" ht="15.75" x14ac:dyDescent="0.25">
      <c r="A53" s="35">
        <v>42</v>
      </c>
      <c r="B53" s="36">
        <v>41401</v>
      </c>
      <c r="C53" s="45" t="s">
        <v>357</v>
      </c>
      <c r="D53" s="62" t="s">
        <v>4</v>
      </c>
      <c r="E53" s="35">
        <v>5</v>
      </c>
      <c r="F53" s="45">
        <f t="shared" si="0"/>
        <v>300</v>
      </c>
      <c r="G53" s="64" t="s">
        <v>2</v>
      </c>
    </row>
    <row r="54" spans="1:7" ht="15.75" x14ac:dyDescent="0.25">
      <c r="A54" s="35">
        <v>43</v>
      </c>
      <c r="B54" s="36">
        <v>41401</v>
      </c>
      <c r="C54" s="45" t="s">
        <v>358</v>
      </c>
      <c r="D54" s="62" t="s">
        <v>4</v>
      </c>
      <c r="E54" s="35">
        <v>6</v>
      </c>
      <c r="F54" s="45">
        <f t="shared" si="0"/>
        <v>360</v>
      </c>
      <c r="G54" s="64" t="s">
        <v>2</v>
      </c>
    </row>
    <row r="55" spans="1:7" ht="15.75" x14ac:dyDescent="0.25">
      <c r="A55" s="35">
        <v>44</v>
      </c>
      <c r="B55" s="36">
        <v>41401</v>
      </c>
      <c r="C55" s="45" t="s">
        <v>359</v>
      </c>
      <c r="D55" s="62" t="s">
        <v>5</v>
      </c>
      <c r="E55" s="35">
        <v>7</v>
      </c>
      <c r="F55" s="45">
        <f t="shared" si="0"/>
        <v>420</v>
      </c>
      <c r="G55" s="64" t="s">
        <v>2</v>
      </c>
    </row>
    <row r="56" spans="1:7" ht="15.75" x14ac:dyDescent="0.25">
      <c r="A56" s="35">
        <v>45</v>
      </c>
      <c r="B56" s="36">
        <v>41401</v>
      </c>
      <c r="C56" s="45" t="s">
        <v>360</v>
      </c>
      <c r="D56" s="62" t="s">
        <v>4</v>
      </c>
      <c r="E56" s="35">
        <v>5</v>
      </c>
      <c r="F56" s="45">
        <f t="shared" si="0"/>
        <v>300</v>
      </c>
      <c r="G56" s="64" t="s">
        <v>2</v>
      </c>
    </row>
    <row r="57" spans="1:7" ht="15.75" x14ac:dyDescent="0.25">
      <c r="A57" s="35">
        <v>46</v>
      </c>
      <c r="B57" s="36">
        <v>41401</v>
      </c>
      <c r="C57" s="45" t="s">
        <v>361</v>
      </c>
      <c r="D57" s="62" t="s">
        <v>4</v>
      </c>
      <c r="E57" s="35">
        <v>3</v>
      </c>
      <c r="F57" s="45">
        <f t="shared" si="0"/>
        <v>180</v>
      </c>
      <c r="G57" s="64" t="s">
        <v>3</v>
      </c>
    </row>
    <row r="58" spans="1:7" ht="15.75" x14ac:dyDescent="0.25">
      <c r="A58" s="35">
        <v>47</v>
      </c>
      <c r="B58" s="36">
        <v>41401</v>
      </c>
      <c r="C58" s="45" t="s">
        <v>362</v>
      </c>
      <c r="D58" s="62" t="s">
        <v>5</v>
      </c>
      <c r="E58" s="35">
        <v>3</v>
      </c>
      <c r="F58" s="45">
        <f t="shared" si="0"/>
        <v>180</v>
      </c>
      <c r="G58" s="64" t="s">
        <v>3</v>
      </c>
    </row>
    <row r="59" spans="1:7" ht="15.75" x14ac:dyDescent="0.25">
      <c r="A59" s="35">
        <v>48</v>
      </c>
      <c r="B59" s="36">
        <v>41401</v>
      </c>
      <c r="C59" s="45" t="s">
        <v>363</v>
      </c>
      <c r="D59" s="62" t="s">
        <v>4</v>
      </c>
      <c r="E59" s="35">
        <v>3</v>
      </c>
      <c r="F59" s="45">
        <f t="shared" si="0"/>
        <v>180</v>
      </c>
      <c r="G59" s="64" t="s">
        <v>3</v>
      </c>
    </row>
    <row r="60" spans="1:7" ht="15.75" x14ac:dyDescent="0.25">
      <c r="A60" s="35">
        <v>49</v>
      </c>
      <c r="B60" s="36">
        <v>41401</v>
      </c>
      <c r="C60" s="45" t="s">
        <v>364</v>
      </c>
      <c r="D60" s="62" t="s">
        <v>5</v>
      </c>
      <c r="E60" s="35">
        <v>3</v>
      </c>
      <c r="F60" s="45">
        <f t="shared" si="0"/>
        <v>180</v>
      </c>
      <c r="G60" s="64" t="s">
        <v>2</v>
      </c>
    </row>
    <row r="61" spans="1:7" ht="15.75" x14ac:dyDescent="0.25">
      <c r="A61" s="35">
        <v>50</v>
      </c>
      <c r="B61" s="36">
        <v>41401</v>
      </c>
      <c r="C61" s="45" t="s">
        <v>365</v>
      </c>
      <c r="D61" s="62" t="s">
        <v>5</v>
      </c>
      <c r="E61" s="35">
        <v>3</v>
      </c>
      <c r="F61" s="45">
        <f t="shared" si="0"/>
        <v>180</v>
      </c>
      <c r="G61" s="64" t="s">
        <v>3</v>
      </c>
    </row>
    <row r="62" spans="1:7" ht="15.75" x14ac:dyDescent="0.25">
      <c r="A62" s="35">
        <v>51</v>
      </c>
      <c r="B62" s="36">
        <v>41401</v>
      </c>
      <c r="C62" s="45" t="s">
        <v>366</v>
      </c>
      <c r="D62" s="62" t="s">
        <v>4</v>
      </c>
      <c r="E62" s="35">
        <v>5</v>
      </c>
      <c r="F62" s="45">
        <f t="shared" si="0"/>
        <v>300</v>
      </c>
      <c r="G62" s="64" t="s">
        <v>2</v>
      </c>
    </row>
    <row r="63" spans="1:7" ht="15.75" x14ac:dyDescent="0.25">
      <c r="A63" s="35">
        <v>52</v>
      </c>
      <c r="B63" s="36">
        <v>41401</v>
      </c>
      <c r="C63" s="45" t="s">
        <v>367</v>
      </c>
      <c r="D63" s="62" t="s">
        <v>4</v>
      </c>
      <c r="E63" s="35">
        <v>3</v>
      </c>
      <c r="F63" s="45">
        <f t="shared" si="0"/>
        <v>180</v>
      </c>
      <c r="G63" s="64" t="s">
        <v>2</v>
      </c>
    </row>
    <row r="64" spans="1:7" ht="15.75" x14ac:dyDescent="0.25">
      <c r="A64" s="35">
        <v>53</v>
      </c>
      <c r="B64" s="36">
        <v>41401</v>
      </c>
      <c r="C64" s="45" t="s">
        <v>368</v>
      </c>
      <c r="D64" s="62" t="s">
        <v>4</v>
      </c>
      <c r="E64" s="35">
        <v>3</v>
      </c>
      <c r="F64" s="45">
        <f t="shared" si="0"/>
        <v>180</v>
      </c>
      <c r="G64" s="64" t="s">
        <v>2</v>
      </c>
    </row>
    <row r="65" spans="1:7" ht="15.75" x14ac:dyDescent="0.25">
      <c r="A65" s="35">
        <v>54</v>
      </c>
      <c r="B65" s="36">
        <v>41401</v>
      </c>
      <c r="C65" s="45" t="s">
        <v>369</v>
      </c>
      <c r="D65" s="62" t="s">
        <v>4</v>
      </c>
      <c r="E65" s="35">
        <v>3</v>
      </c>
      <c r="F65" s="45">
        <f t="shared" si="0"/>
        <v>180</v>
      </c>
      <c r="G65" s="64" t="s">
        <v>3</v>
      </c>
    </row>
    <row r="66" spans="1:7" ht="15.75" x14ac:dyDescent="0.25">
      <c r="A66" s="35">
        <v>55</v>
      </c>
      <c r="B66" s="36">
        <v>41401</v>
      </c>
      <c r="C66" s="45" t="s">
        <v>370</v>
      </c>
      <c r="D66" s="62" t="s">
        <v>5</v>
      </c>
      <c r="E66" s="35">
        <v>3</v>
      </c>
      <c r="F66" s="45">
        <f t="shared" si="0"/>
        <v>180</v>
      </c>
      <c r="G66" s="64" t="s">
        <v>2</v>
      </c>
    </row>
    <row r="67" spans="1:7" ht="15.75" x14ac:dyDescent="0.25">
      <c r="A67" s="35">
        <v>56</v>
      </c>
      <c r="B67" s="36">
        <v>41401</v>
      </c>
      <c r="C67" s="45" t="s">
        <v>371</v>
      </c>
      <c r="D67" s="62" t="s">
        <v>4</v>
      </c>
      <c r="E67" s="46">
        <v>3</v>
      </c>
      <c r="F67" s="45">
        <f t="shared" si="0"/>
        <v>180</v>
      </c>
      <c r="G67" s="64" t="s">
        <v>2</v>
      </c>
    </row>
    <row r="68" spans="1:7" ht="15.75" x14ac:dyDescent="0.25">
      <c r="A68" s="35">
        <v>57</v>
      </c>
      <c r="B68" s="36">
        <v>41401</v>
      </c>
      <c r="C68" s="45" t="s">
        <v>372</v>
      </c>
      <c r="D68" s="62" t="s">
        <v>4</v>
      </c>
      <c r="E68" s="46">
        <v>2</v>
      </c>
      <c r="F68" s="45">
        <f t="shared" si="0"/>
        <v>120</v>
      </c>
      <c r="G68" s="64" t="s">
        <v>2</v>
      </c>
    </row>
    <row r="69" spans="1:7" ht="15.75" x14ac:dyDescent="0.25">
      <c r="A69" s="35">
        <v>58</v>
      </c>
      <c r="B69" s="36">
        <v>41401</v>
      </c>
      <c r="C69" s="45" t="s">
        <v>373</v>
      </c>
      <c r="D69" s="62" t="s">
        <v>4</v>
      </c>
      <c r="E69" s="46">
        <v>2</v>
      </c>
      <c r="F69" s="45">
        <f t="shared" si="0"/>
        <v>120</v>
      </c>
      <c r="G69" s="64" t="s">
        <v>3</v>
      </c>
    </row>
    <row r="70" spans="1:7" ht="15.75" x14ac:dyDescent="0.25">
      <c r="A70" s="35">
        <v>59</v>
      </c>
      <c r="B70" s="36">
        <v>41401</v>
      </c>
      <c r="C70" s="45" t="s">
        <v>374</v>
      </c>
      <c r="D70" s="62" t="s">
        <v>5</v>
      </c>
      <c r="E70" s="46">
        <v>1</v>
      </c>
      <c r="F70" s="45">
        <f t="shared" si="0"/>
        <v>60</v>
      </c>
      <c r="G70" s="64" t="s">
        <v>2</v>
      </c>
    </row>
    <row r="71" spans="1:7" ht="15.75" x14ac:dyDescent="0.25">
      <c r="A71" s="35">
        <v>60</v>
      </c>
      <c r="B71" s="36">
        <v>41401</v>
      </c>
      <c r="C71" s="45" t="s">
        <v>375</v>
      </c>
      <c r="D71" s="62" t="s">
        <v>5</v>
      </c>
      <c r="E71" s="46">
        <v>4</v>
      </c>
      <c r="F71" s="45">
        <f t="shared" si="0"/>
        <v>240</v>
      </c>
      <c r="G71" s="64" t="s">
        <v>2</v>
      </c>
    </row>
    <row r="72" spans="1:7" ht="15.75" x14ac:dyDescent="0.25">
      <c r="A72" s="35">
        <v>61</v>
      </c>
      <c r="B72" s="36">
        <v>41401</v>
      </c>
      <c r="C72" s="45" t="s">
        <v>376</v>
      </c>
      <c r="D72" s="62" t="s">
        <v>5</v>
      </c>
      <c r="E72" s="46">
        <v>2</v>
      </c>
      <c r="F72" s="45">
        <f t="shared" si="0"/>
        <v>120</v>
      </c>
      <c r="G72" s="64" t="s">
        <v>2</v>
      </c>
    </row>
    <row r="73" spans="1:7" ht="15.75" x14ac:dyDescent="0.25">
      <c r="A73" s="35">
        <v>62</v>
      </c>
      <c r="B73" s="36">
        <v>41402</v>
      </c>
      <c r="C73" s="45" t="s">
        <v>377</v>
      </c>
      <c r="D73" s="62" t="s">
        <v>5</v>
      </c>
      <c r="E73" s="35">
        <v>5</v>
      </c>
      <c r="F73" s="45">
        <f t="shared" si="0"/>
        <v>300</v>
      </c>
      <c r="G73" s="64" t="s">
        <v>2</v>
      </c>
    </row>
    <row r="74" spans="1:7" ht="15.75" x14ac:dyDescent="0.25">
      <c r="A74" s="35">
        <v>63</v>
      </c>
      <c r="B74" s="36">
        <v>41402</v>
      </c>
      <c r="C74" s="45" t="s">
        <v>378</v>
      </c>
      <c r="D74" s="62" t="s">
        <v>4</v>
      </c>
      <c r="E74" s="35">
        <v>3</v>
      </c>
      <c r="F74" s="45">
        <f t="shared" si="0"/>
        <v>180</v>
      </c>
      <c r="G74" s="64" t="s">
        <v>2</v>
      </c>
    </row>
    <row r="75" spans="1:7" ht="15.75" x14ac:dyDescent="0.25">
      <c r="A75" s="35">
        <v>64</v>
      </c>
      <c r="B75" s="36">
        <v>41402</v>
      </c>
      <c r="C75" s="45" t="s">
        <v>379</v>
      </c>
      <c r="D75" s="62" t="s">
        <v>4</v>
      </c>
      <c r="E75" s="35">
        <v>5</v>
      </c>
      <c r="F75" s="45">
        <f t="shared" si="0"/>
        <v>300</v>
      </c>
      <c r="G75" s="64" t="s">
        <v>2</v>
      </c>
    </row>
    <row r="76" spans="1:7" ht="15.75" x14ac:dyDescent="0.25">
      <c r="A76" s="35">
        <v>65</v>
      </c>
      <c r="B76" s="36">
        <v>41402</v>
      </c>
      <c r="C76" s="45" t="s">
        <v>350</v>
      </c>
      <c r="D76" s="62" t="s">
        <v>5</v>
      </c>
      <c r="E76" s="35">
        <v>5</v>
      </c>
      <c r="F76" s="45">
        <f t="shared" ref="F76:F139" si="1">E76*60</f>
        <v>300</v>
      </c>
      <c r="G76" s="64" t="s">
        <v>2</v>
      </c>
    </row>
    <row r="77" spans="1:7" ht="15.75" x14ac:dyDescent="0.25">
      <c r="A77" s="35">
        <v>66</v>
      </c>
      <c r="B77" s="36">
        <v>41402</v>
      </c>
      <c r="C77" s="45" t="s">
        <v>380</v>
      </c>
      <c r="D77" s="62" t="s">
        <v>5</v>
      </c>
      <c r="E77" s="35">
        <v>3</v>
      </c>
      <c r="F77" s="45">
        <f t="shared" si="1"/>
        <v>180</v>
      </c>
      <c r="G77" s="64" t="s">
        <v>3</v>
      </c>
    </row>
    <row r="78" spans="1:7" ht="15.75" x14ac:dyDescent="0.25">
      <c r="A78" s="35">
        <v>67</v>
      </c>
      <c r="B78" s="36">
        <v>41402</v>
      </c>
      <c r="C78" s="45" t="s">
        <v>381</v>
      </c>
      <c r="D78" s="62" t="s">
        <v>5</v>
      </c>
      <c r="E78" s="35">
        <v>4</v>
      </c>
      <c r="F78" s="45">
        <f t="shared" si="1"/>
        <v>240</v>
      </c>
      <c r="G78" s="64" t="s">
        <v>2</v>
      </c>
    </row>
    <row r="79" spans="1:7" ht="15.75" x14ac:dyDescent="0.25">
      <c r="A79" s="35">
        <v>68</v>
      </c>
      <c r="B79" s="36">
        <v>41402</v>
      </c>
      <c r="C79" s="45" t="s">
        <v>382</v>
      </c>
      <c r="D79" s="62" t="s">
        <v>4</v>
      </c>
      <c r="E79" s="35">
        <v>4</v>
      </c>
      <c r="F79" s="45">
        <f t="shared" si="1"/>
        <v>240</v>
      </c>
      <c r="G79" s="64" t="s">
        <v>2</v>
      </c>
    </row>
    <row r="80" spans="1:7" ht="15.75" x14ac:dyDescent="0.25">
      <c r="A80" s="35">
        <v>69</v>
      </c>
      <c r="B80" s="36">
        <v>41402</v>
      </c>
      <c r="C80" s="45" t="s">
        <v>383</v>
      </c>
      <c r="D80" s="62" t="s">
        <v>4</v>
      </c>
      <c r="E80" s="35">
        <v>2</v>
      </c>
      <c r="F80" s="45">
        <f t="shared" si="1"/>
        <v>120</v>
      </c>
      <c r="G80" s="64" t="s">
        <v>2</v>
      </c>
    </row>
    <row r="81" spans="1:7" ht="15.75" x14ac:dyDescent="0.25">
      <c r="A81" s="35">
        <v>70</v>
      </c>
      <c r="B81" s="36">
        <v>41402</v>
      </c>
      <c r="C81" s="45" t="s">
        <v>384</v>
      </c>
      <c r="D81" s="62" t="s">
        <v>5</v>
      </c>
      <c r="E81" s="35">
        <v>2</v>
      </c>
      <c r="F81" s="45">
        <f t="shared" si="1"/>
        <v>120</v>
      </c>
      <c r="G81" s="64" t="s">
        <v>2</v>
      </c>
    </row>
    <row r="82" spans="1:7" ht="15.75" x14ac:dyDescent="0.25">
      <c r="A82" s="35">
        <v>71</v>
      </c>
      <c r="B82" s="36">
        <v>41402</v>
      </c>
      <c r="C82" s="45" t="s">
        <v>385</v>
      </c>
      <c r="D82" s="62" t="s">
        <v>5</v>
      </c>
      <c r="E82" s="35">
        <v>4</v>
      </c>
      <c r="F82" s="45">
        <f t="shared" si="1"/>
        <v>240</v>
      </c>
      <c r="G82" s="64" t="s">
        <v>2</v>
      </c>
    </row>
    <row r="83" spans="1:7" ht="15.75" x14ac:dyDescent="0.25">
      <c r="A83" s="35">
        <v>72</v>
      </c>
      <c r="B83" s="36">
        <v>41402</v>
      </c>
      <c r="C83" s="45" t="s">
        <v>335</v>
      </c>
      <c r="D83" s="62" t="s">
        <v>5</v>
      </c>
      <c r="E83" s="35">
        <v>3</v>
      </c>
      <c r="F83" s="45">
        <f t="shared" si="1"/>
        <v>180</v>
      </c>
      <c r="G83" s="64" t="s">
        <v>3</v>
      </c>
    </row>
    <row r="84" spans="1:7" ht="15.75" x14ac:dyDescent="0.25">
      <c r="A84" s="35">
        <v>73</v>
      </c>
      <c r="B84" s="36">
        <v>41402</v>
      </c>
      <c r="C84" s="45" t="s">
        <v>386</v>
      </c>
      <c r="D84" s="62" t="s">
        <v>4</v>
      </c>
      <c r="E84" s="35">
        <v>8</v>
      </c>
      <c r="F84" s="45">
        <f t="shared" si="1"/>
        <v>480</v>
      </c>
      <c r="G84" s="64" t="s">
        <v>3</v>
      </c>
    </row>
    <row r="85" spans="1:7" ht="15.75" x14ac:dyDescent="0.25">
      <c r="A85" s="35">
        <v>74</v>
      </c>
      <c r="B85" s="36">
        <v>41402</v>
      </c>
      <c r="C85" s="45" t="s">
        <v>387</v>
      </c>
      <c r="D85" s="62" t="s">
        <v>4</v>
      </c>
      <c r="E85" s="35">
        <v>3</v>
      </c>
      <c r="F85" s="45">
        <f t="shared" si="1"/>
        <v>180</v>
      </c>
      <c r="G85" s="64" t="s">
        <v>3</v>
      </c>
    </row>
    <row r="86" spans="1:7" ht="15.75" x14ac:dyDescent="0.25">
      <c r="A86" s="35">
        <v>75</v>
      </c>
      <c r="B86" s="36">
        <v>41402</v>
      </c>
      <c r="C86" s="45" t="s">
        <v>388</v>
      </c>
      <c r="D86" s="62" t="s">
        <v>4</v>
      </c>
      <c r="E86" s="35">
        <v>2</v>
      </c>
      <c r="F86" s="45">
        <f t="shared" si="1"/>
        <v>120</v>
      </c>
      <c r="G86" s="64" t="s">
        <v>3</v>
      </c>
    </row>
    <row r="87" spans="1:7" ht="15.75" x14ac:dyDescent="0.25">
      <c r="A87" s="35">
        <v>76</v>
      </c>
      <c r="B87" s="36">
        <v>41402</v>
      </c>
      <c r="C87" s="45" t="s">
        <v>389</v>
      </c>
      <c r="D87" s="62" t="s">
        <v>4</v>
      </c>
      <c r="E87" s="35">
        <v>6</v>
      </c>
      <c r="F87" s="45">
        <f t="shared" si="1"/>
        <v>360</v>
      </c>
      <c r="G87" s="64" t="s">
        <v>3</v>
      </c>
    </row>
    <row r="88" spans="1:7" ht="15.75" x14ac:dyDescent="0.25">
      <c r="A88" s="35">
        <v>77</v>
      </c>
      <c r="B88" s="36">
        <v>41402</v>
      </c>
      <c r="C88" s="45" t="s">
        <v>390</v>
      </c>
      <c r="D88" s="62" t="s">
        <v>4</v>
      </c>
      <c r="E88" s="35">
        <v>9</v>
      </c>
      <c r="F88" s="45">
        <f t="shared" si="1"/>
        <v>540</v>
      </c>
      <c r="G88" s="64" t="s">
        <v>3</v>
      </c>
    </row>
    <row r="89" spans="1:7" ht="15.75" x14ac:dyDescent="0.25">
      <c r="A89" s="35">
        <v>78</v>
      </c>
      <c r="B89" s="36">
        <v>41402</v>
      </c>
      <c r="C89" s="45" t="s">
        <v>391</v>
      </c>
      <c r="D89" s="62" t="s">
        <v>4</v>
      </c>
      <c r="E89" s="35">
        <v>6</v>
      </c>
      <c r="F89" s="45">
        <f t="shared" si="1"/>
        <v>360</v>
      </c>
      <c r="G89" s="64" t="s">
        <v>2</v>
      </c>
    </row>
    <row r="90" spans="1:7" ht="15.75" x14ac:dyDescent="0.25">
      <c r="A90" s="35">
        <v>79</v>
      </c>
      <c r="B90" s="36">
        <v>41402</v>
      </c>
      <c r="C90" s="45" t="s">
        <v>392</v>
      </c>
      <c r="D90" s="62" t="s">
        <v>5</v>
      </c>
      <c r="E90" s="35">
        <v>2</v>
      </c>
      <c r="F90" s="45">
        <f t="shared" si="1"/>
        <v>120</v>
      </c>
      <c r="G90" s="64" t="s">
        <v>2</v>
      </c>
    </row>
    <row r="91" spans="1:7" ht="15.75" x14ac:dyDescent="0.25">
      <c r="A91" s="35">
        <v>80</v>
      </c>
      <c r="B91" s="36">
        <v>41402</v>
      </c>
      <c r="C91" s="45" t="s">
        <v>393</v>
      </c>
      <c r="D91" s="62" t="s">
        <v>5</v>
      </c>
      <c r="E91" s="35">
        <v>3</v>
      </c>
      <c r="F91" s="45">
        <f t="shared" si="1"/>
        <v>180</v>
      </c>
      <c r="G91" s="64" t="s">
        <v>2</v>
      </c>
    </row>
    <row r="92" spans="1:7" ht="15.75" x14ac:dyDescent="0.25">
      <c r="A92" s="35">
        <v>81</v>
      </c>
      <c r="B92" s="36">
        <v>41402</v>
      </c>
      <c r="C92" s="45" t="s">
        <v>186</v>
      </c>
      <c r="D92" s="62" t="s">
        <v>4</v>
      </c>
      <c r="E92" s="35">
        <v>1</v>
      </c>
      <c r="F92" s="45">
        <f t="shared" si="1"/>
        <v>60</v>
      </c>
      <c r="G92" s="64" t="s">
        <v>2</v>
      </c>
    </row>
    <row r="93" spans="1:7" ht="15.75" x14ac:dyDescent="0.25">
      <c r="A93" s="35">
        <v>82</v>
      </c>
      <c r="B93" s="36">
        <v>41402</v>
      </c>
      <c r="C93" s="45" t="s">
        <v>394</v>
      </c>
      <c r="D93" s="62" t="s">
        <v>4</v>
      </c>
      <c r="E93" s="35">
        <v>5</v>
      </c>
      <c r="F93" s="45">
        <f t="shared" si="1"/>
        <v>300</v>
      </c>
      <c r="G93" s="64" t="s">
        <v>2</v>
      </c>
    </row>
    <row r="94" spans="1:7" ht="15.75" x14ac:dyDescent="0.25">
      <c r="A94" s="35">
        <v>83</v>
      </c>
      <c r="B94" s="36">
        <v>41402</v>
      </c>
      <c r="C94" s="45" t="s">
        <v>395</v>
      </c>
      <c r="D94" s="62" t="s">
        <v>5</v>
      </c>
      <c r="E94" s="35">
        <v>7</v>
      </c>
      <c r="F94" s="45">
        <f t="shared" si="1"/>
        <v>420</v>
      </c>
      <c r="G94" s="64" t="s">
        <v>2</v>
      </c>
    </row>
    <row r="95" spans="1:7" ht="15.75" x14ac:dyDescent="0.25">
      <c r="A95" s="35">
        <v>84</v>
      </c>
      <c r="B95" s="36">
        <v>41402</v>
      </c>
      <c r="C95" s="45" t="s">
        <v>396</v>
      </c>
      <c r="D95" s="62" t="s">
        <v>4</v>
      </c>
      <c r="E95" s="35">
        <v>4</v>
      </c>
      <c r="F95" s="45">
        <f t="shared" si="1"/>
        <v>240</v>
      </c>
      <c r="G95" s="64" t="s">
        <v>2</v>
      </c>
    </row>
    <row r="96" spans="1:7" ht="15.75" x14ac:dyDescent="0.25">
      <c r="A96" s="35">
        <v>85</v>
      </c>
      <c r="B96" s="36">
        <v>41402</v>
      </c>
      <c r="C96" s="45" t="s">
        <v>368</v>
      </c>
      <c r="D96" s="62" t="s">
        <v>5</v>
      </c>
      <c r="E96" s="35">
        <v>3</v>
      </c>
      <c r="F96" s="45">
        <f t="shared" si="1"/>
        <v>180</v>
      </c>
      <c r="G96" s="64" t="s">
        <v>2</v>
      </c>
    </row>
    <row r="97" spans="1:7" ht="15.75" x14ac:dyDescent="0.25">
      <c r="A97" s="35">
        <v>86</v>
      </c>
      <c r="B97" s="36">
        <v>41402</v>
      </c>
      <c r="C97" s="45" t="s">
        <v>397</v>
      </c>
      <c r="D97" s="62" t="s">
        <v>4</v>
      </c>
      <c r="E97" s="35">
        <v>2</v>
      </c>
      <c r="F97" s="45">
        <f t="shared" si="1"/>
        <v>120</v>
      </c>
      <c r="G97" s="64" t="s">
        <v>2</v>
      </c>
    </row>
    <row r="98" spans="1:7" ht="15.75" x14ac:dyDescent="0.25">
      <c r="A98" s="35">
        <v>87</v>
      </c>
      <c r="B98" s="36">
        <v>41402</v>
      </c>
      <c r="C98" s="45" t="s">
        <v>245</v>
      </c>
      <c r="D98" s="62" t="s">
        <v>4</v>
      </c>
      <c r="E98" s="35">
        <v>3</v>
      </c>
      <c r="F98" s="45">
        <f t="shared" si="1"/>
        <v>180</v>
      </c>
      <c r="G98" s="64" t="s">
        <v>2</v>
      </c>
    </row>
    <row r="99" spans="1:7" ht="15.75" x14ac:dyDescent="0.25">
      <c r="A99" s="35">
        <v>88</v>
      </c>
      <c r="B99" s="36">
        <v>41402</v>
      </c>
      <c r="C99" s="45" t="s">
        <v>398</v>
      </c>
      <c r="D99" s="62" t="s">
        <v>4</v>
      </c>
      <c r="E99" s="35">
        <v>3</v>
      </c>
      <c r="F99" s="45">
        <f t="shared" si="1"/>
        <v>180</v>
      </c>
      <c r="G99" s="64" t="s">
        <v>2</v>
      </c>
    </row>
    <row r="100" spans="1:7" ht="15.75" x14ac:dyDescent="0.25">
      <c r="A100" s="35">
        <v>89</v>
      </c>
      <c r="B100" s="36">
        <v>41402</v>
      </c>
      <c r="C100" s="45" t="s">
        <v>399</v>
      </c>
      <c r="D100" s="62" t="s">
        <v>4</v>
      </c>
      <c r="E100" s="35">
        <v>4</v>
      </c>
      <c r="F100" s="45">
        <f t="shared" si="1"/>
        <v>240</v>
      </c>
      <c r="G100" s="64" t="s">
        <v>2</v>
      </c>
    </row>
    <row r="101" spans="1:7" ht="15.75" x14ac:dyDescent="0.25">
      <c r="A101" s="35">
        <v>90</v>
      </c>
      <c r="B101" s="36">
        <v>41403</v>
      </c>
      <c r="C101" s="45" t="s">
        <v>400</v>
      </c>
      <c r="D101" s="62" t="s">
        <v>4</v>
      </c>
      <c r="E101" s="35">
        <v>5</v>
      </c>
      <c r="F101" s="45">
        <f t="shared" si="1"/>
        <v>300</v>
      </c>
      <c r="G101" s="64" t="s">
        <v>2</v>
      </c>
    </row>
    <row r="102" spans="1:7" ht="15.75" x14ac:dyDescent="0.25">
      <c r="A102" s="35">
        <v>91</v>
      </c>
      <c r="B102" s="36">
        <v>41403</v>
      </c>
      <c r="C102" s="45" t="s">
        <v>401</v>
      </c>
      <c r="D102" s="62" t="s">
        <v>4</v>
      </c>
      <c r="E102" s="35">
        <v>4</v>
      </c>
      <c r="F102" s="45">
        <f t="shared" si="1"/>
        <v>240</v>
      </c>
      <c r="G102" s="64" t="s">
        <v>2</v>
      </c>
    </row>
    <row r="103" spans="1:7" ht="15.75" x14ac:dyDescent="0.25">
      <c r="A103" s="35">
        <v>92</v>
      </c>
      <c r="B103" s="36">
        <v>41403</v>
      </c>
      <c r="C103" s="45" t="s">
        <v>402</v>
      </c>
      <c r="D103" s="62" t="s">
        <v>4</v>
      </c>
      <c r="E103" s="35">
        <v>3</v>
      </c>
      <c r="F103" s="45">
        <f t="shared" si="1"/>
        <v>180</v>
      </c>
      <c r="G103" s="64" t="s">
        <v>2</v>
      </c>
    </row>
    <row r="104" spans="1:7" ht="15.75" x14ac:dyDescent="0.25">
      <c r="A104" s="35">
        <v>93</v>
      </c>
      <c r="B104" s="36">
        <v>41403</v>
      </c>
      <c r="C104" s="45" t="s">
        <v>403</v>
      </c>
      <c r="D104" s="62" t="s">
        <v>4</v>
      </c>
      <c r="E104" s="35">
        <v>3</v>
      </c>
      <c r="F104" s="45">
        <f t="shared" si="1"/>
        <v>180</v>
      </c>
      <c r="G104" s="64" t="s">
        <v>2</v>
      </c>
    </row>
    <row r="105" spans="1:7" ht="15.75" x14ac:dyDescent="0.25">
      <c r="A105" s="35">
        <v>94</v>
      </c>
      <c r="B105" s="36">
        <v>41403</v>
      </c>
      <c r="C105" s="45" t="s">
        <v>404</v>
      </c>
      <c r="D105" s="62" t="s">
        <v>5</v>
      </c>
      <c r="E105" s="35">
        <v>3</v>
      </c>
      <c r="F105" s="45">
        <f t="shared" si="1"/>
        <v>180</v>
      </c>
      <c r="G105" s="64" t="s">
        <v>2</v>
      </c>
    </row>
    <row r="106" spans="1:7" ht="15.75" x14ac:dyDescent="0.25">
      <c r="A106" s="35">
        <v>95</v>
      </c>
      <c r="B106" s="36">
        <v>41403</v>
      </c>
      <c r="C106" s="45" t="s">
        <v>405</v>
      </c>
      <c r="D106" s="62" t="s">
        <v>5</v>
      </c>
      <c r="E106" s="35">
        <v>2</v>
      </c>
      <c r="F106" s="45">
        <f t="shared" si="1"/>
        <v>120</v>
      </c>
      <c r="G106" s="64" t="s">
        <v>2</v>
      </c>
    </row>
    <row r="107" spans="1:7" ht="15.75" x14ac:dyDescent="0.25">
      <c r="A107" s="35">
        <v>96</v>
      </c>
      <c r="B107" s="36">
        <v>41403</v>
      </c>
      <c r="C107" s="45" t="s">
        <v>406</v>
      </c>
      <c r="D107" s="62" t="s">
        <v>4</v>
      </c>
      <c r="E107" s="35">
        <v>3</v>
      </c>
      <c r="F107" s="45">
        <f t="shared" si="1"/>
        <v>180</v>
      </c>
      <c r="G107" s="64" t="s">
        <v>2</v>
      </c>
    </row>
    <row r="108" spans="1:7" ht="15.75" x14ac:dyDescent="0.25">
      <c r="A108" s="35">
        <v>97</v>
      </c>
      <c r="B108" s="36">
        <v>41403</v>
      </c>
      <c r="C108" s="45" t="s">
        <v>407</v>
      </c>
      <c r="D108" s="62" t="s">
        <v>4</v>
      </c>
      <c r="E108" s="35">
        <v>2</v>
      </c>
      <c r="F108" s="45">
        <f t="shared" si="1"/>
        <v>120</v>
      </c>
      <c r="G108" s="64" t="s">
        <v>3</v>
      </c>
    </row>
    <row r="109" spans="1:7" ht="15.75" x14ac:dyDescent="0.25">
      <c r="A109" s="35">
        <v>98</v>
      </c>
      <c r="B109" s="36">
        <v>41403</v>
      </c>
      <c r="C109" s="45" t="s">
        <v>408</v>
      </c>
      <c r="D109" s="62" t="s">
        <v>5</v>
      </c>
      <c r="E109" s="35">
        <v>3</v>
      </c>
      <c r="F109" s="45">
        <f t="shared" si="1"/>
        <v>180</v>
      </c>
      <c r="G109" s="64" t="s">
        <v>2</v>
      </c>
    </row>
    <row r="110" spans="1:7" ht="15.75" x14ac:dyDescent="0.25">
      <c r="A110" s="35">
        <v>99</v>
      </c>
      <c r="B110" s="36">
        <v>41403</v>
      </c>
      <c r="C110" s="45" t="s">
        <v>409</v>
      </c>
      <c r="D110" s="62" t="s">
        <v>5</v>
      </c>
      <c r="E110" s="35">
        <v>4</v>
      </c>
      <c r="F110" s="45">
        <f t="shared" si="1"/>
        <v>240</v>
      </c>
      <c r="G110" s="64" t="s">
        <v>3</v>
      </c>
    </row>
    <row r="111" spans="1:7" ht="15.75" x14ac:dyDescent="0.25">
      <c r="A111" s="35">
        <v>100</v>
      </c>
      <c r="B111" s="36">
        <v>41403</v>
      </c>
      <c r="C111" s="45" t="s">
        <v>410</v>
      </c>
      <c r="D111" s="62" t="s">
        <v>4</v>
      </c>
      <c r="E111" s="35">
        <v>1</v>
      </c>
      <c r="F111" s="45">
        <f t="shared" si="1"/>
        <v>60</v>
      </c>
      <c r="G111" s="64" t="s">
        <v>2</v>
      </c>
    </row>
    <row r="112" spans="1:7" ht="15.75" x14ac:dyDescent="0.25">
      <c r="A112" s="35">
        <v>101</v>
      </c>
      <c r="B112" s="36">
        <v>41403</v>
      </c>
      <c r="C112" s="45" t="s">
        <v>411</v>
      </c>
      <c r="D112" s="62" t="s">
        <v>4</v>
      </c>
      <c r="E112" s="35">
        <v>2</v>
      </c>
      <c r="F112" s="45">
        <f t="shared" si="1"/>
        <v>120</v>
      </c>
      <c r="G112" s="64" t="s">
        <v>3</v>
      </c>
    </row>
    <row r="113" spans="1:7" ht="15.75" x14ac:dyDescent="0.25">
      <c r="A113" s="35">
        <v>102</v>
      </c>
      <c r="B113" s="36">
        <v>41403</v>
      </c>
      <c r="C113" s="45" t="s">
        <v>412</v>
      </c>
      <c r="D113" s="62" t="s">
        <v>4</v>
      </c>
      <c r="E113" s="35">
        <v>3</v>
      </c>
      <c r="F113" s="45">
        <f t="shared" si="1"/>
        <v>180</v>
      </c>
      <c r="G113" s="64" t="s">
        <v>2</v>
      </c>
    </row>
    <row r="114" spans="1:7" ht="15.75" x14ac:dyDescent="0.25">
      <c r="A114" s="35">
        <v>103</v>
      </c>
      <c r="B114" s="36">
        <v>41403</v>
      </c>
      <c r="C114" s="45" t="s">
        <v>413</v>
      </c>
      <c r="D114" s="62" t="s">
        <v>5</v>
      </c>
      <c r="E114" s="35">
        <v>2</v>
      </c>
      <c r="F114" s="45">
        <f t="shared" si="1"/>
        <v>120</v>
      </c>
      <c r="G114" s="64" t="s">
        <v>3</v>
      </c>
    </row>
    <row r="115" spans="1:7" ht="15.75" x14ac:dyDescent="0.25">
      <c r="A115" s="35">
        <v>104</v>
      </c>
      <c r="B115" s="36">
        <v>41403</v>
      </c>
      <c r="C115" s="45" t="s">
        <v>414</v>
      </c>
      <c r="D115" s="62" t="s">
        <v>5</v>
      </c>
      <c r="E115" s="35">
        <v>4</v>
      </c>
      <c r="F115" s="45">
        <f t="shared" si="1"/>
        <v>240</v>
      </c>
      <c r="G115" s="64" t="s">
        <v>3</v>
      </c>
    </row>
    <row r="116" spans="1:7" ht="15.75" x14ac:dyDescent="0.25">
      <c r="A116" s="35">
        <v>105</v>
      </c>
      <c r="B116" s="36">
        <v>41403</v>
      </c>
      <c r="C116" s="45" t="s">
        <v>362</v>
      </c>
      <c r="D116" s="62" t="s">
        <v>5</v>
      </c>
      <c r="E116" s="35">
        <v>3</v>
      </c>
      <c r="F116" s="45">
        <f t="shared" si="1"/>
        <v>180</v>
      </c>
      <c r="G116" s="64" t="s">
        <v>2</v>
      </c>
    </row>
    <row r="117" spans="1:7" ht="15.75" x14ac:dyDescent="0.25">
      <c r="A117" s="35">
        <v>106</v>
      </c>
      <c r="B117" s="36">
        <v>41403</v>
      </c>
      <c r="C117" s="45" t="s">
        <v>415</v>
      </c>
      <c r="D117" s="62" t="s">
        <v>5</v>
      </c>
      <c r="E117" s="35">
        <v>4</v>
      </c>
      <c r="F117" s="45">
        <f t="shared" si="1"/>
        <v>240</v>
      </c>
      <c r="G117" s="64" t="s">
        <v>2</v>
      </c>
    </row>
    <row r="118" spans="1:7" ht="15.75" x14ac:dyDescent="0.25">
      <c r="A118" s="35">
        <v>107</v>
      </c>
      <c r="B118" s="36">
        <v>41403</v>
      </c>
      <c r="C118" s="45" t="s">
        <v>416</v>
      </c>
      <c r="D118" s="62" t="s">
        <v>4</v>
      </c>
      <c r="E118" s="35">
        <v>4</v>
      </c>
      <c r="F118" s="45">
        <f t="shared" si="1"/>
        <v>240</v>
      </c>
      <c r="G118" s="64" t="s">
        <v>2</v>
      </c>
    </row>
    <row r="119" spans="1:7" ht="15.75" x14ac:dyDescent="0.25">
      <c r="A119" s="35">
        <v>108</v>
      </c>
      <c r="B119" s="36">
        <v>41403</v>
      </c>
      <c r="C119" s="45" t="s">
        <v>194</v>
      </c>
      <c r="D119" s="62" t="s">
        <v>4</v>
      </c>
      <c r="E119" s="35">
        <v>3</v>
      </c>
      <c r="F119" s="45">
        <f t="shared" si="1"/>
        <v>180</v>
      </c>
      <c r="G119" s="64" t="s">
        <v>2</v>
      </c>
    </row>
    <row r="120" spans="1:7" ht="15.75" x14ac:dyDescent="0.25">
      <c r="A120" s="35">
        <v>109</v>
      </c>
      <c r="B120" s="36">
        <v>41403</v>
      </c>
      <c r="C120" s="45" t="s">
        <v>417</v>
      </c>
      <c r="D120" s="62" t="s">
        <v>5</v>
      </c>
      <c r="E120" s="35">
        <v>5</v>
      </c>
      <c r="F120" s="45">
        <f t="shared" si="1"/>
        <v>300</v>
      </c>
      <c r="G120" s="64" t="s">
        <v>2</v>
      </c>
    </row>
    <row r="121" spans="1:7" ht="15.75" x14ac:dyDescent="0.25">
      <c r="A121" s="35">
        <v>110</v>
      </c>
      <c r="B121" s="36">
        <v>41403</v>
      </c>
      <c r="C121" s="45" t="s">
        <v>418</v>
      </c>
      <c r="D121" s="62" t="s">
        <v>4</v>
      </c>
      <c r="E121" s="35">
        <v>3</v>
      </c>
      <c r="F121" s="45">
        <f t="shared" si="1"/>
        <v>180</v>
      </c>
      <c r="G121" s="64" t="s">
        <v>2</v>
      </c>
    </row>
    <row r="122" spans="1:7" ht="15.75" x14ac:dyDescent="0.25">
      <c r="A122" s="35">
        <v>111</v>
      </c>
      <c r="B122" s="36">
        <v>41403</v>
      </c>
      <c r="C122" s="45" t="s">
        <v>419</v>
      </c>
      <c r="D122" s="62" t="s">
        <v>4</v>
      </c>
      <c r="E122" s="35">
        <v>2</v>
      </c>
      <c r="F122" s="45">
        <f t="shared" si="1"/>
        <v>120</v>
      </c>
      <c r="G122" s="64" t="s">
        <v>2</v>
      </c>
    </row>
    <row r="123" spans="1:7" ht="15.75" x14ac:dyDescent="0.25">
      <c r="A123" s="35">
        <v>112</v>
      </c>
      <c r="B123" s="36">
        <v>41403</v>
      </c>
      <c r="C123" s="45" t="s">
        <v>420</v>
      </c>
      <c r="D123" s="62" t="s">
        <v>4</v>
      </c>
      <c r="E123" s="35">
        <v>4</v>
      </c>
      <c r="F123" s="45">
        <f t="shared" si="1"/>
        <v>240</v>
      </c>
      <c r="G123" s="64" t="s">
        <v>2</v>
      </c>
    </row>
    <row r="124" spans="1:7" ht="15.75" x14ac:dyDescent="0.25">
      <c r="A124" s="35">
        <v>113</v>
      </c>
      <c r="B124" s="36">
        <v>41403</v>
      </c>
      <c r="C124" s="45" t="s">
        <v>421</v>
      </c>
      <c r="D124" s="62" t="s">
        <v>4</v>
      </c>
      <c r="E124" s="35">
        <v>5</v>
      </c>
      <c r="F124" s="45">
        <f t="shared" si="1"/>
        <v>300</v>
      </c>
      <c r="G124" s="64" t="s">
        <v>2</v>
      </c>
    </row>
    <row r="125" spans="1:7" ht="15.75" x14ac:dyDescent="0.25">
      <c r="A125" s="35">
        <v>114</v>
      </c>
      <c r="B125" s="36">
        <v>41403</v>
      </c>
      <c r="C125" s="45" t="s">
        <v>422</v>
      </c>
      <c r="D125" s="62" t="s">
        <v>4</v>
      </c>
      <c r="E125" s="35">
        <v>3</v>
      </c>
      <c r="F125" s="45">
        <f t="shared" si="1"/>
        <v>180</v>
      </c>
      <c r="G125" s="64" t="s">
        <v>2</v>
      </c>
    </row>
    <row r="126" spans="1:7" ht="15.75" x14ac:dyDescent="0.25">
      <c r="A126" s="35">
        <v>115</v>
      </c>
      <c r="B126" s="36">
        <v>41403</v>
      </c>
      <c r="C126" s="45" t="s">
        <v>423</v>
      </c>
      <c r="D126" s="62" t="s">
        <v>4</v>
      </c>
      <c r="E126" s="35">
        <v>2</v>
      </c>
      <c r="F126" s="45">
        <f t="shared" si="1"/>
        <v>120</v>
      </c>
      <c r="G126" s="64" t="s">
        <v>2</v>
      </c>
    </row>
    <row r="127" spans="1:7" ht="15.75" x14ac:dyDescent="0.25">
      <c r="A127" s="35">
        <v>116</v>
      </c>
      <c r="B127" s="36">
        <v>41403</v>
      </c>
      <c r="C127" s="45" t="s">
        <v>424</v>
      </c>
      <c r="D127" s="62" t="s">
        <v>5</v>
      </c>
      <c r="E127" s="35">
        <v>7</v>
      </c>
      <c r="F127" s="45">
        <f t="shared" si="1"/>
        <v>420</v>
      </c>
      <c r="G127" s="64" t="s">
        <v>3</v>
      </c>
    </row>
    <row r="128" spans="1:7" ht="15.75" x14ac:dyDescent="0.25">
      <c r="A128" s="35">
        <v>117</v>
      </c>
      <c r="B128" s="36">
        <v>41403</v>
      </c>
      <c r="C128" s="45" t="s">
        <v>425</v>
      </c>
      <c r="D128" s="62" t="s">
        <v>4</v>
      </c>
      <c r="E128" s="35">
        <v>4</v>
      </c>
      <c r="F128" s="45">
        <f t="shared" si="1"/>
        <v>240</v>
      </c>
      <c r="G128" s="64" t="s">
        <v>2</v>
      </c>
    </row>
    <row r="129" spans="1:7" ht="15.75" x14ac:dyDescent="0.25">
      <c r="A129" s="35">
        <v>118</v>
      </c>
      <c r="B129" s="36">
        <v>41403</v>
      </c>
      <c r="C129" s="45" t="s">
        <v>426</v>
      </c>
      <c r="D129" s="62" t="s">
        <v>4</v>
      </c>
      <c r="E129" s="35">
        <v>3</v>
      </c>
      <c r="F129" s="45">
        <f t="shared" si="1"/>
        <v>180</v>
      </c>
      <c r="G129" s="64" t="s">
        <v>3</v>
      </c>
    </row>
    <row r="130" spans="1:7" ht="15.75" x14ac:dyDescent="0.25">
      <c r="A130" s="35">
        <v>119</v>
      </c>
      <c r="B130" s="36">
        <v>41403</v>
      </c>
      <c r="C130" s="45" t="s">
        <v>427</v>
      </c>
      <c r="D130" s="62" t="s">
        <v>4</v>
      </c>
      <c r="E130" s="35">
        <v>5</v>
      </c>
      <c r="F130" s="45">
        <f t="shared" si="1"/>
        <v>300</v>
      </c>
      <c r="G130" s="64" t="s">
        <v>3</v>
      </c>
    </row>
    <row r="131" spans="1:7" ht="15.75" x14ac:dyDescent="0.25">
      <c r="A131" s="35">
        <v>120</v>
      </c>
      <c r="B131" s="36">
        <v>41403</v>
      </c>
      <c r="C131" s="45" t="s">
        <v>428</v>
      </c>
      <c r="D131" s="62" t="s">
        <v>4</v>
      </c>
      <c r="E131" s="35">
        <v>3</v>
      </c>
      <c r="F131" s="45">
        <f t="shared" si="1"/>
        <v>180</v>
      </c>
      <c r="G131" s="64" t="s">
        <v>3</v>
      </c>
    </row>
    <row r="132" spans="1:7" ht="15.75" x14ac:dyDescent="0.25">
      <c r="A132" s="35">
        <v>121</v>
      </c>
      <c r="B132" s="36">
        <v>41403</v>
      </c>
      <c r="C132" s="45" t="s">
        <v>429</v>
      </c>
      <c r="D132" s="62" t="s">
        <v>4</v>
      </c>
      <c r="E132" s="35">
        <v>8</v>
      </c>
      <c r="F132" s="45">
        <f t="shared" si="1"/>
        <v>480</v>
      </c>
      <c r="G132" s="64" t="s">
        <v>3</v>
      </c>
    </row>
    <row r="133" spans="1:7" ht="15.75" x14ac:dyDescent="0.25">
      <c r="A133" s="35">
        <v>122</v>
      </c>
      <c r="B133" s="36">
        <v>41403</v>
      </c>
      <c r="C133" s="45" t="s">
        <v>430</v>
      </c>
      <c r="D133" s="62" t="s">
        <v>4</v>
      </c>
      <c r="E133" s="35">
        <v>3</v>
      </c>
      <c r="F133" s="45">
        <f t="shared" si="1"/>
        <v>180</v>
      </c>
      <c r="G133" s="64" t="s">
        <v>2</v>
      </c>
    </row>
    <row r="134" spans="1:7" ht="15.75" x14ac:dyDescent="0.25">
      <c r="A134" s="35">
        <v>123</v>
      </c>
      <c r="B134" s="36">
        <v>41403</v>
      </c>
      <c r="C134" s="45" t="s">
        <v>431</v>
      </c>
      <c r="D134" s="62" t="s">
        <v>5</v>
      </c>
      <c r="E134" s="35">
        <v>2</v>
      </c>
      <c r="F134" s="45">
        <f t="shared" si="1"/>
        <v>120</v>
      </c>
      <c r="G134" s="64" t="s">
        <v>2</v>
      </c>
    </row>
    <row r="135" spans="1:7" ht="15.75" x14ac:dyDescent="0.25">
      <c r="A135" s="35">
        <v>124</v>
      </c>
      <c r="B135" s="36">
        <v>41403</v>
      </c>
      <c r="C135" s="45" t="s">
        <v>432</v>
      </c>
      <c r="D135" s="62" t="s">
        <v>5</v>
      </c>
      <c r="E135" s="35">
        <v>3</v>
      </c>
      <c r="F135" s="45">
        <f t="shared" si="1"/>
        <v>180</v>
      </c>
      <c r="G135" s="64" t="s">
        <v>2</v>
      </c>
    </row>
    <row r="136" spans="1:7" ht="15.75" x14ac:dyDescent="0.25">
      <c r="A136" s="35">
        <v>125</v>
      </c>
      <c r="B136" s="36">
        <v>41403</v>
      </c>
      <c r="C136" s="45" t="s">
        <v>433</v>
      </c>
      <c r="D136" s="62" t="s">
        <v>5</v>
      </c>
      <c r="E136" s="35">
        <v>3</v>
      </c>
      <c r="F136" s="45">
        <f t="shared" si="1"/>
        <v>180</v>
      </c>
      <c r="G136" s="64" t="s">
        <v>2</v>
      </c>
    </row>
    <row r="137" spans="1:7" ht="15.75" x14ac:dyDescent="0.25">
      <c r="A137" s="35">
        <v>126</v>
      </c>
      <c r="B137" s="36">
        <v>41403</v>
      </c>
      <c r="C137" s="45" t="s">
        <v>434</v>
      </c>
      <c r="D137" s="62" t="s">
        <v>5</v>
      </c>
      <c r="E137" s="35">
        <v>2</v>
      </c>
      <c r="F137" s="45">
        <f t="shared" si="1"/>
        <v>120</v>
      </c>
      <c r="G137" s="64" t="s">
        <v>3</v>
      </c>
    </row>
    <row r="138" spans="1:7" ht="15.75" x14ac:dyDescent="0.25">
      <c r="A138" s="35">
        <v>127</v>
      </c>
      <c r="B138" s="36">
        <v>41403</v>
      </c>
      <c r="C138" s="45" t="s">
        <v>435</v>
      </c>
      <c r="D138" s="62" t="s">
        <v>5</v>
      </c>
      <c r="E138" s="35">
        <v>2</v>
      </c>
      <c r="F138" s="45">
        <f t="shared" si="1"/>
        <v>120</v>
      </c>
      <c r="G138" s="64" t="s">
        <v>3</v>
      </c>
    </row>
    <row r="139" spans="1:7" ht="15.75" x14ac:dyDescent="0.25">
      <c r="A139" s="35">
        <v>128</v>
      </c>
      <c r="B139" s="36">
        <v>41403</v>
      </c>
      <c r="C139" s="45" t="s">
        <v>436</v>
      </c>
      <c r="D139" s="62" t="s">
        <v>5</v>
      </c>
      <c r="E139" s="35">
        <v>4</v>
      </c>
      <c r="F139" s="45">
        <f t="shared" si="1"/>
        <v>240</v>
      </c>
      <c r="G139" s="64" t="s">
        <v>3</v>
      </c>
    </row>
    <row r="140" spans="1:7" ht="15.75" x14ac:dyDescent="0.25">
      <c r="A140" s="35">
        <v>129</v>
      </c>
      <c r="B140" s="36">
        <v>41403</v>
      </c>
      <c r="C140" s="45" t="s">
        <v>437</v>
      </c>
      <c r="D140" s="62" t="s">
        <v>4</v>
      </c>
      <c r="E140" s="35">
        <v>4</v>
      </c>
      <c r="F140" s="45">
        <f t="shared" ref="F140:F169" si="2">E140*60</f>
        <v>240</v>
      </c>
      <c r="G140" s="64" t="s">
        <v>3</v>
      </c>
    </row>
    <row r="141" spans="1:7" ht="15.75" x14ac:dyDescent="0.25">
      <c r="A141" s="35">
        <v>130</v>
      </c>
      <c r="B141" s="36">
        <v>41403</v>
      </c>
      <c r="C141" s="45" t="s">
        <v>438</v>
      </c>
      <c r="D141" s="62" t="s">
        <v>4</v>
      </c>
      <c r="E141" s="35">
        <v>3</v>
      </c>
      <c r="F141" s="45">
        <f t="shared" si="2"/>
        <v>180</v>
      </c>
      <c r="G141" s="64" t="s">
        <v>3</v>
      </c>
    </row>
    <row r="142" spans="1:7" ht="15.75" x14ac:dyDescent="0.25">
      <c r="A142" s="35">
        <v>131</v>
      </c>
      <c r="B142" s="36">
        <v>41403</v>
      </c>
      <c r="C142" s="45" t="s">
        <v>439</v>
      </c>
      <c r="D142" s="62" t="s">
        <v>4</v>
      </c>
      <c r="E142" s="35">
        <v>2</v>
      </c>
      <c r="F142" s="45">
        <f t="shared" si="2"/>
        <v>120</v>
      </c>
      <c r="G142" s="64" t="s">
        <v>2</v>
      </c>
    </row>
    <row r="143" spans="1:7" ht="15.75" x14ac:dyDescent="0.25">
      <c r="A143" s="35">
        <v>132</v>
      </c>
      <c r="B143" s="36">
        <v>41404</v>
      </c>
      <c r="C143" s="45" t="s">
        <v>440</v>
      </c>
      <c r="D143" s="62" t="s">
        <v>4</v>
      </c>
      <c r="E143" s="35">
        <v>4</v>
      </c>
      <c r="F143" s="45">
        <f t="shared" si="2"/>
        <v>240</v>
      </c>
      <c r="G143" s="64" t="s">
        <v>3</v>
      </c>
    </row>
    <row r="144" spans="1:7" ht="15.75" x14ac:dyDescent="0.25">
      <c r="A144" s="35">
        <v>133</v>
      </c>
      <c r="B144" s="36">
        <v>41404</v>
      </c>
      <c r="C144" s="45" t="s">
        <v>441</v>
      </c>
      <c r="D144" s="62" t="s">
        <v>5</v>
      </c>
      <c r="E144" s="35">
        <v>3</v>
      </c>
      <c r="F144" s="45">
        <f t="shared" si="2"/>
        <v>180</v>
      </c>
      <c r="G144" s="64" t="s">
        <v>3</v>
      </c>
    </row>
    <row r="145" spans="1:7" ht="15.75" x14ac:dyDescent="0.25">
      <c r="A145" s="35">
        <v>134</v>
      </c>
      <c r="B145" s="36">
        <v>41404</v>
      </c>
      <c r="C145" s="45" t="s">
        <v>442</v>
      </c>
      <c r="D145" s="62" t="s">
        <v>4</v>
      </c>
      <c r="E145" s="35">
        <v>5</v>
      </c>
      <c r="F145" s="45">
        <f t="shared" si="2"/>
        <v>300</v>
      </c>
      <c r="G145" s="64" t="s">
        <v>3</v>
      </c>
    </row>
    <row r="146" spans="1:7" ht="15.75" x14ac:dyDescent="0.25">
      <c r="A146" s="35">
        <v>135</v>
      </c>
      <c r="B146" s="36">
        <v>41404</v>
      </c>
      <c r="C146" s="45" t="s">
        <v>443</v>
      </c>
      <c r="D146" s="62" t="s">
        <v>4</v>
      </c>
      <c r="E146" s="35">
        <v>5</v>
      </c>
      <c r="F146" s="45">
        <f t="shared" si="2"/>
        <v>300</v>
      </c>
      <c r="G146" s="64" t="s">
        <v>3</v>
      </c>
    </row>
    <row r="147" spans="1:7" ht="15.75" x14ac:dyDescent="0.25">
      <c r="A147" s="35">
        <v>136</v>
      </c>
      <c r="B147" s="36">
        <v>41404</v>
      </c>
      <c r="C147" s="45" t="s">
        <v>444</v>
      </c>
      <c r="D147" s="62" t="s">
        <v>5</v>
      </c>
      <c r="E147" s="35">
        <v>3</v>
      </c>
      <c r="F147" s="45">
        <f t="shared" si="2"/>
        <v>180</v>
      </c>
      <c r="G147" s="64" t="s">
        <v>2</v>
      </c>
    </row>
    <row r="148" spans="1:7" ht="15.75" x14ac:dyDescent="0.25">
      <c r="A148" s="35">
        <v>137</v>
      </c>
      <c r="B148" s="36">
        <v>41404</v>
      </c>
      <c r="C148" s="45" t="s">
        <v>445</v>
      </c>
      <c r="D148" s="62" t="s">
        <v>4</v>
      </c>
      <c r="E148" s="35">
        <v>8</v>
      </c>
      <c r="F148" s="45">
        <f t="shared" si="2"/>
        <v>480</v>
      </c>
      <c r="G148" s="64" t="s">
        <v>2</v>
      </c>
    </row>
    <row r="149" spans="1:7" ht="15.75" x14ac:dyDescent="0.25">
      <c r="A149" s="35">
        <v>138</v>
      </c>
      <c r="B149" s="36">
        <v>41404</v>
      </c>
      <c r="C149" s="45" t="s">
        <v>421</v>
      </c>
      <c r="D149" s="62" t="s">
        <v>4</v>
      </c>
      <c r="E149" s="35">
        <v>5</v>
      </c>
      <c r="F149" s="45">
        <f t="shared" si="2"/>
        <v>300</v>
      </c>
      <c r="G149" s="64" t="s">
        <v>2</v>
      </c>
    </row>
    <row r="150" spans="1:7" ht="15.75" x14ac:dyDescent="0.25">
      <c r="A150" s="35">
        <v>139</v>
      </c>
      <c r="B150" s="36">
        <v>41404</v>
      </c>
      <c r="C150" s="45" t="s">
        <v>446</v>
      </c>
      <c r="D150" s="62" t="s">
        <v>4</v>
      </c>
      <c r="E150" s="35">
        <v>4</v>
      </c>
      <c r="F150" s="45">
        <f t="shared" si="2"/>
        <v>240</v>
      </c>
      <c r="G150" s="64" t="s">
        <v>2</v>
      </c>
    </row>
    <row r="151" spans="1:7" ht="15.75" x14ac:dyDescent="0.25">
      <c r="A151" s="35">
        <v>140</v>
      </c>
      <c r="B151" s="36">
        <v>41404</v>
      </c>
      <c r="C151" s="45" t="s">
        <v>447</v>
      </c>
      <c r="D151" s="62" t="s">
        <v>4</v>
      </c>
      <c r="E151" s="35">
        <v>3</v>
      </c>
      <c r="F151" s="45">
        <f t="shared" si="2"/>
        <v>180</v>
      </c>
      <c r="G151" s="64" t="s">
        <v>2</v>
      </c>
    </row>
    <row r="152" spans="1:7" ht="15.75" x14ac:dyDescent="0.25">
      <c r="A152" s="35">
        <v>141</v>
      </c>
      <c r="B152" s="36">
        <v>41404</v>
      </c>
      <c r="C152" s="45" t="s">
        <v>448</v>
      </c>
      <c r="D152" s="62" t="s">
        <v>5</v>
      </c>
      <c r="E152" s="35">
        <v>5</v>
      </c>
      <c r="F152" s="45">
        <f t="shared" si="2"/>
        <v>300</v>
      </c>
      <c r="G152" s="64" t="s">
        <v>2</v>
      </c>
    </row>
    <row r="153" spans="1:7" ht="15.75" x14ac:dyDescent="0.25">
      <c r="A153" s="35">
        <v>142</v>
      </c>
      <c r="B153" s="36">
        <v>41404</v>
      </c>
      <c r="C153" s="45" t="s">
        <v>449</v>
      </c>
      <c r="D153" s="62" t="s">
        <v>4</v>
      </c>
      <c r="E153" s="35">
        <v>3</v>
      </c>
      <c r="F153" s="45">
        <f t="shared" si="2"/>
        <v>180</v>
      </c>
      <c r="G153" s="64" t="s">
        <v>2</v>
      </c>
    </row>
    <row r="154" spans="1:7" ht="15.75" x14ac:dyDescent="0.25">
      <c r="A154" s="35">
        <v>143</v>
      </c>
      <c r="B154" s="36">
        <v>41404</v>
      </c>
      <c r="C154" s="45" t="s">
        <v>450</v>
      </c>
      <c r="D154" s="62" t="s">
        <v>4</v>
      </c>
      <c r="E154" s="35">
        <v>6</v>
      </c>
      <c r="F154" s="45">
        <f t="shared" si="2"/>
        <v>360</v>
      </c>
      <c r="G154" s="64" t="s">
        <v>2</v>
      </c>
    </row>
    <row r="155" spans="1:7" ht="15.75" x14ac:dyDescent="0.25">
      <c r="A155" s="35">
        <v>144</v>
      </c>
      <c r="B155" s="36">
        <v>41404</v>
      </c>
      <c r="C155" s="45" t="s">
        <v>451</v>
      </c>
      <c r="D155" s="62" t="s">
        <v>4</v>
      </c>
      <c r="E155" s="35">
        <v>6</v>
      </c>
      <c r="F155" s="45">
        <f t="shared" si="2"/>
        <v>360</v>
      </c>
      <c r="G155" s="64" t="s">
        <v>2</v>
      </c>
    </row>
    <row r="156" spans="1:7" ht="15.75" x14ac:dyDescent="0.25">
      <c r="A156" s="35">
        <v>145</v>
      </c>
      <c r="B156" s="36">
        <v>41404</v>
      </c>
      <c r="C156" s="45" t="s">
        <v>452</v>
      </c>
      <c r="D156" s="62" t="s">
        <v>5</v>
      </c>
      <c r="E156" s="35">
        <v>4</v>
      </c>
      <c r="F156" s="45">
        <f t="shared" si="2"/>
        <v>240</v>
      </c>
      <c r="G156" s="64" t="s">
        <v>2</v>
      </c>
    </row>
    <row r="157" spans="1:7" ht="15.75" x14ac:dyDescent="0.25">
      <c r="A157" s="35">
        <v>146</v>
      </c>
      <c r="B157" s="36">
        <v>41404</v>
      </c>
      <c r="C157" s="45" t="s">
        <v>453</v>
      </c>
      <c r="D157" s="62" t="s">
        <v>4</v>
      </c>
      <c r="E157" s="35">
        <v>5</v>
      </c>
      <c r="F157" s="45">
        <f t="shared" si="2"/>
        <v>300</v>
      </c>
      <c r="G157" s="64" t="s">
        <v>2</v>
      </c>
    </row>
    <row r="158" spans="1:7" ht="15.75" x14ac:dyDescent="0.25">
      <c r="A158" s="35">
        <v>147</v>
      </c>
      <c r="B158" s="36">
        <v>41404</v>
      </c>
      <c r="C158" s="45" t="s">
        <v>454</v>
      </c>
      <c r="D158" s="62" t="s">
        <v>5</v>
      </c>
      <c r="E158" s="35">
        <v>4</v>
      </c>
      <c r="F158" s="45">
        <f t="shared" si="2"/>
        <v>240</v>
      </c>
      <c r="G158" s="64" t="s">
        <v>2</v>
      </c>
    </row>
    <row r="159" spans="1:7" ht="15.75" x14ac:dyDescent="0.25">
      <c r="A159" s="35">
        <v>148</v>
      </c>
      <c r="B159" s="36">
        <v>41404</v>
      </c>
      <c r="C159" s="45" t="s">
        <v>455</v>
      </c>
      <c r="D159" s="62" t="s">
        <v>4</v>
      </c>
      <c r="E159" s="35">
        <v>4</v>
      </c>
      <c r="F159" s="45">
        <f t="shared" si="2"/>
        <v>240</v>
      </c>
      <c r="G159" s="64" t="s">
        <v>2</v>
      </c>
    </row>
    <row r="160" spans="1:7" ht="15.75" x14ac:dyDescent="0.25">
      <c r="A160" s="35">
        <v>149</v>
      </c>
      <c r="B160" s="36">
        <v>41404</v>
      </c>
      <c r="C160" s="45" t="s">
        <v>456</v>
      </c>
      <c r="D160" s="62" t="s">
        <v>5</v>
      </c>
      <c r="E160" s="35">
        <v>5</v>
      </c>
      <c r="F160" s="45">
        <f t="shared" si="2"/>
        <v>300</v>
      </c>
      <c r="G160" s="64" t="s">
        <v>2</v>
      </c>
    </row>
    <row r="161" spans="1:7" ht="15.75" x14ac:dyDescent="0.25">
      <c r="A161" s="35">
        <v>150</v>
      </c>
      <c r="B161" s="36">
        <v>41404</v>
      </c>
      <c r="C161" s="45" t="s">
        <v>457</v>
      </c>
      <c r="D161" s="62" t="s">
        <v>4</v>
      </c>
      <c r="E161" s="46">
        <v>3</v>
      </c>
      <c r="F161" s="45">
        <f t="shared" si="2"/>
        <v>180</v>
      </c>
      <c r="G161" s="64" t="s">
        <v>3</v>
      </c>
    </row>
    <row r="162" spans="1:7" ht="15.75" x14ac:dyDescent="0.25">
      <c r="A162" s="35">
        <v>151</v>
      </c>
      <c r="B162" s="36">
        <v>41404</v>
      </c>
      <c r="C162" s="45" t="s">
        <v>458</v>
      </c>
      <c r="D162" s="62" t="s">
        <v>5</v>
      </c>
      <c r="E162" s="46">
        <v>6</v>
      </c>
      <c r="F162" s="45">
        <f t="shared" si="2"/>
        <v>360</v>
      </c>
      <c r="G162" s="64" t="s">
        <v>3</v>
      </c>
    </row>
    <row r="163" spans="1:7" ht="15.75" x14ac:dyDescent="0.25">
      <c r="A163" s="35">
        <v>152</v>
      </c>
      <c r="B163" s="36">
        <v>41404</v>
      </c>
      <c r="C163" s="45" t="s">
        <v>459</v>
      </c>
      <c r="D163" s="62" t="s">
        <v>4</v>
      </c>
      <c r="E163" s="46">
        <v>2</v>
      </c>
      <c r="F163" s="45">
        <f t="shared" si="2"/>
        <v>120</v>
      </c>
      <c r="G163" s="64" t="s">
        <v>3</v>
      </c>
    </row>
    <row r="164" spans="1:7" ht="15.75" x14ac:dyDescent="0.25">
      <c r="A164" s="35">
        <v>153</v>
      </c>
      <c r="B164" s="36">
        <v>41404</v>
      </c>
      <c r="C164" s="45" t="s">
        <v>460</v>
      </c>
      <c r="D164" s="62" t="s">
        <v>4</v>
      </c>
      <c r="E164" s="46">
        <v>3</v>
      </c>
      <c r="F164" s="45">
        <f t="shared" si="2"/>
        <v>180</v>
      </c>
      <c r="G164" s="64" t="s">
        <v>3</v>
      </c>
    </row>
    <row r="165" spans="1:7" ht="15.75" x14ac:dyDescent="0.25">
      <c r="A165" s="35">
        <v>154</v>
      </c>
      <c r="B165" s="36">
        <v>41404</v>
      </c>
      <c r="C165" s="45" t="s">
        <v>461</v>
      </c>
      <c r="D165" s="62" t="s">
        <v>4</v>
      </c>
      <c r="E165" s="46">
        <v>2</v>
      </c>
      <c r="F165" s="45">
        <f t="shared" si="2"/>
        <v>120</v>
      </c>
      <c r="G165" s="64" t="s">
        <v>3</v>
      </c>
    </row>
    <row r="166" spans="1:7" ht="15.75" x14ac:dyDescent="0.25">
      <c r="A166" s="35">
        <v>155</v>
      </c>
      <c r="B166" s="36">
        <v>41404</v>
      </c>
      <c r="C166" s="45" t="s">
        <v>462</v>
      </c>
      <c r="D166" s="62" t="s">
        <v>4</v>
      </c>
      <c r="E166" s="46">
        <v>3</v>
      </c>
      <c r="F166" s="45">
        <f t="shared" si="2"/>
        <v>180</v>
      </c>
      <c r="G166" s="64" t="s">
        <v>3</v>
      </c>
    </row>
    <row r="167" spans="1:7" ht="15.75" x14ac:dyDescent="0.25">
      <c r="A167" s="35">
        <v>156</v>
      </c>
      <c r="B167" s="36">
        <v>41404</v>
      </c>
      <c r="C167" s="45" t="s">
        <v>463</v>
      </c>
      <c r="D167" s="62" t="s">
        <v>4</v>
      </c>
      <c r="E167" s="46">
        <v>3</v>
      </c>
      <c r="F167" s="45">
        <f t="shared" si="2"/>
        <v>180</v>
      </c>
      <c r="G167" s="64" t="s">
        <v>2</v>
      </c>
    </row>
    <row r="168" spans="1:7" ht="15.75" x14ac:dyDescent="0.25">
      <c r="A168" s="35">
        <v>157</v>
      </c>
      <c r="B168" s="36">
        <v>41404</v>
      </c>
      <c r="C168" s="45" t="s">
        <v>464</v>
      </c>
      <c r="D168" s="62" t="s">
        <v>4</v>
      </c>
      <c r="E168" s="46">
        <v>3</v>
      </c>
      <c r="F168" s="45">
        <f t="shared" si="2"/>
        <v>180</v>
      </c>
      <c r="G168" s="64" t="s">
        <v>2</v>
      </c>
    </row>
    <row r="169" spans="1:7" ht="15.75" x14ac:dyDescent="0.25">
      <c r="A169" s="35">
        <v>158</v>
      </c>
      <c r="B169" s="36">
        <v>41404</v>
      </c>
      <c r="C169" s="45" t="s">
        <v>465</v>
      </c>
      <c r="D169" s="62" t="s">
        <v>4</v>
      </c>
      <c r="E169" s="46">
        <v>4</v>
      </c>
      <c r="F169" s="45">
        <f t="shared" si="2"/>
        <v>240</v>
      </c>
      <c r="G169" s="64" t="s">
        <v>2</v>
      </c>
    </row>
    <row r="170" spans="1:7" ht="15.75" x14ac:dyDescent="0.25">
      <c r="A170" s="47"/>
      <c r="B170" s="47"/>
      <c r="C170" s="42" t="s">
        <v>313</v>
      </c>
      <c r="D170" s="42"/>
      <c r="E170" s="43">
        <f>AVERAGE(E12:E169)</f>
        <v>3.6962025316455698</v>
      </c>
      <c r="F170" s="48">
        <f>AVERAGE(F12:F169)</f>
        <v>221.77215189873417</v>
      </c>
    </row>
    <row r="172" spans="1:7" x14ac:dyDescent="0.25">
      <c r="B172" s="103" t="s">
        <v>496</v>
      </c>
      <c r="C172" s="103"/>
      <c r="D172" s="103"/>
      <c r="E172" s="103"/>
      <c r="F172" s="103"/>
    </row>
    <row r="173" spans="1:7" ht="20.100000000000001" customHeight="1" x14ac:dyDescent="0.25">
      <c r="B173" s="103"/>
      <c r="C173" s="103"/>
      <c r="D173" s="103"/>
      <c r="E173" s="103"/>
      <c r="F173" s="103"/>
    </row>
    <row r="174" spans="1:7" x14ac:dyDescent="0.25">
      <c r="B174" s="103"/>
      <c r="C174" s="103"/>
      <c r="D174" s="103"/>
      <c r="E174" s="103"/>
      <c r="F174" s="103"/>
    </row>
    <row r="175" spans="1:7" x14ac:dyDescent="0.25">
      <c r="B175" s="103"/>
      <c r="C175" s="103"/>
      <c r="D175" s="103"/>
      <c r="E175" s="103"/>
      <c r="F175" s="103"/>
    </row>
    <row r="176" spans="1:7" x14ac:dyDescent="0.25">
      <c r="B176" s="103"/>
      <c r="C176" s="103"/>
      <c r="D176" s="103"/>
      <c r="E176" s="103"/>
      <c r="F176" s="103"/>
    </row>
    <row r="177" spans="2:6" x14ac:dyDescent="0.25">
      <c r="B177" s="103"/>
      <c r="C177" s="103"/>
      <c r="D177" s="103"/>
      <c r="E177" s="103"/>
      <c r="F177" s="103"/>
    </row>
    <row r="178" spans="2:6" x14ac:dyDescent="0.25">
      <c r="B178" s="103"/>
      <c r="C178" s="103"/>
      <c r="D178" s="103"/>
      <c r="E178" s="103"/>
      <c r="F178" s="103"/>
    </row>
  </sheetData>
  <mergeCells count="2">
    <mergeCell ref="A1:G1"/>
    <mergeCell ref="B172:F178"/>
  </mergeCells>
  <pageMargins left="0.23622047244094491" right="0.23622047244094491" top="0.74803149606299213" bottom="0.74803149606299213" header="0.31496062992125984" footer="0.31496062992125984"/>
  <pageSetup scale="8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abSelected="1" view="pageBreakPreview" zoomScale="60" zoomScaleNormal="100" workbookViewId="0">
      <selection activeCell="F4" sqref="F4"/>
    </sheetView>
  </sheetViews>
  <sheetFormatPr baseColWidth="10" defaultRowHeight="15" x14ac:dyDescent="0.25"/>
  <cols>
    <col min="1" max="1" width="6.28515625" style="63" customWidth="1"/>
    <col min="2" max="2" width="19" style="63" customWidth="1"/>
    <col min="3" max="3" width="11.28515625" style="63" customWidth="1"/>
    <col min="4" max="4" width="15.85546875" style="63" customWidth="1"/>
    <col min="5" max="5" width="22.28515625" style="63" customWidth="1"/>
    <col min="6" max="6" width="20" style="63" customWidth="1"/>
    <col min="7" max="7" width="11.42578125" style="63"/>
    <col min="8" max="8" width="24.28515625" style="51" customWidth="1"/>
    <col min="9" max="9" width="16.28515625" style="51" bestFit="1" customWidth="1"/>
    <col min="10" max="13" width="11.42578125" style="51"/>
    <col min="14" max="16384" width="11.42578125" style="63"/>
  </cols>
  <sheetData>
    <row r="1" spans="1:9" ht="39.950000000000003" customHeight="1" x14ac:dyDescent="0.25">
      <c r="A1" s="88" t="s">
        <v>494</v>
      </c>
      <c r="B1" s="88"/>
      <c r="C1" s="88"/>
      <c r="D1" s="88"/>
      <c r="E1" s="88"/>
      <c r="F1" s="88"/>
      <c r="G1" s="92"/>
    </row>
    <row r="2" spans="1:9" x14ac:dyDescent="0.25">
      <c r="B2" s="91" t="s">
        <v>473</v>
      </c>
      <c r="C2" s="91"/>
      <c r="D2" s="90">
        <v>6</v>
      </c>
      <c r="E2" s="90"/>
    </row>
    <row r="3" spans="1:9" x14ac:dyDescent="0.25">
      <c r="B3" s="91" t="s">
        <v>474</v>
      </c>
      <c r="C3" s="91"/>
      <c r="D3" s="91" t="s">
        <v>475</v>
      </c>
      <c r="E3" s="91"/>
    </row>
    <row r="4" spans="1:9" x14ac:dyDescent="0.25">
      <c r="B4" s="91" t="s">
        <v>476</v>
      </c>
      <c r="C4" s="91"/>
      <c r="D4" s="105" t="s">
        <v>477</v>
      </c>
      <c r="E4" s="91"/>
    </row>
    <row r="5" spans="1:9" x14ac:dyDescent="0.25">
      <c r="B5" s="91" t="s">
        <v>478</v>
      </c>
      <c r="C5" s="91"/>
      <c r="D5" s="105" t="s">
        <v>479</v>
      </c>
      <c r="E5" s="91"/>
    </row>
    <row r="6" spans="1:9" x14ac:dyDescent="0.25">
      <c r="B6" s="91" t="s">
        <v>480</v>
      </c>
      <c r="C6" s="91"/>
      <c r="D6" s="91" t="s">
        <v>490</v>
      </c>
      <c r="E6" s="91"/>
    </row>
    <row r="7" spans="1:9" x14ac:dyDescent="0.25">
      <c r="B7" s="91" t="s">
        <v>482</v>
      </c>
      <c r="C7" s="91"/>
      <c r="D7" s="91" t="s">
        <v>491</v>
      </c>
      <c r="E7" s="91"/>
    </row>
    <row r="8" spans="1:9" x14ac:dyDescent="0.25">
      <c r="B8" s="91" t="s">
        <v>484</v>
      </c>
      <c r="C8" s="91"/>
      <c r="D8" s="91" t="s">
        <v>485</v>
      </c>
      <c r="E8" s="91"/>
    </row>
    <row r="9" spans="1:9" x14ac:dyDescent="0.25">
      <c r="B9" s="91" t="s">
        <v>486</v>
      </c>
      <c r="C9" s="91"/>
      <c r="D9" s="90" t="s">
        <v>487</v>
      </c>
      <c r="E9" s="90"/>
    </row>
    <row r="11" spans="1:9" ht="57" x14ac:dyDescent="0.25">
      <c r="A11" s="38" t="s">
        <v>0</v>
      </c>
      <c r="B11" s="38" t="s">
        <v>154</v>
      </c>
      <c r="C11" s="38" t="s">
        <v>470</v>
      </c>
      <c r="D11" s="38" t="s">
        <v>471</v>
      </c>
      <c r="E11" s="26" t="s">
        <v>312</v>
      </c>
      <c r="F11" s="26" t="s">
        <v>315</v>
      </c>
    </row>
    <row r="12" spans="1:9" ht="15.75" x14ac:dyDescent="0.25">
      <c r="A12" s="64">
        <v>1</v>
      </c>
      <c r="B12" s="36">
        <v>41400</v>
      </c>
      <c r="C12" s="65">
        <v>0.36603009259259256</v>
      </c>
      <c r="D12" s="65">
        <v>0.3674074074074074</v>
      </c>
      <c r="E12" s="39">
        <v>1.99</v>
      </c>
      <c r="F12" s="40">
        <f t="shared" ref="F12:F75" si="0">E12*60</f>
        <v>119.4</v>
      </c>
      <c r="H12" s="52"/>
      <c r="I12" s="53"/>
    </row>
    <row r="13" spans="1:9" ht="15.75" x14ac:dyDescent="0.25">
      <c r="A13" s="64">
        <v>2</v>
      </c>
      <c r="B13" s="36">
        <v>41400</v>
      </c>
      <c r="C13" s="65">
        <v>0.36877314814814816</v>
      </c>
      <c r="D13" s="65">
        <v>0.3699884259259259</v>
      </c>
      <c r="E13" s="39">
        <v>1.27</v>
      </c>
      <c r="F13" s="40">
        <f t="shared" si="0"/>
        <v>76.2</v>
      </c>
      <c r="H13" s="52"/>
      <c r="I13" s="53"/>
    </row>
    <row r="14" spans="1:9" ht="15.75" x14ac:dyDescent="0.25">
      <c r="A14" s="64">
        <v>3</v>
      </c>
      <c r="B14" s="36">
        <v>41400</v>
      </c>
      <c r="C14" s="65">
        <v>0.37158564814814815</v>
      </c>
      <c r="D14" s="65">
        <v>0.37336805555555558</v>
      </c>
      <c r="E14" s="39">
        <v>1.94</v>
      </c>
      <c r="F14" s="40">
        <f t="shared" si="0"/>
        <v>116.39999999999999</v>
      </c>
      <c r="H14" s="52"/>
      <c r="I14" s="53"/>
    </row>
    <row r="15" spans="1:9" ht="15.75" x14ac:dyDescent="0.25">
      <c r="A15" s="64">
        <v>4</v>
      </c>
      <c r="B15" s="36">
        <v>41400</v>
      </c>
      <c r="C15" s="65">
        <v>0.3737037037037037</v>
      </c>
      <c r="D15" s="65">
        <v>0.3744675925925926</v>
      </c>
      <c r="E15" s="39">
        <v>1.06</v>
      </c>
      <c r="F15" s="40">
        <f t="shared" si="0"/>
        <v>63.6</v>
      </c>
    </row>
    <row r="16" spans="1:9" ht="15.75" x14ac:dyDescent="0.25">
      <c r="A16" s="64">
        <v>5</v>
      </c>
      <c r="B16" s="36">
        <v>41400</v>
      </c>
      <c r="C16" s="65">
        <v>0.37604166666666666</v>
      </c>
      <c r="D16" s="65">
        <v>0.37634259259259256</v>
      </c>
      <c r="E16" s="39">
        <v>0.26</v>
      </c>
      <c r="F16" s="40">
        <f t="shared" si="0"/>
        <v>15.600000000000001</v>
      </c>
    </row>
    <row r="17" spans="1:10" ht="15.75" x14ac:dyDescent="0.25">
      <c r="A17" s="64">
        <v>6</v>
      </c>
      <c r="B17" s="36">
        <v>41400</v>
      </c>
      <c r="C17" s="65">
        <v>0.37634259259259256</v>
      </c>
      <c r="D17" s="65">
        <v>0.37716435185185188</v>
      </c>
      <c r="E17" s="39">
        <v>1.51</v>
      </c>
      <c r="F17" s="40">
        <f t="shared" si="0"/>
        <v>90.6</v>
      </c>
    </row>
    <row r="18" spans="1:10" ht="15.75" x14ac:dyDescent="0.25">
      <c r="A18" s="64">
        <v>7</v>
      </c>
      <c r="B18" s="36">
        <v>41400</v>
      </c>
      <c r="C18" s="65">
        <v>0.37716435185185188</v>
      </c>
      <c r="D18" s="65">
        <v>0.37876157407407413</v>
      </c>
      <c r="E18" s="39">
        <v>1.78</v>
      </c>
      <c r="F18" s="40">
        <f t="shared" si="0"/>
        <v>106.8</v>
      </c>
    </row>
    <row r="19" spans="1:10" ht="15.75" x14ac:dyDescent="0.25">
      <c r="A19" s="64">
        <v>8</v>
      </c>
      <c r="B19" s="36">
        <v>41400</v>
      </c>
      <c r="C19" s="65">
        <v>0.37876157407407413</v>
      </c>
      <c r="D19" s="65">
        <v>0.37896990740740738</v>
      </c>
      <c r="E19" s="39">
        <v>0.57999999999999996</v>
      </c>
      <c r="F19" s="40">
        <f t="shared" si="0"/>
        <v>34.799999999999997</v>
      </c>
    </row>
    <row r="20" spans="1:10" ht="15.75" x14ac:dyDescent="0.25">
      <c r="A20" s="64">
        <v>9</v>
      </c>
      <c r="B20" s="36">
        <v>41400</v>
      </c>
      <c r="C20" s="65">
        <v>0.37896990740740738</v>
      </c>
      <c r="D20" s="65">
        <v>0.37945601851851851</v>
      </c>
      <c r="E20" s="39">
        <v>0.82</v>
      </c>
      <c r="F20" s="40">
        <f t="shared" si="0"/>
        <v>49.199999999999996</v>
      </c>
      <c r="H20" s="53"/>
    </row>
    <row r="21" spans="1:10" ht="15.75" x14ac:dyDescent="0.25">
      <c r="A21" s="64">
        <v>10</v>
      </c>
      <c r="B21" s="36">
        <v>41400</v>
      </c>
      <c r="C21" s="65">
        <v>0.37945601851851851</v>
      </c>
      <c r="D21" s="65">
        <v>0.38018518518518518</v>
      </c>
      <c r="E21" s="39">
        <v>0.63</v>
      </c>
      <c r="F21" s="40">
        <f t="shared" si="0"/>
        <v>37.799999999999997</v>
      </c>
      <c r="H21" s="53"/>
    </row>
    <row r="22" spans="1:10" ht="15.75" x14ac:dyDescent="0.25">
      <c r="A22" s="64">
        <v>11</v>
      </c>
      <c r="B22" s="36">
        <v>41400</v>
      </c>
      <c r="C22" s="65">
        <v>0.38018518518518518</v>
      </c>
      <c r="D22" s="65">
        <v>0.3807638888888889</v>
      </c>
      <c r="E22" s="39">
        <v>1.3</v>
      </c>
      <c r="F22" s="40">
        <f t="shared" si="0"/>
        <v>78</v>
      </c>
      <c r="H22" s="53"/>
    </row>
    <row r="23" spans="1:10" ht="15.75" x14ac:dyDescent="0.25">
      <c r="A23" s="64">
        <v>12</v>
      </c>
      <c r="B23" s="36">
        <v>41400</v>
      </c>
      <c r="C23" s="65">
        <v>0.38087962962962968</v>
      </c>
      <c r="D23" s="65">
        <v>0.38114583333333335</v>
      </c>
      <c r="E23" s="39">
        <v>0.23</v>
      </c>
      <c r="F23" s="40">
        <f t="shared" si="0"/>
        <v>13.8</v>
      </c>
      <c r="H23" s="53"/>
    </row>
    <row r="24" spans="1:10" ht="15.75" x14ac:dyDescent="0.25">
      <c r="A24" s="64">
        <v>13</v>
      </c>
      <c r="B24" s="36">
        <v>41400</v>
      </c>
      <c r="C24" s="65">
        <v>0.38114583333333335</v>
      </c>
      <c r="D24" s="65">
        <v>0.38203703703703701</v>
      </c>
      <c r="E24" s="39">
        <v>1.17</v>
      </c>
      <c r="F24" s="40">
        <f t="shared" si="0"/>
        <v>70.199999999999989</v>
      </c>
      <c r="H24" s="53"/>
    </row>
    <row r="25" spans="1:10" ht="15.75" x14ac:dyDescent="0.25">
      <c r="A25" s="64">
        <v>14</v>
      </c>
      <c r="B25" s="36">
        <v>41400</v>
      </c>
      <c r="C25" s="65">
        <v>0.38203703703703701</v>
      </c>
      <c r="D25" s="65">
        <v>0.38135416666666666</v>
      </c>
      <c r="E25" s="39">
        <v>0.22</v>
      </c>
      <c r="F25" s="40">
        <f t="shared" si="0"/>
        <v>13.2</v>
      </c>
      <c r="H25" s="53"/>
    </row>
    <row r="26" spans="1:10" ht="15.75" x14ac:dyDescent="0.25">
      <c r="A26" s="64">
        <v>15</v>
      </c>
      <c r="B26" s="36">
        <v>41400</v>
      </c>
      <c r="C26" s="65">
        <v>0.38135416666666666</v>
      </c>
      <c r="D26" s="65">
        <v>0.38332175925925926</v>
      </c>
      <c r="E26" s="39">
        <v>1.69</v>
      </c>
      <c r="F26" s="40">
        <f t="shared" si="0"/>
        <v>101.39999999999999</v>
      </c>
    </row>
    <row r="27" spans="1:10" ht="15.75" x14ac:dyDescent="0.25">
      <c r="A27" s="64">
        <v>16</v>
      </c>
      <c r="B27" s="36">
        <v>41400</v>
      </c>
      <c r="C27" s="65">
        <v>0.38332175925925926</v>
      </c>
      <c r="D27" s="65">
        <v>0.38502314814814814</v>
      </c>
      <c r="E27" s="39">
        <v>2.27</v>
      </c>
      <c r="F27" s="40">
        <f t="shared" si="0"/>
        <v>136.19999999999999</v>
      </c>
    </row>
    <row r="28" spans="1:10" ht="15.75" x14ac:dyDescent="0.25">
      <c r="A28" s="64">
        <v>17</v>
      </c>
      <c r="B28" s="36">
        <v>41400</v>
      </c>
      <c r="C28" s="65">
        <v>0.38502314814814814</v>
      </c>
      <c r="D28" s="65">
        <v>0.38646990740740739</v>
      </c>
      <c r="E28" s="39">
        <v>2.4500000000000002</v>
      </c>
      <c r="F28" s="40">
        <f t="shared" si="0"/>
        <v>147</v>
      </c>
      <c r="H28" s="54"/>
      <c r="I28" s="54"/>
      <c r="J28" s="54"/>
    </row>
    <row r="29" spans="1:10" ht="15.75" x14ac:dyDescent="0.25">
      <c r="A29" s="64">
        <v>18</v>
      </c>
      <c r="B29" s="36">
        <v>41400</v>
      </c>
      <c r="C29" s="65">
        <v>0.38646990740740739</v>
      </c>
      <c r="D29" s="65">
        <v>0.38837962962962963</v>
      </c>
      <c r="E29" s="39">
        <v>2.4500000000000002</v>
      </c>
      <c r="F29" s="40">
        <f t="shared" si="0"/>
        <v>147</v>
      </c>
      <c r="H29" s="56"/>
      <c r="I29" s="57"/>
      <c r="J29" s="58"/>
    </row>
    <row r="30" spans="1:10" ht="15.75" x14ac:dyDescent="0.25">
      <c r="A30" s="64">
        <v>19</v>
      </c>
      <c r="B30" s="36">
        <v>41400</v>
      </c>
      <c r="C30" s="65">
        <v>0.38837962962962963</v>
      </c>
      <c r="D30" s="65">
        <v>0.38922453703703702</v>
      </c>
      <c r="E30" s="39">
        <v>1.1299999999999999</v>
      </c>
      <c r="F30" s="40">
        <f t="shared" si="0"/>
        <v>67.8</v>
      </c>
      <c r="H30" s="56"/>
      <c r="I30" s="57"/>
      <c r="J30" s="58"/>
    </row>
    <row r="31" spans="1:10" ht="15.75" x14ac:dyDescent="0.25">
      <c r="A31" s="64">
        <v>20</v>
      </c>
      <c r="B31" s="36">
        <v>41400</v>
      </c>
      <c r="C31" s="65">
        <v>0.38922453703703702</v>
      </c>
      <c r="D31" s="65">
        <v>0.38968749999999996</v>
      </c>
      <c r="E31" s="39">
        <v>1.2</v>
      </c>
      <c r="F31" s="40">
        <f t="shared" si="0"/>
        <v>72</v>
      </c>
      <c r="H31" s="56"/>
      <c r="I31" s="58"/>
      <c r="J31" s="58"/>
    </row>
    <row r="32" spans="1:10" ht="15.75" x14ac:dyDescent="0.25">
      <c r="A32" s="64">
        <v>21</v>
      </c>
      <c r="B32" s="36">
        <v>41400</v>
      </c>
      <c r="C32" s="65">
        <v>0.39061342592592596</v>
      </c>
      <c r="D32" s="65">
        <v>0.39067129629629632</v>
      </c>
      <c r="E32" s="39">
        <v>0.45</v>
      </c>
      <c r="F32" s="40">
        <f t="shared" si="0"/>
        <v>27</v>
      </c>
      <c r="H32" s="56"/>
      <c r="I32" s="58"/>
      <c r="J32" s="58"/>
    </row>
    <row r="33" spans="1:10" ht="15.75" x14ac:dyDescent="0.25">
      <c r="A33" s="64">
        <v>22</v>
      </c>
      <c r="B33" s="36">
        <v>41400</v>
      </c>
      <c r="C33" s="65">
        <v>0.39067129629629632</v>
      </c>
      <c r="D33" s="65">
        <v>0.39164351851851853</v>
      </c>
      <c r="E33" s="39">
        <v>1.24</v>
      </c>
      <c r="F33" s="40">
        <f t="shared" si="0"/>
        <v>74.400000000000006</v>
      </c>
      <c r="H33" s="56"/>
      <c r="I33" s="58"/>
      <c r="J33" s="58"/>
    </row>
    <row r="34" spans="1:10" ht="15.75" x14ac:dyDescent="0.25">
      <c r="A34" s="64">
        <v>23</v>
      </c>
      <c r="B34" s="36">
        <v>41401</v>
      </c>
      <c r="C34" s="65">
        <v>0.54241898148148149</v>
      </c>
      <c r="D34" s="65">
        <v>0.54260416666666667</v>
      </c>
      <c r="E34" s="39">
        <v>1.1599999999999999</v>
      </c>
      <c r="F34" s="40">
        <f t="shared" si="0"/>
        <v>69.599999999999994</v>
      </c>
      <c r="H34" s="56"/>
    </row>
    <row r="35" spans="1:10" ht="15.75" x14ac:dyDescent="0.25">
      <c r="A35" s="64">
        <v>24</v>
      </c>
      <c r="B35" s="36">
        <v>41401</v>
      </c>
      <c r="C35" s="65">
        <v>0.54260416666666667</v>
      </c>
      <c r="D35" s="65">
        <v>0.54270833333333335</v>
      </c>
      <c r="E35" s="39">
        <v>0.09</v>
      </c>
      <c r="F35" s="40">
        <f t="shared" si="0"/>
        <v>5.3999999999999995</v>
      </c>
    </row>
    <row r="36" spans="1:10" ht="15.75" x14ac:dyDescent="0.25">
      <c r="A36" s="64">
        <v>25</v>
      </c>
      <c r="B36" s="36">
        <v>41401</v>
      </c>
      <c r="C36" s="65">
        <v>0.54270833333333335</v>
      </c>
      <c r="D36" s="65">
        <v>0.54443287037037036</v>
      </c>
      <c r="E36" s="39">
        <v>2.29</v>
      </c>
      <c r="F36" s="40">
        <f t="shared" si="0"/>
        <v>137.4</v>
      </c>
    </row>
    <row r="37" spans="1:10" ht="15.75" x14ac:dyDescent="0.25">
      <c r="A37" s="64">
        <v>26</v>
      </c>
      <c r="B37" s="36">
        <v>41401</v>
      </c>
      <c r="C37" s="65">
        <v>0.54443287037037036</v>
      </c>
      <c r="D37" s="65">
        <v>0.5455902777777778</v>
      </c>
      <c r="E37" s="39">
        <v>1.4</v>
      </c>
      <c r="F37" s="40">
        <f t="shared" si="0"/>
        <v>84</v>
      </c>
    </row>
    <row r="38" spans="1:10" ht="15.75" x14ac:dyDescent="0.25">
      <c r="A38" s="64">
        <v>27</v>
      </c>
      <c r="B38" s="36">
        <v>41401</v>
      </c>
      <c r="C38" s="65">
        <v>0.5455902777777778</v>
      </c>
      <c r="D38" s="65">
        <v>0.54591435185185189</v>
      </c>
      <c r="E38" s="39">
        <v>0.68</v>
      </c>
      <c r="F38" s="40">
        <f t="shared" si="0"/>
        <v>40.800000000000004</v>
      </c>
    </row>
    <row r="39" spans="1:10" ht="15.75" x14ac:dyDescent="0.25">
      <c r="A39" s="64">
        <v>28</v>
      </c>
      <c r="B39" s="36">
        <v>41401</v>
      </c>
      <c r="C39" s="65">
        <v>0.54591435185185189</v>
      </c>
      <c r="D39" s="65">
        <v>0.54616898148148152</v>
      </c>
      <c r="E39" s="39">
        <v>0.62</v>
      </c>
      <c r="F39" s="40">
        <f t="shared" si="0"/>
        <v>37.200000000000003</v>
      </c>
    </row>
    <row r="40" spans="1:10" ht="15.75" x14ac:dyDescent="0.25">
      <c r="A40" s="64">
        <v>29</v>
      </c>
      <c r="B40" s="36">
        <v>41401</v>
      </c>
      <c r="C40" s="65">
        <v>0.54616898148148152</v>
      </c>
      <c r="D40" s="65">
        <v>0.54627314814814809</v>
      </c>
      <c r="E40" s="39">
        <v>0.09</v>
      </c>
      <c r="F40" s="40">
        <f t="shared" si="0"/>
        <v>5.3999999999999995</v>
      </c>
      <c r="H40" s="53"/>
    </row>
    <row r="41" spans="1:10" ht="15.75" x14ac:dyDescent="0.25">
      <c r="A41" s="64">
        <v>30</v>
      </c>
      <c r="B41" s="36">
        <v>41401</v>
      </c>
      <c r="C41" s="65">
        <v>0.54615740740740748</v>
      </c>
      <c r="D41" s="65">
        <v>0.54667824074074078</v>
      </c>
      <c r="E41" s="39">
        <v>0.35</v>
      </c>
      <c r="F41" s="40">
        <f t="shared" si="0"/>
        <v>21</v>
      </c>
      <c r="H41" s="53"/>
    </row>
    <row r="42" spans="1:10" ht="15.75" x14ac:dyDescent="0.25">
      <c r="A42" s="64">
        <v>31</v>
      </c>
      <c r="B42" s="36">
        <v>41401</v>
      </c>
      <c r="C42" s="65">
        <v>0.54667824074074078</v>
      </c>
      <c r="D42" s="65">
        <v>0.54706018518518518</v>
      </c>
      <c r="E42" s="39">
        <v>0.73</v>
      </c>
      <c r="F42" s="40">
        <f t="shared" si="0"/>
        <v>43.8</v>
      </c>
      <c r="H42" s="53"/>
    </row>
    <row r="43" spans="1:10" ht="15.75" x14ac:dyDescent="0.25">
      <c r="A43" s="64">
        <v>32</v>
      </c>
      <c r="B43" s="36">
        <v>41401</v>
      </c>
      <c r="C43" s="65">
        <v>0.54706018518518518</v>
      </c>
      <c r="D43" s="65">
        <v>0.54740740740740745</v>
      </c>
      <c r="E43" s="39">
        <v>0.3</v>
      </c>
      <c r="F43" s="40">
        <f t="shared" si="0"/>
        <v>18</v>
      </c>
      <c r="H43" s="53"/>
    </row>
    <row r="44" spans="1:10" ht="15.75" x14ac:dyDescent="0.25">
      <c r="A44" s="64">
        <v>33</v>
      </c>
      <c r="B44" s="36">
        <v>41401</v>
      </c>
      <c r="C44" s="65">
        <v>0.54740740740740745</v>
      </c>
      <c r="D44" s="65">
        <v>0.54761574074074071</v>
      </c>
      <c r="E44" s="39">
        <v>0.57999999999999996</v>
      </c>
      <c r="F44" s="40">
        <f t="shared" si="0"/>
        <v>34.799999999999997</v>
      </c>
      <c r="H44" s="53"/>
    </row>
    <row r="45" spans="1:10" ht="15.75" x14ac:dyDescent="0.25">
      <c r="A45" s="64">
        <v>34</v>
      </c>
      <c r="B45" s="36">
        <v>41401</v>
      </c>
      <c r="C45" s="65">
        <v>0.54761574074074071</v>
      </c>
      <c r="D45" s="65">
        <v>0.54874999999999996</v>
      </c>
      <c r="E45" s="39">
        <v>1.78</v>
      </c>
      <c r="F45" s="40">
        <f t="shared" si="0"/>
        <v>106.8</v>
      </c>
      <c r="H45" s="53"/>
    </row>
    <row r="46" spans="1:10" ht="15.75" x14ac:dyDescent="0.25">
      <c r="A46" s="64">
        <v>35</v>
      </c>
      <c r="B46" s="36">
        <v>41401</v>
      </c>
      <c r="C46" s="65">
        <v>0.54874999999999996</v>
      </c>
      <c r="D46" s="65">
        <v>0.54964120370370373</v>
      </c>
      <c r="E46" s="39">
        <v>1.17</v>
      </c>
      <c r="F46" s="40">
        <f t="shared" si="0"/>
        <v>70.199999999999989</v>
      </c>
      <c r="H46" s="53"/>
    </row>
    <row r="47" spans="1:10" ht="15.75" x14ac:dyDescent="0.25">
      <c r="A47" s="64">
        <v>36</v>
      </c>
      <c r="B47" s="36">
        <v>41401</v>
      </c>
      <c r="C47" s="65">
        <v>0.54964120370370373</v>
      </c>
      <c r="D47" s="65">
        <v>0.55090277777777785</v>
      </c>
      <c r="E47" s="39">
        <v>1.89</v>
      </c>
      <c r="F47" s="40">
        <f t="shared" si="0"/>
        <v>113.39999999999999</v>
      </c>
      <c r="H47" s="53"/>
    </row>
    <row r="48" spans="1:10" ht="15.75" x14ac:dyDescent="0.25">
      <c r="A48" s="64">
        <v>37</v>
      </c>
      <c r="B48" s="36">
        <v>41401</v>
      </c>
      <c r="C48" s="65">
        <v>0.55090277777777785</v>
      </c>
      <c r="D48" s="65">
        <v>0.55145833333333327</v>
      </c>
      <c r="E48" s="39">
        <v>0.88</v>
      </c>
      <c r="F48" s="40">
        <f t="shared" si="0"/>
        <v>52.8</v>
      </c>
      <c r="H48" s="53"/>
    </row>
    <row r="49" spans="1:8" ht="15.75" x14ac:dyDescent="0.25">
      <c r="A49" s="64">
        <v>38</v>
      </c>
      <c r="B49" s="36">
        <v>41401</v>
      </c>
      <c r="C49" s="65">
        <v>0.55145833333333327</v>
      </c>
      <c r="D49" s="65">
        <v>0.55208333333333337</v>
      </c>
      <c r="E49" s="39">
        <v>0.94</v>
      </c>
      <c r="F49" s="40">
        <f t="shared" si="0"/>
        <v>56.4</v>
      </c>
      <c r="H49" s="53"/>
    </row>
    <row r="50" spans="1:8" ht="15.75" x14ac:dyDescent="0.25">
      <c r="A50" s="64">
        <v>39</v>
      </c>
      <c r="B50" s="36">
        <v>41401</v>
      </c>
      <c r="C50" s="65">
        <v>0.55208333333333337</v>
      </c>
      <c r="D50" s="65">
        <v>0.55307870370370371</v>
      </c>
      <c r="E50" s="39">
        <v>0.86</v>
      </c>
      <c r="F50" s="40">
        <f t="shared" si="0"/>
        <v>51.6</v>
      </c>
      <c r="H50" s="53"/>
    </row>
    <row r="51" spans="1:8" ht="15.75" x14ac:dyDescent="0.25">
      <c r="A51" s="64">
        <v>40</v>
      </c>
      <c r="B51" s="36">
        <v>41401</v>
      </c>
      <c r="C51" s="65">
        <v>0.55307870370370371</v>
      </c>
      <c r="D51" s="65">
        <v>0.55361111111111116</v>
      </c>
      <c r="E51" s="39">
        <v>0.86</v>
      </c>
      <c r="F51" s="40">
        <f t="shared" si="0"/>
        <v>51.6</v>
      </c>
    </row>
    <row r="52" spans="1:8" ht="15.75" x14ac:dyDescent="0.25">
      <c r="A52" s="64">
        <v>41</v>
      </c>
      <c r="B52" s="36">
        <v>41401</v>
      </c>
      <c r="C52" s="65">
        <v>0.55361111111111116</v>
      </c>
      <c r="D52" s="65">
        <v>0.55447916666666663</v>
      </c>
      <c r="E52" s="39">
        <v>1.1499999999999999</v>
      </c>
      <c r="F52" s="40">
        <f t="shared" si="0"/>
        <v>69</v>
      </c>
    </row>
    <row r="53" spans="1:8" ht="15.75" x14ac:dyDescent="0.25">
      <c r="A53" s="64">
        <v>42</v>
      </c>
      <c r="B53" s="36">
        <v>41401</v>
      </c>
      <c r="C53" s="65">
        <v>0.55447916666666663</v>
      </c>
      <c r="D53" s="65">
        <v>0.5553703703703704</v>
      </c>
      <c r="E53" s="39">
        <v>1.57</v>
      </c>
      <c r="F53" s="40">
        <f t="shared" si="0"/>
        <v>94.2</v>
      </c>
    </row>
    <row r="54" spans="1:8" ht="15.75" x14ac:dyDescent="0.25">
      <c r="A54" s="64">
        <v>43</v>
      </c>
      <c r="B54" s="36">
        <v>41401</v>
      </c>
      <c r="C54" s="65">
        <v>0.5553703703703704</v>
      </c>
      <c r="D54" s="65">
        <v>0.55715277777777772</v>
      </c>
      <c r="E54" s="39">
        <v>2.34</v>
      </c>
      <c r="F54" s="40">
        <f t="shared" si="0"/>
        <v>140.39999999999998</v>
      </c>
    </row>
    <row r="55" spans="1:8" ht="15.75" x14ac:dyDescent="0.25">
      <c r="A55" s="64">
        <v>44</v>
      </c>
      <c r="B55" s="36">
        <v>41401</v>
      </c>
      <c r="C55" s="65">
        <v>0.55715277777777772</v>
      </c>
      <c r="D55" s="65">
        <v>0.55847222222222215</v>
      </c>
      <c r="E55" s="39">
        <v>2.34</v>
      </c>
      <c r="F55" s="40">
        <f t="shared" si="0"/>
        <v>140.39999999999998</v>
      </c>
    </row>
    <row r="56" spans="1:8" ht="15.75" x14ac:dyDescent="0.25">
      <c r="A56" s="64">
        <v>45</v>
      </c>
      <c r="B56" s="36">
        <v>41401</v>
      </c>
      <c r="C56" s="65">
        <v>0.55847222222222215</v>
      </c>
      <c r="D56" s="65">
        <v>0.56011574074074078</v>
      </c>
      <c r="E56" s="39">
        <v>2.2200000000000002</v>
      </c>
      <c r="F56" s="40">
        <f t="shared" si="0"/>
        <v>133.20000000000002</v>
      </c>
    </row>
    <row r="57" spans="1:8" ht="15.75" x14ac:dyDescent="0.25">
      <c r="A57" s="64">
        <v>46</v>
      </c>
      <c r="B57" s="36">
        <v>41401</v>
      </c>
      <c r="C57" s="65">
        <v>0.56011574074074078</v>
      </c>
      <c r="D57" s="65">
        <v>0.56155092592592593</v>
      </c>
      <c r="E57" s="39">
        <v>1.64</v>
      </c>
      <c r="F57" s="40">
        <f t="shared" si="0"/>
        <v>98.399999999999991</v>
      </c>
    </row>
    <row r="58" spans="1:8" ht="15.75" x14ac:dyDescent="0.25">
      <c r="A58" s="64">
        <v>47</v>
      </c>
      <c r="B58" s="36">
        <v>41401</v>
      </c>
      <c r="C58" s="65">
        <v>0.56155092592592593</v>
      </c>
      <c r="D58" s="65">
        <v>0.56252314814814819</v>
      </c>
      <c r="E58" s="49">
        <v>1.64</v>
      </c>
      <c r="F58" s="40">
        <f t="shared" si="0"/>
        <v>98.399999999999991</v>
      </c>
    </row>
    <row r="59" spans="1:8" ht="15.75" x14ac:dyDescent="0.25">
      <c r="A59" s="64">
        <v>48</v>
      </c>
      <c r="B59" s="36">
        <v>41401</v>
      </c>
      <c r="C59" s="65">
        <v>0.56252314814814819</v>
      </c>
      <c r="D59" s="65">
        <v>0.56400462962962961</v>
      </c>
      <c r="E59" s="49">
        <v>2.08</v>
      </c>
      <c r="F59" s="40">
        <f t="shared" si="0"/>
        <v>124.80000000000001</v>
      </c>
    </row>
    <row r="60" spans="1:8" ht="15.75" x14ac:dyDescent="0.25">
      <c r="A60" s="64">
        <v>49</v>
      </c>
      <c r="B60" s="36">
        <v>41401</v>
      </c>
      <c r="C60" s="65">
        <v>0.56400462962962961</v>
      </c>
      <c r="D60" s="65">
        <v>0.56548611111111113</v>
      </c>
      <c r="E60" s="49">
        <v>2.08</v>
      </c>
      <c r="F60" s="40">
        <f t="shared" si="0"/>
        <v>124.80000000000001</v>
      </c>
    </row>
    <row r="61" spans="1:8" ht="15.75" x14ac:dyDescent="0.25">
      <c r="A61" s="64">
        <v>50</v>
      </c>
      <c r="B61" s="36">
        <v>41401</v>
      </c>
      <c r="C61" s="65">
        <v>0.56548611111111113</v>
      </c>
      <c r="D61" s="65">
        <v>0.56607638888888889</v>
      </c>
      <c r="E61" s="49">
        <v>0.91</v>
      </c>
      <c r="F61" s="40">
        <f t="shared" si="0"/>
        <v>54.6</v>
      </c>
    </row>
    <row r="62" spans="1:8" ht="15.75" x14ac:dyDescent="0.25">
      <c r="A62" s="64">
        <v>51</v>
      </c>
      <c r="B62" s="36">
        <v>41401</v>
      </c>
      <c r="C62" s="65">
        <v>0.56607638888888889</v>
      </c>
      <c r="D62" s="65">
        <v>0.56737268518518513</v>
      </c>
      <c r="E62" s="49">
        <v>1.92</v>
      </c>
      <c r="F62" s="40">
        <f t="shared" si="0"/>
        <v>115.19999999999999</v>
      </c>
    </row>
    <row r="63" spans="1:8" ht="15.75" x14ac:dyDescent="0.25">
      <c r="A63" s="64">
        <v>52</v>
      </c>
      <c r="B63" s="36">
        <v>41401</v>
      </c>
      <c r="C63" s="65">
        <v>0.56737268518518513</v>
      </c>
      <c r="D63" s="65">
        <v>0.56761574074074073</v>
      </c>
      <c r="E63" s="49">
        <v>1.1100000000000001</v>
      </c>
      <c r="F63" s="40">
        <f t="shared" si="0"/>
        <v>66.600000000000009</v>
      </c>
    </row>
    <row r="64" spans="1:8" ht="15.75" x14ac:dyDescent="0.25">
      <c r="A64" s="64">
        <v>53</v>
      </c>
      <c r="B64" s="36">
        <v>41402</v>
      </c>
      <c r="C64" s="65">
        <v>0.4896064814814815</v>
      </c>
      <c r="D64" s="65">
        <v>0.49086805555555557</v>
      </c>
      <c r="E64" s="39">
        <v>1.49</v>
      </c>
      <c r="F64" s="40">
        <f t="shared" si="0"/>
        <v>89.4</v>
      </c>
    </row>
    <row r="65" spans="1:6" ht="15.75" x14ac:dyDescent="0.25">
      <c r="A65" s="64">
        <v>54</v>
      </c>
      <c r="B65" s="36">
        <v>41402</v>
      </c>
      <c r="C65" s="65">
        <v>0.49086805555555557</v>
      </c>
      <c r="D65" s="65">
        <v>0.49168981481481483</v>
      </c>
      <c r="E65" s="39">
        <v>1.1100000000000001</v>
      </c>
      <c r="F65" s="40">
        <f t="shared" si="0"/>
        <v>66.600000000000009</v>
      </c>
    </row>
    <row r="66" spans="1:6" ht="15.75" x14ac:dyDescent="0.25">
      <c r="A66" s="64">
        <v>55</v>
      </c>
      <c r="B66" s="36">
        <v>41402</v>
      </c>
      <c r="C66" s="65">
        <v>0.49168981481481483</v>
      </c>
      <c r="D66" s="65">
        <v>0.49251157407407403</v>
      </c>
      <c r="E66" s="39">
        <v>1.1100000000000001</v>
      </c>
      <c r="F66" s="40">
        <f t="shared" si="0"/>
        <v>66.600000000000009</v>
      </c>
    </row>
    <row r="67" spans="1:6" ht="15.75" x14ac:dyDescent="0.25">
      <c r="A67" s="64">
        <v>56</v>
      </c>
      <c r="B67" s="36">
        <v>41402</v>
      </c>
      <c r="C67" s="65">
        <v>0.49251157407407403</v>
      </c>
      <c r="D67" s="65">
        <v>0.49376157407407412</v>
      </c>
      <c r="E67" s="39">
        <v>2.2799999999999998</v>
      </c>
      <c r="F67" s="40">
        <f t="shared" si="0"/>
        <v>136.79999999999998</v>
      </c>
    </row>
    <row r="68" spans="1:6" ht="15.75" x14ac:dyDescent="0.25">
      <c r="A68" s="64">
        <v>57</v>
      </c>
      <c r="B68" s="36">
        <v>41402</v>
      </c>
      <c r="C68" s="65">
        <v>0.49376157407407412</v>
      </c>
      <c r="D68" s="65">
        <v>0.49547453703703703</v>
      </c>
      <c r="E68" s="39">
        <v>2.2799999999999998</v>
      </c>
      <c r="F68" s="40">
        <f t="shared" si="0"/>
        <v>136.79999999999998</v>
      </c>
    </row>
    <row r="69" spans="1:6" ht="15.75" x14ac:dyDescent="0.25">
      <c r="A69" s="64">
        <v>58</v>
      </c>
      <c r="B69" s="36">
        <v>41402</v>
      </c>
      <c r="C69" s="65">
        <v>0.49547453703703703</v>
      </c>
      <c r="D69" s="65">
        <v>0.49696759259259254</v>
      </c>
      <c r="E69" s="39">
        <v>1.69</v>
      </c>
      <c r="F69" s="40">
        <f t="shared" si="0"/>
        <v>101.39999999999999</v>
      </c>
    </row>
    <row r="70" spans="1:6" ht="15.75" x14ac:dyDescent="0.25">
      <c r="A70" s="64">
        <v>59</v>
      </c>
      <c r="B70" s="36">
        <v>41402</v>
      </c>
      <c r="C70" s="65">
        <v>0.49696759259259254</v>
      </c>
      <c r="D70" s="65">
        <v>0.49729166666666669</v>
      </c>
      <c r="E70" s="39">
        <v>1.08</v>
      </c>
      <c r="F70" s="40">
        <f t="shared" si="0"/>
        <v>64.800000000000011</v>
      </c>
    </row>
    <row r="71" spans="1:6" ht="15.75" x14ac:dyDescent="0.25">
      <c r="A71" s="64">
        <v>60</v>
      </c>
      <c r="B71" s="36">
        <v>41402</v>
      </c>
      <c r="C71" s="65">
        <v>0.49729166666666669</v>
      </c>
      <c r="D71" s="65">
        <v>0.49791666666666662</v>
      </c>
      <c r="E71" s="39">
        <v>0.54</v>
      </c>
      <c r="F71" s="40">
        <f t="shared" si="0"/>
        <v>32.400000000000006</v>
      </c>
    </row>
    <row r="72" spans="1:6" ht="15.75" x14ac:dyDescent="0.25">
      <c r="A72" s="64">
        <v>61</v>
      </c>
      <c r="B72" s="36">
        <v>41402</v>
      </c>
      <c r="C72" s="65">
        <v>0.49791666666666662</v>
      </c>
      <c r="D72" s="65">
        <v>0.49895833333333334</v>
      </c>
      <c r="E72" s="39">
        <v>1.3</v>
      </c>
      <c r="F72" s="40">
        <f t="shared" si="0"/>
        <v>78</v>
      </c>
    </row>
    <row r="73" spans="1:6" ht="15.75" x14ac:dyDescent="0.25">
      <c r="A73" s="64">
        <v>62</v>
      </c>
      <c r="B73" s="36">
        <v>41402</v>
      </c>
      <c r="C73" s="65">
        <v>0.50393518518518521</v>
      </c>
      <c r="D73" s="65">
        <v>0.50516203703703699</v>
      </c>
      <c r="E73" s="39">
        <v>1.41</v>
      </c>
      <c r="F73" s="40">
        <f t="shared" si="0"/>
        <v>84.6</v>
      </c>
    </row>
    <row r="74" spans="1:6" ht="15.75" x14ac:dyDescent="0.25">
      <c r="A74" s="64">
        <v>63</v>
      </c>
      <c r="B74" s="36">
        <v>41402</v>
      </c>
      <c r="C74" s="65">
        <v>0.50516203703703699</v>
      </c>
      <c r="D74" s="65">
        <v>0.50598379629629631</v>
      </c>
      <c r="E74" s="39">
        <v>1.1100000000000001</v>
      </c>
      <c r="F74" s="40">
        <f t="shared" si="0"/>
        <v>66.600000000000009</v>
      </c>
    </row>
    <row r="75" spans="1:6" ht="15.75" x14ac:dyDescent="0.25">
      <c r="A75" s="64">
        <v>64</v>
      </c>
      <c r="B75" s="36">
        <v>41402</v>
      </c>
      <c r="C75" s="65">
        <v>0.50598379629629631</v>
      </c>
      <c r="D75" s="65">
        <v>0.50634259259259262</v>
      </c>
      <c r="E75" s="39">
        <v>1.1100000000000001</v>
      </c>
      <c r="F75" s="40">
        <f t="shared" si="0"/>
        <v>66.600000000000009</v>
      </c>
    </row>
    <row r="76" spans="1:6" ht="15.75" x14ac:dyDescent="0.25">
      <c r="A76" s="64">
        <v>65</v>
      </c>
      <c r="B76" s="36">
        <v>41402</v>
      </c>
      <c r="C76" s="65">
        <v>0.50634259259259262</v>
      </c>
      <c r="D76" s="65">
        <v>0.50777777777777777</v>
      </c>
      <c r="E76" s="39">
        <v>1.64</v>
      </c>
      <c r="F76" s="40">
        <f t="shared" ref="F76:F139" si="1">E76*60</f>
        <v>98.399999999999991</v>
      </c>
    </row>
    <row r="77" spans="1:6" ht="15.75" x14ac:dyDescent="0.25">
      <c r="A77" s="64">
        <v>66</v>
      </c>
      <c r="B77" s="36">
        <v>41402</v>
      </c>
      <c r="C77" s="65">
        <v>0.50777777777777777</v>
      </c>
      <c r="D77" s="65">
        <v>0.50972222222222219</v>
      </c>
      <c r="E77" s="39">
        <v>2.88</v>
      </c>
      <c r="F77" s="40">
        <f t="shared" si="1"/>
        <v>172.79999999999998</v>
      </c>
    </row>
    <row r="78" spans="1:6" ht="15.75" x14ac:dyDescent="0.25">
      <c r="A78" s="64">
        <v>67</v>
      </c>
      <c r="B78" s="36">
        <v>41402</v>
      </c>
      <c r="C78" s="65">
        <v>0.50972222222222219</v>
      </c>
      <c r="D78" s="65">
        <v>0.51035879629629632</v>
      </c>
      <c r="E78" s="39">
        <v>0.95</v>
      </c>
      <c r="F78" s="40">
        <f t="shared" si="1"/>
        <v>57</v>
      </c>
    </row>
    <row r="79" spans="1:6" ht="15.75" x14ac:dyDescent="0.25">
      <c r="A79" s="64">
        <v>68</v>
      </c>
      <c r="B79" s="36">
        <v>41402</v>
      </c>
      <c r="C79" s="65">
        <v>0.51035879629629632</v>
      </c>
      <c r="D79" s="65">
        <v>0.51047453703703705</v>
      </c>
      <c r="E79" s="39">
        <v>0.5</v>
      </c>
      <c r="F79" s="40">
        <f t="shared" si="1"/>
        <v>30</v>
      </c>
    </row>
    <row r="80" spans="1:6" ht="15.75" x14ac:dyDescent="0.25">
      <c r="A80" s="64">
        <v>69</v>
      </c>
      <c r="B80" s="36">
        <v>41402</v>
      </c>
      <c r="C80" s="65">
        <v>0.51047453703703705</v>
      </c>
      <c r="D80" s="65">
        <v>0.51133101851851859</v>
      </c>
      <c r="E80" s="39">
        <v>1.1399999999999999</v>
      </c>
      <c r="F80" s="40">
        <f t="shared" si="1"/>
        <v>68.399999999999991</v>
      </c>
    </row>
    <row r="81" spans="1:6" ht="15.75" x14ac:dyDescent="0.25">
      <c r="A81" s="64">
        <v>70</v>
      </c>
      <c r="B81" s="36">
        <v>41402</v>
      </c>
      <c r="C81" s="65">
        <v>0.51133101851851859</v>
      </c>
      <c r="D81" s="65">
        <v>0.51231481481481478</v>
      </c>
      <c r="E81" s="39">
        <v>1.25</v>
      </c>
      <c r="F81" s="40">
        <f t="shared" si="1"/>
        <v>75</v>
      </c>
    </row>
    <row r="82" spans="1:6" ht="15.75" x14ac:dyDescent="0.25">
      <c r="A82" s="64">
        <v>71</v>
      </c>
      <c r="B82" s="36">
        <v>41402</v>
      </c>
      <c r="C82" s="65">
        <v>0.51231481481481478</v>
      </c>
      <c r="D82" s="65">
        <v>0.51267361111111109</v>
      </c>
      <c r="E82" s="39">
        <v>0.31</v>
      </c>
      <c r="F82" s="40">
        <f t="shared" si="1"/>
        <v>18.600000000000001</v>
      </c>
    </row>
    <row r="83" spans="1:6" ht="15.75" x14ac:dyDescent="0.25">
      <c r="A83" s="64">
        <v>72</v>
      </c>
      <c r="B83" s="36">
        <v>41402</v>
      </c>
      <c r="C83" s="65">
        <v>0.51267361111111109</v>
      </c>
      <c r="D83" s="65">
        <v>0.51284722222222223</v>
      </c>
      <c r="E83" s="39">
        <v>0.55000000000000004</v>
      </c>
      <c r="F83" s="40">
        <f t="shared" si="1"/>
        <v>33</v>
      </c>
    </row>
    <row r="84" spans="1:6" ht="15.75" x14ac:dyDescent="0.25">
      <c r="A84" s="64">
        <v>73</v>
      </c>
      <c r="B84" s="36">
        <v>41402</v>
      </c>
      <c r="C84" s="65">
        <v>0.51284722222222223</v>
      </c>
      <c r="D84" s="65">
        <v>0.51351851851851849</v>
      </c>
      <c r="E84" s="39">
        <v>0.98</v>
      </c>
      <c r="F84" s="40">
        <f t="shared" si="1"/>
        <v>58.8</v>
      </c>
    </row>
    <row r="85" spans="1:6" ht="15.75" x14ac:dyDescent="0.25">
      <c r="A85" s="64">
        <v>74</v>
      </c>
      <c r="B85" s="36">
        <v>41402</v>
      </c>
      <c r="C85" s="65">
        <v>0.51351851851851849</v>
      </c>
      <c r="D85" s="65">
        <v>0.51444444444444448</v>
      </c>
      <c r="E85" s="39">
        <v>1.2</v>
      </c>
      <c r="F85" s="40">
        <f t="shared" si="1"/>
        <v>72</v>
      </c>
    </row>
    <row r="86" spans="1:6" ht="15.75" x14ac:dyDescent="0.25">
      <c r="A86" s="64">
        <v>75</v>
      </c>
      <c r="B86" s="36">
        <v>41403</v>
      </c>
      <c r="C86" s="65">
        <v>0.59064814814814814</v>
      </c>
      <c r="D86" s="65">
        <v>0.59282407407407411</v>
      </c>
      <c r="E86" s="39">
        <v>3.08</v>
      </c>
      <c r="F86" s="40">
        <f t="shared" si="1"/>
        <v>184.8</v>
      </c>
    </row>
    <row r="87" spans="1:6" ht="15.75" x14ac:dyDescent="0.25">
      <c r="A87" s="64">
        <v>76</v>
      </c>
      <c r="B87" s="36">
        <v>41403</v>
      </c>
      <c r="C87" s="65">
        <v>0.59282407407407411</v>
      </c>
      <c r="D87" s="65">
        <v>0.59499999999999997</v>
      </c>
      <c r="E87" s="39">
        <v>3.08</v>
      </c>
      <c r="F87" s="40">
        <f t="shared" si="1"/>
        <v>184.8</v>
      </c>
    </row>
    <row r="88" spans="1:6" ht="15.75" x14ac:dyDescent="0.25">
      <c r="A88" s="64">
        <v>77</v>
      </c>
      <c r="B88" s="36">
        <v>41403</v>
      </c>
      <c r="C88" s="65">
        <v>0.59499999999999997</v>
      </c>
      <c r="D88" s="65">
        <v>0.59666666666666668</v>
      </c>
      <c r="E88" s="39">
        <v>2.2400000000000002</v>
      </c>
      <c r="F88" s="40">
        <f t="shared" si="1"/>
        <v>134.4</v>
      </c>
    </row>
    <row r="89" spans="1:6" ht="15.75" x14ac:dyDescent="0.25">
      <c r="A89" s="64">
        <v>78</v>
      </c>
      <c r="B89" s="36">
        <v>41403</v>
      </c>
      <c r="C89" s="65">
        <v>0.59666666666666668</v>
      </c>
      <c r="D89" s="65">
        <v>0.59833333333333327</v>
      </c>
      <c r="E89" s="39">
        <v>2.2400000000000002</v>
      </c>
      <c r="F89" s="40">
        <f t="shared" si="1"/>
        <v>134.4</v>
      </c>
    </row>
    <row r="90" spans="1:6" ht="15.75" x14ac:dyDescent="0.25">
      <c r="A90" s="64">
        <v>79</v>
      </c>
      <c r="B90" s="36">
        <v>41403</v>
      </c>
      <c r="C90" s="65">
        <v>0.59833333333333327</v>
      </c>
      <c r="D90" s="65">
        <v>0.59804398148148141</v>
      </c>
      <c r="E90" s="39">
        <v>0.15</v>
      </c>
      <c r="F90" s="40">
        <f t="shared" si="1"/>
        <v>9</v>
      </c>
    </row>
    <row r="91" spans="1:6" ht="15.75" x14ac:dyDescent="0.25">
      <c r="A91" s="64">
        <v>80</v>
      </c>
      <c r="B91" s="36">
        <v>41403</v>
      </c>
      <c r="C91" s="65">
        <v>0.59804398148148141</v>
      </c>
      <c r="D91" s="65">
        <v>0.59828703703703701</v>
      </c>
      <c r="E91" s="39">
        <v>0.21</v>
      </c>
      <c r="F91" s="40">
        <f t="shared" si="1"/>
        <v>12.6</v>
      </c>
    </row>
    <row r="92" spans="1:6" ht="15.75" x14ac:dyDescent="0.25">
      <c r="A92" s="64">
        <v>81</v>
      </c>
      <c r="B92" s="36">
        <v>41403</v>
      </c>
      <c r="C92" s="65">
        <v>0.59828703703703701</v>
      </c>
      <c r="D92" s="65">
        <v>0.59930555555555554</v>
      </c>
      <c r="E92" s="39">
        <v>1.28</v>
      </c>
      <c r="F92" s="40">
        <f t="shared" si="1"/>
        <v>76.8</v>
      </c>
    </row>
    <row r="93" spans="1:6" ht="15.75" x14ac:dyDescent="0.25">
      <c r="A93" s="64">
        <v>82</v>
      </c>
      <c r="B93" s="36">
        <v>41403</v>
      </c>
      <c r="C93" s="65">
        <v>0.59930555555555554</v>
      </c>
      <c r="D93" s="65">
        <v>0.59988425925925926</v>
      </c>
      <c r="E93" s="39">
        <v>0.9</v>
      </c>
      <c r="F93" s="40">
        <f t="shared" si="1"/>
        <v>54</v>
      </c>
    </row>
    <row r="94" spans="1:6" ht="15.75" x14ac:dyDescent="0.25">
      <c r="A94" s="64">
        <v>83</v>
      </c>
      <c r="B94" s="36">
        <v>41403</v>
      </c>
      <c r="C94" s="65">
        <v>0.59988425925925926</v>
      </c>
      <c r="D94" s="65">
        <v>0.60072916666666665</v>
      </c>
      <c r="E94" s="39">
        <v>1.53</v>
      </c>
      <c r="F94" s="40">
        <f t="shared" si="1"/>
        <v>91.8</v>
      </c>
    </row>
    <row r="95" spans="1:6" ht="15.75" x14ac:dyDescent="0.25">
      <c r="A95" s="64">
        <v>84</v>
      </c>
      <c r="B95" s="36">
        <v>41403</v>
      </c>
      <c r="C95" s="65">
        <v>0.60072916666666665</v>
      </c>
      <c r="D95" s="65">
        <v>0.60177083333333337</v>
      </c>
      <c r="E95" s="39">
        <v>1.3</v>
      </c>
      <c r="F95" s="40">
        <f t="shared" si="1"/>
        <v>78</v>
      </c>
    </row>
    <row r="96" spans="1:6" ht="15.75" x14ac:dyDescent="0.25">
      <c r="A96" s="64">
        <v>85</v>
      </c>
      <c r="B96" s="36">
        <v>41403</v>
      </c>
      <c r="C96" s="65">
        <v>0.60177083333333337</v>
      </c>
      <c r="D96" s="65">
        <v>0.60240740740740739</v>
      </c>
      <c r="E96" s="39">
        <v>0.55000000000000004</v>
      </c>
      <c r="F96" s="40">
        <f t="shared" si="1"/>
        <v>33</v>
      </c>
    </row>
    <row r="97" spans="1:6" ht="15.75" x14ac:dyDescent="0.25">
      <c r="A97" s="64">
        <v>86</v>
      </c>
      <c r="B97" s="36">
        <v>41403</v>
      </c>
      <c r="C97" s="65">
        <v>0.60240740740740739</v>
      </c>
      <c r="D97" s="65">
        <v>0.60258101851851853</v>
      </c>
      <c r="E97" s="39">
        <v>0.55000000000000004</v>
      </c>
      <c r="F97" s="40">
        <f t="shared" si="1"/>
        <v>33</v>
      </c>
    </row>
    <row r="98" spans="1:6" ht="15.75" x14ac:dyDescent="0.25">
      <c r="A98" s="64">
        <v>87</v>
      </c>
      <c r="B98" s="36">
        <v>41403</v>
      </c>
      <c r="C98" s="65">
        <v>0.60258101851851853</v>
      </c>
      <c r="D98" s="65">
        <v>0.60300925925925919</v>
      </c>
      <c r="E98" s="39">
        <v>0.77</v>
      </c>
      <c r="F98" s="40">
        <f t="shared" si="1"/>
        <v>46.2</v>
      </c>
    </row>
    <row r="99" spans="1:6" ht="15.75" x14ac:dyDescent="0.25">
      <c r="A99" s="64">
        <v>88</v>
      </c>
      <c r="B99" s="36">
        <v>41403</v>
      </c>
      <c r="C99" s="65">
        <v>0.60300925925925919</v>
      </c>
      <c r="D99" s="65">
        <v>0.60380787037037031</v>
      </c>
      <c r="E99" s="39">
        <v>0.69</v>
      </c>
      <c r="F99" s="40">
        <f t="shared" si="1"/>
        <v>41.4</v>
      </c>
    </row>
    <row r="100" spans="1:6" ht="15.75" x14ac:dyDescent="0.25">
      <c r="A100" s="64">
        <v>89</v>
      </c>
      <c r="B100" s="36">
        <v>41403</v>
      </c>
      <c r="C100" s="65">
        <v>0.60380787037037031</v>
      </c>
      <c r="D100" s="65">
        <v>0.60518518518518516</v>
      </c>
      <c r="E100" s="39">
        <v>2.39</v>
      </c>
      <c r="F100" s="40">
        <f t="shared" si="1"/>
        <v>143.4</v>
      </c>
    </row>
    <row r="101" spans="1:6" ht="15.75" x14ac:dyDescent="0.25">
      <c r="A101" s="64">
        <v>90</v>
      </c>
      <c r="B101" s="36">
        <v>41403</v>
      </c>
      <c r="C101" s="65">
        <v>0.60518518518518516</v>
      </c>
      <c r="D101" s="65">
        <v>0.60577546296296292</v>
      </c>
      <c r="E101" s="39">
        <v>0.51</v>
      </c>
      <c r="F101" s="40">
        <f t="shared" si="1"/>
        <v>30.6</v>
      </c>
    </row>
    <row r="102" spans="1:6" ht="15.75" x14ac:dyDescent="0.25">
      <c r="A102" s="64">
        <v>91</v>
      </c>
      <c r="B102" s="36">
        <v>41403</v>
      </c>
      <c r="C102" s="65">
        <v>0.60577546296296292</v>
      </c>
      <c r="D102" s="65">
        <v>0.60657407407407404</v>
      </c>
      <c r="E102" s="39">
        <v>1.0900000000000001</v>
      </c>
      <c r="F102" s="40">
        <f t="shared" si="1"/>
        <v>65.400000000000006</v>
      </c>
    </row>
    <row r="103" spans="1:6" ht="15.75" x14ac:dyDescent="0.25">
      <c r="A103" s="64">
        <v>92</v>
      </c>
      <c r="B103" s="36">
        <v>41403</v>
      </c>
      <c r="C103" s="65">
        <v>0.60657407407407404</v>
      </c>
      <c r="D103" s="65">
        <v>0.60714120370370372</v>
      </c>
      <c r="E103" s="39">
        <v>0.89</v>
      </c>
      <c r="F103" s="40">
        <f t="shared" si="1"/>
        <v>53.4</v>
      </c>
    </row>
    <row r="104" spans="1:6" ht="15.75" x14ac:dyDescent="0.25">
      <c r="A104" s="64">
        <v>93</v>
      </c>
      <c r="B104" s="36">
        <v>41403</v>
      </c>
      <c r="C104" s="65">
        <v>0.60714120370370372</v>
      </c>
      <c r="D104" s="65">
        <v>0.60875000000000001</v>
      </c>
      <c r="E104" s="39">
        <v>2.19</v>
      </c>
      <c r="F104" s="40">
        <f t="shared" si="1"/>
        <v>131.4</v>
      </c>
    </row>
    <row r="105" spans="1:6" ht="15.75" x14ac:dyDescent="0.25">
      <c r="A105" s="64">
        <v>94</v>
      </c>
      <c r="B105" s="36">
        <v>41403</v>
      </c>
      <c r="C105" s="65">
        <v>0.60875000000000001</v>
      </c>
      <c r="D105" s="65">
        <v>0.6098958333333333</v>
      </c>
      <c r="E105" s="39">
        <v>2.19</v>
      </c>
      <c r="F105" s="40">
        <f t="shared" si="1"/>
        <v>131.4</v>
      </c>
    </row>
    <row r="106" spans="1:6" ht="15.75" x14ac:dyDescent="0.25">
      <c r="A106" s="64">
        <v>95</v>
      </c>
      <c r="B106" s="36">
        <v>41403</v>
      </c>
      <c r="C106" s="65">
        <v>0.6098958333333333</v>
      </c>
      <c r="D106" s="65">
        <v>0.61178240740740741</v>
      </c>
      <c r="E106" s="39">
        <v>2.4300000000000002</v>
      </c>
      <c r="F106" s="40">
        <f t="shared" si="1"/>
        <v>145.80000000000001</v>
      </c>
    </row>
    <row r="107" spans="1:6" ht="15.75" x14ac:dyDescent="0.25">
      <c r="A107" s="64">
        <v>96</v>
      </c>
      <c r="B107" s="36">
        <v>41403</v>
      </c>
      <c r="C107" s="65">
        <v>0.61178240740740741</v>
      </c>
      <c r="D107" s="65">
        <v>0.61214120370370373</v>
      </c>
      <c r="E107" s="39">
        <v>0.71</v>
      </c>
      <c r="F107" s="40">
        <f t="shared" si="1"/>
        <v>42.599999999999994</v>
      </c>
    </row>
    <row r="108" spans="1:6" ht="15.75" x14ac:dyDescent="0.25">
      <c r="A108" s="64">
        <v>97</v>
      </c>
      <c r="B108" s="36">
        <v>41403</v>
      </c>
      <c r="C108" s="65">
        <v>0.61214120370370373</v>
      </c>
      <c r="D108" s="65">
        <v>0.61331018518518521</v>
      </c>
      <c r="E108" s="39">
        <v>1.81</v>
      </c>
      <c r="F108" s="40">
        <f t="shared" si="1"/>
        <v>108.60000000000001</v>
      </c>
    </row>
    <row r="109" spans="1:6" ht="15.75" x14ac:dyDescent="0.25">
      <c r="A109" s="64">
        <v>98</v>
      </c>
      <c r="B109" s="36">
        <v>41403</v>
      </c>
      <c r="C109" s="65">
        <v>0.61331018518518521</v>
      </c>
      <c r="D109" s="65">
        <v>0.61461805555555549</v>
      </c>
      <c r="E109" s="39">
        <v>1.93</v>
      </c>
      <c r="F109" s="40">
        <f t="shared" si="1"/>
        <v>115.8</v>
      </c>
    </row>
    <row r="110" spans="1:6" ht="15.75" x14ac:dyDescent="0.25">
      <c r="A110" s="64">
        <v>99</v>
      </c>
      <c r="B110" s="36">
        <v>41403</v>
      </c>
      <c r="C110" s="65">
        <v>0.61461805555555549</v>
      </c>
      <c r="D110" s="65">
        <v>0.61640046296296302</v>
      </c>
      <c r="E110" s="39">
        <v>1.94</v>
      </c>
      <c r="F110" s="40">
        <f t="shared" si="1"/>
        <v>116.39999999999999</v>
      </c>
    </row>
    <row r="111" spans="1:6" ht="15.75" x14ac:dyDescent="0.25">
      <c r="A111" s="64">
        <v>100</v>
      </c>
      <c r="B111" s="36">
        <v>41403</v>
      </c>
      <c r="C111" s="65">
        <v>0.61640046296296302</v>
      </c>
      <c r="D111" s="65">
        <v>0.61682870370370368</v>
      </c>
      <c r="E111" s="39">
        <v>0.77</v>
      </c>
      <c r="F111" s="40">
        <f t="shared" si="1"/>
        <v>46.2</v>
      </c>
    </row>
    <row r="112" spans="1:6" ht="15.75" x14ac:dyDescent="0.25">
      <c r="A112" s="64">
        <v>101</v>
      </c>
      <c r="B112" s="36">
        <v>41403</v>
      </c>
      <c r="C112" s="65">
        <v>0.61682870370370368</v>
      </c>
      <c r="D112" s="65">
        <v>0.61826388888888884</v>
      </c>
      <c r="E112" s="39">
        <v>2.04</v>
      </c>
      <c r="F112" s="40">
        <f t="shared" si="1"/>
        <v>122.4</v>
      </c>
    </row>
    <row r="113" spans="1:6" ht="15.75" x14ac:dyDescent="0.25">
      <c r="A113" s="64">
        <v>102</v>
      </c>
      <c r="B113" s="36">
        <v>41403</v>
      </c>
      <c r="C113" s="65">
        <v>0.61826388888888884</v>
      </c>
      <c r="D113" s="65">
        <v>0.61930555555555555</v>
      </c>
      <c r="E113" s="39">
        <v>1.7</v>
      </c>
      <c r="F113" s="40">
        <f t="shared" si="1"/>
        <v>102</v>
      </c>
    </row>
    <row r="114" spans="1:6" ht="15.75" x14ac:dyDescent="0.25">
      <c r="A114" s="64">
        <v>103</v>
      </c>
      <c r="B114" s="36">
        <v>41403</v>
      </c>
      <c r="C114" s="65">
        <v>0.61942129629629628</v>
      </c>
      <c r="D114" s="65">
        <v>0.61935185185185182</v>
      </c>
      <c r="E114" s="39">
        <v>0.04</v>
      </c>
      <c r="F114" s="40">
        <f t="shared" si="1"/>
        <v>2.4</v>
      </c>
    </row>
    <row r="115" spans="1:6" ht="15.75" x14ac:dyDescent="0.25">
      <c r="A115" s="64">
        <v>104</v>
      </c>
      <c r="B115" s="36">
        <v>41403</v>
      </c>
      <c r="C115" s="65">
        <v>0.61935185185185182</v>
      </c>
      <c r="D115" s="65">
        <v>0.62055555555555553</v>
      </c>
      <c r="E115" s="39">
        <v>1.44</v>
      </c>
      <c r="F115" s="40">
        <f t="shared" si="1"/>
        <v>86.399999999999991</v>
      </c>
    </row>
    <row r="116" spans="1:6" ht="15.75" x14ac:dyDescent="0.25">
      <c r="A116" s="64">
        <v>105</v>
      </c>
      <c r="B116" s="36">
        <v>41403</v>
      </c>
      <c r="C116" s="65">
        <v>0.62055555555555553</v>
      </c>
      <c r="D116" s="65">
        <v>0.62130787037037039</v>
      </c>
      <c r="E116" s="39">
        <v>1.45</v>
      </c>
      <c r="F116" s="40">
        <f t="shared" si="1"/>
        <v>87</v>
      </c>
    </row>
    <row r="117" spans="1:6" ht="15.75" x14ac:dyDescent="0.25">
      <c r="A117" s="64">
        <v>106</v>
      </c>
      <c r="B117" s="36">
        <v>41403</v>
      </c>
      <c r="C117" s="65">
        <v>0.62130787037037039</v>
      </c>
      <c r="D117" s="65">
        <v>0.62324074074074076</v>
      </c>
      <c r="E117" s="39">
        <v>2.4700000000000002</v>
      </c>
      <c r="F117" s="40">
        <f t="shared" si="1"/>
        <v>148.20000000000002</v>
      </c>
    </row>
    <row r="118" spans="1:6" ht="15.75" x14ac:dyDescent="0.25">
      <c r="A118" s="64">
        <v>107</v>
      </c>
      <c r="B118" s="36">
        <v>41403</v>
      </c>
      <c r="C118" s="65">
        <v>0.62666666666666659</v>
      </c>
      <c r="D118" s="65">
        <v>0.62788194444444445</v>
      </c>
      <c r="E118" s="39">
        <v>1.45</v>
      </c>
      <c r="F118" s="40">
        <f t="shared" si="1"/>
        <v>87</v>
      </c>
    </row>
    <row r="119" spans="1:6" ht="15.75" x14ac:dyDescent="0.25">
      <c r="A119" s="64">
        <v>108</v>
      </c>
      <c r="B119" s="36">
        <v>41403</v>
      </c>
      <c r="C119" s="65">
        <v>0.62788194444444445</v>
      </c>
      <c r="D119" s="65">
        <v>0.62813657407407408</v>
      </c>
      <c r="E119" s="39">
        <v>0.22</v>
      </c>
      <c r="F119" s="40">
        <f t="shared" si="1"/>
        <v>13.2</v>
      </c>
    </row>
    <row r="120" spans="1:6" ht="15.75" x14ac:dyDescent="0.25">
      <c r="A120" s="64">
        <v>109</v>
      </c>
      <c r="B120" s="36">
        <v>41403</v>
      </c>
      <c r="C120" s="65">
        <v>0.62813657407407408</v>
      </c>
      <c r="D120" s="65">
        <v>0.63</v>
      </c>
      <c r="E120" s="39">
        <v>2.81</v>
      </c>
      <c r="F120" s="40">
        <f t="shared" si="1"/>
        <v>168.6</v>
      </c>
    </row>
    <row r="121" spans="1:6" ht="15.75" x14ac:dyDescent="0.25">
      <c r="A121" s="64">
        <v>110</v>
      </c>
      <c r="B121" s="36">
        <v>41403</v>
      </c>
      <c r="C121" s="65">
        <v>0.63</v>
      </c>
      <c r="D121" s="65">
        <v>0.63069444444444445</v>
      </c>
      <c r="E121" s="39">
        <v>1</v>
      </c>
      <c r="F121" s="40">
        <f t="shared" si="1"/>
        <v>60</v>
      </c>
    </row>
    <row r="122" spans="1:6" ht="15.75" x14ac:dyDescent="0.25">
      <c r="A122" s="64">
        <v>111</v>
      </c>
      <c r="B122" s="36">
        <v>41403</v>
      </c>
      <c r="C122" s="65">
        <v>0.63069444444444445</v>
      </c>
      <c r="D122" s="65">
        <v>0.63087962962962962</v>
      </c>
      <c r="E122" s="39">
        <v>0.56000000000000005</v>
      </c>
      <c r="F122" s="40">
        <f t="shared" si="1"/>
        <v>33.6</v>
      </c>
    </row>
    <row r="123" spans="1:6" ht="15.75" x14ac:dyDescent="0.25">
      <c r="A123" s="64">
        <v>112</v>
      </c>
      <c r="B123" s="36">
        <v>41404</v>
      </c>
      <c r="C123" s="65">
        <v>0.34774305555555557</v>
      </c>
      <c r="D123" s="65">
        <v>0.34810185185185188</v>
      </c>
      <c r="E123" s="39">
        <v>0.31</v>
      </c>
      <c r="F123" s="40">
        <f t="shared" si="1"/>
        <v>18.600000000000001</v>
      </c>
    </row>
    <row r="124" spans="1:6" ht="15.75" x14ac:dyDescent="0.25">
      <c r="A124" s="64">
        <v>113</v>
      </c>
      <c r="B124" s="36">
        <v>41404</v>
      </c>
      <c r="C124" s="65">
        <v>0.34810185185185188</v>
      </c>
      <c r="D124" s="65">
        <v>0.34942129629629631</v>
      </c>
      <c r="E124" s="39">
        <v>2.34</v>
      </c>
      <c r="F124" s="40">
        <f t="shared" si="1"/>
        <v>140.39999999999998</v>
      </c>
    </row>
    <row r="125" spans="1:6" ht="15.75" x14ac:dyDescent="0.25">
      <c r="A125" s="64">
        <v>114</v>
      </c>
      <c r="B125" s="36">
        <v>41404</v>
      </c>
      <c r="C125" s="65">
        <v>0.34942129629629631</v>
      </c>
      <c r="D125" s="65">
        <v>0.34961805555555553</v>
      </c>
      <c r="E125" s="39">
        <v>0.17</v>
      </c>
      <c r="F125" s="40">
        <f t="shared" si="1"/>
        <v>10.200000000000001</v>
      </c>
    </row>
    <row r="126" spans="1:6" ht="15.75" x14ac:dyDescent="0.25">
      <c r="A126" s="64">
        <v>115</v>
      </c>
      <c r="B126" s="36">
        <v>41404</v>
      </c>
      <c r="C126" s="65">
        <v>0.34961805555555553</v>
      </c>
      <c r="D126" s="65">
        <v>0.35099537037037037</v>
      </c>
      <c r="E126" s="39">
        <v>1.59</v>
      </c>
      <c r="F126" s="40">
        <f t="shared" si="1"/>
        <v>95.4</v>
      </c>
    </row>
    <row r="127" spans="1:6" ht="15.75" x14ac:dyDescent="0.25">
      <c r="A127" s="64">
        <v>116</v>
      </c>
      <c r="B127" s="36">
        <v>41404</v>
      </c>
      <c r="C127" s="65">
        <v>0.35099537037037037</v>
      </c>
      <c r="D127" s="65">
        <v>0.35109953703703706</v>
      </c>
      <c r="E127" s="39">
        <v>0.49</v>
      </c>
      <c r="F127" s="40">
        <f t="shared" si="1"/>
        <v>29.4</v>
      </c>
    </row>
    <row r="128" spans="1:6" ht="15.75" x14ac:dyDescent="0.25">
      <c r="A128" s="64">
        <v>117</v>
      </c>
      <c r="B128" s="36">
        <v>41404</v>
      </c>
      <c r="C128" s="65">
        <v>0.35109953703703706</v>
      </c>
      <c r="D128" s="65">
        <v>0.35387731481481483</v>
      </c>
      <c r="E128" s="39">
        <v>4</v>
      </c>
      <c r="F128" s="40">
        <f t="shared" si="1"/>
        <v>240</v>
      </c>
    </row>
    <row r="129" spans="1:6" ht="15.75" x14ac:dyDescent="0.25">
      <c r="A129" s="64">
        <v>118</v>
      </c>
      <c r="B129" s="36">
        <v>41404</v>
      </c>
      <c r="C129" s="65">
        <v>0.35387731481481483</v>
      </c>
      <c r="D129" s="65">
        <v>0.35596064814814815</v>
      </c>
      <c r="E129" s="39">
        <v>3</v>
      </c>
      <c r="F129" s="40">
        <f t="shared" si="1"/>
        <v>180</v>
      </c>
    </row>
    <row r="130" spans="1:6" ht="15.75" x14ac:dyDescent="0.25">
      <c r="A130" s="64">
        <v>119</v>
      </c>
      <c r="B130" s="36">
        <v>41404</v>
      </c>
      <c r="C130" s="65">
        <v>0.35596064814814815</v>
      </c>
      <c r="D130" s="65">
        <v>0.35804398148148148</v>
      </c>
      <c r="E130" s="39">
        <v>3</v>
      </c>
      <c r="F130" s="40">
        <f t="shared" si="1"/>
        <v>180</v>
      </c>
    </row>
    <row r="131" spans="1:6" ht="15.75" x14ac:dyDescent="0.25">
      <c r="A131" s="64">
        <v>120</v>
      </c>
      <c r="B131" s="36">
        <v>41404</v>
      </c>
      <c r="C131" s="65">
        <v>0.35804398148148148</v>
      </c>
      <c r="D131" s="65">
        <v>0.36221064814814818</v>
      </c>
      <c r="E131" s="39">
        <v>6</v>
      </c>
      <c r="F131" s="40">
        <f t="shared" si="1"/>
        <v>360</v>
      </c>
    </row>
    <row r="132" spans="1:6" ht="15.75" x14ac:dyDescent="0.25">
      <c r="A132" s="64">
        <v>121</v>
      </c>
      <c r="B132" s="36">
        <v>41404</v>
      </c>
      <c r="C132" s="65">
        <v>0.36221064814814818</v>
      </c>
      <c r="D132" s="65">
        <v>0.36846064814814811</v>
      </c>
      <c r="E132" s="39">
        <v>9</v>
      </c>
      <c r="F132" s="40">
        <f t="shared" si="1"/>
        <v>540</v>
      </c>
    </row>
    <row r="133" spans="1:6" ht="15.75" x14ac:dyDescent="0.25">
      <c r="A133" s="64">
        <v>122</v>
      </c>
      <c r="B133" s="36">
        <v>41404</v>
      </c>
      <c r="C133" s="65">
        <v>0.36846064814814811</v>
      </c>
      <c r="D133" s="65">
        <v>0.37054398148148149</v>
      </c>
      <c r="E133" s="39">
        <v>3</v>
      </c>
      <c r="F133" s="40">
        <f t="shared" si="1"/>
        <v>180</v>
      </c>
    </row>
    <row r="134" spans="1:6" ht="15.75" x14ac:dyDescent="0.25">
      <c r="A134" s="64">
        <v>123</v>
      </c>
      <c r="B134" s="36">
        <v>41404</v>
      </c>
      <c r="C134" s="65">
        <v>0.37865740740740739</v>
      </c>
      <c r="D134" s="65">
        <v>0.38074074074074077</v>
      </c>
      <c r="E134" s="39">
        <v>3</v>
      </c>
      <c r="F134" s="40">
        <f t="shared" si="1"/>
        <v>180</v>
      </c>
    </row>
    <row r="135" spans="1:6" ht="15.75" x14ac:dyDescent="0.25">
      <c r="A135" s="64">
        <v>124</v>
      </c>
      <c r="B135" s="36">
        <v>41404</v>
      </c>
      <c r="C135" s="65">
        <v>0.38074074074074077</v>
      </c>
      <c r="D135" s="65">
        <v>0.38351851851851854</v>
      </c>
      <c r="E135" s="39">
        <v>4</v>
      </c>
      <c r="F135" s="40">
        <f t="shared" si="1"/>
        <v>240</v>
      </c>
    </row>
    <row r="136" spans="1:6" ht="15.75" x14ac:dyDescent="0.25">
      <c r="A136" s="64">
        <v>125</v>
      </c>
      <c r="B136" s="36">
        <v>41404</v>
      </c>
      <c r="C136" s="65">
        <v>0.38351851851851854</v>
      </c>
      <c r="D136" s="65">
        <v>0.38560185185185186</v>
      </c>
      <c r="E136" s="49">
        <v>3</v>
      </c>
      <c r="F136" s="40">
        <f t="shared" si="1"/>
        <v>180</v>
      </c>
    </row>
    <row r="137" spans="1:6" ht="15.75" x14ac:dyDescent="0.25">
      <c r="A137" s="64">
        <v>126</v>
      </c>
      <c r="B137" s="36">
        <v>41404</v>
      </c>
      <c r="C137" s="65">
        <v>0.38560185185185186</v>
      </c>
      <c r="D137" s="65">
        <v>0.39185185185185184</v>
      </c>
      <c r="E137" s="49">
        <v>9</v>
      </c>
      <c r="F137" s="40">
        <f t="shared" si="1"/>
        <v>540</v>
      </c>
    </row>
    <row r="138" spans="1:6" ht="15.75" x14ac:dyDescent="0.25">
      <c r="A138" s="64">
        <v>127</v>
      </c>
      <c r="B138" s="36">
        <v>41404</v>
      </c>
      <c r="C138" s="65">
        <v>0.39185185185185184</v>
      </c>
      <c r="D138" s="65">
        <v>0.39324074074074072</v>
      </c>
      <c r="E138" s="49">
        <v>2</v>
      </c>
      <c r="F138" s="40">
        <f t="shared" si="1"/>
        <v>120</v>
      </c>
    </row>
    <row r="139" spans="1:6" ht="15.75" x14ac:dyDescent="0.25">
      <c r="A139" s="64">
        <v>128</v>
      </c>
      <c r="B139" s="36">
        <v>41404</v>
      </c>
      <c r="C139" s="65">
        <v>0.39324074074074072</v>
      </c>
      <c r="D139" s="65">
        <v>0.39462962962962966</v>
      </c>
      <c r="E139" s="49">
        <v>2</v>
      </c>
      <c r="F139" s="40">
        <f t="shared" si="1"/>
        <v>120</v>
      </c>
    </row>
    <row r="140" spans="1:6" ht="15.75" x14ac:dyDescent="0.25">
      <c r="A140" s="64">
        <v>129</v>
      </c>
      <c r="B140" s="36">
        <v>41404</v>
      </c>
      <c r="C140" s="65">
        <v>0.39462962962962966</v>
      </c>
      <c r="D140" s="65">
        <v>0.39740740740740743</v>
      </c>
      <c r="E140" s="49">
        <v>4</v>
      </c>
      <c r="F140" s="40">
        <f>E140*60</f>
        <v>240</v>
      </c>
    </row>
    <row r="141" spans="1:6" ht="15.75" x14ac:dyDescent="0.25">
      <c r="A141" s="64">
        <v>130</v>
      </c>
      <c r="B141" s="36">
        <v>41404</v>
      </c>
      <c r="C141" s="65">
        <v>0.39740740740740743</v>
      </c>
      <c r="D141" s="65">
        <v>0.3994907407407407</v>
      </c>
      <c r="E141" s="49">
        <v>3</v>
      </c>
      <c r="F141" s="40">
        <f>E141*60</f>
        <v>180</v>
      </c>
    </row>
    <row r="142" spans="1:6" ht="15.75" x14ac:dyDescent="0.25">
      <c r="A142" s="64">
        <v>131</v>
      </c>
      <c r="B142" s="36">
        <v>41404</v>
      </c>
      <c r="C142" s="65">
        <v>0.3994907407407407</v>
      </c>
      <c r="D142" s="65">
        <v>0.40087962962962959</v>
      </c>
      <c r="E142" s="49">
        <v>2</v>
      </c>
      <c r="F142" s="40">
        <f>E142*60</f>
        <v>120</v>
      </c>
    </row>
    <row r="143" spans="1:6" ht="15.75" x14ac:dyDescent="0.25">
      <c r="A143" s="64">
        <v>132</v>
      </c>
      <c r="B143" s="36">
        <v>41404</v>
      </c>
      <c r="C143" s="65">
        <v>0.40087962962962959</v>
      </c>
      <c r="D143" s="65">
        <v>0.40296296296296297</v>
      </c>
      <c r="E143" s="49">
        <v>3</v>
      </c>
      <c r="F143" s="40">
        <f>E143*60</f>
        <v>180</v>
      </c>
    </row>
    <row r="144" spans="1:6" ht="15.75" x14ac:dyDescent="0.25">
      <c r="A144" s="41"/>
      <c r="B144" s="68" t="s">
        <v>313</v>
      </c>
      <c r="C144" s="69"/>
      <c r="D144" s="70"/>
      <c r="E144" s="43">
        <f>AVERAGE(E12:E143)</f>
        <v>1.6190909090909087</v>
      </c>
      <c r="F144" s="43">
        <f>AVERAGE(F12:F143)</f>
        <v>97.145454545454555</v>
      </c>
    </row>
    <row r="145" spans="2:6" ht="15.75" customHeight="1" x14ac:dyDescent="0.25"/>
    <row r="146" spans="2:6" x14ac:dyDescent="0.25">
      <c r="B146" s="100" t="s">
        <v>495</v>
      </c>
      <c r="C146" s="100"/>
      <c r="D146" s="100"/>
      <c r="E146" s="100"/>
      <c r="F146" s="33"/>
    </row>
    <row r="147" spans="2:6" x14ac:dyDescent="0.25">
      <c r="B147" s="100"/>
      <c r="C147" s="100"/>
      <c r="D147" s="100"/>
      <c r="E147" s="100"/>
      <c r="F147" s="33"/>
    </row>
    <row r="148" spans="2:6" x14ac:dyDescent="0.25">
      <c r="B148" s="100"/>
      <c r="C148" s="100"/>
      <c r="D148" s="100"/>
      <c r="E148" s="100"/>
      <c r="F148" s="33"/>
    </row>
    <row r="149" spans="2:6" x14ac:dyDescent="0.25">
      <c r="B149" s="100"/>
      <c r="C149" s="100"/>
      <c r="D149" s="100"/>
      <c r="E149" s="100"/>
      <c r="F149" s="33"/>
    </row>
    <row r="150" spans="2:6" x14ac:dyDescent="0.25">
      <c r="B150" s="100"/>
      <c r="C150" s="100"/>
      <c r="D150" s="100"/>
      <c r="E150" s="100"/>
    </row>
    <row r="151" spans="2:6" x14ac:dyDescent="0.25">
      <c r="B151" s="100"/>
      <c r="C151" s="100"/>
      <c r="D151" s="100"/>
      <c r="E151" s="100"/>
    </row>
    <row r="152" spans="2:6" x14ac:dyDescent="0.25">
      <c r="B152" s="100"/>
      <c r="C152" s="100"/>
      <c r="D152" s="100"/>
      <c r="E152" s="100"/>
    </row>
  </sheetData>
  <mergeCells count="5">
    <mergeCell ref="B146:E152"/>
    <mergeCell ref="B144:D144"/>
    <mergeCell ref="D2:E2"/>
    <mergeCell ref="D9:E9"/>
    <mergeCell ref="A1:F1"/>
  </mergeCells>
  <printOptions horizontalCentered="1" verticalCentered="1"/>
  <pageMargins left="0.39370078740157483" right="0.39370078740157483" top="0.51181102362204722" bottom="0.47244094488188981" header="0.31496062992125984" footer="0.31496062992125984"/>
  <pageSetup paperSize="9" scale="79" orientation="portrait" horizontalDpi="200" verticalDpi="200" r:id="rId1"/>
  <rowBreaks count="1" manualBreakCount="1">
    <brk id="98"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9"/>
  <sheetViews>
    <sheetView topLeftCell="A13" zoomScale="70" zoomScaleNormal="70" workbookViewId="0">
      <selection activeCell="G50" sqref="G50"/>
    </sheetView>
  </sheetViews>
  <sheetFormatPr baseColWidth="10" defaultRowHeight="15" x14ac:dyDescent="0.25"/>
  <cols>
    <col min="3" max="3" width="15.5703125" customWidth="1"/>
    <col min="4" max="4" width="16" customWidth="1"/>
    <col min="5" max="5" width="15.7109375" customWidth="1"/>
    <col min="6" max="6" width="14.85546875" customWidth="1"/>
    <col min="7" max="7" width="15.7109375" customWidth="1"/>
    <col min="8" max="8" width="18.5703125" bestFit="1" customWidth="1"/>
    <col min="9" max="11" width="3" customWidth="1"/>
    <col min="12" max="12" width="12.5703125" bestFit="1" customWidth="1"/>
  </cols>
  <sheetData>
    <row r="1" spans="1:13" x14ac:dyDescent="0.25">
      <c r="A1" s="17"/>
      <c r="B1" s="17"/>
      <c r="C1" s="17"/>
      <c r="D1" s="17"/>
      <c r="E1" s="17"/>
      <c r="F1" s="17"/>
      <c r="G1" s="17"/>
      <c r="H1" s="17"/>
      <c r="I1" s="17"/>
      <c r="J1" s="17"/>
      <c r="K1" s="17"/>
      <c r="L1" s="17"/>
      <c r="M1" s="17"/>
    </row>
    <row r="2" spans="1:13" x14ac:dyDescent="0.25">
      <c r="A2" s="17"/>
      <c r="B2" s="17"/>
      <c r="C2" s="17"/>
      <c r="D2" s="17"/>
      <c r="E2" s="17"/>
      <c r="F2" s="17"/>
      <c r="G2" s="17"/>
      <c r="H2" s="17"/>
      <c r="I2" s="17"/>
      <c r="J2" s="17"/>
      <c r="K2" s="17"/>
      <c r="L2" s="17"/>
      <c r="M2" s="17"/>
    </row>
    <row r="3" spans="1:13" x14ac:dyDescent="0.25">
      <c r="A3" s="17"/>
      <c r="B3" s="17"/>
      <c r="C3" s="17"/>
      <c r="D3" s="17"/>
      <c r="E3" s="17"/>
      <c r="F3" s="17"/>
      <c r="G3" s="17"/>
      <c r="H3" s="17"/>
      <c r="I3" s="17"/>
      <c r="J3" s="17"/>
      <c r="K3" s="17"/>
      <c r="L3" s="17"/>
      <c r="M3" s="17"/>
    </row>
    <row r="4" spans="1:13" ht="85.5" x14ac:dyDescent="0.25">
      <c r="A4" s="17"/>
      <c r="B4" s="17"/>
      <c r="C4" s="26" t="s">
        <v>154</v>
      </c>
      <c r="D4" s="26" t="s">
        <v>164</v>
      </c>
      <c r="E4" s="26" t="s">
        <v>165</v>
      </c>
      <c r="F4" s="26" t="s">
        <v>174</v>
      </c>
      <c r="G4" s="26" t="s">
        <v>173</v>
      </c>
      <c r="H4" s="19"/>
      <c r="I4" s="18" t="s">
        <v>167</v>
      </c>
      <c r="J4" s="17"/>
      <c r="K4" s="17"/>
      <c r="L4" s="17"/>
      <c r="M4" s="17"/>
    </row>
    <row r="5" spans="1:13" x14ac:dyDescent="0.25">
      <c r="A5" s="17"/>
      <c r="B5" s="28">
        <f>((D5-F5)/D5)*100</f>
        <v>12.121212121212121</v>
      </c>
      <c r="C5" s="21">
        <v>41344</v>
      </c>
      <c r="D5" s="23">
        <v>33</v>
      </c>
      <c r="E5" s="23">
        <v>4</v>
      </c>
      <c r="F5" s="23">
        <f>D5-E5</f>
        <v>29</v>
      </c>
      <c r="G5" s="25">
        <v>0.1212</v>
      </c>
      <c r="H5" s="22">
        <v>12.121212121212121</v>
      </c>
      <c r="I5" s="17"/>
      <c r="J5" s="17"/>
      <c r="K5" s="17"/>
      <c r="L5" s="17"/>
      <c r="M5" s="17"/>
    </row>
    <row r="6" spans="1:13" x14ac:dyDescent="0.25">
      <c r="A6" s="17"/>
      <c r="B6" s="28">
        <f>((D6-F6)/D6)*100</f>
        <v>7.8431372549019605</v>
      </c>
      <c r="C6" s="21">
        <v>41345</v>
      </c>
      <c r="D6" s="23">
        <v>51</v>
      </c>
      <c r="E6" s="23">
        <v>4</v>
      </c>
      <c r="F6" s="23">
        <f>D6-E6</f>
        <v>47</v>
      </c>
      <c r="G6" s="25">
        <v>7.8399999999999997E-2</v>
      </c>
      <c r="H6" s="22">
        <v>7.8431372549019605</v>
      </c>
      <c r="I6" s="17"/>
      <c r="J6" s="17"/>
      <c r="K6" s="17"/>
      <c r="L6" s="17"/>
      <c r="M6" s="17"/>
    </row>
    <row r="7" spans="1:13" x14ac:dyDescent="0.25">
      <c r="A7" s="17"/>
      <c r="B7" s="28">
        <f>((D7-F7)/D7)*100</f>
        <v>14.285714285714285</v>
      </c>
      <c r="C7" s="21">
        <v>41346</v>
      </c>
      <c r="D7" s="23">
        <v>49</v>
      </c>
      <c r="E7" s="23">
        <v>7</v>
      </c>
      <c r="F7" s="23">
        <f>D7-E7</f>
        <v>42</v>
      </c>
      <c r="G7" s="25">
        <v>0.1429</v>
      </c>
      <c r="H7" s="22">
        <v>14.285714285714285</v>
      </c>
      <c r="I7" s="17"/>
      <c r="J7" s="17"/>
      <c r="K7" s="17"/>
      <c r="L7" s="17"/>
      <c r="M7" s="17"/>
    </row>
    <row r="8" spans="1:13" x14ac:dyDescent="0.25">
      <c r="A8" s="17"/>
      <c r="B8" s="28">
        <f>((D8-F8)/D8)*100</f>
        <v>9.0909090909090917</v>
      </c>
      <c r="C8" s="21">
        <v>41347</v>
      </c>
      <c r="D8" s="23">
        <v>44</v>
      </c>
      <c r="E8" s="23">
        <v>4</v>
      </c>
      <c r="F8" s="23">
        <f>D8-E8</f>
        <v>40</v>
      </c>
      <c r="G8" s="25">
        <v>9.0899999999999995E-2</v>
      </c>
      <c r="H8" s="22">
        <v>9.0909090909090917</v>
      </c>
      <c r="I8" s="17"/>
      <c r="J8" s="17"/>
      <c r="K8" s="17"/>
      <c r="L8" s="17"/>
      <c r="M8" s="17"/>
    </row>
    <row r="9" spans="1:13" x14ac:dyDescent="0.25">
      <c r="A9" s="17"/>
      <c r="B9" s="28">
        <f>((D9-F9)/D9)*100</f>
        <v>17.073170731707318</v>
      </c>
      <c r="C9" s="21">
        <v>41348</v>
      </c>
      <c r="D9" s="23">
        <v>41</v>
      </c>
      <c r="E9" s="23">
        <v>7</v>
      </c>
      <c r="F9" s="23">
        <f>D9-E9</f>
        <v>34</v>
      </c>
      <c r="G9" s="25">
        <v>0.17069999999999999</v>
      </c>
      <c r="H9" s="22">
        <v>17.073170731707318</v>
      </c>
      <c r="I9" s="17"/>
      <c r="J9" s="17"/>
      <c r="K9" s="17"/>
      <c r="L9" s="17"/>
      <c r="M9" s="17"/>
    </row>
    <row r="10" spans="1:13" x14ac:dyDescent="0.25">
      <c r="C10" s="27" t="s">
        <v>166</v>
      </c>
      <c r="D10" s="24">
        <f>AVERAGE(D5:D9)</f>
        <v>43.6</v>
      </c>
      <c r="E10" s="24">
        <f>AVERAGE(E5:E9)</f>
        <v>5.2</v>
      </c>
      <c r="F10" s="24">
        <f>AVERAGE(F5:F9)</f>
        <v>38.4</v>
      </c>
      <c r="G10" s="20"/>
    </row>
    <row r="13" spans="1:13" x14ac:dyDescent="0.25">
      <c r="C13" s="3" t="s">
        <v>150</v>
      </c>
      <c r="D13" t="s">
        <v>172</v>
      </c>
      <c r="E13" t="s">
        <v>171</v>
      </c>
    </row>
    <row r="14" spans="1:13" x14ac:dyDescent="0.25">
      <c r="C14" s="12">
        <v>41344</v>
      </c>
      <c r="D14" s="4">
        <v>4</v>
      </c>
      <c r="E14" s="4">
        <v>33</v>
      </c>
      <c r="F14" s="4"/>
      <c r="G14" s="4"/>
      <c r="H14" s="4"/>
    </row>
    <row r="15" spans="1:13" x14ac:dyDescent="0.25">
      <c r="C15" s="12">
        <v>41345</v>
      </c>
      <c r="D15" s="4">
        <v>4</v>
      </c>
      <c r="E15" s="4">
        <v>51</v>
      </c>
      <c r="F15" s="4"/>
      <c r="G15" s="4"/>
      <c r="H15" s="4"/>
    </row>
    <row r="16" spans="1:13" x14ac:dyDescent="0.25">
      <c r="C16" s="12">
        <v>41346</v>
      </c>
      <c r="D16" s="4">
        <v>7</v>
      </c>
      <c r="E16" s="4">
        <v>49</v>
      </c>
      <c r="F16" s="4"/>
      <c r="G16" s="4"/>
      <c r="H16" s="4"/>
    </row>
    <row r="17" spans="3:8" x14ac:dyDescent="0.25">
      <c r="C17" s="12">
        <v>41347</v>
      </c>
      <c r="D17" s="4">
        <v>4</v>
      </c>
      <c r="E17" s="4">
        <v>44</v>
      </c>
      <c r="F17" s="4"/>
      <c r="G17" s="4"/>
      <c r="H17" s="4"/>
    </row>
    <row r="18" spans="3:8" x14ac:dyDescent="0.25">
      <c r="C18" s="12">
        <v>41348</v>
      </c>
      <c r="D18" s="4">
        <v>7</v>
      </c>
      <c r="E18" s="4">
        <v>41</v>
      </c>
      <c r="F18" s="4"/>
      <c r="G18" s="4"/>
      <c r="H18" s="4"/>
    </row>
    <row r="19" spans="3:8" x14ac:dyDescent="0.25">
      <c r="C19" s="12" t="s">
        <v>151</v>
      </c>
      <c r="D19" s="4">
        <v>26</v>
      </c>
      <c r="E19" s="4">
        <v>218</v>
      </c>
      <c r="F19" s="4"/>
      <c r="G19" s="4"/>
      <c r="H19" s="4"/>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M31"/>
  <sheetViews>
    <sheetView zoomScale="70" zoomScaleNormal="70" workbookViewId="0">
      <selection activeCell="B29" sqref="B29"/>
    </sheetView>
  </sheetViews>
  <sheetFormatPr baseColWidth="10" defaultRowHeight="15" x14ac:dyDescent="0.25"/>
  <cols>
    <col min="1" max="1" width="12" bestFit="1" customWidth="1"/>
    <col min="3" max="3" width="11.5703125" bestFit="1" customWidth="1"/>
    <col min="4" max="4" width="13.5703125" bestFit="1" customWidth="1"/>
    <col min="5" max="5" width="23.42578125" customWidth="1"/>
    <col min="6" max="6" width="21.5703125" customWidth="1"/>
    <col min="7" max="8" width="10.7109375" customWidth="1"/>
    <col min="9" max="9" width="12" bestFit="1" customWidth="1"/>
    <col min="10" max="10" width="10.7109375" customWidth="1"/>
    <col min="11" max="11" width="12.5703125" customWidth="1"/>
    <col min="12" max="12" width="10.7109375" customWidth="1"/>
    <col min="13" max="13" width="8.42578125" customWidth="1"/>
    <col min="14" max="14" width="13.85546875" bestFit="1" customWidth="1"/>
    <col min="15" max="15" width="21.7109375" bestFit="1" customWidth="1"/>
    <col min="16" max="16" width="12.5703125" bestFit="1" customWidth="1"/>
  </cols>
  <sheetData>
    <row r="4" spans="1:13" ht="15" customHeight="1" x14ac:dyDescent="0.25">
      <c r="A4" s="71" t="s">
        <v>154</v>
      </c>
      <c r="B4" s="71" t="s">
        <v>155</v>
      </c>
      <c r="C4" s="71" t="s">
        <v>152</v>
      </c>
      <c r="D4" s="71"/>
      <c r="E4" s="71" t="s">
        <v>153</v>
      </c>
      <c r="F4" s="71"/>
      <c r="G4" s="72" t="s">
        <v>160</v>
      </c>
    </row>
    <row r="5" spans="1:13" ht="29.25" customHeight="1" x14ac:dyDescent="0.25">
      <c r="A5" s="71"/>
      <c r="B5" s="71"/>
      <c r="C5" s="6" t="s">
        <v>156</v>
      </c>
      <c r="D5" s="6" t="s">
        <v>157</v>
      </c>
      <c r="E5" s="6" t="s">
        <v>156</v>
      </c>
      <c r="F5" s="6" t="s">
        <v>157</v>
      </c>
      <c r="G5" s="73"/>
      <c r="I5" s="10" t="s">
        <v>154</v>
      </c>
      <c r="J5" s="10" t="s">
        <v>155</v>
      </c>
      <c r="K5" s="10" t="s">
        <v>4</v>
      </c>
      <c r="L5" s="10" t="s">
        <v>5</v>
      </c>
      <c r="M5" s="11" t="s">
        <v>160</v>
      </c>
    </row>
    <row r="6" spans="1:13" x14ac:dyDescent="0.25">
      <c r="A6" s="8">
        <v>41155</v>
      </c>
      <c r="B6" s="6" t="s">
        <v>158</v>
      </c>
      <c r="C6" s="1">
        <v>8</v>
      </c>
      <c r="D6" s="1">
        <v>21</v>
      </c>
      <c r="E6" s="1">
        <v>3</v>
      </c>
      <c r="F6" s="1">
        <v>10</v>
      </c>
      <c r="G6" s="1">
        <v>42</v>
      </c>
      <c r="I6" s="8">
        <v>41155</v>
      </c>
      <c r="J6" s="10" t="s">
        <v>158</v>
      </c>
      <c r="K6" s="1">
        <v>29</v>
      </c>
      <c r="L6" s="1">
        <v>13</v>
      </c>
      <c r="M6" s="1">
        <v>42</v>
      </c>
    </row>
    <row r="7" spans="1:13" x14ac:dyDescent="0.25">
      <c r="A7" s="8">
        <v>41156</v>
      </c>
      <c r="B7" s="6" t="s">
        <v>159</v>
      </c>
      <c r="C7" s="1">
        <v>5</v>
      </c>
      <c r="D7" s="1">
        <v>13</v>
      </c>
      <c r="E7" s="1">
        <v>5</v>
      </c>
      <c r="F7" s="1">
        <v>5</v>
      </c>
      <c r="G7" s="1">
        <v>28</v>
      </c>
      <c r="I7" s="8">
        <v>41156</v>
      </c>
      <c r="J7" s="10" t="s">
        <v>159</v>
      </c>
      <c r="K7" s="1">
        <v>18</v>
      </c>
      <c r="L7" s="1">
        <v>10</v>
      </c>
      <c r="M7" s="1">
        <v>28</v>
      </c>
    </row>
    <row r="8" spans="1:13" x14ac:dyDescent="0.25">
      <c r="A8" s="8">
        <v>41157</v>
      </c>
      <c r="B8" s="6" t="s">
        <v>158</v>
      </c>
      <c r="C8" s="1">
        <v>9</v>
      </c>
      <c r="D8" s="1">
        <v>12</v>
      </c>
      <c r="E8" s="1">
        <v>11</v>
      </c>
      <c r="F8" s="1">
        <v>4</v>
      </c>
      <c r="G8" s="1">
        <v>36</v>
      </c>
      <c r="I8" s="8">
        <v>41157</v>
      </c>
      <c r="J8" s="10" t="s">
        <v>158</v>
      </c>
      <c r="K8" s="1">
        <v>21</v>
      </c>
      <c r="L8" s="1">
        <v>15</v>
      </c>
      <c r="M8" s="1">
        <v>36</v>
      </c>
    </row>
    <row r="9" spans="1:13" x14ac:dyDescent="0.25">
      <c r="A9" s="8">
        <v>41158</v>
      </c>
      <c r="B9" s="6" t="s">
        <v>159</v>
      </c>
      <c r="C9" s="1">
        <v>7</v>
      </c>
      <c r="D9" s="1">
        <v>10</v>
      </c>
      <c r="E9" s="1">
        <v>6</v>
      </c>
      <c r="F9" s="1">
        <v>6</v>
      </c>
      <c r="G9" s="1">
        <v>29</v>
      </c>
      <c r="I9" s="8">
        <v>41158</v>
      </c>
      <c r="J9" s="10" t="s">
        <v>159</v>
      </c>
      <c r="K9" s="1">
        <v>17</v>
      </c>
      <c r="L9" s="1">
        <v>12</v>
      </c>
      <c r="M9" s="1">
        <v>29</v>
      </c>
    </row>
    <row r="10" spans="1:13" x14ac:dyDescent="0.25">
      <c r="A10" s="8">
        <v>41159</v>
      </c>
      <c r="B10" s="6" t="s">
        <v>159</v>
      </c>
      <c r="C10" s="1">
        <v>19</v>
      </c>
      <c r="D10" s="1">
        <v>3</v>
      </c>
      <c r="E10" s="1">
        <v>4</v>
      </c>
      <c r="F10" s="1">
        <v>6</v>
      </c>
      <c r="G10" s="1">
        <v>32</v>
      </c>
      <c r="I10" s="8">
        <v>41159</v>
      </c>
      <c r="J10" s="10" t="s">
        <v>159</v>
      </c>
      <c r="K10" s="1">
        <v>22</v>
      </c>
      <c r="L10" s="1">
        <v>10</v>
      </c>
      <c r="M10" s="1">
        <v>32</v>
      </c>
    </row>
    <row r="11" spans="1:13" x14ac:dyDescent="0.25">
      <c r="A11" s="1"/>
      <c r="B11" s="1"/>
      <c r="C11" s="1">
        <f>SUM(C6:C10)</f>
        <v>48</v>
      </c>
      <c r="D11" s="1">
        <f>SUM(D6:D10)</f>
        <v>59</v>
      </c>
      <c r="E11" s="1">
        <f>SUM(E6:E10)</f>
        <v>29</v>
      </c>
      <c r="F11" s="1">
        <f>SUM(F6:F10)</f>
        <v>31</v>
      </c>
      <c r="G11" s="1">
        <f>SUM(G6:G10)</f>
        <v>167</v>
      </c>
      <c r="I11" s="1"/>
      <c r="J11" s="1"/>
      <c r="K11" s="1">
        <v>107</v>
      </c>
      <c r="L11" s="1">
        <v>60</v>
      </c>
      <c r="M11" s="2">
        <f>SUM(M6:M10)</f>
        <v>167</v>
      </c>
    </row>
    <row r="15" spans="1:13" ht="15" customHeight="1" x14ac:dyDescent="0.25"/>
    <row r="16" spans="1:13" x14ac:dyDescent="0.25">
      <c r="A16" s="13" t="s">
        <v>154</v>
      </c>
      <c r="B16" s="14" t="s">
        <v>168</v>
      </c>
      <c r="C16" s="7" t="s">
        <v>169</v>
      </c>
      <c r="K16">
        <f>500*7500</f>
        <v>3750000</v>
      </c>
      <c r="L16">
        <f>K16/K17</f>
        <v>128.42465753424656</v>
      </c>
    </row>
    <row r="17" spans="1:11" x14ac:dyDescent="0.25">
      <c r="A17" s="8">
        <v>41344</v>
      </c>
      <c r="B17" s="1">
        <v>42</v>
      </c>
      <c r="C17" s="50">
        <v>6.9761904761904763</v>
      </c>
      <c r="D17">
        <f>B17*27.3</f>
        <v>1146.6000000000001</v>
      </c>
      <c r="K17">
        <f>7500+9700+12000</f>
        <v>29200</v>
      </c>
    </row>
    <row r="18" spans="1:11" x14ac:dyDescent="0.25">
      <c r="A18" s="8">
        <v>41345</v>
      </c>
      <c r="B18" s="1">
        <v>28</v>
      </c>
      <c r="C18" s="50">
        <v>6.0714285714285712</v>
      </c>
      <c r="D18">
        <f>B18*27.3</f>
        <v>764.4</v>
      </c>
    </row>
    <row r="19" spans="1:11" x14ac:dyDescent="0.25">
      <c r="A19" s="8">
        <v>41346</v>
      </c>
      <c r="B19" s="1">
        <v>36</v>
      </c>
      <c r="C19" s="50">
        <v>7.7222222222222223</v>
      </c>
      <c r="D19">
        <f>B19*27.3</f>
        <v>982.80000000000007</v>
      </c>
    </row>
    <row r="20" spans="1:11" x14ac:dyDescent="0.25">
      <c r="A20" s="8">
        <v>41347</v>
      </c>
      <c r="B20" s="1">
        <v>29</v>
      </c>
      <c r="C20" s="50">
        <v>6.3103448275862073</v>
      </c>
      <c r="D20">
        <f>B20*27.3</f>
        <v>791.7</v>
      </c>
      <c r="E20" s="3" t="s">
        <v>150</v>
      </c>
      <c r="F20" t="s">
        <v>170</v>
      </c>
    </row>
    <row r="21" spans="1:11" x14ac:dyDescent="0.25">
      <c r="A21" s="8">
        <v>41348</v>
      </c>
      <c r="B21" s="1">
        <v>23</v>
      </c>
      <c r="C21" s="50">
        <v>7.7391304347826084</v>
      </c>
      <c r="D21">
        <f>B21*27.3</f>
        <v>627.9</v>
      </c>
      <c r="E21" s="12">
        <v>41344</v>
      </c>
      <c r="F21" s="4">
        <v>6.9761904761904763</v>
      </c>
    </row>
    <row r="22" spans="1:11" x14ac:dyDescent="0.25">
      <c r="B22">
        <f>SUM(B17:B21)</f>
        <v>158</v>
      </c>
      <c r="D22">
        <f>SUM(D17:D21)</f>
        <v>4313.3999999999996</v>
      </c>
      <c r="E22" s="5">
        <v>42</v>
      </c>
      <c r="F22" s="4">
        <v>6.9761904761904763</v>
      </c>
    </row>
    <row r="23" spans="1:11" x14ac:dyDescent="0.25">
      <c r="E23" s="12">
        <v>41345</v>
      </c>
      <c r="F23" s="4">
        <v>6.0714285714285712</v>
      </c>
    </row>
    <row r="24" spans="1:11" x14ac:dyDescent="0.25">
      <c r="E24" s="5">
        <v>28</v>
      </c>
      <c r="F24" s="4">
        <v>6.0714285714285712</v>
      </c>
    </row>
    <row r="25" spans="1:11" x14ac:dyDescent="0.25">
      <c r="E25" s="12">
        <v>41346</v>
      </c>
      <c r="F25" s="4">
        <v>7.7222222222222223</v>
      </c>
    </row>
    <row r="26" spans="1:11" x14ac:dyDescent="0.25">
      <c r="E26" s="5">
        <v>36</v>
      </c>
      <c r="F26" s="4">
        <v>7.7222222222222223</v>
      </c>
    </row>
    <row r="27" spans="1:11" x14ac:dyDescent="0.25">
      <c r="E27" s="12">
        <v>41347</v>
      </c>
      <c r="F27" s="4">
        <v>6.3103448275862073</v>
      </c>
    </row>
    <row r="28" spans="1:11" x14ac:dyDescent="0.25">
      <c r="E28" s="5">
        <v>29</v>
      </c>
      <c r="F28" s="4">
        <v>6.3103448275862073</v>
      </c>
    </row>
    <row r="29" spans="1:11" x14ac:dyDescent="0.25">
      <c r="E29" s="12">
        <v>41348</v>
      </c>
      <c r="F29" s="4">
        <v>7.7391304347826084</v>
      </c>
    </row>
    <row r="30" spans="1:11" x14ac:dyDescent="0.25">
      <c r="E30" s="5">
        <v>23</v>
      </c>
      <c r="F30" s="4">
        <v>7.7391304347826084</v>
      </c>
    </row>
    <row r="31" spans="1:11" x14ac:dyDescent="0.25">
      <c r="E31" s="12" t="s">
        <v>151</v>
      </c>
      <c r="F31" s="4">
        <v>34.819316532210081</v>
      </c>
    </row>
  </sheetData>
  <mergeCells count="5">
    <mergeCell ref="A4:A5"/>
    <mergeCell ref="B4:B5"/>
    <mergeCell ref="C4:D4"/>
    <mergeCell ref="E4:F4"/>
    <mergeCell ref="G4:G5"/>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61"/>
  <sheetViews>
    <sheetView topLeftCell="A155" workbookViewId="0">
      <selection activeCell="A162" sqref="A162"/>
    </sheetView>
  </sheetViews>
  <sheetFormatPr baseColWidth="10" defaultRowHeight="15" x14ac:dyDescent="0.25"/>
  <sheetData>
    <row r="1" spans="1:2" ht="21" x14ac:dyDescent="0.25">
      <c r="A1" s="15" t="s">
        <v>178</v>
      </c>
      <c r="B1" s="15" t="s">
        <v>177</v>
      </c>
    </row>
    <row r="2" spans="1:2" x14ac:dyDescent="0.25">
      <c r="A2" s="29">
        <v>6</v>
      </c>
      <c r="B2" s="16">
        <v>2</v>
      </c>
    </row>
    <row r="3" spans="1:2" x14ac:dyDescent="0.25">
      <c r="A3" s="29">
        <v>5</v>
      </c>
      <c r="B3" s="29">
        <v>2</v>
      </c>
    </row>
    <row r="4" spans="1:2" x14ac:dyDescent="0.25">
      <c r="A4" s="29">
        <v>1</v>
      </c>
      <c r="B4" s="29">
        <v>2</v>
      </c>
    </row>
    <row r="5" spans="1:2" x14ac:dyDescent="0.25">
      <c r="A5" s="29">
        <v>10</v>
      </c>
      <c r="B5" s="29">
        <v>3</v>
      </c>
    </row>
    <row r="6" spans="1:2" x14ac:dyDescent="0.25">
      <c r="A6" s="29">
        <v>9</v>
      </c>
      <c r="B6" s="29">
        <v>9</v>
      </c>
    </row>
    <row r="7" spans="1:2" x14ac:dyDescent="0.25">
      <c r="A7" s="29">
        <v>5</v>
      </c>
      <c r="B7" s="29">
        <v>4</v>
      </c>
    </row>
    <row r="8" spans="1:2" x14ac:dyDescent="0.25">
      <c r="A8" s="29">
        <v>6</v>
      </c>
      <c r="B8" s="29">
        <v>3</v>
      </c>
    </row>
    <row r="9" spans="1:2" x14ac:dyDescent="0.25">
      <c r="A9" s="29">
        <v>12</v>
      </c>
      <c r="B9" s="29">
        <v>3</v>
      </c>
    </row>
    <row r="10" spans="1:2" x14ac:dyDescent="0.25">
      <c r="A10" s="29">
        <v>8</v>
      </c>
      <c r="B10" s="29">
        <v>3</v>
      </c>
    </row>
    <row r="11" spans="1:2" x14ac:dyDescent="0.25">
      <c r="A11" s="29">
        <v>12</v>
      </c>
      <c r="B11" s="29">
        <v>4</v>
      </c>
    </row>
    <row r="12" spans="1:2" x14ac:dyDescent="0.25">
      <c r="A12" s="29">
        <v>15</v>
      </c>
      <c r="B12" s="29">
        <v>3</v>
      </c>
    </row>
    <row r="13" spans="1:2" x14ac:dyDescent="0.25">
      <c r="A13" s="29">
        <v>15</v>
      </c>
      <c r="B13" s="29">
        <v>6</v>
      </c>
    </row>
    <row r="14" spans="1:2" x14ac:dyDescent="0.25">
      <c r="A14" s="29">
        <v>2</v>
      </c>
      <c r="B14" s="29">
        <v>3</v>
      </c>
    </row>
    <row r="15" spans="1:2" x14ac:dyDescent="0.25">
      <c r="A15" s="29">
        <v>2</v>
      </c>
      <c r="B15" s="29">
        <v>3</v>
      </c>
    </row>
    <row r="16" spans="1:2" x14ac:dyDescent="0.25">
      <c r="A16" s="29">
        <v>6</v>
      </c>
      <c r="B16" s="29">
        <v>9</v>
      </c>
    </row>
    <row r="17" spans="1:2" x14ac:dyDescent="0.25">
      <c r="A17" s="29">
        <v>7</v>
      </c>
      <c r="B17" s="29">
        <v>3</v>
      </c>
    </row>
    <row r="18" spans="1:2" x14ac:dyDescent="0.25">
      <c r="A18" s="29">
        <v>7</v>
      </c>
      <c r="B18" s="29">
        <v>4</v>
      </c>
    </row>
    <row r="19" spans="1:2" x14ac:dyDescent="0.25">
      <c r="A19" s="29">
        <v>8</v>
      </c>
      <c r="B19" s="29">
        <v>3</v>
      </c>
    </row>
    <row r="20" spans="1:2" x14ac:dyDescent="0.25">
      <c r="A20" s="29">
        <v>8</v>
      </c>
      <c r="B20" s="29">
        <v>2</v>
      </c>
    </row>
    <row r="21" spans="1:2" x14ac:dyDescent="0.25">
      <c r="A21" s="29">
        <v>2</v>
      </c>
      <c r="B21" s="29">
        <v>3</v>
      </c>
    </row>
    <row r="22" spans="1:2" x14ac:dyDescent="0.25">
      <c r="A22" s="29">
        <v>5</v>
      </c>
      <c r="B22" s="29">
        <v>2</v>
      </c>
    </row>
    <row r="23" spans="1:2" x14ac:dyDescent="0.25">
      <c r="A23" s="29">
        <v>9</v>
      </c>
      <c r="B23" s="29">
        <v>2</v>
      </c>
    </row>
    <row r="24" spans="1:2" x14ac:dyDescent="0.25">
      <c r="A24" s="29">
        <v>2</v>
      </c>
      <c r="B24" s="29">
        <v>2</v>
      </c>
    </row>
    <row r="25" spans="1:2" x14ac:dyDescent="0.25">
      <c r="A25" s="29">
        <v>11</v>
      </c>
      <c r="B25" s="29">
        <v>2</v>
      </c>
    </row>
    <row r="26" spans="1:2" x14ac:dyDescent="0.25">
      <c r="A26" s="29">
        <v>1</v>
      </c>
      <c r="B26" s="29">
        <v>2</v>
      </c>
    </row>
    <row r="27" spans="1:2" x14ac:dyDescent="0.25">
      <c r="A27" s="29">
        <v>7</v>
      </c>
      <c r="B27" s="29">
        <v>4</v>
      </c>
    </row>
    <row r="28" spans="1:2" x14ac:dyDescent="0.25">
      <c r="A28" s="29">
        <v>3</v>
      </c>
      <c r="B28" s="29">
        <v>7</v>
      </c>
    </row>
    <row r="29" spans="1:2" x14ac:dyDescent="0.25">
      <c r="A29" s="29">
        <v>2</v>
      </c>
      <c r="B29" s="29">
        <v>2</v>
      </c>
    </row>
    <row r="30" spans="1:2" x14ac:dyDescent="0.25">
      <c r="A30" s="29">
        <v>6</v>
      </c>
      <c r="B30" s="29">
        <v>3</v>
      </c>
    </row>
    <row r="31" spans="1:2" x14ac:dyDescent="0.25">
      <c r="A31" s="29">
        <v>10</v>
      </c>
      <c r="B31" s="29">
        <v>3</v>
      </c>
    </row>
    <row r="32" spans="1:2" x14ac:dyDescent="0.25">
      <c r="A32" s="29">
        <v>10</v>
      </c>
      <c r="B32" s="29">
        <v>7</v>
      </c>
    </row>
    <row r="33" spans="1:2" x14ac:dyDescent="0.25">
      <c r="A33" s="29">
        <v>8</v>
      </c>
      <c r="B33" s="29">
        <v>5</v>
      </c>
    </row>
    <row r="34" spans="1:2" x14ac:dyDescent="0.25">
      <c r="A34" s="29">
        <v>3</v>
      </c>
      <c r="B34" s="29">
        <v>2</v>
      </c>
    </row>
    <row r="35" spans="1:2" x14ac:dyDescent="0.25">
      <c r="A35" s="29">
        <v>5</v>
      </c>
      <c r="B35" s="29">
        <v>3</v>
      </c>
    </row>
    <row r="36" spans="1:2" x14ac:dyDescent="0.25">
      <c r="A36" s="29">
        <v>4</v>
      </c>
      <c r="B36" s="29">
        <v>5</v>
      </c>
    </row>
    <row r="37" spans="1:2" x14ac:dyDescent="0.25">
      <c r="A37" s="29">
        <v>4</v>
      </c>
      <c r="B37" s="29">
        <v>8</v>
      </c>
    </row>
    <row r="38" spans="1:2" x14ac:dyDescent="0.25">
      <c r="A38" s="29">
        <v>4</v>
      </c>
      <c r="B38" s="29">
        <v>2</v>
      </c>
    </row>
    <row r="39" spans="1:2" x14ac:dyDescent="0.25">
      <c r="A39" s="29">
        <v>6</v>
      </c>
      <c r="B39" s="29">
        <v>3</v>
      </c>
    </row>
    <row r="40" spans="1:2" x14ac:dyDescent="0.25">
      <c r="A40" s="29">
        <v>14</v>
      </c>
      <c r="B40" s="29">
        <v>6</v>
      </c>
    </row>
    <row r="41" spans="1:2" x14ac:dyDescent="0.25">
      <c r="A41" s="29">
        <v>4</v>
      </c>
      <c r="B41" s="29">
        <v>3</v>
      </c>
    </row>
    <row r="42" spans="1:2" x14ac:dyDescent="0.25">
      <c r="A42" s="29">
        <v>9</v>
      </c>
      <c r="B42" s="29">
        <v>6</v>
      </c>
    </row>
    <row r="43" spans="1:2" x14ac:dyDescent="0.25">
      <c r="A43" s="29">
        <v>10</v>
      </c>
      <c r="B43" s="29">
        <v>5</v>
      </c>
    </row>
    <row r="44" spans="1:2" x14ac:dyDescent="0.25">
      <c r="A44" s="29">
        <v>7</v>
      </c>
      <c r="B44" s="29">
        <v>6</v>
      </c>
    </row>
    <row r="45" spans="1:2" x14ac:dyDescent="0.25">
      <c r="A45" s="29">
        <v>6</v>
      </c>
      <c r="B45" s="29">
        <v>7</v>
      </c>
    </row>
    <row r="46" spans="1:2" x14ac:dyDescent="0.25">
      <c r="A46" s="29">
        <v>2</v>
      </c>
      <c r="B46" s="29">
        <v>5</v>
      </c>
    </row>
    <row r="47" spans="1:2" x14ac:dyDescent="0.25">
      <c r="A47" s="29">
        <v>2</v>
      </c>
      <c r="B47" s="29">
        <v>3</v>
      </c>
    </row>
    <row r="48" spans="1:2" x14ac:dyDescent="0.25">
      <c r="A48" s="29">
        <v>10</v>
      </c>
      <c r="B48" s="29">
        <v>3</v>
      </c>
    </row>
    <row r="49" spans="1:2" x14ac:dyDescent="0.25">
      <c r="A49" s="29">
        <v>7</v>
      </c>
      <c r="B49" s="29">
        <v>3</v>
      </c>
    </row>
    <row r="50" spans="1:2" x14ac:dyDescent="0.25">
      <c r="A50" s="29">
        <v>5</v>
      </c>
      <c r="B50" s="29">
        <v>3</v>
      </c>
    </row>
    <row r="51" spans="1:2" x14ac:dyDescent="0.25">
      <c r="A51" s="29">
        <v>2</v>
      </c>
      <c r="B51" s="29">
        <v>3</v>
      </c>
    </row>
    <row r="52" spans="1:2" x14ac:dyDescent="0.25">
      <c r="A52" s="29">
        <v>7</v>
      </c>
      <c r="B52" s="29">
        <v>5</v>
      </c>
    </row>
    <row r="53" spans="1:2" x14ac:dyDescent="0.25">
      <c r="A53" s="29">
        <v>7</v>
      </c>
      <c r="B53" s="29">
        <v>3</v>
      </c>
    </row>
    <row r="54" spans="1:2" x14ac:dyDescent="0.25">
      <c r="A54" s="29">
        <v>5</v>
      </c>
      <c r="B54" s="29">
        <v>3</v>
      </c>
    </row>
    <row r="55" spans="1:2" x14ac:dyDescent="0.25">
      <c r="A55" s="29">
        <v>6</v>
      </c>
      <c r="B55" s="29">
        <v>3</v>
      </c>
    </row>
    <row r="56" spans="1:2" x14ac:dyDescent="0.25">
      <c r="A56" s="29">
        <v>3</v>
      </c>
      <c r="B56" s="29">
        <v>3</v>
      </c>
    </row>
    <row r="57" spans="1:2" x14ac:dyDescent="0.25">
      <c r="A57" s="29">
        <v>4</v>
      </c>
      <c r="B57" s="31">
        <v>3</v>
      </c>
    </row>
    <row r="58" spans="1:2" x14ac:dyDescent="0.25">
      <c r="A58" s="29">
        <v>12</v>
      </c>
      <c r="B58" s="31">
        <v>2</v>
      </c>
    </row>
    <row r="59" spans="1:2" x14ac:dyDescent="0.25">
      <c r="A59" s="29">
        <v>11</v>
      </c>
      <c r="B59" s="31">
        <v>2</v>
      </c>
    </row>
    <row r="60" spans="1:2" x14ac:dyDescent="0.25">
      <c r="A60" s="29">
        <v>10</v>
      </c>
      <c r="B60" s="31">
        <v>1</v>
      </c>
    </row>
    <row r="61" spans="1:2" x14ac:dyDescent="0.25">
      <c r="A61" s="29">
        <v>2</v>
      </c>
      <c r="B61" s="31">
        <v>4</v>
      </c>
    </row>
    <row r="62" spans="1:2" x14ac:dyDescent="0.25">
      <c r="A62" s="29">
        <v>3</v>
      </c>
      <c r="B62" s="31">
        <v>2</v>
      </c>
    </row>
    <row r="63" spans="1:2" x14ac:dyDescent="0.25">
      <c r="A63" s="29">
        <v>7</v>
      </c>
      <c r="B63" s="29">
        <v>5</v>
      </c>
    </row>
    <row r="64" spans="1:2" x14ac:dyDescent="0.25">
      <c r="A64" s="29">
        <v>5</v>
      </c>
      <c r="B64" s="29">
        <v>3</v>
      </c>
    </row>
    <row r="65" spans="1:2" x14ac:dyDescent="0.25">
      <c r="A65" s="29">
        <v>3</v>
      </c>
      <c r="B65" s="29">
        <v>5</v>
      </c>
    </row>
    <row r="66" spans="1:2" x14ac:dyDescent="0.25">
      <c r="A66" s="29">
        <v>4</v>
      </c>
      <c r="B66" s="29">
        <v>5</v>
      </c>
    </row>
    <row r="67" spans="1:2" x14ac:dyDescent="0.25">
      <c r="A67" s="29">
        <v>11</v>
      </c>
      <c r="B67" s="29">
        <v>3</v>
      </c>
    </row>
    <row r="68" spans="1:2" x14ac:dyDescent="0.25">
      <c r="A68" s="29">
        <v>4</v>
      </c>
      <c r="B68" s="29">
        <v>4</v>
      </c>
    </row>
    <row r="69" spans="1:2" x14ac:dyDescent="0.25">
      <c r="A69" s="29">
        <v>6</v>
      </c>
      <c r="B69" s="29">
        <v>4</v>
      </c>
    </row>
    <row r="70" spans="1:2" x14ac:dyDescent="0.25">
      <c r="A70" s="29">
        <v>9</v>
      </c>
      <c r="B70" s="29">
        <v>2</v>
      </c>
    </row>
    <row r="71" spans="1:2" x14ac:dyDescent="0.25">
      <c r="A71" s="29">
        <v>10</v>
      </c>
      <c r="B71" s="29">
        <v>2</v>
      </c>
    </row>
    <row r="72" spans="1:2" x14ac:dyDescent="0.25">
      <c r="A72" s="29">
        <v>11</v>
      </c>
      <c r="B72" s="29">
        <v>4</v>
      </c>
    </row>
    <row r="73" spans="1:2" x14ac:dyDescent="0.25">
      <c r="A73" s="29">
        <v>11</v>
      </c>
      <c r="B73" s="29">
        <v>3</v>
      </c>
    </row>
    <row r="74" spans="1:2" x14ac:dyDescent="0.25">
      <c r="A74" s="29">
        <v>4</v>
      </c>
      <c r="B74" s="29">
        <v>8</v>
      </c>
    </row>
    <row r="75" spans="1:2" x14ac:dyDescent="0.25">
      <c r="A75" s="29">
        <v>10</v>
      </c>
      <c r="B75" s="29">
        <v>3</v>
      </c>
    </row>
    <row r="76" spans="1:2" x14ac:dyDescent="0.25">
      <c r="A76" s="29">
        <v>6</v>
      </c>
      <c r="B76" s="29">
        <v>2</v>
      </c>
    </row>
    <row r="77" spans="1:2" x14ac:dyDescent="0.25">
      <c r="A77" s="29">
        <v>5</v>
      </c>
      <c r="B77" s="29">
        <v>6</v>
      </c>
    </row>
    <row r="78" spans="1:2" x14ac:dyDescent="0.25">
      <c r="A78" s="29">
        <v>11</v>
      </c>
      <c r="B78" s="29">
        <v>9</v>
      </c>
    </row>
    <row r="79" spans="1:2" x14ac:dyDescent="0.25">
      <c r="A79" s="29">
        <v>8</v>
      </c>
      <c r="B79" s="29">
        <v>6</v>
      </c>
    </row>
    <row r="80" spans="1:2" x14ac:dyDescent="0.25">
      <c r="A80" s="29">
        <v>6</v>
      </c>
      <c r="B80" s="29">
        <v>2</v>
      </c>
    </row>
    <row r="81" spans="1:2" x14ac:dyDescent="0.25">
      <c r="A81" s="29">
        <v>4</v>
      </c>
      <c r="B81" s="29">
        <v>3</v>
      </c>
    </row>
    <row r="82" spans="1:2" x14ac:dyDescent="0.25">
      <c r="A82" s="29">
        <v>10</v>
      </c>
      <c r="B82" s="29">
        <v>1</v>
      </c>
    </row>
    <row r="83" spans="1:2" x14ac:dyDescent="0.25">
      <c r="A83" s="29">
        <v>6</v>
      </c>
      <c r="B83" s="29">
        <v>5</v>
      </c>
    </row>
    <row r="84" spans="1:2" x14ac:dyDescent="0.25">
      <c r="A84" s="29">
        <v>8</v>
      </c>
      <c r="B84" s="29">
        <v>7</v>
      </c>
    </row>
    <row r="85" spans="1:2" x14ac:dyDescent="0.25">
      <c r="A85" s="29">
        <v>12</v>
      </c>
      <c r="B85" s="29">
        <v>4</v>
      </c>
    </row>
    <row r="86" spans="1:2" x14ac:dyDescent="0.25">
      <c r="A86" s="29">
        <v>9</v>
      </c>
      <c r="B86" s="29">
        <v>3</v>
      </c>
    </row>
    <row r="87" spans="1:2" x14ac:dyDescent="0.25">
      <c r="A87" s="29">
        <v>7</v>
      </c>
      <c r="B87" s="29">
        <v>2</v>
      </c>
    </row>
    <row r="88" spans="1:2" x14ac:dyDescent="0.25">
      <c r="A88" s="29">
        <v>6</v>
      </c>
      <c r="B88" s="29">
        <v>3</v>
      </c>
    </row>
    <row r="89" spans="1:2" x14ac:dyDescent="0.25">
      <c r="A89" s="29">
        <v>1</v>
      </c>
      <c r="B89" s="29">
        <v>3</v>
      </c>
    </row>
    <row r="90" spans="1:2" x14ac:dyDescent="0.25">
      <c r="A90" s="29">
        <v>7</v>
      </c>
      <c r="B90" s="29">
        <v>4</v>
      </c>
    </row>
    <row r="91" spans="1:2" x14ac:dyDescent="0.25">
      <c r="A91" s="29">
        <v>7</v>
      </c>
      <c r="B91" s="29">
        <v>5</v>
      </c>
    </row>
    <row r="92" spans="1:2" x14ac:dyDescent="0.25">
      <c r="A92" s="29">
        <v>6</v>
      </c>
      <c r="B92" s="29">
        <v>4</v>
      </c>
    </row>
    <row r="93" spans="1:2" x14ac:dyDescent="0.25">
      <c r="A93" s="29">
        <v>4</v>
      </c>
      <c r="B93" s="29">
        <v>3</v>
      </c>
    </row>
    <row r="94" spans="1:2" x14ac:dyDescent="0.25">
      <c r="A94" s="29">
        <v>15</v>
      </c>
      <c r="B94" s="29">
        <v>3</v>
      </c>
    </row>
    <row r="95" spans="1:2" x14ac:dyDescent="0.25">
      <c r="A95" s="29">
        <v>7</v>
      </c>
      <c r="B95" s="29">
        <v>3</v>
      </c>
    </row>
    <row r="96" spans="1:2" x14ac:dyDescent="0.25">
      <c r="A96" s="29">
        <v>10</v>
      </c>
      <c r="B96" s="29">
        <v>2</v>
      </c>
    </row>
    <row r="97" spans="1:2" x14ac:dyDescent="0.25">
      <c r="A97" s="29">
        <v>13</v>
      </c>
      <c r="B97" s="29">
        <v>3</v>
      </c>
    </row>
    <row r="98" spans="1:2" x14ac:dyDescent="0.25">
      <c r="A98" s="29">
        <v>1</v>
      </c>
      <c r="B98" s="29">
        <v>2</v>
      </c>
    </row>
    <row r="99" spans="1:2" x14ac:dyDescent="0.25">
      <c r="A99" s="29">
        <v>5</v>
      </c>
      <c r="B99" s="29">
        <v>3</v>
      </c>
    </row>
    <row r="100" spans="1:2" x14ac:dyDescent="0.25">
      <c r="A100" s="29">
        <v>3</v>
      </c>
      <c r="B100" s="29">
        <v>4</v>
      </c>
    </row>
    <row r="101" spans="1:2" x14ac:dyDescent="0.25">
      <c r="A101" s="29">
        <v>4</v>
      </c>
      <c r="B101" s="29">
        <v>1</v>
      </c>
    </row>
    <row r="102" spans="1:2" x14ac:dyDescent="0.25">
      <c r="A102" s="29">
        <v>9</v>
      </c>
      <c r="B102" s="29">
        <v>2</v>
      </c>
    </row>
    <row r="103" spans="1:2" x14ac:dyDescent="0.25">
      <c r="A103" s="29">
        <v>13</v>
      </c>
      <c r="B103" s="29">
        <v>3</v>
      </c>
    </row>
    <row r="104" spans="1:2" x14ac:dyDescent="0.25">
      <c r="A104" s="29">
        <v>9</v>
      </c>
      <c r="B104" s="29">
        <v>2</v>
      </c>
    </row>
    <row r="105" spans="1:2" x14ac:dyDescent="0.25">
      <c r="A105" s="29">
        <v>5</v>
      </c>
      <c r="B105" s="29">
        <v>4</v>
      </c>
    </row>
    <row r="106" spans="1:2" x14ac:dyDescent="0.25">
      <c r="A106" s="29">
        <v>8</v>
      </c>
      <c r="B106" s="29">
        <v>3</v>
      </c>
    </row>
    <row r="107" spans="1:2" x14ac:dyDescent="0.25">
      <c r="A107" s="29">
        <v>7</v>
      </c>
      <c r="B107" s="29">
        <v>4</v>
      </c>
    </row>
    <row r="108" spans="1:2" x14ac:dyDescent="0.25">
      <c r="A108" s="29">
        <v>5</v>
      </c>
      <c r="B108" s="29">
        <v>4</v>
      </c>
    </row>
    <row r="109" spans="1:2" x14ac:dyDescent="0.25">
      <c r="A109" s="29">
        <v>14</v>
      </c>
      <c r="B109" s="29">
        <v>3</v>
      </c>
    </row>
    <row r="110" spans="1:2" x14ac:dyDescent="0.25">
      <c r="A110" s="29">
        <v>8</v>
      </c>
      <c r="B110" s="29">
        <v>5</v>
      </c>
    </row>
    <row r="111" spans="1:2" x14ac:dyDescent="0.25">
      <c r="A111" s="29">
        <v>2</v>
      </c>
      <c r="B111" s="29">
        <v>3</v>
      </c>
    </row>
    <row r="112" spans="1:2" x14ac:dyDescent="0.25">
      <c r="A112" s="29">
        <v>4</v>
      </c>
      <c r="B112" s="29">
        <v>2</v>
      </c>
    </row>
    <row r="113" spans="1:2" x14ac:dyDescent="0.25">
      <c r="A113" s="29">
        <v>4</v>
      </c>
      <c r="B113" s="29">
        <v>4</v>
      </c>
    </row>
    <row r="114" spans="1:2" x14ac:dyDescent="0.25">
      <c r="A114" s="29">
        <v>7</v>
      </c>
      <c r="B114" s="29">
        <v>5</v>
      </c>
    </row>
    <row r="115" spans="1:2" x14ac:dyDescent="0.25">
      <c r="A115" s="29">
        <v>8</v>
      </c>
      <c r="B115" s="29">
        <v>3</v>
      </c>
    </row>
    <row r="116" spans="1:2" x14ac:dyDescent="0.25">
      <c r="A116" s="29">
        <v>8</v>
      </c>
      <c r="B116" s="29">
        <v>2</v>
      </c>
    </row>
    <row r="117" spans="1:2" x14ac:dyDescent="0.25">
      <c r="A117" s="29">
        <v>10</v>
      </c>
      <c r="B117" s="29">
        <v>7</v>
      </c>
    </row>
    <row r="118" spans="1:2" x14ac:dyDescent="0.25">
      <c r="A118" s="29">
        <v>13</v>
      </c>
      <c r="B118" s="29">
        <v>4</v>
      </c>
    </row>
    <row r="119" spans="1:2" x14ac:dyDescent="0.25">
      <c r="A119" s="29">
        <v>7</v>
      </c>
      <c r="B119" s="29">
        <v>3</v>
      </c>
    </row>
    <row r="120" spans="1:2" x14ac:dyDescent="0.25">
      <c r="A120" s="29">
        <v>2</v>
      </c>
      <c r="B120" s="29">
        <v>5</v>
      </c>
    </row>
    <row r="121" spans="1:2" x14ac:dyDescent="0.25">
      <c r="A121" s="29">
        <v>6</v>
      </c>
      <c r="B121" s="29">
        <v>3</v>
      </c>
    </row>
    <row r="122" spans="1:2" x14ac:dyDescent="0.25">
      <c r="A122" s="29">
        <v>10</v>
      </c>
      <c r="B122" s="29">
        <v>8</v>
      </c>
    </row>
    <row r="123" spans="1:2" x14ac:dyDescent="0.25">
      <c r="A123" s="29">
        <v>7</v>
      </c>
      <c r="B123" s="29">
        <v>3</v>
      </c>
    </row>
    <row r="124" spans="1:2" x14ac:dyDescent="0.25">
      <c r="A124" s="29">
        <v>5</v>
      </c>
      <c r="B124" s="29">
        <v>2</v>
      </c>
    </row>
    <row r="125" spans="1:2" x14ac:dyDescent="0.25">
      <c r="A125" s="29">
        <v>8</v>
      </c>
      <c r="B125" s="29">
        <v>3</v>
      </c>
    </row>
    <row r="126" spans="1:2" x14ac:dyDescent="0.25">
      <c r="A126" s="29">
        <v>5</v>
      </c>
      <c r="B126" s="29">
        <v>3</v>
      </c>
    </row>
    <row r="127" spans="1:2" x14ac:dyDescent="0.25">
      <c r="A127" s="29">
        <v>6</v>
      </c>
      <c r="B127" s="29">
        <v>2</v>
      </c>
    </row>
    <row r="128" spans="1:2" x14ac:dyDescent="0.25">
      <c r="A128" s="29">
        <v>5</v>
      </c>
      <c r="B128" s="29">
        <v>2</v>
      </c>
    </row>
    <row r="129" spans="1:2" x14ac:dyDescent="0.25">
      <c r="A129" s="29">
        <v>2</v>
      </c>
      <c r="B129" s="29">
        <v>4</v>
      </c>
    </row>
    <row r="130" spans="1:2" x14ac:dyDescent="0.25">
      <c r="A130" s="29">
        <v>9</v>
      </c>
      <c r="B130" s="29">
        <v>4</v>
      </c>
    </row>
    <row r="131" spans="1:2" x14ac:dyDescent="0.25">
      <c r="A131" s="29">
        <v>5</v>
      </c>
      <c r="B131" s="29">
        <v>3</v>
      </c>
    </row>
    <row r="132" spans="1:2" x14ac:dyDescent="0.25">
      <c r="A132" s="29">
        <v>4</v>
      </c>
      <c r="B132" s="29">
        <v>2</v>
      </c>
    </row>
    <row r="133" spans="1:2" x14ac:dyDescent="0.25">
      <c r="A133" s="29">
        <v>4</v>
      </c>
      <c r="B133" s="29">
        <v>4</v>
      </c>
    </row>
    <row r="134" spans="1:2" x14ac:dyDescent="0.25">
      <c r="A134" s="29">
        <v>9</v>
      </c>
      <c r="B134" s="29">
        <v>3</v>
      </c>
    </row>
    <row r="135" spans="1:2" x14ac:dyDescent="0.25">
      <c r="A135" s="29">
        <v>5</v>
      </c>
      <c r="B135" s="29">
        <v>5</v>
      </c>
    </row>
    <row r="136" spans="1:2" x14ac:dyDescent="0.25">
      <c r="A136" s="29">
        <v>1</v>
      </c>
      <c r="B136" s="29">
        <v>5</v>
      </c>
    </row>
    <row r="137" spans="1:2" x14ac:dyDescent="0.25">
      <c r="A137" s="29">
        <v>2</v>
      </c>
      <c r="B137" s="29">
        <v>3</v>
      </c>
    </row>
    <row r="138" spans="1:2" x14ac:dyDescent="0.25">
      <c r="A138" s="29">
        <v>6</v>
      </c>
      <c r="B138" s="29">
        <v>8</v>
      </c>
    </row>
    <row r="139" spans="1:2" x14ac:dyDescent="0.25">
      <c r="A139" s="29">
        <v>6</v>
      </c>
      <c r="B139" s="29">
        <v>5</v>
      </c>
    </row>
    <row r="140" spans="1:2" x14ac:dyDescent="0.25">
      <c r="A140" s="29">
        <v>15</v>
      </c>
      <c r="B140" s="29">
        <v>4</v>
      </c>
    </row>
    <row r="141" spans="1:2" x14ac:dyDescent="0.25">
      <c r="A141" s="29">
        <v>5</v>
      </c>
      <c r="B141" s="29">
        <v>3</v>
      </c>
    </row>
    <row r="142" spans="1:2" x14ac:dyDescent="0.25">
      <c r="A142" s="29">
        <v>14</v>
      </c>
      <c r="B142" s="29">
        <v>5</v>
      </c>
    </row>
    <row r="143" spans="1:2" x14ac:dyDescent="0.25">
      <c r="A143" s="29">
        <v>15</v>
      </c>
      <c r="B143" s="29">
        <v>3</v>
      </c>
    </row>
    <row r="144" spans="1:2" x14ac:dyDescent="0.25">
      <c r="A144" s="29">
        <v>4</v>
      </c>
      <c r="B144" s="29">
        <v>6</v>
      </c>
    </row>
    <row r="145" spans="1:2" x14ac:dyDescent="0.25">
      <c r="A145" s="29">
        <v>13</v>
      </c>
      <c r="B145" s="29">
        <v>6</v>
      </c>
    </row>
    <row r="146" spans="1:2" x14ac:dyDescent="0.25">
      <c r="A146" s="29">
        <v>1</v>
      </c>
      <c r="B146" s="29">
        <v>4</v>
      </c>
    </row>
    <row r="147" spans="1:2" x14ac:dyDescent="0.25">
      <c r="A147" s="29">
        <v>8</v>
      </c>
      <c r="B147" s="29">
        <v>5</v>
      </c>
    </row>
    <row r="148" spans="1:2" x14ac:dyDescent="0.25">
      <c r="A148" s="29">
        <v>4</v>
      </c>
      <c r="B148" s="29">
        <v>4</v>
      </c>
    </row>
    <row r="149" spans="1:2" x14ac:dyDescent="0.25">
      <c r="A149" s="29">
        <v>9</v>
      </c>
      <c r="B149" s="29">
        <v>4</v>
      </c>
    </row>
    <row r="150" spans="1:2" x14ac:dyDescent="0.25">
      <c r="A150" s="29">
        <v>5</v>
      </c>
      <c r="B150" s="29">
        <v>5</v>
      </c>
    </row>
    <row r="151" spans="1:2" x14ac:dyDescent="0.25">
      <c r="A151" s="29">
        <v>4</v>
      </c>
      <c r="B151" s="31">
        <v>3</v>
      </c>
    </row>
    <row r="152" spans="1:2" x14ac:dyDescent="0.25">
      <c r="A152" s="29">
        <v>15</v>
      </c>
      <c r="B152" s="31">
        <v>6</v>
      </c>
    </row>
    <row r="153" spans="1:2" x14ac:dyDescent="0.25">
      <c r="A153" s="29">
        <v>11</v>
      </c>
      <c r="B153" s="31">
        <v>2</v>
      </c>
    </row>
    <row r="154" spans="1:2" x14ac:dyDescent="0.25">
      <c r="A154" s="29">
        <v>3</v>
      </c>
      <c r="B154" s="31">
        <v>3</v>
      </c>
    </row>
    <row r="155" spans="1:2" x14ac:dyDescent="0.25">
      <c r="A155" s="29">
        <v>9</v>
      </c>
      <c r="B155" s="31">
        <v>2</v>
      </c>
    </row>
    <row r="156" spans="1:2" x14ac:dyDescent="0.25">
      <c r="A156" s="29">
        <v>2</v>
      </c>
      <c r="B156" s="31">
        <v>3</v>
      </c>
    </row>
    <row r="157" spans="1:2" x14ac:dyDescent="0.25">
      <c r="A157" s="29">
        <v>11</v>
      </c>
      <c r="B157" s="31">
        <v>3</v>
      </c>
    </row>
    <row r="158" spans="1:2" x14ac:dyDescent="0.25">
      <c r="A158" s="29">
        <v>8</v>
      </c>
      <c r="B158" s="31">
        <v>3</v>
      </c>
    </row>
    <row r="159" spans="1:2" x14ac:dyDescent="0.25">
      <c r="A159" s="31">
        <v>8</v>
      </c>
      <c r="B159" s="31">
        <v>4</v>
      </c>
    </row>
    <row r="160" spans="1:2" x14ac:dyDescent="0.25">
      <c r="A160">
        <f>MAX(A2:A159)</f>
        <v>15</v>
      </c>
      <c r="B160">
        <f>MAX(B2:B159)</f>
        <v>9</v>
      </c>
    </row>
    <row r="161" spans="1:1" x14ac:dyDescent="0.25">
      <c r="A161">
        <f>MIN(A2:A159)</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33"/>
  <sheetViews>
    <sheetView workbookViewId="0">
      <selection activeCell="D132" sqref="D132"/>
    </sheetView>
  </sheetViews>
  <sheetFormatPr baseColWidth="10" defaultRowHeight="15" x14ac:dyDescent="0.25"/>
  <sheetData>
    <row r="1" spans="1:2" x14ac:dyDescent="0.25">
      <c r="A1" s="7" t="s">
        <v>310</v>
      </c>
      <c r="B1" s="7" t="s">
        <v>311</v>
      </c>
    </row>
    <row r="2" spans="1:2" x14ac:dyDescent="0.25">
      <c r="A2" s="32">
        <v>4.1549400369403884</v>
      </c>
      <c r="B2" s="32">
        <v>1.99</v>
      </c>
    </row>
    <row r="3" spans="1:2" x14ac:dyDescent="0.25">
      <c r="A3" s="32">
        <v>3.845486738398904</v>
      </c>
      <c r="B3" s="32">
        <v>1.27</v>
      </c>
    </row>
    <row r="4" spans="1:2" x14ac:dyDescent="0.25">
      <c r="A4" s="32">
        <v>2.6330348039919045</v>
      </c>
      <c r="B4" s="32">
        <v>1.94</v>
      </c>
    </row>
    <row r="5" spans="1:2" x14ac:dyDescent="0.25">
      <c r="A5" s="32">
        <v>2.044218839117093</v>
      </c>
      <c r="B5" s="32">
        <v>1.06</v>
      </c>
    </row>
    <row r="6" spans="1:2" x14ac:dyDescent="0.25">
      <c r="A6" s="32">
        <v>1.9081766216258984</v>
      </c>
      <c r="B6" s="32">
        <v>0.26</v>
      </c>
    </row>
    <row r="7" spans="1:2" x14ac:dyDescent="0.25">
      <c r="A7" s="32">
        <v>1.7696696734928992</v>
      </c>
      <c r="B7" s="32">
        <v>1.51</v>
      </c>
    </row>
    <row r="8" spans="1:2" x14ac:dyDescent="0.25">
      <c r="A8" s="32">
        <v>1.3597626851405948</v>
      </c>
      <c r="B8" s="32">
        <v>1.78</v>
      </c>
    </row>
    <row r="9" spans="1:2" x14ac:dyDescent="0.25">
      <c r="A9" s="32">
        <v>0.28000000000000003</v>
      </c>
      <c r="B9" s="32">
        <v>0.57999999999999996</v>
      </c>
    </row>
    <row r="10" spans="1:2" x14ac:dyDescent="0.25">
      <c r="A10" s="32">
        <v>0.57999999999999996</v>
      </c>
      <c r="B10" s="32">
        <v>0.82</v>
      </c>
    </row>
    <row r="11" spans="1:2" x14ac:dyDescent="0.25">
      <c r="A11" s="32">
        <v>1.28</v>
      </c>
      <c r="B11" s="32">
        <v>0.63</v>
      </c>
    </row>
    <row r="12" spans="1:2" x14ac:dyDescent="0.25">
      <c r="A12" s="32">
        <v>1.18</v>
      </c>
      <c r="B12" s="32">
        <v>1.3</v>
      </c>
    </row>
    <row r="13" spans="1:2" x14ac:dyDescent="0.25">
      <c r="A13" s="32">
        <v>8.18</v>
      </c>
      <c r="B13" s="32">
        <v>0.23</v>
      </c>
    </row>
    <row r="14" spans="1:2" x14ac:dyDescent="0.25">
      <c r="A14" s="32">
        <v>2.2281436789198779</v>
      </c>
      <c r="B14" s="32">
        <v>1.17</v>
      </c>
    </row>
    <row r="15" spans="1:2" x14ac:dyDescent="0.25">
      <c r="A15" s="32">
        <v>2.0857895681983791</v>
      </c>
      <c r="B15" s="32">
        <v>0.22</v>
      </c>
    </row>
    <row r="16" spans="1:2" x14ac:dyDescent="0.25">
      <c r="A16" s="32">
        <v>1.906091605022084</v>
      </c>
      <c r="B16" s="32">
        <v>1.69</v>
      </c>
    </row>
    <row r="17" spans="1:2" x14ac:dyDescent="0.25">
      <c r="A17" s="32">
        <v>1.5532031132606789</v>
      </c>
      <c r="B17" s="32">
        <v>2.27</v>
      </c>
    </row>
    <row r="18" spans="1:2" x14ac:dyDescent="0.25">
      <c r="A18" s="32">
        <v>3.2736067017394817</v>
      </c>
      <c r="B18" s="32">
        <v>2.4500000000000002</v>
      </c>
    </row>
    <row r="19" spans="1:2" x14ac:dyDescent="0.25">
      <c r="A19" s="32">
        <v>3.0539955635758815</v>
      </c>
      <c r="B19" s="32">
        <v>2.4500000000000002</v>
      </c>
    </row>
    <row r="20" spans="1:2" x14ac:dyDescent="0.25">
      <c r="A20" s="32">
        <v>2.7855093170073815</v>
      </c>
      <c r="B20" s="32">
        <v>1.1299999999999999</v>
      </c>
    </row>
    <row r="21" spans="1:2" x14ac:dyDescent="0.25">
      <c r="A21" s="32">
        <v>2.3309984347433783</v>
      </c>
      <c r="B21" s="32">
        <v>1.2</v>
      </c>
    </row>
    <row r="22" spans="1:2" x14ac:dyDescent="0.25">
      <c r="A22" s="32">
        <v>2.2782909430388827</v>
      </c>
      <c r="B22" s="32">
        <v>0.45</v>
      </c>
    </row>
    <row r="23" spans="1:2" x14ac:dyDescent="0.25">
      <c r="A23" s="32">
        <v>2.2131142789730802</v>
      </c>
      <c r="B23" s="32">
        <v>1.24</v>
      </c>
    </row>
    <row r="24" spans="1:2" x14ac:dyDescent="0.25">
      <c r="A24" s="32">
        <v>2.0920468917465769</v>
      </c>
      <c r="B24" s="32">
        <v>1.1599999999999999</v>
      </c>
    </row>
    <row r="25" spans="1:2" x14ac:dyDescent="0.25">
      <c r="A25" s="32">
        <v>1.8726403898908757</v>
      </c>
      <c r="B25" s="32">
        <v>0.09</v>
      </c>
    </row>
    <row r="26" spans="1:2" x14ac:dyDescent="0.25">
      <c r="A26" s="32">
        <v>1.7966157277696766</v>
      </c>
      <c r="B26" s="32">
        <v>2.29</v>
      </c>
    </row>
    <row r="27" spans="1:2" x14ac:dyDescent="0.25">
      <c r="A27" s="32">
        <v>1.6220473147113807</v>
      </c>
      <c r="B27" s="32">
        <v>1.4</v>
      </c>
    </row>
    <row r="28" spans="1:2" x14ac:dyDescent="0.25">
      <c r="A28" s="32">
        <v>0.42241925559937954</v>
      </c>
      <c r="B28" s="32">
        <v>0.68</v>
      </c>
    </row>
    <row r="29" spans="1:2" x14ac:dyDescent="0.25">
      <c r="A29" s="32">
        <v>2.0805327949346974</v>
      </c>
      <c r="B29" s="32">
        <v>0.62</v>
      </c>
    </row>
    <row r="30" spans="1:2" x14ac:dyDescent="0.25">
      <c r="A30" s="32">
        <v>1.2352370504231658</v>
      </c>
      <c r="B30" s="32">
        <v>0.09</v>
      </c>
    </row>
    <row r="31" spans="1:2" x14ac:dyDescent="0.25">
      <c r="A31" s="32">
        <v>0.86556156020378694</v>
      </c>
      <c r="B31" s="32">
        <v>0.35</v>
      </c>
    </row>
    <row r="32" spans="1:2" x14ac:dyDescent="0.25">
      <c r="A32" s="32">
        <v>2.0699999999999998</v>
      </c>
      <c r="B32" s="32">
        <v>0.73</v>
      </c>
    </row>
    <row r="33" spans="1:2" x14ac:dyDescent="0.25">
      <c r="A33" s="32">
        <v>2.2234984347305726</v>
      </c>
      <c r="B33" s="32">
        <v>0.3</v>
      </c>
    </row>
    <row r="34" spans="1:2" x14ac:dyDescent="0.25">
      <c r="A34" s="32">
        <v>2.2004359228303656</v>
      </c>
      <c r="B34" s="32">
        <v>0.57999999999999996</v>
      </c>
    </row>
    <row r="35" spans="1:2" x14ac:dyDescent="0.25">
      <c r="A35" s="32">
        <v>1.7654200594988652</v>
      </c>
      <c r="B35" s="32">
        <v>1.78</v>
      </c>
    </row>
    <row r="36" spans="1:2" x14ac:dyDescent="0.25">
      <c r="A36" s="32">
        <v>1.586595211236272</v>
      </c>
      <c r="B36" s="32">
        <v>1.17</v>
      </c>
    </row>
    <row r="37" spans="1:2" x14ac:dyDescent="0.25">
      <c r="A37" s="32">
        <v>1.1433211360126734</v>
      </c>
      <c r="B37" s="32">
        <v>1.89</v>
      </c>
    </row>
    <row r="38" spans="1:2" x14ac:dyDescent="0.25">
      <c r="A38" s="32">
        <v>5.0805327949346974</v>
      </c>
      <c r="B38" s="32">
        <v>0.88</v>
      </c>
    </row>
    <row r="39" spans="1:2" x14ac:dyDescent="0.25">
      <c r="A39" s="32">
        <v>3.7787798494973686</v>
      </c>
      <c r="B39" s="32">
        <v>0.94</v>
      </c>
    </row>
    <row r="40" spans="1:2" x14ac:dyDescent="0.25">
      <c r="A40" s="32">
        <v>3.302393345918972</v>
      </c>
      <c r="B40" s="32">
        <v>0.86</v>
      </c>
    </row>
    <row r="41" spans="1:2" x14ac:dyDescent="0.25">
      <c r="A41" s="32">
        <v>3.1294517915084725</v>
      </c>
      <c r="B41" s="32">
        <v>0.86</v>
      </c>
    </row>
    <row r="42" spans="1:2" x14ac:dyDescent="0.25">
      <c r="A42" s="32">
        <v>3.0991121851257049</v>
      </c>
      <c r="B42" s="32">
        <v>1.1499999999999999</v>
      </c>
    </row>
    <row r="43" spans="1:2" x14ac:dyDescent="0.25">
      <c r="A43" s="32">
        <v>2.8858845629001735</v>
      </c>
      <c r="B43" s="32">
        <v>1.57</v>
      </c>
    </row>
    <row r="44" spans="1:2" x14ac:dyDescent="0.25">
      <c r="A44" s="32">
        <v>2.8623661667807028</v>
      </c>
      <c r="B44" s="32">
        <v>2.34</v>
      </c>
    </row>
    <row r="45" spans="1:2" x14ac:dyDescent="0.25">
      <c r="A45" s="32">
        <v>2.3096025718841702</v>
      </c>
      <c r="B45" s="32">
        <v>2.34</v>
      </c>
    </row>
    <row r="46" spans="1:2" x14ac:dyDescent="0.25">
      <c r="A46" s="32">
        <v>1.6908869686885737</v>
      </c>
      <c r="B46" s="32">
        <v>2.2200000000000002</v>
      </c>
    </row>
    <row r="47" spans="1:2" x14ac:dyDescent="0.25">
      <c r="A47" s="32">
        <v>3.36</v>
      </c>
      <c r="B47" s="32">
        <v>1.64</v>
      </c>
    </row>
    <row r="48" spans="1:2" x14ac:dyDescent="0.25">
      <c r="A48" s="32">
        <v>0.36</v>
      </c>
      <c r="B48" s="34">
        <v>1.64</v>
      </c>
    </row>
    <row r="49" spans="1:2" x14ac:dyDescent="0.25">
      <c r="A49" s="32">
        <v>0.36</v>
      </c>
      <c r="B49" s="34">
        <v>2.08</v>
      </c>
    </row>
    <row r="50" spans="1:2" x14ac:dyDescent="0.25">
      <c r="A50" s="32">
        <v>2.216757942122058</v>
      </c>
      <c r="B50" s="34">
        <v>2.08</v>
      </c>
    </row>
    <row r="51" spans="1:2" x14ac:dyDescent="0.25">
      <c r="A51" s="32">
        <v>4.809094101190567</v>
      </c>
      <c r="B51" s="34">
        <v>0.91</v>
      </c>
    </row>
    <row r="52" spans="1:2" x14ac:dyDescent="0.25">
      <c r="A52" s="32">
        <v>3.8881465873855632</v>
      </c>
      <c r="B52" s="34">
        <v>1.92</v>
      </c>
    </row>
    <row r="53" spans="1:2" x14ac:dyDescent="0.25">
      <c r="A53" s="32">
        <v>3.411446308135055</v>
      </c>
      <c r="B53" s="34">
        <v>1.1100000000000001</v>
      </c>
    </row>
    <row r="54" spans="1:2" x14ac:dyDescent="0.25">
      <c r="A54" s="32">
        <v>3.0818295120552648</v>
      </c>
      <c r="B54" s="32">
        <v>1.49</v>
      </c>
    </row>
    <row r="55" spans="1:2" x14ac:dyDescent="0.25">
      <c r="A55" s="32">
        <v>2.9134865902306046</v>
      </c>
      <c r="B55" s="32">
        <v>1.1100000000000001</v>
      </c>
    </row>
    <row r="56" spans="1:2" x14ac:dyDescent="0.25">
      <c r="A56" s="32">
        <v>2.6687290604313603</v>
      </c>
      <c r="B56" s="32">
        <v>1.1100000000000001</v>
      </c>
    </row>
    <row r="57" spans="1:2" x14ac:dyDescent="0.25">
      <c r="A57" s="32">
        <v>2.5587290868570562</v>
      </c>
      <c r="B57" s="32">
        <v>2.2799999999999998</v>
      </c>
    </row>
    <row r="58" spans="1:2" x14ac:dyDescent="0.25">
      <c r="A58" s="32">
        <v>2.3499204720137641</v>
      </c>
      <c r="B58" s="32">
        <v>2.2799999999999998</v>
      </c>
    </row>
    <row r="59" spans="1:2" x14ac:dyDescent="0.25">
      <c r="A59" s="32">
        <v>2.1663753462489694</v>
      </c>
      <c r="B59" s="32">
        <v>1.69</v>
      </c>
    </row>
    <row r="60" spans="1:2" x14ac:dyDescent="0.25">
      <c r="A60" s="32">
        <v>1.4779424266889691</v>
      </c>
      <c r="B60" s="32">
        <v>1.08</v>
      </c>
    </row>
    <row r="61" spans="1:2" x14ac:dyDescent="0.25">
      <c r="A61" s="32">
        <v>0.91411028127186</v>
      </c>
      <c r="B61" s="32">
        <v>0.54</v>
      </c>
    </row>
    <row r="62" spans="1:2" x14ac:dyDescent="0.25">
      <c r="A62" s="32">
        <v>2.360843503382057</v>
      </c>
      <c r="B62" s="32">
        <v>1.3</v>
      </c>
    </row>
    <row r="63" spans="1:2" x14ac:dyDescent="0.25">
      <c r="A63" s="32">
        <v>3.343011379300151</v>
      </c>
      <c r="B63" s="32">
        <v>1.41</v>
      </c>
    </row>
    <row r="64" spans="1:2" x14ac:dyDescent="0.25">
      <c r="A64" s="32">
        <v>3.19503886505845</v>
      </c>
      <c r="B64" s="32">
        <v>1.1100000000000001</v>
      </c>
    </row>
    <row r="65" spans="1:2" x14ac:dyDescent="0.25">
      <c r="A65" s="32">
        <v>3.1445869202143513</v>
      </c>
      <c r="B65" s="32">
        <v>1.1100000000000001</v>
      </c>
    </row>
    <row r="66" spans="1:2" x14ac:dyDescent="0.25">
      <c r="A66" s="32">
        <v>3.1131138560594991</v>
      </c>
      <c r="B66" s="32">
        <v>1.64</v>
      </c>
    </row>
    <row r="67" spans="1:2" x14ac:dyDescent="0.25">
      <c r="A67" s="32">
        <v>2.6920769262942486</v>
      </c>
      <c r="B67" s="32">
        <v>2.88</v>
      </c>
    </row>
    <row r="68" spans="1:2" x14ac:dyDescent="0.25">
      <c r="A68" s="32">
        <v>2.5503662830742542</v>
      </c>
      <c r="B68" s="32">
        <v>0.95</v>
      </c>
    </row>
    <row r="69" spans="1:2" x14ac:dyDescent="0.25">
      <c r="A69" s="32">
        <v>2.2519337865815032</v>
      </c>
      <c r="B69" s="32">
        <v>0.5</v>
      </c>
    </row>
    <row r="70" spans="1:2" x14ac:dyDescent="0.25">
      <c r="A70" s="32">
        <v>2.2195625964086503</v>
      </c>
      <c r="B70" s="32">
        <v>1.1399999999999999</v>
      </c>
    </row>
    <row r="71" spans="1:2" x14ac:dyDescent="0.25">
      <c r="A71" s="32">
        <v>2.1697268342250027</v>
      </c>
      <c r="B71" s="32">
        <v>1.25</v>
      </c>
    </row>
    <row r="72" spans="1:2" x14ac:dyDescent="0.25">
      <c r="A72" s="32">
        <v>2.4475570019858424</v>
      </c>
      <c r="B72" s="32">
        <v>0.31</v>
      </c>
    </row>
    <row r="73" spans="1:2" x14ac:dyDescent="0.25">
      <c r="A73" s="32">
        <v>1.3209182725404389</v>
      </c>
      <c r="B73" s="32">
        <v>0.55000000000000004</v>
      </c>
    </row>
    <row r="74" spans="1:2" x14ac:dyDescent="0.25">
      <c r="A74" s="32">
        <v>1.34</v>
      </c>
      <c r="B74" s="32">
        <v>0.98</v>
      </c>
    </row>
    <row r="75" spans="1:2" x14ac:dyDescent="0.25">
      <c r="A75" s="32">
        <v>1.04</v>
      </c>
      <c r="B75" s="32">
        <v>1.2</v>
      </c>
    </row>
    <row r="76" spans="1:2" x14ac:dyDescent="0.25">
      <c r="A76" s="32">
        <v>0.54</v>
      </c>
      <c r="B76" s="32">
        <v>3.08</v>
      </c>
    </row>
    <row r="77" spans="1:2" x14ac:dyDescent="0.25">
      <c r="A77" s="32">
        <v>2.2586981534259394</v>
      </c>
      <c r="B77" s="32">
        <v>3.08</v>
      </c>
    </row>
    <row r="78" spans="1:2" x14ac:dyDescent="0.25">
      <c r="A78" s="32">
        <v>1.4001078701112419</v>
      </c>
      <c r="B78" s="32">
        <v>2.2400000000000002</v>
      </c>
    </row>
    <row r="79" spans="1:2" x14ac:dyDescent="0.25">
      <c r="A79" s="32">
        <v>4.3209182725404389</v>
      </c>
      <c r="B79" s="32">
        <v>2.2400000000000002</v>
      </c>
    </row>
    <row r="80" spans="1:2" x14ac:dyDescent="0.25">
      <c r="A80" s="32">
        <v>3.9624454833101481</v>
      </c>
      <c r="B80" s="32">
        <v>0.15</v>
      </c>
    </row>
    <row r="81" spans="1:2" x14ac:dyDescent="0.25">
      <c r="A81" s="32">
        <v>3.8878055268723983</v>
      </c>
      <c r="B81" s="32">
        <v>0.21</v>
      </c>
    </row>
    <row r="82" spans="1:2" x14ac:dyDescent="0.25">
      <c r="A82" s="32">
        <v>3.6999425750109367</v>
      </c>
      <c r="B82" s="32">
        <v>1.28</v>
      </c>
    </row>
    <row r="83" spans="1:2" x14ac:dyDescent="0.25">
      <c r="A83" s="32">
        <v>3.6863251655886415</v>
      </c>
      <c r="B83" s="32">
        <v>0.9</v>
      </c>
    </row>
    <row r="84" spans="1:2" x14ac:dyDescent="0.25">
      <c r="A84" s="32">
        <v>3.4228786565363407</v>
      </c>
      <c r="B84" s="32">
        <v>1.53</v>
      </c>
    </row>
    <row r="85" spans="1:2" x14ac:dyDescent="0.25">
      <c r="A85" s="32">
        <v>3.1331557086814428</v>
      </c>
      <c r="B85" s="32">
        <v>1.3</v>
      </c>
    </row>
    <row r="86" spans="1:2" x14ac:dyDescent="0.25">
      <c r="A86" s="32">
        <v>3.0866657501319423</v>
      </c>
      <c r="B86" s="32">
        <v>0.55000000000000004</v>
      </c>
    </row>
    <row r="87" spans="1:2" x14ac:dyDescent="0.25">
      <c r="A87" s="32">
        <v>2.9828253294253955</v>
      </c>
      <c r="B87" s="32">
        <v>0.55000000000000004</v>
      </c>
    </row>
    <row r="88" spans="1:2" x14ac:dyDescent="0.25">
      <c r="A88" s="32">
        <v>2.9757096702523995</v>
      </c>
      <c r="B88" s="32">
        <v>0.77</v>
      </c>
    </row>
    <row r="89" spans="1:2" x14ac:dyDescent="0.25">
      <c r="A89" s="32">
        <v>2.946617208479438</v>
      </c>
      <c r="B89" s="32">
        <v>0.69</v>
      </c>
    </row>
    <row r="90" spans="1:2" x14ac:dyDescent="0.25">
      <c r="A90" s="32">
        <v>2.7105544480291428</v>
      </c>
      <c r="B90" s="32">
        <v>2.39</v>
      </c>
    </row>
    <row r="91" spans="1:2" x14ac:dyDescent="0.25">
      <c r="A91" s="32">
        <v>2.238100372167537</v>
      </c>
      <c r="B91" s="32">
        <v>0.51</v>
      </c>
    </row>
    <row r="92" spans="1:2" x14ac:dyDescent="0.25">
      <c r="A92" s="32">
        <v>1.3927319741924293</v>
      </c>
      <c r="B92" s="32">
        <v>1.0900000000000001</v>
      </c>
    </row>
    <row r="93" spans="1:2" x14ac:dyDescent="0.25">
      <c r="A93" s="32">
        <v>0.53</v>
      </c>
      <c r="B93" s="32">
        <v>0.89</v>
      </c>
    </row>
    <row r="94" spans="1:2" x14ac:dyDescent="0.25">
      <c r="A94" s="32">
        <v>7.3</v>
      </c>
      <c r="B94" s="32">
        <v>2.19</v>
      </c>
    </row>
    <row r="95" spans="1:2" x14ac:dyDescent="0.25">
      <c r="A95" s="32">
        <v>1.652442627644632</v>
      </c>
      <c r="B95" s="32">
        <v>2.19</v>
      </c>
    </row>
    <row r="96" spans="1:2" x14ac:dyDescent="0.25">
      <c r="A96" s="32">
        <v>4.335329216090031</v>
      </c>
      <c r="B96" s="32">
        <v>2.4300000000000002</v>
      </c>
    </row>
    <row r="97" spans="1:2" x14ac:dyDescent="0.25">
      <c r="A97" s="32">
        <v>3.63868810684653</v>
      </c>
      <c r="B97" s="32">
        <v>0.71</v>
      </c>
    </row>
    <row r="98" spans="1:2" x14ac:dyDescent="0.25">
      <c r="A98" s="32">
        <v>2.9355054569605272</v>
      </c>
      <c r="B98" s="32">
        <v>1.81</v>
      </c>
    </row>
    <row r="99" spans="1:2" x14ac:dyDescent="0.25">
      <c r="A99" s="32">
        <v>2.491412836505333</v>
      </c>
      <c r="B99" s="32">
        <v>1.93</v>
      </c>
    </row>
    <row r="100" spans="1:2" x14ac:dyDescent="0.25">
      <c r="A100" s="32">
        <v>1.7181536198477261</v>
      </c>
      <c r="B100" s="32">
        <v>1.94</v>
      </c>
    </row>
    <row r="101" spans="1:2" x14ac:dyDescent="0.25">
      <c r="A101" s="32">
        <v>1.7104592946707271</v>
      </c>
      <c r="B101" s="32">
        <v>0.77</v>
      </c>
    </row>
    <row r="102" spans="1:2" x14ac:dyDescent="0.25">
      <c r="A102" s="32">
        <v>1.3054021868156269</v>
      </c>
      <c r="B102" s="32">
        <v>2.04</v>
      </c>
    </row>
    <row r="103" spans="1:2" x14ac:dyDescent="0.25">
      <c r="A103" s="32">
        <v>1.2804571269953158</v>
      </c>
      <c r="B103" s="32">
        <v>1.7</v>
      </c>
    </row>
    <row r="104" spans="1:2" x14ac:dyDescent="0.25">
      <c r="A104" s="32">
        <v>0.52</v>
      </c>
      <c r="B104" s="32">
        <v>0.04</v>
      </c>
    </row>
    <row r="105" spans="1:2" x14ac:dyDescent="0.25">
      <c r="A105" s="32">
        <v>0.52</v>
      </c>
      <c r="B105" s="32">
        <v>1.44</v>
      </c>
    </row>
    <row r="106" spans="1:2" x14ac:dyDescent="0.25">
      <c r="A106" s="32">
        <v>1.02</v>
      </c>
      <c r="B106" s="32">
        <v>1.45</v>
      </c>
    </row>
    <row r="107" spans="1:2" x14ac:dyDescent="0.25">
      <c r="A107" s="32">
        <v>2.02</v>
      </c>
      <c r="B107" s="32">
        <v>2.4700000000000002</v>
      </c>
    </row>
    <row r="108" spans="1:2" x14ac:dyDescent="0.25">
      <c r="A108" s="32">
        <v>4.2804571269953158</v>
      </c>
      <c r="B108" s="32">
        <v>1.45</v>
      </c>
    </row>
    <row r="109" spans="1:2" x14ac:dyDescent="0.25">
      <c r="A109" s="32">
        <v>3.9300083547714166</v>
      </c>
      <c r="B109" s="32">
        <v>0.22</v>
      </c>
    </row>
    <row r="110" spans="1:2" x14ac:dyDescent="0.25">
      <c r="A110" s="32">
        <v>3.9255381883122027</v>
      </c>
      <c r="B110" s="32">
        <v>2.81</v>
      </c>
    </row>
    <row r="111" spans="1:2" x14ac:dyDescent="0.25">
      <c r="A111" s="32">
        <v>3.5390370461100247</v>
      </c>
      <c r="B111" s="32">
        <v>1</v>
      </c>
    </row>
    <row r="112" spans="1:2" x14ac:dyDescent="0.25">
      <c r="A112" s="32">
        <v>3.2770229912130162</v>
      </c>
      <c r="B112" s="32">
        <v>0.56000000000000005</v>
      </c>
    </row>
    <row r="113" spans="1:2" x14ac:dyDescent="0.25">
      <c r="A113" s="32">
        <v>3.248516016654321</v>
      </c>
      <c r="B113" s="32">
        <v>0.31</v>
      </c>
    </row>
    <row r="114" spans="1:2" x14ac:dyDescent="0.25">
      <c r="A114" s="32">
        <v>3.1985483777389163</v>
      </c>
      <c r="B114" s="32">
        <v>2.34</v>
      </c>
    </row>
    <row r="115" spans="1:2" x14ac:dyDescent="0.25">
      <c r="A115" s="32">
        <v>2.6259884937899187</v>
      </c>
      <c r="B115" s="32">
        <v>0.17</v>
      </c>
    </row>
    <row r="116" spans="1:2" x14ac:dyDescent="0.25">
      <c r="A116" s="32">
        <v>2.5134044183942024</v>
      </c>
      <c r="B116" s="32">
        <v>1.59</v>
      </c>
    </row>
    <row r="117" spans="1:2" x14ac:dyDescent="0.25">
      <c r="A117" s="32">
        <v>2.0045739650668111</v>
      </c>
      <c r="B117" s="32">
        <v>0.49</v>
      </c>
    </row>
    <row r="118" spans="1:2" x14ac:dyDescent="0.25">
      <c r="A118" s="32">
        <v>1.4683699949528091</v>
      </c>
      <c r="B118" s="32">
        <v>4</v>
      </c>
    </row>
    <row r="119" spans="1:2" x14ac:dyDescent="0.25">
      <c r="A119" s="32">
        <v>4.0393250704510137</v>
      </c>
      <c r="B119" s="32">
        <v>3</v>
      </c>
    </row>
    <row r="120" spans="1:2" x14ac:dyDescent="0.25">
      <c r="A120" s="32">
        <v>4.0197004485235084</v>
      </c>
      <c r="B120" s="32">
        <v>3</v>
      </c>
    </row>
    <row r="121" spans="1:2" x14ac:dyDescent="0.25">
      <c r="A121" s="32">
        <v>3.9917926035996061</v>
      </c>
      <c r="B121" s="32">
        <v>6</v>
      </c>
    </row>
    <row r="122" spans="1:2" x14ac:dyDescent="0.25">
      <c r="A122" s="32">
        <v>3.493755578645505</v>
      </c>
      <c r="B122" s="32">
        <v>9</v>
      </c>
    </row>
    <row r="123" spans="1:2" x14ac:dyDescent="0.25">
      <c r="A123" s="32">
        <v>3.1462103682570159</v>
      </c>
      <c r="B123" s="32">
        <v>3</v>
      </c>
    </row>
    <row r="124" spans="1:2" x14ac:dyDescent="0.25">
      <c r="A124" s="32">
        <v>2.9443184606207069</v>
      </c>
      <c r="B124" s="32">
        <v>3</v>
      </c>
    </row>
    <row r="125" spans="1:2" x14ac:dyDescent="0.25">
      <c r="A125" s="32">
        <v>2.7661325323861092</v>
      </c>
      <c r="B125" s="32">
        <v>4</v>
      </c>
    </row>
    <row r="126" spans="1:2" x14ac:dyDescent="0.25">
      <c r="A126" s="32">
        <v>2.579044924757909</v>
      </c>
      <c r="B126" s="34">
        <v>3</v>
      </c>
    </row>
    <row r="127" spans="1:2" x14ac:dyDescent="0.25">
      <c r="A127" s="32">
        <v>2.5509574546304066</v>
      </c>
      <c r="B127" s="34">
        <v>9</v>
      </c>
    </row>
    <row r="128" spans="1:2" x14ac:dyDescent="0.25">
      <c r="A128" s="32">
        <v>2.3078540683200117</v>
      </c>
      <c r="B128" s="34">
        <v>2</v>
      </c>
    </row>
    <row r="129" spans="1:2" x14ac:dyDescent="0.25">
      <c r="A129" s="32">
        <v>1.9897742125322111</v>
      </c>
      <c r="B129" s="34">
        <v>2</v>
      </c>
    </row>
    <row r="130" spans="1:2" x14ac:dyDescent="0.25">
      <c r="A130" s="32">
        <v>1.8260742611601017</v>
      </c>
      <c r="B130" s="34">
        <v>4</v>
      </c>
    </row>
    <row r="131" spans="1:2" x14ac:dyDescent="0.25">
      <c r="A131" s="32">
        <v>1.6985994837596081</v>
      </c>
      <c r="B131" s="34">
        <v>3</v>
      </c>
    </row>
    <row r="132" spans="1:2" x14ac:dyDescent="0.25">
      <c r="A132" s="32">
        <v>1.5731756169116125</v>
      </c>
      <c r="B132" s="34">
        <v>2</v>
      </c>
    </row>
    <row r="133" spans="1:2" x14ac:dyDescent="0.25">
      <c r="A133" s="32">
        <v>0.80804500915110111</v>
      </c>
      <c r="B133" s="3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8</vt:i4>
      </vt:variant>
    </vt:vector>
  </HeadingPairs>
  <TitlesOfParts>
    <vt:vector size="16" baseType="lpstr">
      <vt:lpstr>pre1</vt:lpstr>
      <vt:lpstr>pre2</vt:lpstr>
      <vt:lpstr>post1</vt:lpstr>
      <vt:lpstr>post2</vt:lpstr>
      <vt:lpstr>I2PRE_T</vt:lpstr>
      <vt:lpstr>I1PRE_T</vt:lpstr>
      <vt:lpstr>1</vt:lpstr>
      <vt:lpstr>2</vt:lpstr>
      <vt:lpstr>post1!Área_de_impresión</vt:lpstr>
      <vt:lpstr>post2!Área_de_impresión</vt:lpstr>
      <vt:lpstr>'pre1'!Área_de_impresión</vt:lpstr>
      <vt:lpstr>'pre2'!Área_de_impresión</vt:lpstr>
      <vt:lpstr>post1!Títulos_a_imprimir</vt:lpstr>
      <vt:lpstr>post2!Títulos_a_imprimir</vt:lpstr>
      <vt:lpstr>'pre1'!Títulos_a_imprimir</vt:lpstr>
      <vt:lpstr>'pre2'!Títulos_a_imprimir</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Pascuala</dc:creator>
  <cp:lastModifiedBy>Pascuala</cp:lastModifiedBy>
  <cp:lastPrinted>2013-06-15T17:01:21Z</cp:lastPrinted>
  <dcterms:created xsi:type="dcterms:W3CDTF">2012-09-11T08:38:12Z</dcterms:created>
  <dcterms:modified xsi:type="dcterms:W3CDTF">2013-06-15T17:14:16Z</dcterms:modified>
</cp:coreProperties>
</file>