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75" windowWidth="20115" windowHeight="7695" tabRatio="467" activeTab="8"/>
  </bookViews>
  <sheets>
    <sheet name="Hoja6" sheetId="17" r:id="rId1"/>
    <sheet name="TEVAL" sheetId="1" r:id="rId2"/>
    <sheet name="OBS" sheetId="2" r:id="rId3"/>
    <sheet name="T_ELAB_RS" sheetId="3" r:id="rId4"/>
    <sheet name="matriz" sheetId="4" r:id="rId5"/>
    <sheet name="foTE" sheetId="5" r:id="rId6"/>
    <sheet name="foDS" sheetId="6" r:id="rId7"/>
    <sheet name="cv" sheetId="7" r:id="rId8"/>
    <sheet name="req" sheetId="8" r:id="rId9"/>
    <sheet name="php" sheetId="9" r:id="rId10"/>
    <sheet name="revisar" sheetId="11" r:id="rId11"/>
    <sheet name="Hoja1" sheetId="12" r:id="rId12"/>
    <sheet name="Hoja2" sheetId="13" r:id="rId13"/>
    <sheet name="Hoja3" sheetId="14" r:id="rId14"/>
    <sheet name="Hoja4" sheetId="18" r:id="rId15"/>
    <sheet name="Hoja5" sheetId="19" r:id="rId16"/>
    <sheet name="req5.3" sheetId="20" r:id="rId17"/>
    <sheet name="bd" sheetId="21" r:id="rId18"/>
    <sheet name="Hoja7" sheetId="22" r:id="rId19"/>
    <sheet name="discusion" sheetId="25" r:id="rId20"/>
    <sheet name="rup1" sheetId="26" r:id="rId21"/>
  </sheets>
  <definedNames>
    <definedName name="_xlnm._FilterDatabase" localSheetId="0" hidden="1">Hoja6!$B$1:$B$159</definedName>
  </definedNames>
  <calcPr calcId="145621"/>
</workbook>
</file>

<file path=xl/calcChain.xml><?xml version="1.0" encoding="utf-8"?>
<calcChain xmlns="http://schemas.openxmlformats.org/spreadsheetml/2006/main">
  <c r="E50" i="20" l="1"/>
  <c r="D50" i="20"/>
  <c r="C33" i="22"/>
  <c r="C32" i="22"/>
  <c r="C31" i="22"/>
  <c r="C30" i="22"/>
  <c r="C29" i="22"/>
  <c r="C28" i="22"/>
  <c r="C27" i="22"/>
  <c r="C26" i="22"/>
  <c r="C25" i="22"/>
  <c r="C24" i="22"/>
  <c r="C23" i="22"/>
  <c r="C22" i="22"/>
  <c r="C21" i="22"/>
  <c r="C20" i="22"/>
  <c r="C19" i="22"/>
  <c r="C18" i="22"/>
  <c r="C17" i="22"/>
  <c r="C16" i="22"/>
  <c r="C15" i="22"/>
  <c r="C14" i="22"/>
  <c r="C13" i="22"/>
  <c r="C12" i="22"/>
  <c r="C11" i="22"/>
  <c r="C10" i="22"/>
  <c r="C9" i="22"/>
  <c r="G29" i="18" l="1"/>
  <c r="C14" i="13" l="1"/>
  <c r="C6" i="13"/>
  <c r="H39" i="17" l="1"/>
  <c r="I3" i="1" l="1"/>
  <c r="I4" i="1"/>
  <c r="I5" i="1"/>
  <c r="I6" i="1"/>
  <c r="I7" i="1"/>
  <c r="I8" i="1"/>
  <c r="I9" i="1"/>
  <c r="I10" i="1"/>
  <c r="I11" i="1"/>
  <c r="I12" i="1"/>
  <c r="I13" i="1"/>
  <c r="I14" i="1"/>
  <c r="I15" i="1"/>
  <c r="I16" i="1"/>
  <c r="I17" i="1"/>
  <c r="I18" i="1"/>
  <c r="I19" i="1"/>
  <c r="I20" i="1"/>
  <c r="I21" i="1"/>
  <c r="I22" i="1"/>
  <c r="I23" i="1"/>
  <c r="I24" i="1"/>
  <c r="I25" i="1"/>
  <c r="I26" i="1"/>
  <c r="I2" i="1"/>
  <c r="H3" i="1"/>
  <c r="H4" i="1"/>
  <c r="H5" i="1"/>
  <c r="H6" i="1"/>
  <c r="H7" i="1"/>
  <c r="H8" i="1"/>
  <c r="H9" i="1"/>
  <c r="H10" i="1"/>
  <c r="H11" i="1"/>
  <c r="H12" i="1"/>
  <c r="H13" i="1"/>
  <c r="H14" i="1"/>
  <c r="H15" i="1"/>
  <c r="H16" i="1"/>
  <c r="H17" i="1"/>
  <c r="H18" i="1"/>
  <c r="H19" i="1"/>
  <c r="H20" i="1"/>
  <c r="H21" i="1"/>
  <c r="H22" i="1"/>
  <c r="H23" i="1"/>
  <c r="H24" i="1"/>
  <c r="H25" i="1"/>
  <c r="H26" i="1"/>
  <c r="H2" i="1"/>
  <c r="G169" i="5" l="1"/>
  <c r="G21" i="7" l="1"/>
  <c r="G22" i="7"/>
  <c r="G23" i="7"/>
  <c r="G24" i="7"/>
  <c r="G5" i="7"/>
  <c r="G6" i="7"/>
  <c r="G7" i="7"/>
  <c r="G8" i="7"/>
  <c r="G9" i="7"/>
  <c r="G10" i="7"/>
  <c r="G11" i="7"/>
  <c r="G12" i="7"/>
  <c r="G13" i="7"/>
  <c r="G14" i="7"/>
  <c r="G15" i="7"/>
  <c r="G16" i="7"/>
  <c r="G17" i="7"/>
  <c r="G18" i="7"/>
  <c r="G19" i="7"/>
  <c r="G20" i="7"/>
  <c r="G4" i="7"/>
  <c r="B8" i="6" l="1"/>
  <c r="C8" i="6"/>
  <c r="D8" i="6"/>
  <c r="F169"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2" i="5"/>
</calcChain>
</file>

<file path=xl/sharedStrings.xml><?xml version="1.0" encoding="utf-8"?>
<sst xmlns="http://schemas.openxmlformats.org/spreadsheetml/2006/main" count="2094" uniqueCount="1071">
  <si>
    <t>NRO</t>
  </si>
  <si>
    <t>EXP</t>
  </si>
  <si>
    <t>T.PERS</t>
  </si>
  <si>
    <t>NRO.VEHICULOS</t>
  </si>
  <si>
    <t>TIEMPO.PROM</t>
  </si>
  <si>
    <t>J</t>
  </si>
  <si>
    <t>0.00:54.32</t>
  </si>
  <si>
    <t>0.01:51.73</t>
  </si>
  <si>
    <t>0.08:18.36</t>
  </si>
  <si>
    <t>0.01:02.57</t>
  </si>
  <si>
    <t>0.02:02.81</t>
  </si>
  <si>
    <t>0.01:49.51</t>
  </si>
  <si>
    <t>0.02:07.07</t>
  </si>
  <si>
    <t>0.01:04.55</t>
  </si>
  <si>
    <t>0.00:51.60</t>
  </si>
  <si>
    <t>0.07:30.21</t>
  </si>
  <si>
    <t>N</t>
  </si>
  <si>
    <t>0.00:36.42</t>
  </si>
  <si>
    <t>F.L</t>
  </si>
  <si>
    <t>OBS</t>
  </si>
  <si>
    <t>F.EXP</t>
  </si>
  <si>
    <t>0.01:05.82</t>
  </si>
  <si>
    <t>0.01:18.54</t>
  </si>
  <si>
    <t>0.00:53.06</t>
  </si>
  <si>
    <t>0.02:53.81</t>
  </si>
  <si>
    <t>0.00:52.17</t>
  </si>
  <si>
    <t>0.01:28.17</t>
  </si>
  <si>
    <t>0.00:53.69</t>
  </si>
  <si>
    <t>0.00:58.87</t>
  </si>
  <si>
    <t>0.00:28.62</t>
  </si>
  <si>
    <t>0.01:34.37</t>
  </si>
  <si>
    <t>0.03:36.77</t>
  </si>
  <si>
    <t>0.00:52.05</t>
  </si>
  <si>
    <t>0.00.51.18</t>
  </si>
  <si>
    <t>C.L</t>
  </si>
  <si>
    <t>APOD</t>
  </si>
  <si>
    <t>ATENDIDO</t>
  </si>
  <si>
    <t>R.S_AUT</t>
  </si>
  <si>
    <t>R.S_IMP</t>
  </si>
  <si>
    <t>NO ATENDIDO</t>
  </si>
  <si>
    <t>DOBLE</t>
  </si>
  <si>
    <t>R.S_PENDIENTE</t>
  </si>
  <si>
    <t>F_REQUISITOS</t>
  </si>
  <si>
    <t>TIEMPO DE REGISTRO</t>
  </si>
  <si>
    <t>0.00:52.83</t>
  </si>
  <si>
    <t>0.00:53.21</t>
  </si>
  <si>
    <t>0.00:52.40</t>
  </si>
  <si>
    <t>EMPRESAS</t>
  </si>
  <si>
    <t>VEHICULOS</t>
  </si>
  <si>
    <t>VEHICULOS Y EMP. DE TRANSP. DE CARGA-REGISTRADAS</t>
  </si>
  <si>
    <t>NOMBRE</t>
  </si>
  <si>
    <t>T.FINAL</t>
  </si>
  <si>
    <t>T.INICIO</t>
  </si>
  <si>
    <t>NUM.VEH</t>
  </si>
  <si>
    <t>CLASIFICACION DEL SERVICIO POR EL TIPO DE CARGA TRANSPORTADA</t>
  </si>
  <si>
    <t>CARGA GENERAL</t>
  </si>
  <si>
    <t>CONTENEDORES</t>
  </si>
  <si>
    <t xml:space="preserve">PRODUCTOS PRECIBLES </t>
  </si>
  <si>
    <t xml:space="preserve">MINERALES </t>
  </si>
  <si>
    <t xml:space="preserve">MATERIALES DE CONSTRUCCION </t>
  </si>
  <si>
    <t>REFRIGERADA</t>
  </si>
  <si>
    <t>RESIDUOS</t>
  </si>
  <si>
    <t>MUDANZA</t>
  </si>
  <si>
    <t>CARGA DE PRODUCTOS PELIGROSOS</t>
  </si>
  <si>
    <t>GASES</t>
  </si>
  <si>
    <t>LIQUIDOS O SOLIDOS EXPLOSIVOS</t>
  </si>
  <si>
    <t>PRODUCTOS RADIOACTIVOS</t>
  </si>
  <si>
    <t>RESIDUOS PELIGROSOS</t>
  </si>
  <si>
    <t>CARGA COMERCIAL(EXCEDEN LOS PESOS Y MEDIDAS REGLAMENTARIAS)</t>
  </si>
  <si>
    <t xml:space="preserve">CARGA DE VALORES Y DINERO </t>
  </si>
  <si>
    <t>CARGA DE ANIMALES VIVOS</t>
  </si>
  <si>
    <t>CARGA DE AGUA POTABLE (CISTERNAS)</t>
  </si>
  <si>
    <t>OTROS NO CONSIDERADOS</t>
  </si>
  <si>
    <t>Id</t>
  </si>
  <si>
    <t>Cuero</t>
  </si>
  <si>
    <t>Color</t>
  </si>
  <si>
    <t>Tamaño</t>
  </si>
  <si>
    <t>Carne</t>
  </si>
  <si>
    <t>Clase</t>
  </si>
  <si>
    <t>Peludo</t>
  </si>
  <si>
    <t>Marron</t>
  </si>
  <si>
    <t>Grande</t>
  </si>
  <si>
    <t>Dura</t>
  </si>
  <si>
    <t>Seguro</t>
  </si>
  <si>
    <t>Verde</t>
  </si>
  <si>
    <t>Liso</t>
  </si>
  <si>
    <t>Rojo</t>
  </si>
  <si>
    <t>Suave</t>
  </si>
  <si>
    <t>Peligroso</t>
  </si>
  <si>
    <t>Pequeño</t>
  </si>
  <si>
    <t>Persona</t>
  </si>
  <si>
    <t>natural</t>
  </si>
  <si>
    <t>Formato</t>
  </si>
  <si>
    <t>completo</t>
  </si>
  <si>
    <t>conforme</t>
  </si>
  <si>
    <t>tarjetas</t>
  </si>
  <si>
    <t>aprobado</t>
  </si>
  <si>
    <t>imcompleto</t>
  </si>
  <si>
    <t>desaprobado</t>
  </si>
  <si>
    <t>inconforme</t>
  </si>
  <si>
    <t>incoforme</t>
  </si>
  <si>
    <t>polizas.fed</t>
  </si>
  <si>
    <t xml:space="preserve">Tramite </t>
  </si>
  <si>
    <t>Tipo</t>
  </si>
  <si>
    <t>Creado</t>
  </si>
  <si>
    <t>Asunto</t>
  </si>
  <si>
    <t>Folio(s)</t>
  </si>
  <si>
    <t>Referencia</t>
  </si>
  <si>
    <t>Recurrente</t>
  </si>
  <si>
    <t>Estado</t>
  </si>
  <si>
    <t>Area Actual</t>
  </si>
  <si>
    <t>155140-2010</t>
  </si>
  <si>
    <t>Expediente</t>
  </si>
  <si>
    <t>4/11/2010
03:02:14
p.m.</t>
  </si>
  <si>
    <t>00192 REGISTRO Y AUTORIZACION
 PARA PRESTAR EL SERVICIO DE 
TRANSPORTE DE CARGA  O 
RENOVACION DE LA AUTORIZACION</t>
  </si>
  <si>
    <t>20509422444 - INVERSIONES 
CASTILLO ORBEGOSO SA</t>
  </si>
  <si>
    <t>En proceso</t>
  </si>
  <si>
    <t>Division de Transporte de Carga</t>
  </si>
  <si>
    <t>NATURAL</t>
  </si>
  <si>
    <t>N° de Expediente</t>
  </si>
  <si>
    <t>Fecha</t>
  </si>
  <si>
    <t>Tipo de Persona</t>
  </si>
  <si>
    <t>Hora Inicio</t>
  </si>
  <si>
    <t>Hora Fin</t>
  </si>
  <si>
    <t>Promedio :</t>
  </si>
  <si>
    <t>Tiempo de Pre-Evaluación (Seg)</t>
  </si>
  <si>
    <t>Tiempo de Pre-Evaluación (Min)</t>
  </si>
  <si>
    <t>JURÍDICO</t>
  </si>
  <si>
    <t>JURÍDICA</t>
  </si>
  <si>
    <t>Número de  expedientes ingresados</t>
  </si>
  <si>
    <t>Número de  expedientes observados</t>
  </si>
  <si>
    <t>Número de  expedientes aprobados</t>
  </si>
  <si>
    <t>Total:</t>
  </si>
  <si>
    <t>Desarrollo de aplicaciones con interfaz grafica, manejo de eventos, clases y objetos JAVA.</t>
  </si>
  <si>
    <t>SENA</t>
  </si>
  <si>
    <t>Asistente a la conferencia  “Paginas Dinámicas”</t>
  </si>
  <si>
    <t>Asistente a la conferencia “Sistemas integrados de información - ERP”</t>
  </si>
  <si>
    <t>Universidad Cesar Vallejo</t>
  </si>
  <si>
    <t>Diseño grafico</t>
  </si>
  <si>
    <t>IST "EIGER"</t>
  </si>
  <si>
    <t>ITGB Technology Group</t>
  </si>
  <si>
    <t>Taller demostraciones y soluciones GNU/Linux</t>
  </si>
  <si>
    <t>Grupo DNET</t>
  </si>
  <si>
    <t xml:space="preserve">Certificado progresiva analista de sistema </t>
  </si>
  <si>
    <r>
      <rPr>
        <sz val="11"/>
        <color rgb="FF000000"/>
        <rFont val="Arial"/>
        <family val="2"/>
      </rPr>
      <t xml:space="preserve">Competencia laboral inicial </t>
    </r>
    <r>
      <rPr>
        <sz val="10"/>
        <color rgb="FF000000"/>
        <rFont val="Arial"/>
        <family val="2"/>
      </rPr>
      <t>“Operador en microcomputadoras”.</t>
    </r>
  </si>
  <si>
    <t>Competencia laboral intermedia “programador de aplicaciones”</t>
  </si>
  <si>
    <t>CESCA</t>
  </si>
  <si>
    <t xml:space="preserve">Certificación  progresiva  : Administrador en Base de Datos </t>
  </si>
  <si>
    <t>Certificación  progresiva experto en aplicaciones office.</t>
  </si>
  <si>
    <t>Certificación  progresiva programador en base de datos.</t>
  </si>
  <si>
    <t>Certificación  progresiva experto en Aplicaciones Comerciales</t>
  </si>
  <si>
    <t>Diploma  de participación en la implementación de un Servidor  Web Server Apache.</t>
  </si>
  <si>
    <t>Constancia de participación en la conferencia “ Negocios en red “</t>
  </si>
  <si>
    <t>Constancia de participación en la conferencia “Tecnologías WAP”.</t>
  </si>
  <si>
    <t xml:space="preserve">Constancia  actualización  en Programación en Visual Studio.Net </t>
  </si>
  <si>
    <t>Diploma de participación en  la conf. Creación de empresas</t>
  </si>
  <si>
    <t>Certificado de Atención al Cliente otorgado  por la “MUNICIPALIDAD DE LIMA”</t>
  </si>
  <si>
    <t>MUNICIPALIDAD DE LIMA</t>
  </si>
  <si>
    <t>Integración en Sistemas Informáticos</t>
  </si>
  <si>
    <t>Congreso de Nacional de Computación e Informática CONACIS</t>
  </si>
  <si>
    <t>Capacitación &amp; Eventos Empresariales SA</t>
  </si>
  <si>
    <t>Certificado de participación en el II Evento Tecnológico  “IST JOSÉ PARDO ”.</t>
  </si>
  <si>
    <t xml:space="preserve">IST JOSÉ PARDO </t>
  </si>
  <si>
    <t xml:space="preserve">CURSO DE ACTUALIZACIÓN </t>
  </si>
  <si>
    <t>SEMINARIO</t>
  </si>
  <si>
    <t>CONGRESO</t>
  </si>
  <si>
    <t>TALLER</t>
  </si>
  <si>
    <t>Código</t>
  </si>
  <si>
    <t>Requerimiento Funcional</t>
  </si>
  <si>
    <t>Prioridad</t>
  </si>
  <si>
    <t>RF1</t>
  </si>
  <si>
    <t>El sistema de información debe mostrar una pantalla de inicio de sesión para que valide a los operadores registrados en el sistema.</t>
  </si>
  <si>
    <t>Alta</t>
  </si>
  <si>
    <t>RF2</t>
  </si>
  <si>
    <t>El sistema de información debe permitir que un operador pueda registrar el ingreso de los expedientes.</t>
  </si>
  <si>
    <t>RF3</t>
  </si>
  <si>
    <t>RF4</t>
  </si>
  <si>
    <t>RF5</t>
  </si>
  <si>
    <t>El sistema de información debe permitir que un operador  realice el mantenimiento de la lista de observaciones.</t>
  </si>
  <si>
    <t>RF6</t>
  </si>
  <si>
    <t xml:space="preserve">El sistema de información debe permitir que operador realice el mantenimiento de los documentos simples(anexos) </t>
  </si>
  <si>
    <t>RF7</t>
  </si>
  <si>
    <t>RF8</t>
  </si>
  <si>
    <t>RF9</t>
  </si>
  <si>
    <t>El sistema de información debe permitir que un operador generar un informe de los expedientes atendidos según el operador.</t>
  </si>
  <si>
    <t>RF11</t>
  </si>
  <si>
    <t>RF12</t>
  </si>
  <si>
    <t>RF13</t>
  </si>
  <si>
    <t>RF14</t>
  </si>
  <si>
    <t>El sistema de información debe permitir registrar operadores.</t>
  </si>
  <si>
    <t>El sistema de información debe permitir al operador cambiar su contraseña de los operadores.</t>
  </si>
  <si>
    <t>El sistema de información debe permitir que un operador pueda registrar el detalle de las observaciones.</t>
  </si>
  <si>
    <t>El sistema de información debe permitir que un operador pueda registrar los documentos simples (anexos).</t>
  </si>
  <si>
    <t>El sistema de información debe permitir que un operador  realice el mantenimiento de los nombres y apellidos de los operadores.</t>
  </si>
  <si>
    <t>El sistema de información debe permitir que un operador  realice el mantenimiento de los de los nombres y apellidos recurrentes.</t>
  </si>
  <si>
    <t>El sistema de información debe permitir que un operador  realice el mantenimiento de los de los nombres y apellidos solicitantes.</t>
  </si>
  <si>
    <t>El sistema de información debe permitir que un operador  genere un informe de los  expedientes ingresados.</t>
  </si>
  <si>
    <t>El sistema de información debe permitir que un operador consulte los expedientes evaluados por operador</t>
  </si>
  <si>
    <t>El sistema de información debe permitir que un operador consulte por expedientes presentados por solicitante detallando la fecha</t>
  </si>
  <si>
    <t>RF10</t>
  </si>
  <si>
    <t>RF15</t>
  </si>
  <si>
    <t>Nombre del caso de uso del sistema</t>
  </si>
  <si>
    <t>Requerimiento funcional</t>
  </si>
  <si>
    <t>CU1</t>
  </si>
  <si>
    <t>CU2</t>
  </si>
  <si>
    <t>CU3</t>
  </si>
  <si>
    <t>CU4</t>
  </si>
  <si>
    <t>CU5</t>
  </si>
  <si>
    <t>CU6</t>
  </si>
  <si>
    <t>CU7</t>
  </si>
  <si>
    <t>CU8</t>
  </si>
  <si>
    <t>CU9</t>
  </si>
  <si>
    <t>CU10</t>
  </si>
  <si>
    <t>CU11</t>
  </si>
  <si>
    <t>CU12</t>
  </si>
  <si>
    <t>CU13</t>
  </si>
  <si>
    <t>Iniciar sesion</t>
  </si>
  <si>
    <t>Registrar operador</t>
  </si>
  <si>
    <t>Registrar expediente</t>
  </si>
  <si>
    <t>Registrar detalle de observacion</t>
  </si>
  <si>
    <t>Registrar documentos simples (anexos)</t>
  </si>
  <si>
    <t>Mantener operador</t>
  </si>
  <si>
    <t>Mantener recurrente</t>
  </si>
  <si>
    <t>Mantener solicitante</t>
  </si>
  <si>
    <t>Mantener requisitos</t>
  </si>
  <si>
    <t>Generar informe de los expedientes ingresados</t>
  </si>
  <si>
    <t>Generar informe de los expedientes por operador</t>
  </si>
  <si>
    <t>Consultar los expedientes evaluados por operador</t>
  </si>
  <si>
    <t>Consultar los expedientes presententados por solicitante</t>
  </si>
  <si>
    <t>1,3</t>
  </si>
  <si>
    <t>10,11</t>
  </si>
  <si>
    <t>Codigo</t>
  </si>
  <si>
    <t>Autor</t>
  </si>
  <si>
    <t>Título</t>
  </si>
  <si>
    <t>Edición</t>
  </si>
  <si>
    <t>005.133P S94 EJ. 4</t>
  </si>
  <si>
    <t>SUEHRING STEVE - CONVERSE TIM - PARK JOYCE</t>
  </si>
  <si>
    <t>La biblia de PHP 6 y MySQL</t>
  </si>
  <si>
    <t>1a</t>
  </si>
  <si>
    <t>005.133P V71</t>
  </si>
  <si>
    <t>VILLALOBOS RICARDO MARCELO</t>
  </si>
  <si>
    <t>Fundamentos de PHP</t>
  </si>
  <si>
    <t>006.78042FPM D33 EJ. 2</t>
  </si>
  <si>
    <t>DE LA CRUZ HERAS DANIEL - ZUMBADO RODRÍGUEZ CARLOS DAVID</t>
  </si>
  <si>
    <t>Flash CS3, PHP y MySQL</t>
  </si>
  <si>
    <t>005.133MP S76 EJ. 3</t>
  </si>
  <si>
    <t>SPONA HELMA</t>
  </si>
  <si>
    <t>Programación de bases de datos con MySQL y PHP</t>
  </si>
  <si>
    <t>005.133PM W45 EJ. 4</t>
  </si>
  <si>
    <t>WELLING LUKE - THOMSON LAURA</t>
  </si>
  <si>
    <t>Desarrollo Web con PHP y MySQL</t>
  </si>
  <si>
    <t>005.133PM M52 EJ. 3</t>
  </si>
  <si>
    <t>MELONI JULIE C.</t>
  </si>
  <si>
    <t>PHP, MySQL y Apache</t>
  </si>
  <si>
    <t>006.78042FPM D33</t>
  </si>
  <si>
    <t>006.78042P G98 EJ. 2</t>
  </si>
  <si>
    <t>GUTIÉRREZ GALLARDO JUAN DIEGO</t>
  </si>
  <si>
    <t>Desarrollo Web con PHP 6 y MySQL 5.1</t>
  </si>
  <si>
    <t>005.133PM W45 EJ. 2</t>
  </si>
  <si>
    <t>005.133P L82</t>
  </si>
  <si>
    <t>LÓPEZ QUIJANO JOSÉ</t>
  </si>
  <si>
    <t>Domine PHP 5</t>
  </si>
  <si>
    <t>005.133P L46 EJ. 3</t>
  </si>
  <si>
    <t>THOMPSON ED LECKY - MYER THOMAS - NOWICKI STEVEN D.</t>
  </si>
  <si>
    <t>Profesional PHP 6</t>
  </si>
  <si>
    <t>005.133PM M52 EJ. 2</t>
  </si>
  <si>
    <t>005.133P S94 EJ. 3</t>
  </si>
  <si>
    <t>005.13 C82 EJ. 2</t>
  </si>
  <si>
    <t>CORONEL CASTILLO ERIC GUSTAVO</t>
  </si>
  <si>
    <t>Creando soluciones Web con PHP 4.5 y 5.x, y MySQL Server para versiones 3.2.3, 4x y 5x</t>
  </si>
  <si>
    <t>2a</t>
  </si>
  <si>
    <t>005.133AJP B18 EJ. 2</t>
  </si>
  <si>
    <t>BALLARD PHIL - MONCUR MICHAEL</t>
  </si>
  <si>
    <t>Ajax, JavaScript y PHP</t>
  </si>
  <si>
    <t>005.133P S94 EJ. 6</t>
  </si>
  <si>
    <t>005.13 B73</t>
  </si>
  <si>
    <t>BORONCZYK TIMOTHY</t>
  </si>
  <si>
    <t>PHP y MySQL</t>
  </si>
  <si>
    <t>005.13 C82 EJ. 3</t>
  </si>
  <si>
    <t>005.133PM M52 EJ. 6</t>
  </si>
  <si>
    <t>005.133P L46 EJ. 2</t>
  </si>
  <si>
    <t>005.13 C82</t>
  </si>
  <si>
    <t>005.133AJP B18</t>
  </si>
  <si>
    <t>005.133PM H31 EJ. 5</t>
  </si>
  <si>
    <t>HARRIS ANDY</t>
  </si>
  <si>
    <t>Programación con PHP 6 y MySQL</t>
  </si>
  <si>
    <t>005.133PM W45 EJ. 6</t>
  </si>
  <si>
    <t>005.133P V71 EJ. 2</t>
  </si>
  <si>
    <t>005.133PM H31 EJ. 3</t>
  </si>
  <si>
    <t>005.13 B73 EJ. 3</t>
  </si>
  <si>
    <t>005.133PM H31 EJ. 4</t>
  </si>
  <si>
    <t>005.133PM W45 EJ. 3</t>
  </si>
  <si>
    <t>005.133P V71 EJ. 3</t>
  </si>
  <si>
    <t>nro</t>
  </si>
  <si>
    <t>005.133P S94 EJ. 2</t>
  </si>
  <si>
    <t>005.133M P43</t>
  </si>
  <si>
    <t>PÉREZ LÓPEZ CÉSAR</t>
  </si>
  <si>
    <t>MySQL para Windows y Linux</t>
  </si>
  <si>
    <t>005.133PM H31</t>
  </si>
  <si>
    <t>005.13 B73 EJ. 2</t>
  </si>
  <si>
    <t>005.133J C82 EJ. 3</t>
  </si>
  <si>
    <t>Desarrollando soluciones con Java y MySQL</t>
  </si>
  <si>
    <t>005.756M G98 EJ. 3</t>
  </si>
  <si>
    <t>MySQL 5.1</t>
  </si>
  <si>
    <t>005.133P S94</t>
  </si>
  <si>
    <t>006.78042P G98</t>
  </si>
  <si>
    <t>005.13 L86 EJ. 2</t>
  </si>
  <si>
    <t>Domine PHP y MySQL</t>
  </si>
  <si>
    <t>005.133MP S76</t>
  </si>
  <si>
    <t>005.756M S39 EJ. 2</t>
  </si>
  <si>
    <t>SCHWARTZ BARON - ZAITSEV PETER - TRACHENKO VADIM</t>
  </si>
  <si>
    <t>MySQL avanzado</t>
  </si>
  <si>
    <t>005.133J C82 EJ. 6</t>
  </si>
  <si>
    <t>005.133PM M52</t>
  </si>
  <si>
    <t>005.133JB R89</t>
  </si>
  <si>
    <t>ROZANSKI UWE</t>
  </si>
  <si>
    <t>Enterprise JavaBeans 3.0 con Elipse y JBoss</t>
  </si>
  <si>
    <t>005.133JB R89 EJ. 2</t>
  </si>
  <si>
    <t>inventario</t>
  </si>
  <si>
    <t>cod.bien</t>
  </si>
  <si>
    <t xml:space="preserve">descripcion </t>
  </si>
  <si>
    <t>marca</t>
  </si>
  <si>
    <t>modelo</t>
  </si>
  <si>
    <t>division</t>
  </si>
  <si>
    <t xml:space="preserve">color </t>
  </si>
  <si>
    <t>serie/medida</t>
  </si>
  <si>
    <t xml:space="preserve">estado </t>
  </si>
  <si>
    <t>observacion</t>
  </si>
  <si>
    <t>informe de actividades de control</t>
  </si>
  <si>
    <t>flexibilidad</t>
  </si>
  <si>
    <t>entiende y aprecia  perspectivas , definiciones opuestas sobre un tema</t>
  </si>
  <si>
    <t>compromiso de servicio al cliente interno y externo</t>
  </si>
  <si>
    <t>trato y atencion agil , cordialidad y eficiencia</t>
  </si>
  <si>
    <t xml:space="preserve">asistencia y puntualidad </t>
  </si>
  <si>
    <t>disposicion para cumplir con las normas</t>
  </si>
  <si>
    <t xml:space="preserve">etica profesional </t>
  </si>
  <si>
    <t xml:space="preserve">actitud en el respeto de las valores morales </t>
  </si>
  <si>
    <t>capacidad de analisis y solucion de problemas</t>
  </si>
  <si>
    <t xml:space="preserve">identifica ,analisa y propone alternativas </t>
  </si>
  <si>
    <t>negociación y solución de conflictos</t>
  </si>
  <si>
    <t>capacidad y actitud</t>
  </si>
  <si>
    <t xml:space="preserve">cumplimiento de los objetivos  y metas </t>
  </si>
  <si>
    <t>logra los resultados</t>
  </si>
  <si>
    <t>identificación</t>
  </si>
  <si>
    <t>comparte la vision y objetivos</t>
  </si>
  <si>
    <t>evaluación del desempeño</t>
  </si>
  <si>
    <t>evitemos sobrestimar o perjudicar a una persona</t>
  </si>
  <si>
    <t>OGCI</t>
  </si>
  <si>
    <t>oficina  general de control institucional</t>
  </si>
  <si>
    <t>comunicación</t>
  </si>
  <si>
    <t>capacidad para recibir y trasmitir ideas e informacion escrita y verbal</t>
  </si>
  <si>
    <t xml:space="preserve">adaptabilidad </t>
  </si>
  <si>
    <t>confiabilidad y responsabilidad</t>
  </si>
  <si>
    <t>cumple con las tareas en el plazo estipulado</t>
  </si>
  <si>
    <t xml:space="preserve">habilidades de relaciones interpersonales </t>
  </si>
  <si>
    <t>relaciones efectivas  con sus superiores ,colaboradores y colegas</t>
  </si>
  <si>
    <t>planificación</t>
  </si>
  <si>
    <t>diagnosticas , establece objetivos y progrma su trbajo anticipadamente  a cambios futuros . Desarrolla  y recomienda  planes cuidadosos y realistas</t>
  </si>
  <si>
    <t>SBS</t>
  </si>
  <si>
    <t>Y la infomacion sobre los  criterios  que se deben  tener en cuenta para la tramitacion de solicitudes o acciones de fiscalizacion  que forman parte  de la sub-gerencia a su cargo.</t>
  </si>
  <si>
    <t>GESDOC</t>
  </si>
  <si>
    <t>registro , tramitacion , seguimiento y culminacion de la atencion de documentos externos e internos</t>
  </si>
  <si>
    <t>califique Ud. como utilizan los estándares de codificación las siguientes metodologías</t>
  </si>
  <si>
    <t>califique Ud. como maneja la gestión de prioridades las siguientes metodologías</t>
  </si>
  <si>
    <t>califique Ud. como gestiona el trabajo en grupo las siguientes metodologías</t>
  </si>
  <si>
    <t>califique Ud. como maneja el enfoque a los usuarios las siguientes metodologías</t>
  </si>
  <si>
    <t>califique Ud. como manejan la orientación a la calidad las siguientes metodologías</t>
  </si>
  <si>
    <t>califique Ud. como manejan la documentación formal las siguientes metodologías</t>
  </si>
  <si>
    <t>ITEMS</t>
  </si>
  <si>
    <t>PREGUNTAS</t>
  </si>
  <si>
    <t>RUP</t>
  </si>
  <si>
    <t>XP</t>
  </si>
  <si>
    <t>SCRUM</t>
  </si>
  <si>
    <t>OBSERVACIONES</t>
  </si>
  <si>
    <t>Total</t>
  </si>
  <si>
    <t>Metodologías</t>
  </si>
  <si>
    <t>Estadísticos</t>
  </si>
  <si>
    <t/>
  </si>
  <si>
    <t>PRE-TEST</t>
  </si>
  <si>
    <t>POST-TEST</t>
  </si>
  <si>
    <t>Válidos</t>
  </si>
  <si>
    <t>Perdidos</t>
  </si>
  <si>
    <t>Media</t>
  </si>
  <si>
    <t>Error típ. de la media</t>
  </si>
  <si>
    <t>Desv. típ.</t>
  </si>
  <si>
    <t>Varianza</t>
  </si>
  <si>
    <t>Curtosis</t>
  </si>
  <si>
    <t>Error típ. de curtosis</t>
  </si>
  <si>
    <t>Mínimo</t>
  </si>
  <si>
    <t>Máximo</t>
  </si>
  <si>
    <t>antes</t>
  </si>
  <si>
    <t>TIEMPO</t>
  </si>
  <si>
    <t>X</t>
  </si>
  <si>
    <t>TIEMPO (Minutos)</t>
  </si>
  <si>
    <t>CONCEPTO</t>
  </si>
  <si>
    <t>MONTO</t>
  </si>
  <si>
    <t>PERS. NATURAL</t>
  </si>
  <si>
    <t>PERS. JURIDICA</t>
  </si>
  <si>
    <t>PROMEDIO DE LAS TASAS</t>
  </si>
  <si>
    <t>CANTIDAD DE SOLICITANTES 
REGISTRADOS</t>
  </si>
  <si>
    <t>OPERACION</t>
  </si>
  <si>
    <t xml:space="preserve">  = CANTIDAD DE SOLICITANTES REGISTRADOS * PROMEDIO DE LAS TASAS</t>
  </si>
  <si>
    <t>GARAYAR</t>
  </si>
  <si>
    <t>TRAMITADOR</t>
  </si>
  <si>
    <t>ALDO</t>
  </si>
  <si>
    <t>MIGUEL</t>
  </si>
  <si>
    <t>50451655</t>
  </si>
  <si>
    <t>LIMA</t>
  </si>
  <si>
    <t>LOS OLIVOS</t>
  </si>
  <si>
    <t>LMA</t>
  </si>
  <si>
    <t>DNI</t>
  </si>
  <si>
    <t>YANAVILCA</t>
  </si>
  <si>
    <t>PATRICIA</t>
  </si>
  <si>
    <t>MARCELO</t>
  </si>
  <si>
    <t>83229949</t>
  </si>
  <si>
    <t>ANCON</t>
  </si>
  <si>
    <t>MARCO</t>
  </si>
  <si>
    <t>65448904</t>
  </si>
  <si>
    <t>CARABAYLLO</t>
  </si>
  <si>
    <t>DE</t>
  </si>
  <si>
    <t>NARCISO</t>
  </si>
  <si>
    <t>55881642</t>
  </si>
  <si>
    <t>COMAS</t>
  </si>
  <si>
    <t>CONTRERAS</t>
  </si>
  <si>
    <t>SANTOS</t>
  </si>
  <si>
    <t>LAZARO</t>
  </si>
  <si>
    <t>41170635</t>
  </si>
  <si>
    <t>ATE</t>
  </si>
  <si>
    <t>CLAUDIO</t>
  </si>
  <si>
    <t>ROSARIO</t>
  </si>
  <si>
    <t>PIÑAN</t>
  </si>
  <si>
    <t>03966309</t>
  </si>
  <si>
    <t>77977062</t>
  </si>
  <si>
    <t>ASENCIOS</t>
  </si>
  <si>
    <t>JOHN</t>
  </si>
  <si>
    <t>MELENDEZ</t>
  </si>
  <si>
    <t>41537431</t>
  </si>
  <si>
    <t>VILLAFRANCA</t>
  </si>
  <si>
    <t>NICOLAS</t>
  </si>
  <si>
    <t>ANACLETO</t>
  </si>
  <si>
    <t>40454324</t>
  </si>
  <si>
    <t>MARCOS</t>
  </si>
  <si>
    <t>RAMIRO</t>
  </si>
  <si>
    <t>ROSAS</t>
  </si>
  <si>
    <t>10653266</t>
  </si>
  <si>
    <t>SANE</t>
  </si>
  <si>
    <t>YESSY</t>
  </si>
  <si>
    <t>JAVIER</t>
  </si>
  <si>
    <t>03629963</t>
  </si>
  <si>
    <t>PLAZA</t>
  </si>
  <si>
    <t>APODERADO</t>
  </si>
  <si>
    <t>SENAIDA</t>
  </si>
  <si>
    <t>CORIPACO</t>
  </si>
  <si>
    <t>55309298</t>
  </si>
  <si>
    <t>TORRES</t>
  </si>
  <si>
    <t>EVARISTO</t>
  </si>
  <si>
    <t>HUAMAN</t>
  </si>
  <si>
    <t>81076629</t>
  </si>
  <si>
    <t>CUADROS</t>
  </si>
  <si>
    <t>ROSIO</t>
  </si>
  <si>
    <t>CARDENAS</t>
  </si>
  <si>
    <t>15658876</t>
  </si>
  <si>
    <t>BASTIDAS</t>
  </si>
  <si>
    <t>OSWALDO</t>
  </si>
  <si>
    <t>GUZMAN</t>
  </si>
  <si>
    <t>58394327</t>
  </si>
  <si>
    <t>MENDEZ</t>
  </si>
  <si>
    <t>JUAN</t>
  </si>
  <si>
    <t>PALZA</t>
  </si>
  <si>
    <t>88298342</t>
  </si>
  <si>
    <t>ALVARADO</t>
  </si>
  <si>
    <t>ZACARIAS</t>
  </si>
  <si>
    <t>99252682</t>
  </si>
  <si>
    <t>ROJAS</t>
  </si>
  <si>
    <t>LEYVA</t>
  </si>
  <si>
    <t>13353245</t>
  </si>
  <si>
    <t>SANTARIA</t>
  </si>
  <si>
    <t>LOPEZ</t>
  </si>
  <si>
    <t>00227763</t>
  </si>
  <si>
    <t>OLANO</t>
  </si>
  <si>
    <t>PEDRO</t>
  </si>
  <si>
    <t>MANCILLA</t>
  </si>
  <si>
    <t>79734192</t>
  </si>
  <si>
    <t>23707194</t>
  </si>
  <si>
    <t>HALLASI</t>
  </si>
  <si>
    <t>CONYUGE</t>
  </si>
  <si>
    <t>ROMAN</t>
  </si>
  <si>
    <t>YUCRA</t>
  </si>
  <si>
    <t>86224937</t>
  </si>
  <si>
    <t>CARNET DE EXTRANJERIA</t>
  </si>
  <si>
    <t>RIVERA</t>
  </si>
  <si>
    <t>HECTOR</t>
  </si>
  <si>
    <t>QUISPE</t>
  </si>
  <si>
    <t>38900384</t>
  </si>
  <si>
    <t>FERNANDEZ</t>
  </si>
  <si>
    <t>JORGE</t>
  </si>
  <si>
    <t>BELLIDO</t>
  </si>
  <si>
    <t>35988206</t>
  </si>
  <si>
    <t>OLARTE</t>
  </si>
  <si>
    <t>GIOMAR</t>
  </si>
  <si>
    <t>ESPINOZA</t>
  </si>
  <si>
    <t>22228286</t>
  </si>
  <si>
    <t>NUGENT</t>
  </si>
  <si>
    <t>EDUARDO</t>
  </si>
  <si>
    <t>BAMBAREN</t>
  </si>
  <si>
    <t>24204995</t>
  </si>
  <si>
    <t>nroDocumento</t>
  </si>
  <si>
    <t>nombreTipoDoc</t>
  </si>
  <si>
    <t>fechaIngreso</t>
  </si>
  <si>
    <t>asunto</t>
  </si>
  <si>
    <t>nÃºmeroFolios</t>
  </si>
  <si>
    <t>RUC</t>
  </si>
  <si>
    <t>nombreSoli</t>
  </si>
  <si>
    <t>codTipoDoc</t>
  </si>
  <si>
    <t>codRecu</t>
  </si>
  <si>
    <t>codSoli</t>
  </si>
  <si>
    <t>nomUsu</t>
  </si>
  <si>
    <t>codTipoCarga</t>
  </si>
  <si>
    <t>recurrente_codRecu</t>
  </si>
  <si>
    <t>solicitante_codSoli</t>
  </si>
  <si>
    <t>usuario_nomUsu</t>
  </si>
  <si>
    <t>tipo_de_documento_codTipoDoc</t>
  </si>
  <si>
    <t>tipo_de_carga_codTipoCarga</t>
  </si>
  <si>
    <t>EXPEDIENTE</t>
  </si>
  <si>
    <t>AUTORIZACION DE CIRCULACION</t>
  </si>
  <si>
    <t>ELEAFAR S.A</t>
  </si>
  <si>
    <t>CQUISPE</t>
  </si>
  <si>
    <t>PAOLA LICARIA</t>
  </si>
  <si>
    <t>REFASA S.A.C</t>
  </si>
  <si>
    <t>INCLUSION</t>
  </si>
  <si>
    <t>EMILIA</t>
  </si>
  <si>
    <t>TEAM SOLUCIONES LOGISTICAS S.A.C.</t>
  </si>
  <si>
    <t>GONZALO MARIO</t>
  </si>
  <si>
    <t>LUIS ALBERTO</t>
  </si>
  <si>
    <t>VALENTIN</t>
  </si>
  <si>
    <t>ABB S.A</t>
  </si>
  <si>
    <t>DOCUMENTO SIMPLE</t>
  </si>
  <si>
    <t>ANEXO</t>
  </si>
  <si>
    <t>YARINA S.A.C.</t>
  </si>
  <si>
    <t>El sistema de información debe permitir que un operador pueda registrar el ingreso de los expedientes y documentos simples.</t>
  </si>
  <si>
    <t>CUN 1</t>
  </si>
  <si>
    <t>CUN 2</t>
  </si>
  <si>
    <t>CUN 3</t>
  </si>
  <si>
    <t>CUN 4</t>
  </si>
  <si>
    <t>CUN 5</t>
  </si>
  <si>
    <t>CUN 6</t>
  </si>
  <si>
    <t>CUN 7</t>
  </si>
  <si>
    <t>CUN 8</t>
  </si>
  <si>
    <t>CUN 9</t>
  </si>
  <si>
    <t>Iniciar sesión</t>
  </si>
  <si>
    <t>Consultar expedientes por operador</t>
  </si>
  <si>
    <t>Consultar expedientes por solicitante</t>
  </si>
  <si>
    <t>El sistema de información debe permitir que un operador seleccione el tipo de documento , asunto y tipo de carga para registrar un expediente.</t>
  </si>
  <si>
    <t>El sistema de información debe permitir que un operador seleccione a los solicitantes y recurrentes registrados.</t>
  </si>
  <si>
    <t>El sistema de información debe permitir al operador cambiar su contraseña .</t>
  </si>
  <si>
    <t>El sistema de información debe permitir que el jefe de la Division de carga pueda registrar, editar y eliminar operadores.</t>
  </si>
  <si>
    <t>El sistema de información debe permitir que un operador  pueda registrar, editar y eliminar  recurrentes.</t>
  </si>
  <si>
    <t>El sistema de información debe permitir que un operador  pueda registrar, editar y eliminar  solicitantes.</t>
  </si>
  <si>
    <t>El sistema de información debe permitir que un operador consultar expedientes  por solicitante detallando la fecha</t>
  </si>
  <si>
    <t>El sistema de información debe permitir a los operadores registrar las observaciones encontradas o el número de resolución.</t>
  </si>
  <si>
    <t>CUN 10</t>
  </si>
  <si>
    <t>4, 11, 12</t>
  </si>
  <si>
    <t>t11</t>
  </si>
  <si>
    <t>t10</t>
  </si>
  <si>
    <t>t12</t>
  </si>
  <si>
    <t>t13</t>
  </si>
  <si>
    <t>t14</t>
  </si>
  <si>
    <t>CUN 11</t>
  </si>
  <si>
    <t>El sistema de información debe permitir que un operador consultar expedientes  por su tipo de carga</t>
  </si>
  <si>
    <t>Consultar expedientes por su tipo de carga</t>
  </si>
  <si>
    <t>t15</t>
  </si>
  <si>
    <t>t16</t>
  </si>
  <si>
    <t>t17</t>
  </si>
  <si>
    <t>t9</t>
  </si>
  <si>
    <t>t8</t>
  </si>
  <si>
    <t>t7</t>
  </si>
  <si>
    <t>tablas</t>
  </si>
  <si>
    <t>rf</t>
  </si>
  <si>
    <t>esp</t>
  </si>
  <si>
    <t>diag.act</t>
  </si>
  <si>
    <t>fig</t>
  </si>
  <si>
    <t>28,29 y 30</t>
  </si>
  <si>
    <t>31 y 32</t>
  </si>
  <si>
    <t>33 y 34</t>
  </si>
  <si>
    <t>El sistema de información debe permitir generar reportes de los expedientes en el area</t>
  </si>
  <si>
    <t>analisis de clases</t>
  </si>
  <si>
    <t>Evaluación de expedientes (Evaluacion /Estado documento)</t>
  </si>
  <si>
    <t>Registro de documentos (Documento / Registrar)</t>
  </si>
  <si>
    <t>Registro de operadores (Operador/Registrar)</t>
  </si>
  <si>
    <t>Generar  reporte</t>
  </si>
  <si>
    <t>secuencia</t>
  </si>
  <si>
    <t>54, 55 y 56</t>
  </si>
  <si>
    <t>colab</t>
  </si>
  <si>
    <t>67,68 y 69</t>
  </si>
  <si>
    <t>Tabla</t>
  </si>
  <si>
    <t>Descripción</t>
  </si>
  <si>
    <t>tipo_de_recurrente</t>
  </si>
  <si>
    <t>tipo_de_solicitante</t>
  </si>
  <si>
    <t>tipo_de_carga</t>
  </si>
  <si>
    <t>tipo_de_documento</t>
  </si>
  <si>
    <t>tipo_de_usuario</t>
  </si>
  <si>
    <t>D_Estado</t>
  </si>
  <si>
    <t>Documento</t>
  </si>
  <si>
    <t>Solicitante</t>
  </si>
  <si>
    <t>Usuario</t>
  </si>
  <si>
    <t>Ubigeo</t>
  </si>
  <si>
    <t>Almacena la datos sobre el país , departamento , provincia y distrito.</t>
  </si>
  <si>
    <t>Almacena los estados del documento(aprobado o desaprobado) , también registra las observaciones a un documento.</t>
  </si>
  <si>
    <t>Almacena la información de las personas naturales o jurídicas propietarias de los vehículos de carga.</t>
  </si>
  <si>
    <t xml:space="preserve">  `codTipoRecu` </t>
  </si>
  <si>
    <t xml:space="preserve">  `nombreTipoRecu` </t>
  </si>
  <si>
    <t xml:space="preserve">  `codTipoSoli` </t>
  </si>
  <si>
    <t xml:space="preserve">  `nombreTipoSoli` </t>
  </si>
  <si>
    <t>Almacena la información de los clientes internos (operadores y jefe), empleados de la municipalidad de Lima.</t>
  </si>
  <si>
    <t>Almacena los nombres (tramitador , apoderado o conyugue), se relaciona con la tabla recurrentes.</t>
  </si>
  <si>
    <t>Almacena los nombres (persona natural y persona jurídica), se relaciona con la tabla solicitantes.</t>
  </si>
  <si>
    <t>Almacena los tipos y sub-tipos de carga, , se relaciona con la tabla documentos.</t>
  </si>
  <si>
    <t>Almacena los tipos de documentos ( expediente y documentos simple), se relaciona con la tabla documento.</t>
  </si>
  <si>
    <t>Almacena los tipos de usuario (ventanilla, evaluación, elaboración de cartas e informes , jefe , elaboración de resoluciones y archivo).</t>
  </si>
  <si>
    <t>Almacena los datos de un documento , la fecha de registro y la persona que lo atendió.</t>
  </si>
  <si>
    <t>Almacena la información de las personas que se acercan a la sub-gerencia para presentar el expediente.</t>
  </si>
  <si>
    <t>Almacena el nombre de un tipo de recurrente (apoderado , conyugue o tramitador).</t>
  </si>
  <si>
    <t xml:space="preserve">  `codTipoCarga` </t>
  </si>
  <si>
    <t xml:space="preserve">  `nomTipoCarga` </t>
  </si>
  <si>
    <t xml:space="preserve">  `nomSubTipoCarga` </t>
  </si>
  <si>
    <t>Almacena el nombre del tipo de carga (general, productos peligrosos, comercial, valores y dinero, animales vivos, agua potable y otros no considerados).</t>
  </si>
  <si>
    <t>Almacena el sub-tipo de carga solo para el tipo de carga (general y productos peligrosos).</t>
  </si>
  <si>
    <t xml:space="preserve">  `codTipoDoc` </t>
  </si>
  <si>
    <t xml:space="preserve">  `nombreTipoDoc` </t>
  </si>
  <si>
    <t>Almacena el nombre de un tipo de documento (expediente o documento simple).</t>
  </si>
  <si>
    <t xml:space="preserve">  `codTipoUser` </t>
  </si>
  <si>
    <t xml:space="preserve">  `tipoUsuario`</t>
  </si>
  <si>
    <t>Almacena el nombre del tipo de usuario (jefe, ventanilla, evaluación, archivo, elaboración de cartas , elaboración de resoluciones).</t>
  </si>
  <si>
    <t>Destado</t>
  </si>
  <si>
    <t xml:space="preserve">  `idestado` </t>
  </si>
  <si>
    <t xml:space="preserve">  `comentario` </t>
  </si>
  <si>
    <t xml:space="preserve">  `fecha` </t>
  </si>
  <si>
    <t xml:space="preserve">  `id_documento` </t>
  </si>
  <si>
    <t>Almacena el nombre del tipo de estado para el documento (aprobado o desaprobado).</t>
  </si>
  <si>
    <t>Almacena la fecha que fue registrado el estado del documento.</t>
  </si>
  <si>
    <t>documento</t>
  </si>
  <si>
    <t xml:space="preserve">  `nroDocumento` </t>
  </si>
  <si>
    <t xml:space="preserve">  `fechaIngreso` </t>
  </si>
  <si>
    <t xml:space="preserve">  `asunto` </t>
  </si>
  <si>
    <t xml:space="preserve">  `numeroFolios` </t>
  </si>
  <si>
    <t xml:space="preserve">  `usuario_nomUsu` </t>
  </si>
  <si>
    <t xml:space="preserve">  `tipo_de_documento_codTipoDoc` </t>
  </si>
  <si>
    <t xml:space="preserve">  `tipo_de_carga_codTipoCarga` </t>
  </si>
  <si>
    <t xml:space="preserve">  `recurrente_numIdentif1` </t>
  </si>
  <si>
    <t xml:space="preserve">  `solicitante_RUC` </t>
  </si>
  <si>
    <t xml:space="preserve">  `estado_atencion` </t>
  </si>
  <si>
    <t>Almacena la fecha de ingreso del documento.</t>
  </si>
  <si>
    <t>Almacena el número de folios del documento.</t>
  </si>
  <si>
    <t>Almacena el estado del documento.</t>
  </si>
  <si>
    <t>recurrente</t>
  </si>
  <si>
    <t xml:space="preserve">  `nomRecu` </t>
  </si>
  <si>
    <t xml:space="preserve">  `apePatRecu` </t>
  </si>
  <si>
    <t xml:space="preserve">  `apeMatRecu` </t>
  </si>
  <si>
    <t xml:space="preserve">  `numIdentif` </t>
  </si>
  <si>
    <t xml:space="preserve">  `tipo_de_recurrente_codTipoRecu` </t>
  </si>
  <si>
    <t xml:space="preserve">  `idUbigueo` </t>
  </si>
  <si>
    <t>Almacena el nombre del recurrente.</t>
  </si>
  <si>
    <t>Almacena el apellido paterno del recurrente.</t>
  </si>
  <si>
    <t>Almacena el apellido materno del recurrente.</t>
  </si>
  <si>
    <t>solicitante</t>
  </si>
  <si>
    <t xml:space="preserve">  `RUC` </t>
  </si>
  <si>
    <t xml:space="preserve">  `nombreSoli` </t>
  </si>
  <si>
    <t xml:space="preserve">  `apePatSoli` </t>
  </si>
  <si>
    <t xml:space="preserve">  `apeMatSoli` </t>
  </si>
  <si>
    <t xml:space="preserve">  `direccionSoli` </t>
  </si>
  <si>
    <t xml:space="preserve">  `teléfono` </t>
  </si>
  <si>
    <t xml:space="preserve">  `tipo_de_solicitante_codTipoSoli` </t>
  </si>
  <si>
    <t xml:space="preserve">  `IdUbigueo` </t>
  </si>
  <si>
    <t>Almacena el número de RUC del solicitante . Es la llave primaria.</t>
  </si>
  <si>
    <t>Almacena el nombre del solicitante.</t>
  </si>
  <si>
    <t>Almacena el apellido paterno del solicitante.</t>
  </si>
  <si>
    <t>Almacena el apellido materno del solicitante.</t>
  </si>
  <si>
    <t>usuario</t>
  </si>
  <si>
    <t xml:space="preserve">  `nomUsu` </t>
  </si>
  <si>
    <t xml:space="preserve">  `DNI` </t>
  </si>
  <si>
    <t xml:space="preserve">  `clave` </t>
  </si>
  <si>
    <t xml:space="preserve">  `apeMat` </t>
  </si>
  <si>
    <t xml:space="preserve">  `apePat` </t>
  </si>
  <si>
    <t xml:space="preserve">  `nombre` </t>
  </si>
  <si>
    <t xml:space="preserve">  `fechNac` </t>
  </si>
  <si>
    <t xml:space="preserve">  `sexo` </t>
  </si>
  <si>
    <t xml:space="preserve">  `telefono` </t>
  </si>
  <si>
    <t xml:space="preserve">  `tipo_usuario_codTipoUser` </t>
  </si>
  <si>
    <t>Almacena el nombre del usuario. Es la llave principal.</t>
  </si>
  <si>
    <t>Almacena el número de DNI del usuario.</t>
  </si>
  <si>
    <t>Almacena la clave del usuario.</t>
  </si>
  <si>
    <t>Almacena el apellido materno del usuario.</t>
  </si>
  <si>
    <t>Almacena el apellido paterno del usuario.</t>
  </si>
  <si>
    <t>Almacena el nombres de los operadores y el jefe de la división.</t>
  </si>
  <si>
    <t>Almacena la fecha de nacimiento del usuario.</t>
  </si>
  <si>
    <t>Almacena el sexo del usuario.</t>
  </si>
  <si>
    <t>ubigeos</t>
  </si>
  <si>
    <t xml:space="preserve">  `ID_Pais` </t>
  </si>
  <si>
    <t xml:space="preserve">  `UBIGEO` </t>
  </si>
  <si>
    <t xml:space="preserve">  `Departamento` </t>
  </si>
  <si>
    <t xml:space="preserve">  `Provincia` </t>
  </si>
  <si>
    <t xml:space="preserve">  `Distrito` </t>
  </si>
  <si>
    <t xml:space="preserve">  `ID_Zona` </t>
  </si>
  <si>
    <t>Almacena el nombre del departamento.</t>
  </si>
  <si>
    <t>Almacena el nombre de una provincia.</t>
  </si>
  <si>
    <t>Almacena el nombre de un distrito.</t>
  </si>
  <si>
    <t>Almacena el código de un tipo de recurrente .Es la llave primaria .</t>
  </si>
  <si>
    <t>Almacena el código de un tipo de solicitante. Es la llave primaria.</t>
  </si>
  <si>
    <t>Almacena el nombre del tipo de solicitante (persona natural o persona jurídica).</t>
  </si>
  <si>
    <t>Almacena el código del tipo de carga. Es la llave primaria.</t>
  </si>
  <si>
    <t>Almacena el código de un tipo de documento. Es la llave primaria.</t>
  </si>
  <si>
    <t>Almacena el código de un tipo de usuario. Es la llave primaria.</t>
  </si>
  <si>
    <t>Almacena el código del estado del documento. Es la llave primaria.</t>
  </si>
  <si>
    <t>Almacena el código del documento. Es la llave foránea.</t>
  </si>
  <si>
    <t>Almacena el código para el número de documento. Es llave primaria.</t>
  </si>
  <si>
    <t>Almacena el asunto (Autorización de circulación, inclusión y otros).</t>
  </si>
  <si>
    <t>Almacena el nombre del usuario de la tabla usuario. Es una llave foránea</t>
  </si>
  <si>
    <t>Almacena el código del tipo de documento. Es una llave foránea.</t>
  </si>
  <si>
    <t>Almacena el código del tipo de carga. Es una llave foránea.</t>
  </si>
  <si>
    <t>Almacena el código del recurrente. Es una llave foránea.</t>
  </si>
  <si>
    <t>Almacena el número de RUC  de un solicitante. Es una llave foránea.</t>
  </si>
  <si>
    <t>Almacena el código del recurrente. Es una llave primaria.</t>
  </si>
  <si>
    <t>Almacena el código de un tipo de recurrente. Es una llave foránea.</t>
  </si>
  <si>
    <t>Almacena el código de ubigeo. Es una llave foránea.</t>
  </si>
  <si>
    <t>Almacena la dirección  del solicitante.</t>
  </si>
  <si>
    <t>Almacena el teléfono  del solicitante.</t>
  </si>
  <si>
    <t>Almacena el tipo de solicitante. Es una llave foránea.</t>
  </si>
  <si>
    <t>Almacena el número de teléfono del usuario.</t>
  </si>
  <si>
    <t>Almacena el código del tipo de usuario. Es una llave foránea.</t>
  </si>
  <si>
    <t>Almacena el código del país.</t>
  </si>
  <si>
    <t>Almacena el código del ubigeos. Es la llave principal.</t>
  </si>
  <si>
    <t>Almacena el código de una zona.</t>
  </si>
  <si>
    <t xml:space="preserve"> 1_ Ingresar usuario del comprador</t>
  </si>
  <si>
    <t>&lt;&lt;subsystem&gt;&gt;Iniciar sesión</t>
  </si>
  <si>
    <t>&lt;&lt;subsystem&gt;&gt;Operador/Registrar</t>
  </si>
  <si>
    <t>&lt;&lt;subsystem&gt;&gt;Documento / Registrar</t>
  </si>
  <si>
    <t>&lt;&lt;subsystem&gt;&gt;Evaluacion /Estado documento</t>
  </si>
  <si>
    <t>&lt;&lt;subsystem&gt;&gt;Mantenimiento recurrente</t>
  </si>
  <si>
    <t>&lt;&lt;subsystem&gt;&gt;Mantenimiento solicitante</t>
  </si>
  <si>
    <t>&lt;&lt;subsystem&gt;&gt;Consultar expedientes por operador</t>
  </si>
  <si>
    <t>&lt;&lt;subsystem&gt;&gt;Consultar expedientes por solicitante</t>
  </si>
  <si>
    <t>&lt;&lt;subsystem&gt;&gt;Generar  reporte</t>
  </si>
  <si>
    <t>&lt;&lt;subsystem&gt;&gt;Consultar expedientes por su tipo de carga</t>
  </si>
  <si>
    <t>&lt;&lt;subsystem&gt;&gt;Operador/Cambiar contaseña</t>
  </si>
  <si>
    <t>Operador/Registrar</t>
  </si>
  <si>
    <t>Documento / Registrar</t>
  </si>
  <si>
    <t>Evaluacion /Estado documento</t>
  </si>
  <si>
    <t>Operador/Cambiar contaseña</t>
  </si>
  <si>
    <t>Mantenimiento recurrente</t>
  </si>
  <si>
    <t>Mantenimiento solicitante</t>
  </si>
  <si>
    <t>tabla</t>
  </si>
  <si>
    <t>ITEM</t>
  </si>
  <si>
    <t>TIPO DE DOC.</t>
  </si>
  <si>
    <t>Nro.</t>
  </si>
  <si>
    <t xml:space="preserve">FECHA </t>
  </si>
  <si>
    <t>FOLIO</t>
  </si>
  <si>
    <t>RAZON SOCIAL</t>
  </si>
  <si>
    <t>ASUNTO</t>
  </si>
  <si>
    <t>EXP. DE SISTEMA</t>
  </si>
  <si>
    <t>247763-2012</t>
  </si>
  <si>
    <t>18.12.2012</t>
  </si>
  <si>
    <t>TENICELA CHAPARRO MIGUEL ANGEL</t>
  </si>
  <si>
    <t>R.S. N. 12693-2012-28/12/2012</t>
  </si>
  <si>
    <t>TENICELA</t>
  </si>
  <si>
    <t>CHAPARRO</t>
  </si>
  <si>
    <t>ZARATE - GRAN CHIMU 715</t>
  </si>
  <si>
    <t>9353253</t>
  </si>
  <si>
    <t>247117-2012</t>
  </si>
  <si>
    <t>17.12.2012</t>
  </si>
  <si>
    <t xml:space="preserve">LUIS ALBERTO CASTRO ROJAS </t>
  </si>
  <si>
    <t>R.S. N. 12654-2012-28/12/2012</t>
  </si>
  <si>
    <t>CASTRO</t>
  </si>
  <si>
    <t>LUIS</t>
  </si>
  <si>
    <t>4382037</t>
  </si>
  <si>
    <t>246823-2012</t>
  </si>
  <si>
    <t>TRANSPORTE SAN GABRIEL S.A.C.</t>
  </si>
  <si>
    <t>R.S. N. 12640-2012-28/12/2012</t>
  </si>
  <si>
    <t>213690183467</t>
  </si>
  <si>
    <t>7951036</t>
  </si>
  <si>
    <t>245556-2012</t>
  </si>
  <si>
    <t>14.12.2012</t>
  </si>
  <si>
    <t>COMPAÑÍA DIESEL GAS S.R.L.</t>
  </si>
  <si>
    <t>R.S. N. 12671-2012-28/12/2012</t>
  </si>
  <si>
    <t>212748197337</t>
  </si>
  <si>
    <t>8662127</t>
  </si>
  <si>
    <t>245944-2012</t>
  </si>
  <si>
    <t>XPERTO SOPORTE Y SERVICIOS  S.A.</t>
  </si>
  <si>
    <t>R.S. N. 12707-2012-28/12/2012</t>
  </si>
  <si>
    <t>212816054875</t>
  </si>
  <si>
    <t>0952299</t>
  </si>
  <si>
    <t>245186-2012</t>
  </si>
  <si>
    <t>28.12.2012</t>
  </si>
  <si>
    <t>IMPOEXPO IBERIANDINA E.I.R.L.</t>
  </si>
  <si>
    <t>R.S. N. 12618-2012-28/12/2012</t>
  </si>
  <si>
    <t>212684659899</t>
  </si>
  <si>
    <t>3533701</t>
  </si>
  <si>
    <t>244179-2012</t>
  </si>
  <si>
    <t>12.12.2012</t>
  </si>
  <si>
    <t>ALFONSO QUISPE SAMANIEGO</t>
  </si>
  <si>
    <t>R.S. N. 12498-2012-26/12/2012</t>
  </si>
  <si>
    <t>SAMANIEGO</t>
  </si>
  <si>
    <t>ALFONSO</t>
  </si>
  <si>
    <t>8011504</t>
  </si>
  <si>
    <t>243895-2012</t>
  </si>
  <si>
    <t>JIMENEZ ZAPATA MILTON</t>
  </si>
  <si>
    <t>R.S. N. 12508-2012-2013/12/2012</t>
  </si>
  <si>
    <t>JIMENEZ</t>
  </si>
  <si>
    <t>ZAPATA</t>
  </si>
  <si>
    <t>MILTON</t>
  </si>
  <si>
    <t>9945098</t>
  </si>
  <si>
    <t>244514-2012</t>
  </si>
  <si>
    <t xml:space="preserve">CORSINO ROGER OLIVAS CHAVEZ </t>
  </si>
  <si>
    <t>R.S. N. 12508-2012-26/12/2012</t>
  </si>
  <si>
    <t>OLIVAS</t>
  </si>
  <si>
    <t>CHAVEZ</t>
  </si>
  <si>
    <t>CORSINO</t>
  </si>
  <si>
    <t>9962969</t>
  </si>
  <si>
    <t>244536-2012</t>
  </si>
  <si>
    <t>IVCO FINNING PERU S.A.C.</t>
  </si>
  <si>
    <t>R.S. N. 12532-2012-26/12/2012</t>
  </si>
  <si>
    <t>212430019316</t>
  </si>
  <si>
    <t>0294893</t>
  </si>
  <si>
    <t>245355-2012</t>
  </si>
  <si>
    <t>13.12.2012</t>
  </si>
  <si>
    <t>DISTR. Y SER. JIMENEZ E.I.R.L.</t>
  </si>
  <si>
    <t>R.S. N. 12622-2012-28/12/2012</t>
  </si>
  <si>
    <t>212499592643</t>
  </si>
  <si>
    <t>0357598</t>
  </si>
  <si>
    <t>242785-2012</t>
  </si>
  <si>
    <t>11.12.2012</t>
  </si>
  <si>
    <t>PEREZ DOMINGUEZ DELIA VIRGINIA</t>
  </si>
  <si>
    <t>R.S. N. 12475-2012-21/12/2012</t>
  </si>
  <si>
    <t>PEREZ</t>
  </si>
  <si>
    <t>DOMINGUEZ</t>
  </si>
  <si>
    <t>DELIA</t>
  </si>
  <si>
    <t>3826293</t>
  </si>
  <si>
    <t>242536-2012</t>
  </si>
  <si>
    <t>PRODUCTOS QUIMICOS ESENCIALES S.A.C.</t>
  </si>
  <si>
    <t>R.S. N. 12483-2012-21/12/2012</t>
  </si>
  <si>
    <t>211731384569</t>
  </si>
  <si>
    <t>3537781</t>
  </si>
  <si>
    <t>245422-2012</t>
  </si>
  <si>
    <t>INVERSIONES ASPEN S.R.L.</t>
  </si>
  <si>
    <t>R.S. N. 12627-2012-28/12/2012</t>
  </si>
  <si>
    <t>212627875151</t>
  </si>
  <si>
    <t>1177698</t>
  </si>
  <si>
    <t>241985-2012</t>
  </si>
  <si>
    <t>10.12.2012</t>
  </si>
  <si>
    <t>TRANSEL S.A.C.</t>
  </si>
  <si>
    <t>R.S. N. 12442-2012-21/12/2012</t>
  </si>
  <si>
    <t>211543702259</t>
  </si>
  <si>
    <t>2229625</t>
  </si>
  <si>
    <t>241766-2012</t>
  </si>
  <si>
    <t>LIZANDRO JOHAN GONZALES</t>
  </si>
  <si>
    <t>R.S. N. 12439-2012-21/12/2012</t>
  </si>
  <si>
    <t>LIZANDRO</t>
  </si>
  <si>
    <t>GONZALES</t>
  </si>
  <si>
    <t>JOHAN</t>
  </si>
  <si>
    <t>8237277</t>
  </si>
  <si>
    <t>239247-2012</t>
  </si>
  <si>
    <t>05.12.2012</t>
  </si>
  <si>
    <t xml:space="preserve">GUMERCINDO RIVAS ESPINOZA </t>
  </si>
  <si>
    <t>R.S. N. 12407-2012-21/12/2012</t>
  </si>
  <si>
    <t>RIVAS</t>
  </si>
  <si>
    <t>GUMERCINDO</t>
  </si>
  <si>
    <t>6678647</t>
  </si>
  <si>
    <t>237422-2012</t>
  </si>
  <si>
    <t>03.12.2012</t>
  </si>
  <si>
    <t>TOTAL SERVICIOS S.A.</t>
  </si>
  <si>
    <t>R.S N. 12403-2012-21/12/2012</t>
  </si>
  <si>
    <t>210277763674</t>
  </si>
  <si>
    <t>6270845</t>
  </si>
  <si>
    <t>234833-2012</t>
  </si>
  <si>
    <t>29.11.2012</t>
  </si>
  <si>
    <t>OBANDO SOLIS FERREOS WILLIAMS</t>
  </si>
  <si>
    <t>R.S. N. 12232-2012/14/12/2012</t>
  </si>
  <si>
    <t>SOLIS</t>
  </si>
  <si>
    <t>FERREOS</t>
  </si>
  <si>
    <t>WILLIAMS</t>
  </si>
  <si>
    <t>4410531</t>
  </si>
  <si>
    <t>233171-2012</t>
  </si>
  <si>
    <t>27.11.2012</t>
  </si>
  <si>
    <t>CORPORACION ALEXANDRA S.A.C.</t>
  </si>
  <si>
    <t>R.S. N. 12745-2012-28/12/2012</t>
  </si>
  <si>
    <t>209333161286</t>
  </si>
  <si>
    <t>7792701</t>
  </si>
  <si>
    <t>224989-2012</t>
  </si>
  <si>
    <t>16.11.2012</t>
  </si>
  <si>
    <t>RAMIREZ SOTELO HERMOGENES</t>
  </si>
  <si>
    <t>R.S. N. 12626-2012-28/12/2012</t>
  </si>
  <si>
    <t>RAMIREZ</t>
  </si>
  <si>
    <t>SOTELO</t>
  </si>
  <si>
    <t>HERMOGENES</t>
  </si>
  <si>
    <t>2568948</t>
  </si>
  <si>
    <t>228442-2012</t>
  </si>
  <si>
    <t>21.11.2012</t>
  </si>
  <si>
    <t>INDUSTRIAS Q.A.C.   S.A.C.</t>
  </si>
  <si>
    <t>R.S. N. 12438-2012-21/12/2012</t>
  </si>
  <si>
    <t>208510905969</t>
  </si>
  <si>
    <t>5447391</t>
  </si>
  <si>
    <t>214304-2012</t>
  </si>
  <si>
    <t>06.11.2012</t>
  </si>
  <si>
    <t>CONSTRUCCIONES ELECTROMECANICAS DELCROSA S.A.</t>
  </si>
  <si>
    <t>R.S. N. 12531-2012-26/12/2012</t>
  </si>
  <si>
    <t>207136640545</t>
  </si>
  <si>
    <t>2159162</t>
  </si>
  <si>
    <t>239474-2012</t>
  </si>
  <si>
    <t>ALNI SERVICICE  S.A.C.</t>
  </si>
  <si>
    <t>R.S. N. 12217-2012/14/12/2012</t>
  </si>
  <si>
    <t>210613682918</t>
  </si>
  <si>
    <t>2850739</t>
  </si>
  <si>
    <t>228530-2012</t>
  </si>
  <si>
    <t>CONCYSSA S.A.</t>
  </si>
  <si>
    <t>R.S. N. 12398-2012-20/12/2012</t>
  </si>
  <si>
    <t>208533182304</t>
  </si>
  <si>
    <t>6647782</t>
  </si>
  <si>
    <t>Jr Antonio Vargas Nro 1733 Urb.Elio Cercado de Lima</t>
  </si>
  <si>
    <t>Central: 417-5300</t>
  </si>
  <si>
    <r>
      <t xml:space="preserve">AUTORIZACION DE CIRCULACION     DICIEMBRE - NOVIEMBRE  2012 </t>
    </r>
    <r>
      <rPr>
        <b/>
        <sz val="20"/>
        <color theme="0"/>
        <rFont val="Calibri"/>
        <family val="2"/>
        <scheme val="minor"/>
      </rPr>
      <t>(03- ENERO 2013)</t>
    </r>
  </si>
  <si>
    <t>Mantener operador (Operador/Registrar) y (Operador / cambiar passw)</t>
  </si>
  <si>
    <t>43,44</t>
  </si>
  <si>
    <t>Finalmente, después de haber obtenido resultados satisfactorios de los indicadores del estudio, se concluye que un sistema de información mejora el proceso de Autorización de Circulación en la División de Transporte de Carga de la Municipalidad de Lima</t>
  </si>
  <si>
    <t>conclusiones</t>
  </si>
  <si>
    <t xml:space="preserve"> Determinar la influencia de un sistema de información en la reducción tiempo promedio de pre-evaluación de expedientes para el proceso de autorización de circulación en la División de Transporte de Carga.</t>
  </si>
  <si>
    <t>Determinar la influencia de un sistema de información en la reducción del tiempo promedio de consulta de expedientes para el proceso de autorización de circulación en la División de Transporte de Carga.</t>
  </si>
  <si>
    <t>Determinar la influencia de un sistema de información en el proceso de Autorización de Circulación en la División de Transporte de Carga.</t>
  </si>
  <si>
    <t>Diseñar, desarrollar e implementar un sistema de información para el proceso de autorización de circulación de la división de carga.</t>
  </si>
  <si>
    <t>objetivos</t>
  </si>
  <si>
    <t>sugerencias</t>
  </si>
  <si>
    <t>Se concluye que el sistema de informacicon influyo positivamente en el proceso de Autorización de Circulación en la División de Transporte de Carga de la Municipalidad de Lima porque  el tiempo promedio de pre-evaluación de expedientes disminuyó  ya que antes  a la implementación era 6.85 minutos, y después de la implementación fue 3.7 minutos, lo que significa una reducción de 45.98% en el tiempo promedio de pre-evaluación de expedientes</t>
  </si>
  <si>
    <t>se concluye que el sistema de informacion agilizo el proceso de Autorización de Circulación porque mejoro los tiempos de pre-evaluación y consulta de expedientes, que permite a los operadores aumentar su desempeno y asi brindar una mejor atencion a los solicitantes.</t>
  </si>
  <si>
    <t>Se concluye que el sistema de informacicon influyo positivamente en el proceso de Autorización de Circulación en la División de Transporte de Carga de la Municipalidad de Lima porque  el tiempo promedio de consulta de expedientes disminuyó  ya que antes  a la implementación era 2.43 minutos, y después de la implementación fue 1.58 minutos, lo que significa una reducción de 34.97% en el tiempo promedio de consulta de expedientes</t>
  </si>
  <si>
    <t>Tomar como referencia este estudio para elaborar instrumentos que permitan caputar informacion relevante y modificar el sistema para ajustarlo a las necesidades de cada area de la sub-gerencia de regulación de transportes o cualquier otra instucion que trabaje con  expedientes como el caso de notarias, ministerios, colegios, universidades, etc.</t>
  </si>
  <si>
    <t xml:space="preserve">Capacitar a los operadores e involucrarlos en la mejora del proceso, ademas que tengan a bien  elaborar actas que especifiquen las conclusiones que llegaron despues de cada sesion . Esta informacion puede servir para elaborar mejores indicadores que permitan optimizar el desempeno del area. </t>
  </si>
  <si>
    <t>Se recomienda tener reuniones con los encargados del proyecto para ir mostrandole los avances y obtener mejores resultados en la elaboracion del sistema de informacion.</t>
  </si>
  <si>
    <t>Se sugiere ampliar el estudio en otras areas de la sub-gerencia de regulación de transporte porque todas areas trabajan con expedientes, ademas tienen la garantia de tener resultados positivos frente a la forma tradicional de gestión de expedientes.</t>
  </si>
  <si>
    <t>Disciplinas / Artefactos generados o modificados </t>
  </si>
  <si>
    <t>durante la Fase de Inicio</t>
  </si>
  <si>
    <t>Comienzo</t>
  </si>
  <si>
    <t>Aprobación</t>
  </si>
  <si>
    <t>Modelado del Negocio</t>
  </si>
  <si>
    <t>Modelo de Casos de Uso del Negocio y Modelo de Objetos del Negocio</t>
  </si>
  <si>
    <t>Semana 14/10/02 - 20/10/02</t>
  </si>
  <si>
    <t>Semana 28/10/02 - 3/11/02</t>
  </si>
  <si>
    <t>Requisitos</t>
  </si>
  <si>
    <t>Glosario</t>
  </si>
  <si>
    <t>Visión</t>
  </si>
  <si>
    <t>Semana 21/10/02 - 27/10/02</t>
  </si>
  <si>
    <t>Modelo de Casos de Uso</t>
  </si>
  <si>
    <t>Siguiente fase</t>
  </si>
  <si>
    <t>Especificación de Casos de Uso</t>
  </si>
  <si>
    <t>Especificaciones Adicionales</t>
  </si>
  <si>
    <t>Análisis / Diseño</t>
  </si>
  <si>
    <t>Modelo de Análisis / Diseño</t>
  </si>
  <si>
    <t>Modelo de Datos</t>
  </si>
  <si>
    <t>Implementación</t>
  </si>
  <si>
    <t>Prototipos de Interfaces de Usuario</t>
  </si>
  <si>
    <t>Modelo de Implementación</t>
  </si>
  <si>
    <t>Pruebas</t>
  </si>
  <si>
    <t>Casos de Pruebas Funcionales</t>
  </si>
  <si>
    <t>Despliegue</t>
  </si>
  <si>
    <t>Modelo de Despliegue</t>
  </si>
  <si>
    <t>Semana 28/10/02 - 3/10/02</t>
  </si>
  <si>
    <t>Gestión de Cambios y Configuración</t>
  </si>
  <si>
    <t>Durante todo el proyecto</t>
  </si>
  <si>
    <t>Gestión del proyecto</t>
  </si>
  <si>
    <t>Plan de Desarrollo del Software en su versión 1.0 y planes de las Iteraciones</t>
  </si>
  <si>
    <t>Ambiente</t>
  </si>
  <si>
    <t>PLANIFICACION</t>
  </si>
  <si>
    <t>durante la Fase de Elaboración</t>
  </si>
  <si>
    <t>Aprobado</t>
  </si>
  <si>
    <t>Semana 11/12/02 - 17/12/02</t>
  </si>
  <si>
    <t>Revisar en cada iteración</t>
  </si>
  <si>
    <t>Plan de Desarrollo del Software en su versión 2.0 y planes de las Iteraciones</t>
  </si>
  <si>
    <t>durante la Fase de Construcción (Iteración 1)</t>
  </si>
  <si>
    <t>Casos de Uso negociados para la Primera Release</t>
  </si>
  <si>
    <t>Elaborar Pedido (Gestión de Ventas)</t>
  </si>
  <si>
    <t>Consultar Pedidos no Atendidos (Gestión de Almacén)</t>
  </si>
  <si>
    <t>durante la Fase de Construcción (Iteración 2)</t>
  </si>
  <si>
    <t>Casos de Uso negociados para la Segunda Release</t>
  </si>
  <si>
    <t>Atender Pedido (Gestión de Almacén)</t>
  </si>
  <si>
    <t>Cancelar Pedido Atendido (Gestión de Almacén)</t>
  </si>
  <si>
    <t>Pasar Pedido a Envío (Gestión de Almacén)</t>
  </si>
  <si>
    <t>Incidencia de Pedidos (Gestión de Almacén y Ventas)</t>
  </si>
  <si>
    <t>DIARIO DE EJECUCION</t>
  </si>
  <si>
    <t>Día</t>
  </si>
  <si>
    <t>Actividad desarrollada</t>
  </si>
  <si>
    <t>Dedicación estimada (en horas de trabajo)</t>
  </si>
  <si>
    <t>Reunión de los miembros del grupo. Puesta en marcha del proyecto. Organización del equipo.</t>
  </si>
  <si>
    <t>3,5</t>
  </si>
  <si>
    <t>Reunión con el Stakeholder de la empresa cliente. Descripción general del sistema. Captura inicial de requisitos.</t>
  </si>
  <si>
    <t>Reunión con dos de los integrantes del grupo no asistentes a la anterior reunión. Explicación de la presentación del proyecto.</t>
  </si>
  <si>
    <t>Elaboración del primer documento con la captura de requisitos inicial para exponer al resto del grupo.</t>
  </si>
  <si>
    <t>Reunión del grupo de trabajo. Aclaración de los requisitos iniciales del sistema.</t>
  </si>
  <si>
    <t>Segunda reunión con el Stakeholder para la aclaración de dudas anteriores, y para el inicio del documento Visión y Plan de Desarrollo Software.</t>
  </si>
  <si>
    <t>Reunión del Jefe Proyecto y Arquitecto de Software para la planificación de tareas. Comienzo de la fase de Análisis.</t>
  </si>
  <si>
    <t>Reunión del Jefe de Proyecto, Arquitecto de Software y dos Programadores para identificar subsistemas, actores y algunos casos de uso generales. Primeros esbozos en Rational Rose.</t>
  </si>
  <si>
    <t>Tercera reunión con el Stakeholder. Aclaración de las características del sistema y sus atributos. Definición de los perfiles de usuario.</t>
  </si>
  <si>
    <t>1,5</t>
  </si>
  <si>
    <t>Presentación de la versión 1.0 del documento Visión. Cuarta reunión con el Stakeholder. Casos de uso generales y glosario encaminados. Algunos posibles casos de prueba.</t>
  </si>
  <si>
    <t>Realización del documento Visión versión 1.0 completa.</t>
  </si>
  <si>
    <t>Presentación del artefacto Plan de Desarrollo Software y del Modelo de Casos de Uso del Negocio y de Objetos del Negocio.</t>
  </si>
  <si>
    <t>Generación del Diagrama de Clases.</t>
  </si>
  <si>
    <t>Creación de las Plantillas de Especificación de Casos de Uso y revisión de otros artefactos.</t>
  </si>
  <si>
    <t>5,5</t>
  </si>
  <si>
    <t>Reunión del todo el equipo para revisar cada artefacto y asegurar que todos los miembros del grupo están al tanto del proyecto, y de la labor de cada uno.</t>
  </si>
  <si>
    <t>2,5</t>
  </si>
  <si>
    <t>Realización de la Especificación de los Casos de Uso.</t>
  </si>
  <si>
    <t>7,5</t>
  </si>
  <si>
    <t>Preparación de las especificaciones de algunos casos de uso, a falta de corroborar con el usuario. Búsqueda de más información con la herramienta Rational Rose.</t>
  </si>
  <si>
    <t>Quinta reunión con el Stakeholder de la empresa para aprobar el modelo de casos de uso del negocio, el modelo de objetos del negocio, y revisar los casos de uso y el modelo de datos.</t>
  </si>
  <si>
    <t>Elaboración casos de uso y estudio de ejemplos de Casos de Prueba por parte del Tester. Elaboración de la documentación con Requisite Pro.</t>
  </si>
  <si>
    <t>Elaboración de plantillas de casos de uso, cada uno de los miembros del grupo tiene asignadas una o dos plantillas.</t>
  </si>
  <si>
    <t>Realización de la primera versión del modelo de la Base de Datos, Especificación Casos de Uso y Diagrama de Clases</t>
  </si>
  <si>
    <t>Sexta reunión con el Stakeholder, revisión de las plantillas de los casos de uso negociados para la primera release: Elaborar Pedido y Consultar Pedidos no Atendidos. Elaboración de los Prototipos de Interfaces y Casos de Prueba asociados a los mismos.</t>
  </si>
  <si>
    <t>9,5</t>
  </si>
  <si>
    <t>Aprobación de la Arquitectura del Software. Entrega de prototipos de interfaces gráficas y modelos de casos de pruebas. Se ratifican los casos de uso que se incorporarán en la 1ª release. Presentación del modelo Rational Rose (diagrama de casos de uso, especificación de casos de uso, modelo de negocio, diagrama de clases), del modelo de la base de datos, de los casos de prueba y de las interfaces gráficas. Refinamiento del modelo de la base de datos, con lo que obtenemos la segunda versión del mismo.</t>
  </si>
  <si>
    <t>Mejora de las Interfaces Gráficas, también revisión de las plantillas de las especificaciones de Casos de Uso de Elaborar Pedido y Consultar Pedidos no Atendidos y los Casos de Pruebas asociados.</t>
  </si>
  <si>
    <t>Elaboración nuevos Casos de Prueba detectados.</t>
  </si>
  <si>
    <t>Séptima reunión con el Stakeholder. Revisión de las interfaces de los casos de uso incorporados en la 1ª release y de los casos de pruebas.</t>
  </si>
  <si>
    <t>Elaboración informe reunión. Integración del modelo de la base de datos en el sistema de gestión de bases de datos Oracle. Realización de la segunda versión de las interfaces gráficas, de acuerdo con los requerimientos del cliente.</t>
  </si>
  <si>
    <t>Comienzo de la elaboración de la documentación y requisitos con el RequisitePro. Revisión Casos de Uso.</t>
  </si>
  <si>
    <t>Octava reunión con el Stakeholder. Revisión del Visión y del Plan de Desarrollo Software. Continuación del desarrollo del proyecto y documentación en RequisitePro. Elaboración de nuevos Casos de Prueba.</t>
  </si>
  <si>
    <t>Inicio de la implementación del primer frame de la aplicación, correspondiente a la identificación de los usuarios. Conexión a la Base de Datos.</t>
  </si>
  <si>
    <t>6,5</t>
  </si>
  <si>
    <t>Elaboración de Casos de Prueba. Elaboración de la documentación con Requisite Pro.</t>
  </si>
  <si>
    <t>Elaboración de Casos de Prueba.</t>
  </si>
  <si>
    <t>Reunión de equipo para revisión de las tareas asignadas. Elaboración de la documentación con Requisite Pro.</t>
  </si>
  <si>
    <t>Novena reunión con el Stakeholder para la revisión de Interfaces Gráficas y Modelo de Pruebas.</t>
  </si>
  <si>
    <t>Revisión del modelo en Rational Rose en el RequisitePro y los módulos de programación para que todo sea consistente.</t>
  </si>
  <si>
    <t>Finaliza la implementación del primer frame. Se inicia la implementación del frame correspondiente a “Elaborar Pedido” por parte de un representante.</t>
  </si>
  <si>
    <t>4,5</t>
  </si>
  <si>
    <t>Elaboración de la documentación con Requisite Pro.</t>
  </si>
  <si>
    <t>Creación Modelo de Objetos del Negocio, Diagrama de Despliegue y Diagrama de Componentes. Reunión con los Implementadores. Elaboración de Casos de Prueba por parte del Tester.</t>
  </si>
  <si>
    <t>8,5</t>
  </si>
  <si>
    <t>Elaboración de la documentación con Requisite Pro. Avanza la implementación del frame “Elaborar Pedido”.</t>
  </si>
  <si>
    <t>Décima reunión con el Stakeholder para resolver dudas puntuales y algunos detalles. Reunión posterior del grupo para aclarar esfuerzos individuales.</t>
  </si>
  <si>
    <t>Elaboración de Casos de Prueba de la 2ª Release.</t>
  </si>
  <si>
    <t>Modificación Base de Datos de pruebas.</t>
  </si>
  <si>
    <t>Reunión del grupo para aclarar la dinámica de trabajo, esfuerzos individuales y planificar nuevas tareas. Continúa la implementación y depuración de “Elaborar pedido”.</t>
  </si>
  <si>
    <t>Ajustes del Modelo de Rational Rose y depuración de “Elaborar pedido”. Elaboración de la documentación con Requisite Pro.</t>
  </si>
  <si>
    <t>Modificación Base de Datos de pruebas y continuación de la depuración de "Elaborar Pedido".</t>
  </si>
  <si>
    <t>Reunión del grupo. Realización Pruebas diseñadas por el Tester y otras pruebas funcionales no documentadas. Depuración del código generado.</t>
  </si>
  <si>
    <t>Creación de nuevos Diagramas y Casos de Uso. Continúa la realización de Pruebas.</t>
  </si>
  <si>
    <t>Modificación Base de Datos de pruebas, revisión de las pruebas realizadas. Realización de Pruebas por parte del Usuario.</t>
  </si>
  <si>
    <t>Exposición de la 1ª Release</t>
  </si>
  <si>
    <t>0,5</t>
  </si>
  <si>
    <t>Estudio de nuevos Prototipos de Interfaces Gráficas. Elaboración de la documentación con Requisite Pro.</t>
  </si>
  <si>
    <t>Reunión con el Stakeholder de la empresa cliente. Revisión de Prototipos y Casos de Prueba asociados.</t>
  </si>
  <si>
    <t>Creación de nuevos Diagramas y estudio Caso de Pruebas.</t>
  </si>
  <si>
    <t>Reunión del grupo para aclarar la dinámica de trabajo, esfuerzos individuales y objetivos comunes.</t>
  </si>
  <si>
    <t>Reunión con el cliente con el fin de negociar los casos de uso que se implementarán para la 2ª Release.</t>
  </si>
  <si>
    <t>Implementación de los Casos de Uso pactados. Realización casos prueba 2ª Release.</t>
  </si>
  <si>
    <t>Creación de nuevos Casos de Uso. Implementación del caso de uso “Pasar a listo para envío”.</t>
  </si>
  <si>
    <t>Implementación de los Casos de Uso pactados para la 2ª Release.</t>
  </si>
  <si>
    <t>Creación de nuevos casos de uso</t>
  </si>
  <si>
    <t>Realización casos prueba 2ª Release.</t>
  </si>
  <si>
    <t>Realización de Casos de Prueba 2ª Release y modificación Base de Datos de prueba.</t>
  </si>
  <si>
    <t>Creación de nuevos Diagramas de Actividad. Realización de los Casos de Prueba 2ª Release.</t>
  </si>
  <si>
    <t>Realización casos prueba 2ª Release y modificación Base de Datos de prueba.</t>
  </si>
  <si>
    <t>Modificación de documentos del Requisite Pro.</t>
  </si>
  <si>
    <t>Modificación de los Casos de Pruebas. Elaboración de la documentación con Requisite Pro.</t>
  </si>
  <si>
    <t>Revisión de los Diagramas de Acitividad. Elaboración de la documentación con Requisite Pro.</t>
  </si>
  <si>
    <t>Reunión del grupo para la confirmación de todos los entregables de la 2ª Release.</t>
  </si>
  <si>
    <t>Presentación de la 2ª Release al cliente, entrega de lo convenido hasta la fecha. Revisión del Usuario y Fin del Proyecto.</t>
  </si>
  <si>
    <t>Total de horas dedicadas al proyecto:</t>
  </si>
  <si>
    <t>271,5 horas</t>
  </si>
  <si>
    <t>El sistema de información debe permitir al operador cambiar su contraseña.</t>
  </si>
  <si>
    <t>El sistema de información debe permitir que el jefe de la División de carga pueda registrar, editar y eliminar operadores.</t>
  </si>
  <si>
    <t>El sistema de información debe permitir que un operador seleccione el tipo de documento, asunto y tipo de carga para registrar un expediente.</t>
  </si>
  <si>
    <t>El sistema de información debe permitir reportes de los expedientes en el área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</si>
</sst>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
    <numFmt numFmtId="165" formatCode="###0.00"/>
    <numFmt numFmtId="166" formatCode="####.000"/>
    <numFmt numFmtId="167" formatCode="###0.000"/>
    <numFmt numFmtId="168" formatCode="###0.0000"/>
    <numFmt numFmtId="169" formatCode="####.00000"/>
    <numFmt numFmtId="170" formatCode="###0.00000"/>
    <numFmt numFmtId="171" formatCode="####.00"/>
    <numFmt numFmtId="172" formatCode="&quot;S/.&quot;\ #,##0.00"/>
    <numFmt numFmtId="173" formatCode="dd/mm/yyyy;@"/>
  </numFmts>
  <fonts count="52">
    <font>
      <sz val="11"/>
      <color theme="1"/>
      <name val="Calibri"/>
      <family val="2"/>
      <scheme val="minor"/>
    </font>
    <font>
      <b/>
      <sz val="11"/>
      <color theme="1"/>
      <name val="Calibri"/>
      <family val="2"/>
      <scheme val="minor"/>
    </font>
    <font>
      <b/>
      <sz val="9"/>
      <color rgb="FF000000"/>
      <name val="Calibri"/>
      <family val="2"/>
      <scheme val="minor"/>
    </font>
    <font>
      <sz val="9"/>
      <color rgb="FF000000"/>
      <name val="Calibri"/>
      <family val="2"/>
      <scheme val="minor"/>
    </font>
    <font>
      <b/>
      <sz val="15"/>
      <color theme="1"/>
      <name val="Calibri"/>
      <family val="2"/>
      <scheme val="minor"/>
    </font>
    <font>
      <sz val="8"/>
      <color rgb="FF000000"/>
      <name val="Calibri"/>
      <family val="2"/>
      <scheme val="minor"/>
    </font>
    <font>
      <b/>
      <sz val="10"/>
      <color rgb="FF000000"/>
      <name val="Times New Roman"/>
      <family val="1"/>
    </font>
    <font>
      <sz val="10"/>
      <color rgb="FF000000"/>
      <name val="Times New Roman"/>
      <family val="1"/>
    </font>
    <font>
      <sz val="12"/>
      <color rgb="FF000000"/>
      <name val="Times New Roman"/>
      <family val="1"/>
    </font>
    <font>
      <b/>
      <sz val="13"/>
      <color rgb="FF000000"/>
      <name val="Times New Roman"/>
      <family val="1"/>
    </font>
    <font>
      <sz val="11"/>
      <color rgb="FF000000"/>
      <name val="Times New Roman"/>
      <family val="1"/>
    </font>
    <font>
      <sz val="15"/>
      <color rgb="FF000000"/>
      <name val="Times New Roman"/>
      <family val="1"/>
    </font>
    <font>
      <sz val="15"/>
      <color theme="1"/>
      <name val="Calibri"/>
      <family val="2"/>
      <scheme val="minor"/>
    </font>
    <font>
      <sz val="11"/>
      <color rgb="FF000000"/>
      <name val="Arial"/>
      <family val="2"/>
    </font>
    <font>
      <sz val="10"/>
      <color rgb="FF000000"/>
      <name val="Arial"/>
      <family val="2"/>
    </font>
    <font>
      <sz val="11"/>
      <color rgb="FF000000"/>
      <name val="Calibri"/>
      <family val="2"/>
    </font>
    <font>
      <b/>
      <sz val="12"/>
      <color theme="1"/>
      <name val="Times New Roman"/>
      <family val="1"/>
    </font>
    <font>
      <sz val="12"/>
      <color theme="1"/>
      <name val="Times New Roman"/>
      <family val="1"/>
    </font>
    <font>
      <b/>
      <sz val="8"/>
      <color rgb="FF1F5873"/>
      <name val="Verdana"/>
      <family val="2"/>
    </font>
    <font>
      <sz val="8"/>
      <color rgb="FF444444"/>
      <name val="Arial"/>
      <family val="2"/>
    </font>
    <font>
      <u/>
      <sz val="11"/>
      <color theme="10"/>
      <name val="Calibri"/>
      <family val="2"/>
      <scheme val="minor"/>
    </font>
    <font>
      <sz val="11"/>
      <color theme="1"/>
      <name val="Times New Roman"/>
      <family val="1"/>
    </font>
    <font>
      <sz val="10"/>
      <name val="Arial"/>
      <family val="2"/>
    </font>
    <font>
      <b/>
      <sz val="9"/>
      <color indexed="8"/>
      <name val="Arial Bold"/>
    </font>
    <font>
      <sz val="9"/>
      <color indexed="8"/>
      <name val="Arial"/>
      <family val="2"/>
    </font>
    <font>
      <sz val="9"/>
      <color indexed="8"/>
      <name val="Times New Roman"/>
      <family val="1"/>
    </font>
    <font>
      <sz val="12"/>
      <color indexed="8"/>
      <name val="Times New Roman"/>
      <family val="1"/>
    </font>
    <font>
      <b/>
      <sz val="9"/>
      <color indexed="8"/>
      <name val="Arial"/>
      <family val="2"/>
    </font>
    <font>
      <b/>
      <sz val="9"/>
      <color indexed="8"/>
      <name val="Times New Roman"/>
      <family val="1"/>
    </font>
    <font>
      <b/>
      <sz val="20"/>
      <color theme="1"/>
      <name val="Times New Roman"/>
      <family val="1"/>
    </font>
    <font>
      <sz val="20"/>
      <color theme="1"/>
      <name val="Times New Roman"/>
      <family val="1"/>
    </font>
    <font>
      <sz val="20"/>
      <color theme="1"/>
      <name val="Calibri"/>
      <family val="2"/>
      <scheme val="minor"/>
    </font>
    <font>
      <b/>
      <sz val="11"/>
      <color theme="1"/>
      <name val="Times New Roman"/>
      <family val="1"/>
    </font>
    <font>
      <sz val="12"/>
      <color theme="1"/>
      <name val="Calibri"/>
      <family val="2"/>
      <scheme val="minor"/>
    </font>
    <font>
      <b/>
      <sz val="20"/>
      <color theme="0"/>
      <name val="Calibri"/>
      <family val="2"/>
      <scheme val="minor"/>
    </font>
    <font>
      <b/>
      <sz val="12"/>
      <name val="Calibri"/>
      <family val="2"/>
      <scheme val="minor"/>
    </font>
    <font>
      <b/>
      <sz val="12"/>
      <color theme="1"/>
      <name val="Calibri"/>
      <family val="2"/>
      <scheme val="minor"/>
    </font>
    <font>
      <b/>
      <sz val="14"/>
      <name val="Cambria"/>
      <family val="1"/>
      <scheme val="major"/>
    </font>
    <font>
      <b/>
      <sz val="12"/>
      <name val="Cambria"/>
      <family val="1"/>
      <scheme val="major"/>
    </font>
    <font>
      <b/>
      <sz val="12"/>
      <name val="Arial"/>
      <family val="2"/>
    </font>
    <font>
      <b/>
      <sz val="14"/>
      <color theme="1"/>
      <name val="Calibri"/>
      <family val="2"/>
      <scheme val="minor"/>
    </font>
    <font>
      <b/>
      <sz val="11"/>
      <name val="Arial"/>
      <family val="2"/>
    </font>
    <font>
      <sz val="12"/>
      <name val="Calibri"/>
      <family val="2"/>
      <scheme val="minor"/>
    </font>
    <font>
      <sz val="11"/>
      <name val="Arial"/>
      <family val="2"/>
    </font>
    <font>
      <sz val="12"/>
      <name val="Calibri"/>
      <family val="2"/>
    </font>
    <font>
      <b/>
      <sz val="20"/>
      <color theme="1"/>
      <name val="Calibri"/>
      <family val="2"/>
      <scheme val="minor"/>
    </font>
    <font>
      <b/>
      <sz val="7.5"/>
      <color rgb="FFFFFFCC"/>
      <name val="Verdana"/>
      <family val="2"/>
    </font>
    <font>
      <b/>
      <sz val="7.5"/>
      <color rgb="FFFFFFFF"/>
      <name val="Verdana"/>
      <family val="2"/>
    </font>
    <font>
      <sz val="7.5"/>
      <color rgb="FF000000"/>
      <name val="Verdana"/>
      <family val="2"/>
    </font>
    <font>
      <b/>
      <sz val="7.5"/>
      <color rgb="FF000000"/>
      <name val="Verdana"/>
      <family val="2"/>
    </font>
    <font>
      <sz val="7.5"/>
      <color theme="1"/>
      <name val="Verdana"/>
      <family val="2"/>
    </font>
    <font>
      <b/>
      <sz val="7.5"/>
      <color theme="1"/>
      <name val="Verdana"/>
      <family val="2"/>
    </font>
  </fonts>
  <fills count="11">
    <fill>
      <patternFill patternType="none"/>
    </fill>
    <fill>
      <patternFill patternType="gray125"/>
    </fill>
    <fill>
      <patternFill patternType="solid">
        <fgColor rgb="FFFFFFFF"/>
        <bgColor indexed="64"/>
      </patternFill>
    </fill>
    <fill>
      <patternFill patternType="solid">
        <fgColor rgb="FFEDF8FC"/>
        <bgColor indexed="64"/>
      </patternFill>
    </fill>
    <fill>
      <patternFill patternType="solid">
        <fgColor rgb="FFFFFF00"/>
        <bgColor indexed="64"/>
      </patternFill>
    </fill>
    <fill>
      <patternFill patternType="solid">
        <fgColor theme="0"/>
        <bgColor indexed="64"/>
      </patternFill>
    </fill>
    <fill>
      <patternFill patternType="solid">
        <fgColor rgb="FF003366"/>
        <bgColor indexed="64"/>
      </patternFill>
    </fill>
    <fill>
      <patternFill patternType="solid">
        <fgColor rgb="FF000080"/>
        <bgColor indexed="64"/>
      </patternFill>
    </fill>
    <fill>
      <patternFill patternType="solid">
        <fgColor rgb="FF00B2EB"/>
        <bgColor indexed="64"/>
      </patternFill>
    </fill>
    <fill>
      <patternFill patternType="solid">
        <fgColor rgb="FF00C2EB"/>
        <bgColor indexed="64"/>
      </patternFill>
    </fill>
    <fill>
      <patternFill patternType="solid">
        <fgColor rgb="FF0072EB"/>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medium">
        <color rgb="FFE2E2E2"/>
      </left>
      <right style="thin">
        <color rgb="FF000000"/>
      </right>
      <top style="thin">
        <color rgb="FF000000"/>
      </top>
      <bottom style="thin">
        <color rgb="FF000000"/>
      </bottom>
      <diagonal/>
    </border>
    <border>
      <left style="medium">
        <color rgb="FFE2E2E2"/>
      </left>
      <right style="thin">
        <color rgb="FF000000"/>
      </right>
      <top style="thin">
        <color rgb="FF000000"/>
      </top>
      <bottom style="medium">
        <color rgb="FFE2E2E2"/>
      </bottom>
      <diagonal/>
    </border>
    <border>
      <left style="thin">
        <color rgb="FF000000"/>
      </left>
      <right style="thin">
        <color rgb="FF000000"/>
      </right>
      <top style="thin">
        <color rgb="FF000000"/>
      </top>
      <bottom style="medium">
        <color rgb="FFE2E2E2"/>
      </bottom>
      <diagonal/>
    </border>
    <border>
      <left style="thick">
        <color indexed="8"/>
      </left>
      <right/>
      <top style="thick">
        <color indexed="8"/>
      </top>
      <bottom style="thick">
        <color indexed="8"/>
      </bottom>
      <diagonal/>
    </border>
    <border>
      <left/>
      <right style="thick">
        <color indexed="8"/>
      </right>
      <top style="thick">
        <color indexed="8"/>
      </top>
      <bottom style="thick">
        <color indexed="8"/>
      </bottom>
      <diagonal/>
    </border>
    <border>
      <left style="thick">
        <color indexed="8"/>
      </left>
      <right style="thin">
        <color indexed="8"/>
      </right>
      <top style="thick">
        <color indexed="8"/>
      </top>
      <bottom style="thick">
        <color indexed="8"/>
      </bottom>
      <diagonal/>
    </border>
    <border>
      <left style="thin">
        <color indexed="8"/>
      </left>
      <right style="thick">
        <color indexed="8"/>
      </right>
      <top style="thick">
        <color indexed="8"/>
      </top>
      <bottom style="thick">
        <color indexed="8"/>
      </bottom>
      <diagonal/>
    </border>
    <border>
      <left style="thick">
        <color indexed="8"/>
      </left>
      <right/>
      <top style="thick">
        <color indexed="8"/>
      </top>
      <bottom/>
      <diagonal/>
    </border>
    <border>
      <left/>
      <right style="thick">
        <color indexed="8"/>
      </right>
      <top style="thick">
        <color indexed="8"/>
      </top>
      <bottom/>
      <diagonal/>
    </border>
    <border>
      <left style="thick">
        <color indexed="8"/>
      </left>
      <right style="thin">
        <color indexed="8"/>
      </right>
      <top style="thick">
        <color indexed="8"/>
      </top>
      <bottom/>
      <diagonal/>
    </border>
    <border>
      <left style="thin">
        <color indexed="8"/>
      </left>
      <right style="thick">
        <color indexed="8"/>
      </right>
      <top style="thick">
        <color indexed="8"/>
      </top>
      <bottom/>
      <diagonal/>
    </border>
    <border>
      <left style="thick">
        <color indexed="8"/>
      </left>
      <right/>
      <top/>
      <bottom/>
      <diagonal/>
    </border>
    <border>
      <left/>
      <right style="thick">
        <color indexed="8"/>
      </right>
      <top/>
      <bottom/>
      <diagonal/>
    </border>
    <border>
      <left style="thick">
        <color indexed="8"/>
      </left>
      <right style="thin">
        <color indexed="8"/>
      </right>
      <top/>
      <bottom/>
      <diagonal/>
    </border>
    <border>
      <left style="thin">
        <color indexed="8"/>
      </left>
      <right style="thick">
        <color indexed="8"/>
      </right>
      <top/>
      <bottom/>
      <diagonal/>
    </border>
    <border>
      <left style="thick">
        <color indexed="8"/>
      </left>
      <right/>
      <top/>
      <bottom style="thick">
        <color indexed="8"/>
      </bottom>
      <diagonal/>
    </border>
    <border>
      <left/>
      <right style="thick">
        <color indexed="8"/>
      </right>
      <top/>
      <bottom style="thick">
        <color indexed="8"/>
      </bottom>
      <diagonal/>
    </border>
    <border>
      <left style="thick">
        <color indexed="8"/>
      </left>
      <right style="thin">
        <color indexed="8"/>
      </right>
      <top/>
      <bottom style="thick">
        <color indexed="8"/>
      </bottom>
      <diagonal/>
    </border>
    <border>
      <left style="thin">
        <color indexed="8"/>
      </left>
      <right style="thick">
        <color indexed="8"/>
      </right>
      <top/>
      <bottom style="thick">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bottom style="thick">
        <color indexed="8"/>
      </bottom>
      <diagonal/>
    </border>
    <border>
      <left/>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3366"/>
      </left>
      <right style="thin">
        <color rgb="FF003366"/>
      </right>
      <top style="thin">
        <color rgb="FF003366"/>
      </top>
      <bottom/>
      <diagonal/>
    </border>
    <border>
      <left style="thin">
        <color rgb="FF003366"/>
      </left>
      <right style="thin">
        <color rgb="FF003366"/>
      </right>
      <top/>
      <bottom style="thin">
        <color rgb="FF003366"/>
      </bottom>
      <diagonal/>
    </border>
    <border>
      <left style="thin">
        <color rgb="FF000066"/>
      </left>
      <right style="thin">
        <color rgb="FF000066"/>
      </right>
      <top style="thin">
        <color rgb="FF000066"/>
      </top>
      <bottom/>
      <diagonal/>
    </border>
    <border>
      <left style="thin">
        <color rgb="FF000066"/>
      </left>
      <right style="thin">
        <color rgb="FF000066"/>
      </right>
      <top/>
      <bottom style="thin">
        <color rgb="FF000066"/>
      </bottom>
      <diagonal/>
    </border>
    <border>
      <left style="thin">
        <color rgb="FF000033"/>
      </left>
      <right style="thin">
        <color rgb="FF000033"/>
      </right>
      <top style="thin">
        <color rgb="FF000033"/>
      </top>
      <bottom style="thin">
        <color rgb="FF000033"/>
      </bottom>
      <diagonal/>
    </border>
  </borders>
  <cellStyleXfs count="5">
    <xf numFmtId="0" fontId="0" fillId="0" borderId="0"/>
    <xf numFmtId="0" fontId="20" fillId="0" borderId="0" applyNumberFormat="0" applyFill="0" applyBorder="0" applyAlignment="0" applyProtection="0"/>
    <xf numFmtId="0" fontId="22" fillId="0" borderId="0"/>
    <xf numFmtId="0" fontId="22" fillId="0" borderId="0"/>
    <xf numFmtId="0" fontId="22" fillId="0" borderId="0"/>
  </cellStyleXfs>
  <cellXfs count="320">
    <xf numFmtId="0" fontId="0" fillId="0" borderId="0" xfId="0"/>
    <xf numFmtId="0" fontId="0" fillId="0" borderId="1" xfId="0" applyBorder="1"/>
    <xf numFmtId="0" fontId="0" fillId="0" borderId="1" xfId="0" applyBorder="1" applyAlignment="1">
      <alignment horizontal="center"/>
    </xf>
    <xf numFmtId="14" fontId="0" fillId="0" borderId="1" xfId="0" applyNumberFormat="1" applyBorder="1" applyAlignment="1">
      <alignment horizontal="center"/>
    </xf>
    <xf numFmtId="47" fontId="0" fillId="0" borderId="1" xfId="0" applyNumberFormat="1" applyBorder="1" applyAlignment="1">
      <alignment horizontal="center"/>
    </xf>
    <xf numFmtId="0" fontId="1" fillId="0" borderId="1" xfId="0" applyFont="1" applyBorder="1" applyAlignment="1">
      <alignment horizontal="center"/>
    </xf>
    <xf numFmtId="0" fontId="1" fillId="0" borderId="1" xfId="0" applyFont="1" applyFill="1" applyBorder="1" applyAlignment="1">
      <alignment horizont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2"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20" fontId="5" fillId="0" borderId="0" xfId="0" applyNumberFormat="1" applyFont="1" applyFill="1" applyBorder="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xf>
    <xf numFmtId="20" fontId="8" fillId="0" borderId="1" xfId="0" applyNumberFormat="1" applyFont="1" applyBorder="1" applyAlignment="1">
      <alignment horizontal="center" vertical="center"/>
    </xf>
    <xf numFmtId="0" fontId="8" fillId="0" borderId="1" xfId="0" applyFont="1" applyBorder="1" applyAlignment="1">
      <alignment horizontal="center" vertical="center"/>
    </xf>
    <xf numFmtId="2" fontId="8" fillId="0" borderId="1" xfId="0" applyNumberFormat="1" applyFont="1" applyFill="1" applyBorder="1" applyAlignment="1">
      <alignment horizontal="center" vertical="center"/>
    </xf>
    <xf numFmtId="14" fontId="8" fillId="0" borderId="1" xfId="0" applyNumberFormat="1" applyFont="1" applyBorder="1" applyAlignment="1">
      <alignment horizontal="center" vertical="center"/>
    </xf>
    <xf numFmtId="0" fontId="9" fillId="0" borderId="1" xfId="0" applyFont="1" applyBorder="1" applyAlignment="1">
      <alignment horizontal="center" vertical="center" wrapText="1"/>
    </xf>
    <xf numFmtId="14" fontId="10"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9" fillId="0" borderId="0" xfId="0" applyFont="1" applyBorder="1" applyAlignment="1">
      <alignment vertical="center" wrapText="1"/>
    </xf>
    <xf numFmtId="0" fontId="0" fillId="0" borderId="0" xfId="0" applyBorder="1"/>
    <xf numFmtId="1" fontId="12" fillId="0" borderId="1" xfId="0" applyNumberFormat="1" applyFont="1" applyBorder="1" applyAlignment="1">
      <alignment horizontal="center" vertical="center"/>
    </xf>
    <xf numFmtId="0" fontId="13" fillId="0" borderId="0" xfId="0" applyFont="1"/>
    <xf numFmtId="0" fontId="13" fillId="0" borderId="0" xfId="0" applyFont="1" applyAlignment="1">
      <alignment horizontal="justify" vertical="center"/>
    </xf>
    <xf numFmtId="0" fontId="14" fillId="0" borderId="0" xfId="0" applyFont="1" applyAlignment="1">
      <alignment horizontal="justify" vertical="center"/>
    </xf>
    <xf numFmtId="0" fontId="0" fillId="0" borderId="0" xfId="0" applyAlignment="1">
      <alignment horizontal="center"/>
    </xf>
    <xf numFmtId="0" fontId="15" fillId="0" borderId="0" xfId="0" applyFont="1" applyAlignment="1">
      <alignment vertical="center"/>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0" fillId="0" borderId="1" xfId="0" applyBorder="1" applyAlignment="1">
      <alignment horizontal="left"/>
    </xf>
    <xf numFmtId="0" fontId="18" fillId="3" borderId="1" xfId="0" applyFont="1" applyFill="1" applyBorder="1" applyAlignment="1">
      <alignment horizontal="center" vertical="center"/>
    </xf>
    <xf numFmtId="0" fontId="0" fillId="0" borderId="1" xfId="0" applyBorder="1" applyAlignment="1">
      <alignment horizontal="center" vertical="center"/>
    </xf>
    <xf numFmtId="0" fontId="20" fillId="2" borderId="1" xfId="1" applyFill="1" applyBorder="1" applyAlignment="1">
      <alignment horizontal="center" vertical="center"/>
    </xf>
    <xf numFmtId="0" fontId="19" fillId="2" borderId="1" xfId="0" applyFont="1" applyFill="1" applyBorder="1" applyAlignment="1">
      <alignment horizontal="center" vertical="center"/>
    </xf>
    <xf numFmtId="0" fontId="20" fillId="2" borderId="7" xfId="1" applyFill="1" applyBorder="1" applyAlignment="1">
      <alignment horizontal="center" vertical="center" wrapText="1"/>
    </xf>
    <xf numFmtId="0" fontId="19" fillId="2" borderId="6" xfId="0" applyFont="1" applyFill="1" applyBorder="1" applyAlignment="1">
      <alignment horizontal="center" vertical="center" wrapText="1"/>
    </xf>
    <xf numFmtId="0" fontId="20" fillId="2" borderId="8" xfId="1" applyFill="1" applyBorder="1" applyAlignment="1">
      <alignment horizontal="center" vertical="center" wrapText="1"/>
    </xf>
    <xf numFmtId="0" fontId="19" fillId="2" borderId="9"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1" xfId="0" applyFont="1" applyBorder="1" applyAlignment="1">
      <alignment vertical="center" wrapText="1"/>
    </xf>
    <xf numFmtId="0" fontId="21" fillId="0" borderId="0" xfId="0" applyFont="1"/>
    <xf numFmtId="0" fontId="21" fillId="0" borderId="1" xfId="0" applyFont="1" applyFill="1" applyBorder="1" applyAlignment="1">
      <alignment horizontal="center" vertical="center" wrapText="1"/>
    </xf>
    <xf numFmtId="0" fontId="21" fillId="0" borderId="1" xfId="0" applyFont="1" applyBorder="1"/>
    <xf numFmtId="0" fontId="22" fillId="0" borderId="0" xfId="2"/>
    <xf numFmtId="0" fontId="24" fillId="0" borderId="12" xfId="2" applyFont="1" applyBorder="1" applyAlignment="1">
      <alignment horizontal="center" wrapText="1"/>
    </xf>
    <xf numFmtId="0" fontId="24" fillId="0" borderId="13" xfId="2" applyFont="1" applyBorder="1" applyAlignment="1">
      <alignment horizontal="center" wrapText="1"/>
    </xf>
    <xf numFmtId="0" fontId="24" fillId="0" borderId="15" xfId="2" applyFont="1" applyBorder="1" applyAlignment="1">
      <alignment horizontal="left" vertical="top" wrapText="1"/>
    </xf>
    <xf numFmtId="164" fontId="24" fillId="0" borderId="16" xfId="2" applyNumberFormat="1" applyFont="1" applyBorder="1" applyAlignment="1">
      <alignment horizontal="right" vertical="center"/>
    </xf>
    <xf numFmtId="164" fontId="24" fillId="0" borderId="17" xfId="2" applyNumberFormat="1" applyFont="1" applyBorder="1" applyAlignment="1">
      <alignment horizontal="right" vertical="center"/>
    </xf>
    <xf numFmtId="0" fontId="24" fillId="0" borderId="19" xfId="2" applyFont="1" applyBorder="1" applyAlignment="1">
      <alignment horizontal="left" vertical="top" wrapText="1"/>
    </xf>
    <xf numFmtId="164" fontId="24" fillId="0" borderId="20" xfId="2" applyNumberFormat="1" applyFont="1" applyBorder="1" applyAlignment="1">
      <alignment horizontal="right" vertical="center"/>
    </xf>
    <xf numFmtId="164" fontId="24" fillId="0" borderId="21" xfId="2" applyNumberFormat="1" applyFont="1" applyBorder="1" applyAlignment="1">
      <alignment horizontal="right" vertical="center"/>
    </xf>
    <xf numFmtId="165" fontId="24" fillId="0" borderId="20" xfId="2" applyNumberFormat="1" applyFont="1" applyBorder="1" applyAlignment="1">
      <alignment horizontal="right" vertical="center"/>
    </xf>
    <xf numFmtId="165" fontId="24" fillId="0" borderId="21" xfId="2" applyNumberFormat="1" applyFont="1" applyBorder="1" applyAlignment="1">
      <alignment horizontal="right" vertical="center"/>
    </xf>
    <xf numFmtId="166" fontId="24" fillId="0" borderId="20" xfId="2" applyNumberFormat="1" applyFont="1" applyBorder="1" applyAlignment="1">
      <alignment horizontal="right" vertical="center"/>
    </xf>
    <xf numFmtId="166" fontId="24" fillId="0" borderId="21" xfId="2" applyNumberFormat="1" applyFont="1" applyBorder="1" applyAlignment="1">
      <alignment horizontal="right" vertical="center"/>
    </xf>
    <xf numFmtId="167" fontId="24" fillId="0" borderId="20" xfId="2" applyNumberFormat="1" applyFont="1" applyBorder="1" applyAlignment="1">
      <alignment horizontal="right" vertical="center"/>
    </xf>
    <xf numFmtId="167" fontId="24" fillId="0" borderId="21" xfId="2" applyNumberFormat="1" applyFont="1" applyBorder="1" applyAlignment="1">
      <alignment horizontal="right" vertical="center"/>
    </xf>
    <xf numFmtId="164" fontId="24" fillId="0" borderId="24" xfId="2" applyNumberFormat="1" applyFont="1" applyBorder="1" applyAlignment="1">
      <alignment horizontal="right" vertical="center"/>
    </xf>
    <xf numFmtId="164" fontId="24" fillId="0" borderId="25" xfId="2" applyNumberFormat="1" applyFont="1" applyBorder="1" applyAlignment="1">
      <alignment horizontal="right" vertical="center"/>
    </xf>
    <xf numFmtId="166" fontId="24" fillId="0" borderId="31" xfId="2" applyNumberFormat="1" applyFont="1" applyBorder="1" applyAlignment="1">
      <alignment horizontal="center" vertical="center"/>
    </xf>
    <xf numFmtId="167" fontId="24" fillId="0" borderId="31" xfId="2" applyNumberFormat="1" applyFont="1" applyBorder="1" applyAlignment="1">
      <alignment horizontal="center" vertical="center"/>
    </xf>
    <xf numFmtId="164" fontId="24" fillId="0" borderId="32" xfId="2" applyNumberFormat="1" applyFont="1" applyBorder="1" applyAlignment="1">
      <alignment horizontal="center" vertical="center"/>
    </xf>
    <xf numFmtId="166" fontId="24" fillId="0" borderId="34" xfId="2" applyNumberFormat="1" applyFont="1" applyBorder="1" applyAlignment="1">
      <alignment horizontal="center" vertical="center"/>
    </xf>
    <xf numFmtId="167" fontId="24" fillId="0" borderId="34" xfId="2" applyNumberFormat="1" applyFont="1" applyBorder="1" applyAlignment="1">
      <alignment horizontal="center" vertical="center"/>
    </xf>
    <xf numFmtId="164" fontId="24" fillId="0" borderId="35" xfId="2" applyNumberFormat="1" applyFont="1" applyBorder="1" applyAlignment="1">
      <alignment horizontal="center" vertical="center"/>
    </xf>
    <xf numFmtId="0" fontId="24" fillId="0" borderId="38" xfId="2" applyFont="1" applyBorder="1" applyAlignment="1">
      <alignment horizontal="center" wrapText="1"/>
    </xf>
    <xf numFmtId="0" fontId="24" fillId="0" borderId="37" xfId="2" applyFont="1" applyBorder="1" applyAlignment="1">
      <alignment horizontal="center" wrapText="1"/>
    </xf>
    <xf numFmtId="0" fontId="24" fillId="0" borderId="30" xfId="2" applyFont="1" applyBorder="1" applyAlignment="1">
      <alignment horizontal="center" vertical="top" wrapText="1"/>
    </xf>
    <xf numFmtId="164" fontId="24" fillId="0" borderId="33" xfId="2" applyNumberFormat="1" applyFont="1" applyBorder="1" applyAlignment="1">
      <alignment horizontal="center" vertical="center"/>
    </xf>
    <xf numFmtId="164" fontId="24" fillId="0" borderId="30" xfId="2" applyNumberFormat="1" applyFont="1" applyBorder="1" applyAlignment="1">
      <alignment horizontal="center" vertical="center"/>
    </xf>
    <xf numFmtId="164" fontId="24" fillId="0" borderId="44" xfId="2" applyNumberFormat="1" applyFont="1" applyBorder="1" applyAlignment="1">
      <alignment horizontal="center" vertical="center"/>
    </xf>
    <xf numFmtId="164" fontId="24" fillId="0" borderId="43" xfId="2" applyNumberFormat="1" applyFont="1" applyBorder="1" applyAlignment="1">
      <alignment horizontal="center" vertical="center"/>
    </xf>
    <xf numFmtId="166" fontId="24" fillId="0" borderId="33" xfId="2" applyNumberFormat="1" applyFont="1" applyBorder="1" applyAlignment="1">
      <alignment horizontal="center" vertical="center"/>
    </xf>
    <xf numFmtId="166" fontId="24" fillId="0" borderId="35" xfId="2" applyNumberFormat="1" applyFont="1" applyBorder="1" applyAlignment="1">
      <alignment horizontal="center" vertical="center"/>
    </xf>
    <xf numFmtId="167" fontId="24" fillId="0" borderId="30" xfId="2" applyNumberFormat="1" applyFont="1" applyBorder="1" applyAlignment="1">
      <alignment horizontal="center" vertical="center"/>
    </xf>
    <xf numFmtId="166" fontId="24" fillId="0" borderId="32" xfId="2" applyNumberFormat="1" applyFont="1" applyBorder="1" applyAlignment="1">
      <alignment horizontal="center" vertical="center"/>
    </xf>
    <xf numFmtId="0" fontId="24" fillId="0" borderId="40" xfId="2" applyFont="1" applyBorder="1" applyAlignment="1">
      <alignment horizontal="center" vertical="top" wrapText="1"/>
    </xf>
    <xf numFmtId="164" fontId="24" fillId="0" borderId="41" xfId="2" applyNumberFormat="1" applyFont="1" applyBorder="1" applyAlignment="1">
      <alignment horizontal="center" vertical="center"/>
    </xf>
    <xf numFmtId="164" fontId="24" fillId="0" borderId="40" xfId="2" applyNumberFormat="1" applyFont="1" applyBorder="1" applyAlignment="1">
      <alignment horizontal="center" vertical="center"/>
    </xf>
    <xf numFmtId="165" fontId="24" fillId="0" borderId="33" xfId="2" applyNumberFormat="1" applyFont="1" applyBorder="1" applyAlignment="1">
      <alignment horizontal="center" vertical="center"/>
    </xf>
    <xf numFmtId="167" fontId="24" fillId="0" borderId="35" xfId="2" applyNumberFormat="1" applyFont="1" applyBorder="1" applyAlignment="1">
      <alignment horizontal="center" vertical="center"/>
    </xf>
    <xf numFmtId="165" fontId="24" fillId="0" borderId="30" xfId="2" applyNumberFormat="1" applyFont="1" applyBorder="1" applyAlignment="1">
      <alignment horizontal="center" vertical="center"/>
    </xf>
    <xf numFmtId="167" fontId="24" fillId="0" borderId="32" xfId="2" applyNumberFormat="1" applyFont="1" applyBorder="1" applyAlignment="1">
      <alignment horizontal="center" vertical="center"/>
    </xf>
    <xf numFmtId="165" fontId="26" fillId="0" borderId="33" xfId="2" applyNumberFormat="1" applyFont="1" applyBorder="1" applyAlignment="1">
      <alignment horizontal="center" vertical="center"/>
    </xf>
    <xf numFmtId="164" fontId="26" fillId="0" borderId="33" xfId="2" applyNumberFormat="1" applyFont="1" applyBorder="1" applyAlignment="1">
      <alignment horizontal="center" vertical="center"/>
    </xf>
    <xf numFmtId="164" fontId="26" fillId="0" borderId="41" xfId="2" applyNumberFormat="1" applyFont="1" applyBorder="1" applyAlignment="1">
      <alignment horizontal="center" vertical="center"/>
    </xf>
    <xf numFmtId="167" fontId="26" fillId="0" borderId="38" xfId="2" applyNumberFormat="1" applyFont="1" applyBorder="1" applyAlignment="1">
      <alignment horizontal="center" vertical="center"/>
    </xf>
    <xf numFmtId="166" fontId="26" fillId="0" borderId="47" xfId="2" applyNumberFormat="1" applyFont="1" applyBorder="1" applyAlignment="1">
      <alignment horizontal="center" vertical="center"/>
    </xf>
    <xf numFmtId="165" fontId="26" fillId="0" borderId="30" xfId="2" applyNumberFormat="1" applyFont="1" applyBorder="1" applyAlignment="1">
      <alignment horizontal="center" vertical="center"/>
    </xf>
    <xf numFmtId="164" fontId="26" fillId="0" borderId="30" xfId="2" applyNumberFormat="1" applyFont="1" applyBorder="1" applyAlignment="1">
      <alignment horizontal="center" vertical="center"/>
    </xf>
    <xf numFmtId="164" fontId="26" fillId="0" borderId="40" xfId="2" applyNumberFormat="1" applyFont="1" applyBorder="1" applyAlignment="1">
      <alignment horizontal="center" vertical="center"/>
    </xf>
    <xf numFmtId="167" fontId="26" fillId="0" borderId="37" xfId="2" applyNumberFormat="1" applyFont="1" applyBorder="1" applyAlignment="1">
      <alignment horizontal="center" vertical="center"/>
    </xf>
    <xf numFmtId="166" fontId="26" fillId="0" borderId="46" xfId="2" applyNumberFormat="1" applyFont="1" applyBorder="1" applyAlignment="1">
      <alignment horizontal="center" vertical="center"/>
    </xf>
    <xf numFmtId="0" fontId="26" fillId="0" borderId="30" xfId="2" applyFont="1" applyBorder="1" applyAlignment="1">
      <alignment horizontal="center" vertical="center" wrapText="1"/>
    </xf>
    <xf numFmtId="0" fontId="26" fillId="0" borderId="40" xfId="2" applyFont="1" applyBorder="1" applyAlignment="1">
      <alignment horizontal="center" vertical="center" wrapText="1"/>
    </xf>
    <xf numFmtId="0" fontId="26" fillId="0" borderId="38" xfId="2" applyFont="1" applyBorder="1" applyAlignment="1">
      <alignment horizontal="center" vertical="center" wrapText="1"/>
    </xf>
    <xf numFmtId="0" fontId="26" fillId="0" borderId="37" xfId="2" applyFont="1" applyBorder="1" applyAlignment="1">
      <alignment horizontal="center" vertical="center" wrapText="1"/>
    </xf>
    <xf numFmtId="2" fontId="0" fillId="0" borderId="0" xfId="0" applyNumberFormat="1"/>
    <xf numFmtId="2" fontId="0" fillId="0" borderId="1" xfId="0" applyNumberFormat="1" applyBorder="1" applyAlignment="1">
      <alignment horizontal="center"/>
    </xf>
    <xf numFmtId="0" fontId="1" fillId="0" borderId="0" xfId="0" applyFont="1"/>
    <xf numFmtId="0" fontId="22" fillId="0" borderId="0" xfId="3"/>
    <xf numFmtId="0" fontId="24" fillId="0" borderId="12" xfId="3" applyFont="1" applyBorder="1" applyAlignment="1">
      <alignment horizontal="center" wrapText="1"/>
    </xf>
    <xf numFmtId="0" fontId="24" fillId="0" borderId="13" xfId="3" applyFont="1" applyBorder="1" applyAlignment="1">
      <alignment horizontal="center" wrapText="1"/>
    </xf>
    <xf numFmtId="0" fontId="24" fillId="0" borderId="15" xfId="3" applyFont="1" applyBorder="1" applyAlignment="1">
      <alignment horizontal="left" vertical="top" wrapText="1"/>
    </xf>
    <xf numFmtId="164" fontId="24" fillId="0" borderId="16" xfId="3" applyNumberFormat="1" applyFont="1" applyBorder="1" applyAlignment="1">
      <alignment horizontal="right" vertical="center"/>
    </xf>
    <xf numFmtId="164" fontId="24" fillId="0" borderId="17" xfId="3" applyNumberFormat="1" applyFont="1" applyBorder="1" applyAlignment="1">
      <alignment horizontal="right" vertical="center"/>
    </xf>
    <xf numFmtId="0" fontId="24" fillId="0" borderId="19" xfId="3" applyFont="1" applyBorder="1" applyAlignment="1">
      <alignment horizontal="left" vertical="top" wrapText="1"/>
    </xf>
    <xf numFmtId="164" fontId="24" fillId="0" borderId="20" xfId="3" applyNumberFormat="1" applyFont="1" applyBorder="1" applyAlignment="1">
      <alignment horizontal="right" vertical="center"/>
    </xf>
    <xf numFmtId="164" fontId="24" fillId="0" borderId="21" xfId="3" applyNumberFormat="1" applyFont="1" applyBorder="1" applyAlignment="1">
      <alignment horizontal="right" vertical="center"/>
    </xf>
    <xf numFmtId="168" fontId="24" fillId="0" borderId="20" xfId="3" applyNumberFormat="1" applyFont="1" applyBorder="1" applyAlignment="1">
      <alignment horizontal="right" vertical="center"/>
    </xf>
    <xf numFmtId="168" fontId="24" fillId="0" borderId="21" xfId="3" applyNumberFormat="1" applyFont="1" applyBorder="1" applyAlignment="1">
      <alignment horizontal="right" vertical="center"/>
    </xf>
    <xf numFmtId="169" fontId="24" fillId="0" borderId="20" xfId="3" applyNumberFormat="1" applyFont="1" applyBorder="1" applyAlignment="1">
      <alignment horizontal="right" vertical="center"/>
    </xf>
    <xf numFmtId="169" fontId="24" fillId="0" borderId="21" xfId="3" applyNumberFormat="1" applyFont="1" applyBorder="1" applyAlignment="1">
      <alignment horizontal="right" vertical="center"/>
    </xf>
    <xf numFmtId="170" fontId="24" fillId="0" borderId="20" xfId="3" applyNumberFormat="1" applyFont="1" applyBorder="1" applyAlignment="1">
      <alignment horizontal="right" vertical="center"/>
    </xf>
    <xf numFmtId="170" fontId="24" fillId="0" borderId="21" xfId="3" applyNumberFormat="1" applyFont="1" applyBorder="1" applyAlignment="1">
      <alignment horizontal="right" vertical="center"/>
    </xf>
    <xf numFmtId="167" fontId="24" fillId="0" borderId="20" xfId="3" applyNumberFormat="1" applyFont="1" applyBorder="1" applyAlignment="1">
      <alignment horizontal="right" vertical="center"/>
    </xf>
    <xf numFmtId="167" fontId="24" fillId="0" borderId="21" xfId="3" applyNumberFormat="1" applyFont="1" applyBorder="1" applyAlignment="1">
      <alignment horizontal="right" vertical="center"/>
    </xf>
    <xf numFmtId="166" fontId="24" fillId="0" borderId="20" xfId="3" applyNumberFormat="1" applyFont="1" applyBorder="1" applyAlignment="1">
      <alignment horizontal="right" vertical="center"/>
    </xf>
    <xf numFmtId="166" fontId="24" fillId="0" borderId="21" xfId="3" applyNumberFormat="1" applyFont="1" applyBorder="1" applyAlignment="1">
      <alignment horizontal="right" vertical="center"/>
    </xf>
    <xf numFmtId="171" fontId="24" fillId="0" borderId="20" xfId="3" applyNumberFormat="1" applyFont="1" applyBorder="1" applyAlignment="1">
      <alignment horizontal="right" vertical="center"/>
    </xf>
    <xf numFmtId="171" fontId="24" fillId="0" borderId="21" xfId="3" applyNumberFormat="1" applyFont="1" applyBorder="1" applyAlignment="1">
      <alignment horizontal="right" vertical="center"/>
    </xf>
    <xf numFmtId="165" fontId="24" fillId="0" borderId="24" xfId="3" applyNumberFormat="1" applyFont="1" applyBorder="1" applyAlignment="1">
      <alignment horizontal="right" vertical="center"/>
    </xf>
    <xf numFmtId="165" fontId="24" fillId="0" borderId="25" xfId="3" applyNumberFormat="1" applyFont="1" applyBorder="1" applyAlignment="1">
      <alignment horizontal="right" vertical="center"/>
    </xf>
    <xf numFmtId="0" fontId="23" fillId="0" borderId="48" xfId="3" applyFont="1" applyBorder="1" applyAlignment="1">
      <alignment vertical="center" wrapText="1"/>
    </xf>
    <xf numFmtId="167" fontId="24" fillId="0" borderId="1" xfId="3" applyNumberFormat="1" applyFont="1" applyBorder="1" applyAlignment="1">
      <alignment horizontal="right" vertical="center"/>
    </xf>
    <xf numFmtId="166" fontId="24" fillId="0" borderId="1" xfId="3" applyNumberFormat="1" applyFont="1" applyBorder="1" applyAlignment="1">
      <alignment horizontal="right" vertical="center"/>
    </xf>
    <xf numFmtId="171" fontId="24" fillId="0" borderId="1" xfId="3" applyNumberFormat="1" applyFont="1" applyBorder="1" applyAlignment="1">
      <alignment horizontal="right" vertical="center"/>
    </xf>
    <xf numFmtId="165" fontId="24" fillId="0" borderId="29" xfId="3" applyNumberFormat="1" applyFont="1" applyBorder="1" applyAlignment="1">
      <alignment horizontal="right" vertical="center"/>
    </xf>
    <xf numFmtId="167" fontId="24" fillId="0" borderId="31" xfId="3" applyNumberFormat="1" applyFont="1" applyBorder="1" applyAlignment="1">
      <alignment horizontal="right" vertical="center"/>
    </xf>
    <xf numFmtId="166" fontId="24" fillId="0" borderId="31" xfId="3" applyNumberFormat="1" applyFont="1" applyBorder="1" applyAlignment="1">
      <alignment horizontal="right" vertical="center"/>
    </xf>
    <xf numFmtId="171" fontId="24" fillId="0" borderId="31" xfId="3" applyNumberFormat="1" applyFont="1" applyBorder="1" applyAlignment="1">
      <alignment horizontal="right" vertical="center"/>
    </xf>
    <xf numFmtId="165" fontId="24" fillId="0" borderId="32" xfId="3" applyNumberFormat="1" applyFont="1" applyBorder="1" applyAlignment="1">
      <alignment horizontal="right" vertical="center"/>
    </xf>
    <xf numFmtId="168" fontId="24" fillId="0" borderId="47" xfId="3" applyNumberFormat="1" applyFont="1" applyBorder="1" applyAlignment="1">
      <alignment horizontal="center" vertical="center"/>
    </xf>
    <xf numFmtId="164" fontId="24" fillId="0" borderId="51" xfId="3" applyNumberFormat="1" applyFont="1" applyBorder="1" applyAlignment="1">
      <alignment horizontal="center" vertical="center"/>
    </xf>
    <xf numFmtId="170" fontId="24" fillId="0" borderId="47" xfId="3" applyNumberFormat="1" applyFont="1" applyBorder="1" applyAlignment="1">
      <alignment horizontal="center" vertical="center"/>
    </xf>
    <xf numFmtId="169" fontId="24" fillId="0" borderId="44" xfId="3" applyNumberFormat="1" applyFont="1" applyBorder="1" applyAlignment="1">
      <alignment horizontal="center" vertical="center"/>
    </xf>
    <xf numFmtId="168" fontId="24" fillId="0" borderId="46" xfId="3" applyNumberFormat="1" applyFont="1" applyBorder="1" applyAlignment="1">
      <alignment horizontal="center" vertical="center"/>
    </xf>
    <xf numFmtId="164" fontId="24" fillId="0" borderId="50" xfId="3" applyNumberFormat="1" applyFont="1" applyBorder="1" applyAlignment="1">
      <alignment horizontal="center" vertical="center"/>
    </xf>
    <xf numFmtId="170" fontId="24" fillId="0" borderId="46" xfId="3" applyNumberFormat="1" applyFont="1" applyBorder="1" applyAlignment="1">
      <alignment horizontal="center" vertical="center"/>
    </xf>
    <xf numFmtId="169" fontId="24" fillId="0" borderId="43" xfId="3" applyNumberFormat="1" applyFont="1" applyBorder="1" applyAlignment="1">
      <alignment horizontal="center" vertical="center"/>
    </xf>
    <xf numFmtId="0" fontId="24" fillId="0" borderId="38" xfId="3" applyFont="1" applyBorder="1" applyAlignment="1">
      <alignment horizontal="center" vertical="center" wrapText="1"/>
    </xf>
    <xf numFmtId="0" fontId="24" fillId="0" borderId="37" xfId="3" applyFont="1" applyBorder="1" applyAlignment="1">
      <alignment horizontal="center" vertical="center" wrapText="1"/>
    </xf>
    <xf numFmtId="0" fontId="27" fillId="0" borderId="49" xfId="3" applyFont="1" applyBorder="1" applyAlignment="1">
      <alignment horizontal="center" vertical="center" wrapText="1"/>
    </xf>
    <xf numFmtId="0" fontId="27" fillId="0" borderId="50" xfId="3" applyFont="1" applyBorder="1" applyAlignment="1">
      <alignment horizontal="center" vertical="center" wrapText="1"/>
    </xf>
    <xf numFmtId="0" fontId="28" fillId="0" borderId="30" xfId="3" applyFont="1" applyBorder="1" applyAlignment="1">
      <alignment horizontal="center" vertical="center" wrapText="1"/>
    </xf>
    <xf numFmtId="0" fontId="28" fillId="0" borderId="32" xfId="3" applyFont="1" applyBorder="1" applyAlignment="1">
      <alignment horizontal="center" vertical="center" wrapText="1"/>
    </xf>
    <xf numFmtId="0" fontId="28" fillId="0" borderId="38" xfId="3" applyFont="1" applyBorder="1" applyAlignment="1">
      <alignment horizontal="center" vertical="center" wrapText="1"/>
    </xf>
    <xf numFmtId="164" fontId="25" fillId="0" borderId="33" xfId="3" applyNumberFormat="1" applyFont="1" applyBorder="1" applyAlignment="1">
      <alignment horizontal="center" vertical="center"/>
    </xf>
    <xf numFmtId="164" fontId="25" fillId="0" borderId="35" xfId="3" applyNumberFormat="1" applyFont="1" applyBorder="1" applyAlignment="1">
      <alignment horizontal="center" vertical="center"/>
    </xf>
    <xf numFmtId="168" fontId="25" fillId="0" borderId="51" xfId="3" applyNumberFormat="1" applyFont="1" applyBorder="1" applyAlignment="1">
      <alignment horizontal="center" vertical="center"/>
    </xf>
    <xf numFmtId="169" fontId="25" fillId="0" borderId="47" xfId="3" applyNumberFormat="1" applyFont="1" applyBorder="1" applyAlignment="1">
      <alignment horizontal="center" vertical="center"/>
    </xf>
    <xf numFmtId="170" fontId="25" fillId="0" borderId="54" xfId="3" applyNumberFormat="1" applyFont="1" applyBorder="1" applyAlignment="1">
      <alignment horizontal="center" vertical="center"/>
    </xf>
    <xf numFmtId="0" fontId="28" fillId="0" borderId="37" xfId="3" applyFont="1" applyBorder="1" applyAlignment="1">
      <alignment horizontal="center" vertical="center" wrapText="1"/>
    </xf>
    <xf numFmtId="164" fontId="25" fillId="0" borderId="30" xfId="3" applyNumberFormat="1" applyFont="1" applyBorder="1" applyAlignment="1">
      <alignment horizontal="center" vertical="center"/>
    </xf>
    <xf numFmtId="164" fontId="25" fillId="0" borderId="32" xfId="3" applyNumberFormat="1" applyFont="1" applyBorder="1" applyAlignment="1">
      <alignment horizontal="center" vertical="center"/>
    </xf>
    <xf numFmtId="168" fontId="25" fillId="0" borderId="50" xfId="3" applyNumberFormat="1" applyFont="1" applyBorder="1" applyAlignment="1">
      <alignment horizontal="center" vertical="center"/>
    </xf>
    <xf numFmtId="169" fontId="25" fillId="0" borderId="46" xfId="3" applyNumberFormat="1" applyFont="1" applyBorder="1" applyAlignment="1">
      <alignment horizontal="center" vertical="center"/>
    </xf>
    <xf numFmtId="170" fontId="25" fillId="0" borderId="53" xfId="3" applyNumberFormat="1" applyFont="1" applyBorder="1" applyAlignment="1">
      <alignment horizontal="center" vertical="center"/>
    </xf>
    <xf numFmtId="0" fontId="29" fillId="0" borderId="1" xfId="0" applyFont="1" applyBorder="1" applyAlignment="1">
      <alignment horizontal="center" vertical="center"/>
    </xf>
    <xf numFmtId="0" fontId="30" fillId="0" borderId="1" xfId="0" applyFont="1" applyBorder="1" applyAlignment="1">
      <alignment horizontal="center" vertical="center"/>
    </xf>
    <xf numFmtId="172" fontId="30" fillId="0" borderId="1" xfId="0" applyNumberFormat="1" applyFont="1" applyBorder="1" applyAlignment="1">
      <alignment horizontal="center" vertical="center"/>
    </xf>
    <xf numFmtId="172" fontId="29" fillId="0" borderId="1" xfId="0" applyNumberFormat="1" applyFont="1" applyBorder="1" applyAlignment="1">
      <alignment horizontal="center" vertical="center"/>
    </xf>
    <xf numFmtId="0" fontId="31" fillId="0" borderId="0" xfId="0" applyFont="1" applyAlignment="1">
      <alignment vertical="center"/>
    </xf>
    <xf numFmtId="0" fontId="29" fillId="0" borderId="1" xfId="0" applyFont="1" applyBorder="1" applyAlignment="1">
      <alignment horizontal="center" vertical="center" wrapText="1"/>
    </xf>
    <xf numFmtId="0" fontId="29" fillId="0" borderId="1" xfId="0" applyNumberFormat="1" applyFont="1" applyBorder="1" applyAlignment="1">
      <alignment horizontal="center" vertical="center"/>
    </xf>
    <xf numFmtId="0" fontId="31" fillId="0" borderId="0" xfId="0" applyFont="1"/>
    <xf numFmtId="14" fontId="0" fillId="0" borderId="0" xfId="0" applyNumberFormat="1"/>
    <xf numFmtId="0" fontId="10" fillId="0" borderId="0" xfId="0" applyFont="1" applyAlignment="1">
      <alignment vertical="center"/>
    </xf>
    <xf numFmtId="0" fontId="32" fillId="0" borderId="1" xfId="0" applyFont="1" applyBorder="1" applyAlignment="1">
      <alignment horizontal="center"/>
    </xf>
    <xf numFmtId="0" fontId="17" fillId="0" borderId="0" xfId="0" applyFont="1"/>
    <xf numFmtId="0" fontId="17" fillId="0" borderId="1" xfId="0" applyFont="1" applyBorder="1"/>
    <xf numFmtId="0" fontId="16" fillId="0" borderId="1" xfId="0" applyFont="1" applyBorder="1" applyAlignment="1">
      <alignment horizontal="center"/>
    </xf>
    <xf numFmtId="0" fontId="17" fillId="0" borderId="0" xfId="0" applyFont="1" applyBorder="1"/>
    <xf numFmtId="0" fontId="35" fillId="4" borderId="55" xfId="4" applyFont="1" applyFill="1" applyBorder="1" applyAlignment="1">
      <alignment horizontal="center" vertical="distributed" wrapText="1"/>
    </xf>
    <xf numFmtId="0" fontId="36" fillId="4" borderId="55" xfId="0" applyFont="1" applyFill="1" applyBorder="1" applyAlignment="1">
      <alignment vertical="center"/>
    </xf>
    <xf numFmtId="0" fontId="36" fillId="4" borderId="56" xfId="0" applyFont="1" applyFill="1" applyBorder="1" applyAlignment="1">
      <alignment vertical="center"/>
    </xf>
    <xf numFmtId="0" fontId="37" fillId="4" borderId="56" xfId="4" applyFont="1" applyFill="1" applyBorder="1" applyAlignment="1">
      <alignment horizontal="center" vertical="distributed" wrapText="1"/>
    </xf>
    <xf numFmtId="173" fontId="38" fillId="4" borderId="55" xfId="4" applyNumberFormat="1" applyFont="1" applyFill="1" applyBorder="1" applyAlignment="1">
      <alignment horizontal="center" vertical="center"/>
    </xf>
    <xf numFmtId="0" fontId="38" fillId="4" borderId="55" xfId="4" applyFont="1" applyFill="1" applyBorder="1" applyAlignment="1">
      <alignment horizontal="center" vertical="center"/>
    </xf>
    <xf numFmtId="0" fontId="39" fillId="4" borderId="57" xfId="4" applyFont="1" applyFill="1" applyBorder="1" applyAlignment="1">
      <alignment horizontal="center" vertical="center"/>
    </xf>
    <xf numFmtId="0" fontId="39" fillId="4" borderId="58" xfId="4" applyFont="1" applyFill="1" applyBorder="1" applyAlignment="1">
      <alignment horizontal="center" vertical="center"/>
    </xf>
    <xf numFmtId="0" fontId="40" fillId="4" borderId="59" xfId="0" applyFont="1" applyFill="1" applyBorder="1" applyAlignment="1">
      <alignment horizontal="center" vertical="center"/>
    </xf>
    <xf numFmtId="0" fontId="41" fillId="5" borderId="1" xfId="4" applyFont="1" applyFill="1" applyBorder="1" applyAlignment="1">
      <alignment horizontal="center" vertical="center"/>
    </xf>
    <xf numFmtId="0" fontId="33" fillId="0" borderId="1" xfId="0" applyFont="1" applyBorder="1" applyAlignment="1">
      <alignment horizontal="center" vertical="center"/>
    </xf>
    <xf numFmtId="0" fontId="42" fillId="5" borderId="1" xfId="4" applyFont="1" applyFill="1" applyBorder="1" applyAlignment="1">
      <alignment horizontal="center" vertical="center"/>
    </xf>
    <xf numFmtId="16" fontId="42" fillId="5" borderId="1" xfId="4" applyNumberFormat="1" applyFont="1" applyFill="1" applyBorder="1" applyAlignment="1">
      <alignment horizontal="center" vertical="distributed" wrapText="1"/>
    </xf>
    <xf numFmtId="0" fontId="43" fillId="5" borderId="1" xfId="4" applyFont="1" applyFill="1" applyBorder="1" applyAlignment="1">
      <alignment horizontal="center" vertical="center"/>
    </xf>
    <xf numFmtId="0" fontId="42" fillId="5" borderId="1" xfId="4" applyFont="1" applyFill="1" applyBorder="1" applyAlignment="1">
      <alignment horizontal="center" vertical="distributed" wrapText="1"/>
    </xf>
    <xf numFmtId="0" fontId="44" fillId="5" borderId="1" xfId="4" applyFont="1" applyFill="1" applyBorder="1" applyAlignment="1">
      <alignment horizontal="center" vertical="center"/>
    </xf>
    <xf numFmtId="0" fontId="44" fillId="5" borderId="1" xfId="4" applyFont="1" applyFill="1" applyBorder="1" applyAlignment="1">
      <alignment horizontal="center" vertical="top"/>
    </xf>
    <xf numFmtId="1" fontId="0" fillId="0" borderId="0" xfId="0" applyNumberFormat="1"/>
    <xf numFmtId="0" fontId="42" fillId="5" borderId="60" xfId="4" applyFont="1" applyFill="1" applyBorder="1" applyAlignment="1">
      <alignment horizontal="center" vertical="distributed" wrapText="1"/>
    </xf>
    <xf numFmtId="0" fontId="33" fillId="0" borderId="1" xfId="0" applyFont="1" applyBorder="1" applyAlignment="1">
      <alignment horizontal="center"/>
    </xf>
    <xf numFmtId="14" fontId="33" fillId="0" borderId="1" xfId="0" applyNumberFormat="1" applyFont="1" applyBorder="1" applyAlignment="1">
      <alignment horizontal="center" vertical="center"/>
    </xf>
    <xf numFmtId="1" fontId="0" fillId="0" borderId="1" xfId="0" applyNumberFormat="1" applyBorder="1"/>
    <xf numFmtId="0" fontId="33" fillId="0" borderId="0" xfId="0" applyFont="1" applyBorder="1" applyAlignment="1">
      <alignment horizontal="center" vertical="center"/>
    </xf>
    <xf numFmtId="0" fontId="33" fillId="0" borderId="0" xfId="0" applyFont="1" applyBorder="1" applyAlignment="1">
      <alignment horizontal="center"/>
    </xf>
    <xf numFmtId="0" fontId="44" fillId="5" borderId="0" xfId="4" applyFont="1" applyFill="1" applyBorder="1" applyAlignment="1">
      <alignment horizontal="center" vertical="center"/>
    </xf>
    <xf numFmtId="0" fontId="44" fillId="5" borderId="0" xfId="4" applyFont="1" applyFill="1" applyBorder="1" applyAlignment="1">
      <alignment horizontal="center" vertical="top"/>
    </xf>
    <xf numFmtId="0" fontId="45" fillId="0" borderId="0" xfId="0" applyFont="1" applyAlignment="1">
      <alignment horizontal="left"/>
    </xf>
    <xf numFmtId="0" fontId="0" fillId="0" borderId="0" xfId="0" applyAlignment="1">
      <alignment vertical="center" wrapText="1"/>
    </xf>
    <xf numFmtId="0" fontId="17" fillId="0" borderId="0" xfId="0" applyFont="1" applyAlignment="1">
      <alignment horizontal="justify" vertical="center"/>
    </xf>
    <xf numFmtId="0" fontId="21" fillId="0" borderId="0" xfId="0" applyFont="1" applyAlignment="1">
      <alignment vertical="center" wrapText="1"/>
    </xf>
    <xf numFmtId="0" fontId="17" fillId="0" borderId="0" xfId="0" applyFont="1" applyAlignment="1">
      <alignment vertical="center" wrapText="1"/>
    </xf>
    <xf numFmtId="0" fontId="46" fillId="6" borderId="61" xfId="0" applyNumberFormat="1" applyFont="1" applyFill="1" applyBorder="1" applyAlignment="1">
      <alignment horizontal="center" vertical="center" wrapText="1"/>
    </xf>
    <xf numFmtId="0" fontId="46" fillId="6" borderId="62" xfId="0" applyNumberFormat="1" applyFont="1" applyFill="1" applyBorder="1" applyAlignment="1">
      <alignment horizontal="center" vertical="center" wrapText="1"/>
    </xf>
    <xf numFmtId="0" fontId="47" fillId="6" borderId="63" xfId="0" applyFont="1" applyFill="1" applyBorder="1" applyAlignment="1">
      <alignment horizontal="center" vertical="center" wrapText="1"/>
    </xf>
    <xf numFmtId="0" fontId="47" fillId="6" borderId="64" xfId="0" applyFont="1" applyFill="1" applyBorder="1" applyAlignment="1">
      <alignment horizontal="center" vertical="center" wrapText="1"/>
    </xf>
    <xf numFmtId="0" fontId="47" fillId="6" borderId="65" xfId="0" applyFont="1" applyFill="1" applyBorder="1" applyAlignment="1">
      <alignment horizontal="center" vertical="center" wrapText="1"/>
    </xf>
    <xf numFmtId="14" fontId="50" fillId="8" borderId="65" xfId="0" applyNumberFormat="1" applyFont="1" applyFill="1" applyBorder="1" applyAlignment="1">
      <alignment horizontal="center" vertical="center" wrapText="1"/>
    </xf>
    <xf numFmtId="0" fontId="50" fillId="8" borderId="65" xfId="0" applyFont="1" applyFill="1" applyBorder="1" applyAlignment="1">
      <alignment vertical="center" wrapText="1"/>
    </xf>
    <xf numFmtId="0" fontId="48" fillId="8" borderId="65" xfId="0" applyFont="1" applyFill="1" applyBorder="1" applyAlignment="1">
      <alignment horizontal="center" vertical="center" wrapText="1"/>
    </xf>
    <xf numFmtId="14" fontId="50" fillId="9" borderId="65" xfId="0" applyNumberFormat="1" applyFont="1" applyFill="1" applyBorder="1" applyAlignment="1">
      <alignment horizontal="center" vertical="center" wrapText="1"/>
    </xf>
    <xf numFmtId="0" fontId="50" fillId="9" borderId="65" xfId="0" applyFont="1" applyFill="1" applyBorder="1" applyAlignment="1">
      <alignment vertical="center" wrapText="1"/>
    </xf>
    <xf numFmtId="0" fontId="48" fillId="9" borderId="65" xfId="0" applyFont="1" applyFill="1" applyBorder="1" applyAlignment="1">
      <alignment horizontal="center" vertical="center" wrapText="1"/>
    </xf>
    <xf numFmtId="14" fontId="48" fillId="9" borderId="65" xfId="0" applyNumberFormat="1" applyFont="1" applyFill="1" applyBorder="1" applyAlignment="1">
      <alignment horizontal="center" vertical="center" wrapText="1"/>
    </xf>
    <xf numFmtId="0" fontId="48" fillId="9" borderId="65" xfId="0" applyFont="1" applyFill="1" applyBorder="1" applyAlignment="1">
      <alignment vertical="center" wrapText="1"/>
    </xf>
    <xf numFmtId="0" fontId="50" fillId="9" borderId="65" xfId="0" applyFont="1" applyFill="1" applyBorder="1" applyAlignment="1">
      <alignment horizontal="center" vertical="center" wrapText="1"/>
    </xf>
    <xf numFmtId="0" fontId="50" fillId="8" borderId="65" xfId="0" applyFont="1" applyFill="1" applyBorder="1" applyAlignment="1">
      <alignment horizontal="center" vertical="center" wrapText="1"/>
    </xf>
    <xf numFmtId="0" fontId="21" fillId="10" borderId="65" xfId="0" applyFont="1" applyFill="1" applyBorder="1" applyAlignment="1">
      <alignment horizontal="center" vertical="center" wrapText="1"/>
    </xf>
    <xf numFmtId="0" fontId="51" fillId="10" borderId="65" xfId="0" applyFont="1" applyFill="1" applyBorder="1" applyAlignment="1">
      <alignment horizontal="right" vertical="center" wrapText="1"/>
    </xf>
    <xf numFmtId="0" fontId="51" fillId="10" borderId="65" xfId="0" applyFont="1" applyFill="1" applyBorder="1" applyAlignment="1">
      <alignment horizontal="center" vertical="center" wrapText="1"/>
    </xf>
    <xf numFmtId="0" fontId="28" fillId="0" borderId="36" xfId="3" applyFont="1" applyBorder="1" applyAlignment="1">
      <alignment horizontal="center" vertical="center" wrapText="1"/>
    </xf>
    <xf numFmtId="0" fontId="28" fillId="0" borderId="37" xfId="3" applyFont="1" applyBorder="1" applyAlignment="1">
      <alignment horizontal="center" vertical="center" wrapText="1"/>
    </xf>
    <xf numFmtId="0" fontId="28" fillId="0" borderId="26" xfId="3" applyFont="1" applyBorder="1" applyAlignment="1">
      <alignment horizontal="center" vertical="center" wrapText="1"/>
    </xf>
    <xf numFmtId="0" fontId="28" fillId="0" borderId="28" xfId="3" applyFont="1" applyBorder="1" applyAlignment="1">
      <alignment horizontal="center" vertical="center" wrapText="1"/>
    </xf>
    <xf numFmtId="0" fontId="24" fillId="0" borderId="22" xfId="3" applyFont="1" applyBorder="1" applyAlignment="1">
      <alignment horizontal="left" vertical="top" wrapText="1"/>
    </xf>
    <xf numFmtId="0" fontId="24" fillId="0" borderId="23" xfId="3" applyFont="1" applyBorder="1" applyAlignment="1">
      <alignment horizontal="left" vertical="top" wrapText="1"/>
    </xf>
    <xf numFmtId="0" fontId="28" fillId="0" borderId="49" xfId="3" applyFont="1" applyBorder="1" applyAlignment="1">
      <alignment horizontal="center" vertical="center" wrapText="1"/>
    </xf>
    <xf numFmtId="0" fontId="28" fillId="0" borderId="50" xfId="3" applyFont="1" applyBorder="1" applyAlignment="1">
      <alignment horizontal="center" vertical="center" wrapText="1"/>
    </xf>
    <xf numFmtId="0" fontId="28" fillId="0" borderId="45" xfId="3" applyFont="1" applyBorder="1" applyAlignment="1">
      <alignment horizontal="center" vertical="center" wrapText="1"/>
    </xf>
    <xf numFmtId="0" fontId="28" fillId="0" borderId="46" xfId="3" applyFont="1" applyBorder="1" applyAlignment="1">
      <alignment horizontal="center" vertical="center" wrapText="1"/>
    </xf>
    <xf numFmtId="0" fontId="28" fillId="0" borderId="52" xfId="3" applyFont="1" applyBorder="1" applyAlignment="1">
      <alignment horizontal="center" vertical="center" wrapText="1"/>
    </xf>
    <xf numFmtId="0" fontId="28" fillId="0" borderId="53" xfId="3" applyFont="1" applyBorder="1" applyAlignment="1">
      <alignment horizontal="center" vertical="center" wrapText="1"/>
    </xf>
    <xf numFmtId="0" fontId="24" fillId="0" borderId="28" xfId="3" applyFont="1" applyBorder="1" applyAlignment="1">
      <alignment horizontal="left" vertical="top" wrapText="1"/>
    </xf>
    <xf numFmtId="0" fontId="24" fillId="0" borderId="29" xfId="3" applyFont="1" applyBorder="1" applyAlignment="1">
      <alignment horizontal="left" vertical="top" wrapText="1"/>
    </xf>
    <xf numFmtId="0" fontId="23" fillId="0" borderId="0" xfId="3" applyFont="1" applyBorder="1" applyAlignment="1">
      <alignment horizontal="center" vertical="center" wrapText="1"/>
    </xf>
    <xf numFmtId="0" fontId="24" fillId="0" borderId="10" xfId="3" applyFont="1" applyBorder="1" applyAlignment="1">
      <alignment horizontal="left" wrapText="1"/>
    </xf>
    <xf numFmtId="0" fontId="24" fillId="0" borderId="11" xfId="3" applyFont="1" applyBorder="1" applyAlignment="1">
      <alignment horizontal="left" wrapText="1"/>
    </xf>
    <xf numFmtId="0" fontId="24" fillId="0" borderId="14" xfId="3" applyFont="1" applyBorder="1" applyAlignment="1">
      <alignment horizontal="left" vertical="top" wrapText="1"/>
    </xf>
    <xf numFmtId="0" fontId="24" fillId="0" borderId="18" xfId="3" applyFont="1" applyBorder="1" applyAlignment="1">
      <alignment horizontal="left" vertical="top" wrapText="1"/>
    </xf>
    <xf numFmtId="0" fontId="24" fillId="0" borderId="19" xfId="3" applyFont="1" applyBorder="1" applyAlignment="1">
      <alignment horizontal="left" vertical="top" wrapText="1"/>
    </xf>
    <xf numFmtId="0" fontId="24" fillId="0" borderId="27" xfId="3" applyFont="1" applyBorder="1" applyAlignment="1">
      <alignment horizontal="left" vertical="top" wrapText="1"/>
    </xf>
    <xf numFmtId="0" fontId="24" fillId="0" borderId="1" xfId="3" applyFont="1" applyBorder="1" applyAlignment="1">
      <alignment horizontal="left" vertical="top" wrapText="1"/>
    </xf>
    <xf numFmtId="0" fontId="27" fillId="0" borderId="52" xfId="3" applyFont="1" applyBorder="1" applyAlignment="1">
      <alignment horizontal="center" vertical="center" wrapText="1"/>
    </xf>
    <xf numFmtId="0" fontId="27" fillId="0" borderId="53" xfId="3" applyFont="1" applyBorder="1" applyAlignment="1">
      <alignment horizontal="center" vertical="center" wrapText="1"/>
    </xf>
    <xf numFmtId="0" fontId="27" fillId="0" borderId="45" xfId="3" applyFont="1" applyBorder="1" applyAlignment="1">
      <alignment horizontal="center" vertical="center" wrapText="1"/>
    </xf>
    <xf numFmtId="0" fontId="27" fillId="0" borderId="46" xfId="3" applyFont="1" applyBorder="1" applyAlignment="1">
      <alignment horizontal="center" vertical="center" wrapText="1"/>
    </xf>
    <xf numFmtId="0" fontId="27" fillId="0" borderId="36" xfId="3" applyFont="1" applyBorder="1" applyAlignment="1">
      <alignment horizontal="center" vertical="center" wrapText="1"/>
    </xf>
    <xf numFmtId="0" fontId="27" fillId="0" borderId="37" xfId="3" applyFont="1" applyBorder="1" applyAlignment="1">
      <alignment horizontal="center" vertical="center" wrapText="1"/>
    </xf>
    <xf numFmtId="0" fontId="0" fillId="0" borderId="0" xfId="0" applyBorder="1" applyAlignment="1">
      <alignment vertical="center" wrapText="1"/>
    </xf>
    <xf numFmtId="0" fontId="0" fillId="0" borderId="0" xfId="0" applyAlignment="1">
      <alignment vertical="center" wrapText="1"/>
    </xf>
    <xf numFmtId="0" fontId="6" fillId="0" borderId="1" xfId="0" applyFont="1" applyBorder="1" applyAlignment="1">
      <alignment horizontal="center" vertical="center"/>
    </xf>
    <xf numFmtId="0" fontId="9"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24" fillId="0" borderId="42" xfId="2" applyFont="1" applyBorder="1" applyAlignment="1">
      <alignment horizontal="center" vertical="top" wrapText="1"/>
    </xf>
    <xf numFmtId="0" fontId="24" fillId="0" borderId="43" xfId="2" applyFont="1" applyBorder="1" applyAlignment="1">
      <alignment horizontal="center" vertical="top" wrapText="1"/>
    </xf>
    <xf numFmtId="0" fontId="24" fillId="0" borderId="28" xfId="2" applyFont="1" applyBorder="1" applyAlignment="1">
      <alignment horizontal="center" vertical="top" wrapText="1"/>
    </xf>
    <xf numFmtId="0" fontId="24" fillId="0" borderId="32" xfId="2" applyFont="1" applyBorder="1" applyAlignment="1">
      <alignment horizontal="center" vertical="top" wrapText="1"/>
    </xf>
    <xf numFmtId="0" fontId="26" fillId="0" borderId="36" xfId="2" applyFont="1" applyBorder="1" applyAlignment="1">
      <alignment horizontal="center" vertical="center" wrapText="1"/>
    </xf>
    <xf numFmtId="0" fontId="26" fillId="0" borderId="37" xfId="2" applyFont="1" applyBorder="1" applyAlignment="1">
      <alignment horizontal="center" vertical="center" wrapText="1"/>
    </xf>
    <xf numFmtId="0" fontId="26" fillId="0" borderId="26" xfId="2" applyFont="1" applyBorder="1" applyAlignment="1">
      <alignment horizontal="center" vertical="center" wrapText="1"/>
    </xf>
    <xf numFmtId="0" fontId="26" fillId="0" borderId="30" xfId="2" applyFont="1" applyBorder="1" applyAlignment="1">
      <alignment horizontal="center" vertical="center" wrapText="1"/>
    </xf>
    <xf numFmtId="0" fontId="26" fillId="0" borderId="39" xfId="2" applyFont="1" applyBorder="1" applyAlignment="1">
      <alignment horizontal="center" vertical="center" wrapText="1"/>
    </xf>
    <xf numFmtId="0" fontId="26" fillId="0" borderId="45" xfId="2" applyFont="1" applyBorder="1" applyAlignment="1">
      <alignment horizontal="center" vertical="center" wrapText="1"/>
    </xf>
    <xf numFmtId="0" fontId="26" fillId="0" borderId="46" xfId="2" applyFont="1" applyBorder="1" applyAlignment="1">
      <alignment horizontal="center" vertical="center" wrapText="1"/>
    </xf>
    <xf numFmtId="0" fontId="24" fillId="0" borderId="26" xfId="2" applyFont="1" applyBorder="1" applyAlignment="1">
      <alignment horizontal="center" vertical="top" wrapText="1"/>
    </xf>
    <xf numFmtId="0" fontId="24" fillId="0" borderId="30" xfId="2" applyFont="1" applyBorder="1" applyAlignment="1">
      <alignment horizontal="center" vertical="top" wrapText="1"/>
    </xf>
    <xf numFmtId="0" fontId="24" fillId="0" borderId="27" xfId="2" applyFont="1" applyBorder="1" applyAlignment="1">
      <alignment horizontal="center" vertical="top" wrapText="1"/>
    </xf>
    <xf numFmtId="0" fontId="24" fillId="0" borderId="31" xfId="2" applyFont="1" applyBorder="1" applyAlignment="1">
      <alignment horizontal="center" vertical="top" wrapText="1"/>
    </xf>
    <xf numFmtId="0" fontId="24" fillId="0" borderId="36" xfId="2" applyFont="1" applyBorder="1" applyAlignment="1">
      <alignment horizontal="center" wrapText="1"/>
    </xf>
    <xf numFmtId="0" fontId="24" fillId="0" borderId="37" xfId="2" applyFont="1" applyBorder="1" applyAlignment="1">
      <alignment horizontal="center" wrapText="1"/>
    </xf>
    <xf numFmtId="0" fontId="24" fillId="0" borderId="39" xfId="2" applyFont="1" applyBorder="1" applyAlignment="1">
      <alignment horizontal="center" vertical="top" wrapText="1"/>
    </xf>
    <xf numFmtId="0" fontId="24" fillId="0" borderId="18" xfId="2" applyFont="1" applyBorder="1" applyAlignment="1">
      <alignment horizontal="left" vertical="top" wrapText="1"/>
    </xf>
    <xf numFmtId="0" fontId="24" fillId="0" borderId="19" xfId="2" applyFont="1" applyBorder="1" applyAlignment="1">
      <alignment horizontal="left" vertical="top" wrapText="1"/>
    </xf>
    <xf numFmtId="0" fontId="24" fillId="0" borderId="22" xfId="2" applyFont="1" applyBorder="1" applyAlignment="1">
      <alignment horizontal="left" vertical="top" wrapText="1"/>
    </xf>
    <xf numFmtId="0" fontId="24" fillId="0" borderId="23" xfId="2" applyFont="1" applyBorder="1" applyAlignment="1">
      <alignment horizontal="left" vertical="top" wrapText="1"/>
    </xf>
    <xf numFmtId="0" fontId="24" fillId="0" borderId="10" xfId="2" applyFont="1" applyBorder="1" applyAlignment="1">
      <alignment horizontal="left" wrapText="1"/>
    </xf>
    <xf numFmtId="0" fontId="24" fillId="0" borderId="11" xfId="2" applyFont="1" applyBorder="1" applyAlignment="1">
      <alignment horizontal="left" wrapText="1"/>
    </xf>
    <xf numFmtId="0" fontId="24" fillId="0" borderId="14" xfId="2" applyFont="1" applyBorder="1" applyAlignment="1">
      <alignment horizontal="left" vertical="top" wrapText="1"/>
    </xf>
    <xf numFmtId="0" fontId="50" fillId="8" borderId="63" xfId="0" applyFont="1" applyFill="1" applyBorder="1" applyAlignment="1">
      <alignment horizontal="left" vertical="center" wrapText="1" indent="2"/>
    </xf>
    <xf numFmtId="0" fontId="50" fillId="8" borderId="64" xfId="0" applyFont="1" applyFill="1" applyBorder="1" applyAlignment="1">
      <alignment horizontal="left" vertical="center" wrapText="1" indent="2"/>
    </xf>
    <xf numFmtId="14" fontId="50" fillId="8" borderId="63" xfId="0" applyNumberFormat="1" applyFont="1" applyFill="1" applyBorder="1" applyAlignment="1">
      <alignment horizontal="center" vertical="center" wrapText="1"/>
    </xf>
    <xf numFmtId="14" fontId="50" fillId="8" borderId="64" xfId="0" applyNumberFormat="1" applyFont="1" applyFill="1" applyBorder="1" applyAlignment="1">
      <alignment horizontal="center" vertical="center" wrapText="1"/>
    </xf>
    <xf numFmtId="0" fontId="49" fillId="8" borderId="63" xfId="0" applyFont="1" applyFill="1" applyBorder="1" applyAlignment="1">
      <alignment horizontal="left" vertical="center" wrapText="1" indent="1"/>
    </xf>
    <xf numFmtId="0" fontId="49" fillId="8" borderId="64" xfId="0" applyFont="1" applyFill="1" applyBorder="1" applyAlignment="1">
      <alignment horizontal="left" vertical="center" wrapText="1" indent="1"/>
    </xf>
    <xf numFmtId="0" fontId="10" fillId="8" borderId="63" xfId="0" applyFont="1" applyFill="1" applyBorder="1" applyAlignment="1">
      <alignment vertical="center" wrapText="1"/>
    </xf>
    <xf numFmtId="0" fontId="10" fillId="8" borderId="64" xfId="0" applyFont="1" applyFill="1" applyBorder="1" applyAlignment="1">
      <alignment vertical="center" wrapText="1"/>
    </xf>
    <xf numFmtId="0" fontId="50" fillId="9" borderId="63" xfId="0" applyFont="1" applyFill="1" applyBorder="1" applyAlignment="1">
      <alignment horizontal="left" vertical="center" wrapText="1" indent="2"/>
    </xf>
    <xf numFmtId="0" fontId="50" fillId="9" borderId="64" xfId="0" applyFont="1" applyFill="1" applyBorder="1" applyAlignment="1">
      <alignment horizontal="left" vertical="center" wrapText="1" indent="2"/>
    </xf>
    <xf numFmtId="14" fontId="50" fillId="9" borderId="63" xfId="0" applyNumberFormat="1" applyFont="1" applyFill="1" applyBorder="1" applyAlignment="1">
      <alignment horizontal="center" vertical="center" wrapText="1"/>
    </xf>
    <xf numFmtId="14" fontId="50" fillId="9" borderId="64" xfId="0" applyNumberFormat="1" applyFont="1" applyFill="1" applyBorder="1" applyAlignment="1">
      <alignment horizontal="center" vertical="center" wrapText="1"/>
    </xf>
    <xf numFmtId="0" fontId="50" fillId="9" borderId="63" xfId="0" applyFont="1" applyFill="1" applyBorder="1" applyAlignment="1">
      <alignment horizontal="center" vertical="center" wrapText="1"/>
    </xf>
    <xf numFmtId="0" fontId="50" fillId="9" borderId="64" xfId="0" applyFont="1" applyFill="1" applyBorder="1" applyAlignment="1">
      <alignment horizontal="center" vertical="center" wrapText="1"/>
    </xf>
    <xf numFmtId="0" fontId="47" fillId="6" borderId="63" xfId="0" applyFont="1" applyFill="1" applyBorder="1" applyAlignment="1">
      <alignment horizontal="center" vertical="center" wrapText="1"/>
    </xf>
    <xf numFmtId="0" fontId="47" fillId="6" borderId="64" xfId="0" applyFont="1" applyFill="1" applyBorder="1" applyAlignment="1">
      <alignment horizontal="center" vertical="center" wrapText="1"/>
    </xf>
    <xf numFmtId="0" fontId="48" fillId="9" borderId="63" xfId="0" applyFont="1" applyFill="1" applyBorder="1" applyAlignment="1">
      <alignment horizontal="left" vertical="center" wrapText="1" indent="2"/>
    </xf>
    <xf numFmtId="0" fontId="48" fillId="9" borderId="64" xfId="0" applyFont="1" applyFill="1" applyBorder="1" applyAlignment="1">
      <alignment horizontal="left" vertical="center" wrapText="1" indent="2"/>
    </xf>
    <xf numFmtId="0" fontId="48" fillId="9" borderId="63" xfId="0" applyFont="1" applyFill="1" applyBorder="1" applyAlignment="1">
      <alignment horizontal="center" vertical="center" wrapText="1"/>
    </xf>
    <xf numFmtId="0" fontId="48" fillId="9" borderId="64" xfId="0" applyFont="1" applyFill="1" applyBorder="1" applyAlignment="1">
      <alignment horizontal="center" vertical="center" wrapText="1"/>
    </xf>
    <xf numFmtId="0" fontId="48" fillId="9" borderId="61" xfId="0" applyNumberFormat="1" applyFont="1" applyFill="1" applyBorder="1" applyAlignment="1">
      <alignment horizontal="center" vertical="center" wrapText="1"/>
    </xf>
    <xf numFmtId="0" fontId="48" fillId="9" borderId="62" xfId="0" applyNumberFormat="1" applyFont="1" applyFill="1" applyBorder="1" applyAlignment="1">
      <alignment horizontal="center" vertical="center" wrapText="1"/>
    </xf>
    <xf numFmtId="0" fontId="10" fillId="8" borderId="61" xfId="0" applyNumberFormat="1" applyFont="1" applyFill="1" applyBorder="1" applyAlignment="1">
      <alignment vertical="center" wrapText="1"/>
    </xf>
    <xf numFmtId="0" fontId="10" fillId="8" borderId="62" xfId="0" applyNumberFormat="1" applyFont="1" applyFill="1" applyBorder="1" applyAlignment="1">
      <alignment vertical="center" wrapText="1"/>
    </xf>
    <xf numFmtId="0" fontId="47" fillId="7" borderId="61" xfId="0" applyNumberFormat="1" applyFont="1" applyFill="1" applyBorder="1" applyAlignment="1">
      <alignment horizontal="center" vertical="center" wrapText="1"/>
    </xf>
    <xf numFmtId="0" fontId="47" fillId="7" borderId="62" xfId="0" applyNumberFormat="1" applyFont="1" applyFill="1" applyBorder="1" applyAlignment="1">
      <alignment horizontal="center" vertical="center" wrapText="1"/>
    </xf>
    <xf numFmtId="0" fontId="48" fillId="9" borderId="61" xfId="0" applyNumberFormat="1" applyFont="1" applyFill="1" applyBorder="1" applyAlignment="1">
      <alignment horizontal="left" vertical="center" wrapText="1"/>
    </xf>
    <xf numFmtId="0" fontId="48" fillId="9" borderId="62" xfId="0" applyNumberFormat="1" applyFont="1" applyFill="1" applyBorder="1" applyAlignment="1">
      <alignment horizontal="left" vertical="center" wrapText="1"/>
    </xf>
    <xf numFmtId="0" fontId="49" fillId="8" borderId="61" xfId="0" applyNumberFormat="1" applyFont="1" applyFill="1" applyBorder="1" applyAlignment="1">
      <alignment horizontal="left" vertical="center" wrapText="1"/>
    </xf>
    <xf numFmtId="0" fontId="49" fillId="8" borderId="62" xfId="0" applyNumberFormat="1" applyFont="1" applyFill="1" applyBorder="1" applyAlignment="1">
      <alignment horizontal="left" vertical="center" wrapText="1"/>
    </xf>
  </cellXfs>
  <cellStyles count="5">
    <cellStyle name="Hipervínculo" xfId="1" builtinId="8"/>
    <cellStyle name="Normal" xfId="0" builtinId="0"/>
    <cellStyle name="Normal 2" xfId="4"/>
    <cellStyle name="Normal_Hoja3" xfId="2"/>
    <cellStyle name="Normal_Hoja6"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xdr:col>
      <xdr:colOff>923925</xdr:colOff>
      <xdr:row>6</xdr:row>
      <xdr:rowOff>5597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
          <a:ext cx="1400175" cy="1281947"/>
        </a:xfrm>
        <a:prstGeom prst="rect">
          <a:avLst/>
        </a:prstGeom>
      </xdr:spPr>
    </xdr:pic>
    <xdr:clientData/>
  </xdr:twoCellAnchor>
  <xdr:twoCellAnchor editAs="oneCell">
    <xdr:from>
      <xdr:col>7</xdr:col>
      <xdr:colOff>1651532</xdr:colOff>
      <xdr:row>1</xdr:row>
      <xdr:rowOff>76201</xdr:rowOff>
    </xdr:from>
    <xdr:to>
      <xdr:col>8</xdr:col>
      <xdr:colOff>1086759</xdr:colOff>
      <xdr:row>5</xdr:row>
      <xdr:rowOff>104775</xdr:rowOff>
    </xdr:to>
    <xdr:pic>
      <xdr:nvPicPr>
        <xdr:cNvPr id="3" name="2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66807" y="266701"/>
          <a:ext cx="2035552" cy="93344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3" Type="http://schemas.openxmlformats.org/officeDocument/2006/relationships/hyperlink" Target="javascript:__doPostBack('ctl00$ContentPlaceHolder1$GVLibros$ctl14$LinkButton1','')" TargetMode="External"/><Relationship Id="rId18" Type="http://schemas.openxmlformats.org/officeDocument/2006/relationships/hyperlink" Target="javascript:__doPostBack('ctl00$ContentPlaceHolder1$GVLibros$ctl19$LinkButton1','')" TargetMode="External"/><Relationship Id="rId26" Type="http://schemas.openxmlformats.org/officeDocument/2006/relationships/hyperlink" Target="javascript:__doPostBack('ctl00$ContentPlaceHolder1$GVLibros$ctl27$LinkButton1','')" TargetMode="External"/><Relationship Id="rId39" Type="http://schemas.openxmlformats.org/officeDocument/2006/relationships/hyperlink" Target="javascript:__doPostBack('ctl00$ContentPlaceHolder1$GVLibros$ctl10$LinkButton1','')" TargetMode="External"/><Relationship Id="rId21" Type="http://schemas.openxmlformats.org/officeDocument/2006/relationships/hyperlink" Target="javascript:__doPostBack('ctl00$ContentPlaceHolder1$GVLibros$ctl22$LinkButton1','')" TargetMode="External"/><Relationship Id="rId34" Type="http://schemas.openxmlformats.org/officeDocument/2006/relationships/hyperlink" Target="javascript:__doPostBack('ctl00$ContentPlaceHolder1$GVLibros$ctl05$LinkButton1','')" TargetMode="External"/><Relationship Id="rId42" Type="http://schemas.openxmlformats.org/officeDocument/2006/relationships/hyperlink" Target="javascript:__doPostBack('ctl00$ContentPlaceHolder1$GVLibros$ctl13$LinkButton1','')" TargetMode="External"/><Relationship Id="rId47" Type="http://schemas.openxmlformats.org/officeDocument/2006/relationships/hyperlink" Target="javascript:__doPostBack('ctl00$ContentPlaceHolder1$GVLibros$ctl18$LinkButton1','')" TargetMode="External"/><Relationship Id="rId50" Type="http://schemas.openxmlformats.org/officeDocument/2006/relationships/hyperlink" Target="javascript:__doPostBack('ctl00$ContentPlaceHolder1$GVLibros$ctl21$LinkButton1','')" TargetMode="External"/><Relationship Id="rId55" Type="http://schemas.openxmlformats.org/officeDocument/2006/relationships/hyperlink" Target="javascript:__doPostBack('ctl00$ContentPlaceHolder1$GVLibros$ctl26$LinkButton1','')" TargetMode="External"/><Relationship Id="rId7" Type="http://schemas.openxmlformats.org/officeDocument/2006/relationships/hyperlink" Target="javascript:__doPostBack('ctl00$ContentPlaceHolder1$GVLibros$ctl08$LinkButton1','')" TargetMode="External"/><Relationship Id="rId12" Type="http://schemas.openxmlformats.org/officeDocument/2006/relationships/hyperlink" Target="javascript:__doPostBack('ctl00$ContentPlaceHolder1$GVLibros$ctl13$LinkButton1','')" TargetMode="External"/><Relationship Id="rId17" Type="http://schemas.openxmlformats.org/officeDocument/2006/relationships/hyperlink" Target="javascript:__doPostBack('ctl00$ContentPlaceHolder1$GVLibros$ctl18$LinkButton1','')" TargetMode="External"/><Relationship Id="rId25" Type="http://schemas.openxmlformats.org/officeDocument/2006/relationships/hyperlink" Target="javascript:__doPostBack('ctl00$ContentPlaceHolder1$GVLibros$ctl26$LinkButton1','')" TargetMode="External"/><Relationship Id="rId33" Type="http://schemas.openxmlformats.org/officeDocument/2006/relationships/hyperlink" Target="javascript:__doPostBack('ctl00$ContentPlaceHolder1$GVLibros$ctl04$LinkButton1','')" TargetMode="External"/><Relationship Id="rId38" Type="http://schemas.openxmlformats.org/officeDocument/2006/relationships/hyperlink" Target="javascript:__doPostBack('ctl00$ContentPlaceHolder1$GVLibros$ctl09$LinkButton1','')" TargetMode="External"/><Relationship Id="rId46" Type="http://schemas.openxmlformats.org/officeDocument/2006/relationships/hyperlink" Target="javascript:__doPostBack('ctl00$ContentPlaceHolder1$GVLibros$ctl17$LinkButton1','')" TargetMode="External"/><Relationship Id="rId2" Type="http://schemas.openxmlformats.org/officeDocument/2006/relationships/hyperlink" Target="javascript:__doPostBack('ctl00$ContentPlaceHolder1$GVLibros$ctl03$LinkButton1','')" TargetMode="External"/><Relationship Id="rId16" Type="http://schemas.openxmlformats.org/officeDocument/2006/relationships/hyperlink" Target="javascript:__doPostBack('ctl00$ContentPlaceHolder1$GVLibros$ctl17$LinkButton1','')" TargetMode="External"/><Relationship Id="rId20" Type="http://schemas.openxmlformats.org/officeDocument/2006/relationships/hyperlink" Target="javascript:__doPostBack('ctl00$ContentPlaceHolder1$GVLibros$ctl21$LinkButton1','')" TargetMode="External"/><Relationship Id="rId29" Type="http://schemas.openxmlformats.org/officeDocument/2006/relationships/hyperlink" Target="javascript:__doPostBack('ctl00$ContentPlaceHolder1$GVLibros$ctl30$LinkButton1','')" TargetMode="External"/><Relationship Id="rId41" Type="http://schemas.openxmlformats.org/officeDocument/2006/relationships/hyperlink" Target="javascript:__doPostBack('ctl00$ContentPlaceHolder1$GVLibros$ctl12$LinkButton1','')" TargetMode="External"/><Relationship Id="rId54" Type="http://schemas.openxmlformats.org/officeDocument/2006/relationships/hyperlink" Target="javascript:__doPostBack('ctl00$ContentPlaceHolder1$GVLibros$ctl25$LinkButton1','')" TargetMode="External"/><Relationship Id="rId1" Type="http://schemas.openxmlformats.org/officeDocument/2006/relationships/hyperlink" Target="javascript:__doPostBack('ctl00$ContentPlaceHolder1$GVLibros$ctl02$LinkButton1','')" TargetMode="External"/><Relationship Id="rId6" Type="http://schemas.openxmlformats.org/officeDocument/2006/relationships/hyperlink" Target="javascript:__doPostBack('ctl00$ContentPlaceHolder1$GVLibros$ctl07$LinkButton1','')" TargetMode="External"/><Relationship Id="rId11" Type="http://schemas.openxmlformats.org/officeDocument/2006/relationships/hyperlink" Target="javascript:__doPostBack('ctl00$ContentPlaceHolder1$GVLibros$ctl12$LinkButton1','')" TargetMode="External"/><Relationship Id="rId24" Type="http://schemas.openxmlformats.org/officeDocument/2006/relationships/hyperlink" Target="javascript:__doPostBack('ctl00$ContentPlaceHolder1$GVLibros$ctl25$LinkButton1','')" TargetMode="External"/><Relationship Id="rId32" Type="http://schemas.openxmlformats.org/officeDocument/2006/relationships/hyperlink" Target="javascript:__doPostBack('ctl00$ContentPlaceHolder1$GVLibros$ctl03$LinkButton1','')" TargetMode="External"/><Relationship Id="rId37" Type="http://schemas.openxmlformats.org/officeDocument/2006/relationships/hyperlink" Target="javascript:__doPostBack('ctl00$ContentPlaceHolder1$GVLibros$ctl08$LinkButton1','')" TargetMode="External"/><Relationship Id="rId40" Type="http://schemas.openxmlformats.org/officeDocument/2006/relationships/hyperlink" Target="javascript:__doPostBack('ctl00$ContentPlaceHolder1$GVLibros$ctl11$LinkButton1','')" TargetMode="External"/><Relationship Id="rId45" Type="http://schemas.openxmlformats.org/officeDocument/2006/relationships/hyperlink" Target="javascript:__doPostBack('ctl00$ContentPlaceHolder1$GVLibros$ctl16$LinkButton1','')" TargetMode="External"/><Relationship Id="rId53" Type="http://schemas.openxmlformats.org/officeDocument/2006/relationships/hyperlink" Target="javascript:__doPostBack('ctl00$ContentPlaceHolder1$GVLibros$ctl24$LinkButton1','')" TargetMode="External"/><Relationship Id="rId5" Type="http://schemas.openxmlformats.org/officeDocument/2006/relationships/hyperlink" Target="javascript:__doPostBack('ctl00$ContentPlaceHolder1$GVLibros$ctl06$LinkButton1','')" TargetMode="External"/><Relationship Id="rId15" Type="http://schemas.openxmlformats.org/officeDocument/2006/relationships/hyperlink" Target="javascript:__doPostBack('ctl00$ContentPlaceHolder1$GVLibros$ctl16$LinkButton1','')" TargetMode="External"/><Relationship Id="rId23" Type="http://schemas.openxmlformats.org/officeDocument/2006/relationships/hyperlink" Target="javascript:__doPostBack('ctl00$ContentPlaceHolder1$GVLibros$ctl24$LinkButton1','')" TargetMode="External"/><Relationship Id="rId28" Type="http://schemas.openxmlformats.org/officeDocument/2006/relationships/hyperlink" Target="javascript:__doPostBack('ctl00$ContentPlaceHolder1$GVLibros$ctl29$LinkButton1','')" TargetMode="External"/><Relationship Id="rId36" Type="http://schemas.openxmlformats.org/officeDocument/2006/relationships/hyperlink" Target="javascript:__doPostBack('ctl00$ContentPlaceHolder1$GVLibros$ctl07$LinkButton1','')" TargetMode="External"/><Relationship Id="rId49" Type="http://schemas.openxmlformats.org/officeDocument/2006/relationships/hyperlink" Target="javascript:__doPostBack('ctl00$ContentPlaceHolder1$GVLibros$ctl20$LinkButton1','')" TargetMode="External"/><Relationship Id="rId57" Type="http://schemas.openxmlformats.org/officeDocument/2006/relationships/printerSettings" Target="../printerSettings/printerSettings7.bin"/><Relationship Id="rId10" Type="http://schemas.openxmlformats.org/officeDocument/2006/relationships/hyperlink" Target="javascript:__doPostBack('ctl00$ContentPlaceHolder1$GVLibros$ctl11$LinkButton1','')" TargetMode="External"/><Relationship Id="rId19" Type="http://schemas.openxmlformats.org/officeDocument/2006/relationships/hyperlink" Target="javascript:__doPostBack('ctl00$ContentPlaceHolder1$GVLibros$ctl20$LinkButton1','')" TargetMode="External"/><Relationship Id="rId31" Type="http://schemas.openxmlformats.org/officeDocument/2006/relationships/hyperlink" Target="javascript:__doPostBack('ctl00$ContentPlaceHolder1$GVLibros$ctl02$LinkButton1','')" TargetMode="External"/><Relationship Id="rId44" Type="http://schemas.openxmlformats.org/officeDocument/2006/relationships/hyperlink" Target="javascript:__doPostBack('ctl00$ContentPlaceHolder1$GVLibros$ctl15$LinkButton1','')" TargetMode="External"/><Relationship Id="rId52" Type="http://schemas.openxmlformats.org/officeDocument/2006/relationships/hyperlink" Target="javascript:__doPostBack('ctl00$ContentPlaceHolder1$GVLibros$ctl23$LinkButton1','')" TargetMode="External"/><Relationship Id="rId4" Type="http://schemas.openxmlformats.org/officeDocument/2006/relationships/hyperlink" Target="javascript:__doPostBack('ctl00$ContentPlaceHolder1$GVLibros$ctl05$LinkButton1','')" TargetMode="External"/><Relationship Id="rId9" Type="http://schemas.openxmlformats.org/officeDocument/2006/relationships/hyperlink" Target="javascript:__doPostBack('ctl00$ContentPlaceHolder1$GVLibros$ctl10$LinkButton1','')" TargetMode="External"/><Relationship Id="rId14" Type="http://schemas.openxmlformats.org/officeDocument/2006/relationships/hyperlink" Target="javascript:__doPostBack('ctl00$ContentPlaceHolder1$GVLibros$ctl15$LinkButton1','')" TargetMode="External"/><Relationship Id="rId22" Type="http://schemas.openxmlformats.org/officeDocument/2006/relationships/hyperlink" Target="javascript:__doPostBack('ctl00$ContentPlaceHolder1$GVLibros$ctl23$LinkButton1','')" TargetMode="External"/><Relationship Id="rId27" Type="http://schemas.openxmlformats.org/officeDocument/2006/relationships/hyperlink" Target="javascript:__doPostBack('ctl00$ContentPlaceHolder1$GVLibros$ctl28$LinkButton1','')" TargetMode="External"/><Relationship Id="rId30" Type="http://schemas.openxmlformats.org/officeDocument/2006/relationships/hyperlink" Target="javascript:__doPostBack('ctl00$ContentPlaceHolder1$GVLibros$ctl31$LinkButton1','')" TargetMode="External"/><Relationship Id="rId35" Type="http://schemas.openxmlformats.org/officeDocument/2006/relationships/hyperlink" Target="javascript:__doPostBack('ctl00$ContentPlaceHolder1$GVLibros$ctl06$LinkButton1','')" TargetMode="External"/><Relationship Id="rId43" Type="http://schemas.openxmlformats.org/officeDocument/2006/relationships/hyperlink" Target="javascript:__doPostBack('ctl00$ContentPlaceHolder1$GVLibros$ctl14$LinkButton1','')" TargetMode="External"/><Relationship Id="rId48" Type="http://schemas.openxmlformats.org/officeDocument/2006/relationships/hyperlink" Target="javascript:__doPostBack('ctl00$ContentPlaceHolder1$GVLibros$ctl19$LinkButton1','')" TargetMode="External"/><Relationship Id="rId56" Type="http://schemas.openxmlformats.org/officeDocument/2006/relationships/hyperlink" Target="javascript:__doPostBack('ctl00$ContentPlaceHolder1$GVLibros$ctl27$LinkButton1','')" TargetMode="External"/><Relationship Id="rId8" Type="http://schemas.openxmlformats.org/officeDocument/2006/relationships/hyperlink" Target="javascript:__doPostBack('ctl00$ContentPlaceHolder1$GVLibros$ctl09$LinkButton1','')" TargetMode="External"/><Relationship Id="rId51" Type="http://schemas.openxmlformats.org/officeDocument/2006/relationships/hyperlink" Target="javascript:__doPostBack('ctl00$ContentPlaceHolder1$GVLibros$ctl22$LinkButton1','')" TargetMode="External"/><Relationship Id="rId3" Type="http://schemas.openxmlformats.org/officeDocument/2006/relationships/hyperlink" Target="javascript:__doPostBack('ctl00$ContentPlaceHolder1$GVLibros$ctl04$LinkButton1','')"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59"/>
  <sheetViews>
    <sheetView topLeftCell="A31" zoomScale="85" zoomScaleNormal="85" workbookViewId="0">
      <selection activeCell="E48" sqref="E48"/>
    </sheetView>
  </sheetViews>
  <sheetFormatPr baseColWidth="10" defaultRowHeight="15"/>
  <cols>
    <col min="2" max="2" width="5.85546875" bestFit="1" customWidth="1"/>
  </cols>
  <sheetData>
    <row r="1" spans="2:10" s="109" customFormat="1">
      <c r="B1" s="5" t="s">
        <v>390</v>
      </c>
    </row>
    <row r="2" spans="2:10">
      <c r="B2" s="108">
        <v>1.3398221199167892</v>
      </c>
    </row>
    <row r="3" spans="2:10">
      <c r="B3" s="108">
        <v>1.49</v>
      </c>
    </row>
    <row r="4" spans="2:10">
      <c r="B4" s="108">
        <v>1.9048387760703918</v>
      </c>
    </row>
    <row r="5" spans="2:10">
      <c r="B5" s="108">
        <v>1.3523730406886898</v>
      </c>
    </row>
    <row r="6" spans="2:10">
      <c r="B6" s="108">
        <v>4.3398221199167892</v>
      </c>
    </row>
    <row r="7" spans="2:10">
      <c r="B7" s="108">
        <v>4.1549400369403884</v>
      </c>
    </row>
    <row r="8" spans="2:10" ht="15.75" thickBot="1">
      <c r="B8" s="108">
        <v>3.845486738398904</v>
      </c>
      <c r="F8" s="133" t="s">
        <v>376</v>
      </c>
      <c r="G8" s="133"/>
      <c r="H8" s="133"/>
      <c r="I8" s="133"/>
      <c r="J8" s="110"/>
    </row>
    <row r="9" spans="2:10" ht="16.5" customHeight="1" thickTop="1" thickBot="1">
      <c r="B9" s="108">
        <v>2.6330348039919045</v>
      </c>
      <c r="F9" s="247" t="s">
        <v>377</v>
      </c>
      <c r="G9" s="248"/>
      <c r="H9" s="111" t="s">
        <v>391</v>
      </c>
      <c r="I9" s="112" t="s">
        <v>391</v>
      </c>
      <c r="J9" s="110"/>
    </row>
    <row r="10" spans="2:10" ht="15.75" thickTop="1">
      <c r="B10" s="108">
        <v>2.044218839117093</v>
      </c>
      <c r="F10" s="249" t="s">
        <v>16</v>
      </c>
      <c r="G10" s="113" t="s">
        <v>380</v>
      </c>
      <c r="H10" s="114">
        <v>158</v>
      </c>
      <c r="I10" s="115">
        <v>158</v>
      </c>
      <c r="J10" s="110"/>
    </row>
    <row r="11" spans="2:10">
      <c r="B11" s="108">
        <v>1.9081766216258984</v>
      </c>
      <c r="F11" s="250"/>
      <c r="G11" s="116" t="s">
        <v>381</v>
      </c>
      <c r="H11" s="117">
        <v>0</v>
      </c>
      <c r="I11" s="118">
        <v>0</v>
      </c>
      <c r="J11" s="110"/>
    </row>
    <row r="12" spans="2:10">
      <c r="B12" s="108">
        <v>1.7696696734928992</v>
      </c>
      <c r="F12" s="250" t="s">
        <v>382</v>
      </c>
      <c r="G12" s="251"/>
      <c r="H12" s="119">
        <v>2.4411616865293118</v>
      </c>
      <c r="I12" s="120">
        <v>1.5275316455696202</v>
      </c>
      <c r="J12" s="110"/>
    </row>
    <row r="13" spans="2:10" ht="15" customHeight="1">
      <c r="B13" s="108">
        <v>1.3597626851405948</v>
      </c>
      <c r="F13" s="250" t="s">
        <v>383</v>
      </c>
      <c r="G13" s="251"/>
      <c r="H13" s="121">
        <v>0.10092255868235697</v>
      </c>
      <c r="I13" s="122">
        <v>8.0946622996150103E-2</v>
      </c>
      <c r="J13" s="110"/>
    </row>
    <row r="14" spans="2:10">
      <c r="B14" s="108">
        <v>0.28000000000000003</v>
      </c>
      <c r="F14" s="250" t="s">
        <v>384</v>
      </c>
      <c r="G14" s="251"/>
      <c r="H14" s="123">
        <v>1.2685768918189462</v>
      </c>
      <c r="I14" s="124">
        <v>1.0174832737534192</v>
      </c>
      <c r="J14" s="110"/>
    </row>
    <row r="15" spans="2:10">
      <c r="B15" s="108">
        <v>0.57999999999999996</v>
      </c>
      <c r="F15" s="250" t="s">
        <v>385</v>
      </c>
      <c r="G15" s="251"/>
      <c r="H15" s="125">
        <v>1.6092873304570181</v>
      </c>
      <c r="I15" s="126">
        <v>1.0352722123679754</v>
      </c>
      <c r="J15" s="110"/>
    </row>
    <row r="16" spans="2:10">
      <c r="B16" s="108">
        <v>1.28</v>
      </c>
      <c r="F16" s="250" t="s">
        <v>386</v>
      </c>
      <c r="G16" s="251"/>
      <c r="H16" s="125">
        <v>2.5680624901794129</v>
      </c>
      <c r="I16" s="126">
        <v>3.6351194038522614</v>
      </c>
      <c r="J16" s="110"/>
    </row>
    <row r="17" spans="2:15" ht="15" customHeight="1">
      <c r="B17" s="108">
        <v>1.18</v>
      </c>
      <c r="F17" s="250" t="s">
        <v>387</v>
      </c>
      <c r="G17" s="251"/>
      <c r="H17" s="127">
        <v>0.38379466040594107</v>
      </c>
      <c r="I17" s="128">
        <v>0.38379466040594107</v>
      </c>
      <c r="J17" s="110"/>
    </row>
    <row r="18" spans="2:15">
      <c r="B18" s="108">
        <v>8.18</v>
      </c>
      <c r="F18" s="250" t="s">
        <v>388</v>
      </c>
      <c r="G18" s="251"/>
      <c r="H18" s="129">
        <v>0.28000000000000003</v>
      </c>
      <c r="I18" s="130">
        <v>0.04</v>
      </c>
      <c r="J18" s="110"/>
    </row>
    <row r="19" spans="2:15" ht="15.75" thickBot="1">
      <c r="B19" s="108">
        <v>2.2281436789198779</v>
      </c>
      <c r="F19" s="236" t="s">
        <v>389</v>
      </c>
      <c r="G19" s="237"/>
      <c r="H19" s="131">
        <v>8.18</v>
      </c>
      <c r="I19" s="132">
        <v>6</v>
      </c>
      <c r="J19" s="110"/>
    </row>
    <row r="20" spans="2:15" ht="16.5" thickTop="1" thickBot="1">
      <c r="B20" s="108">
        <v>2.0857895681983791</v>
      </c>
    </row>
    <row r="21" spans="2:15">
      <c r="B21" s="108">
        <v>1.906091605022084</v>
      </c>
      <c r="I21" s="252" t="s">
        <v>385</v>
      </c>
      <c r="J21" s="252" t="s">
        <v>386</v>
      </c>
      <c r="K21" s="252" t="s">
        <v>387</v>
      </c>
      <c r="L21" s="252" t="s">
        <v>388</v>
      </c>
      <c r="M21" s="244" t="s">
        <v>389</v>
      </c>
    </row>
    <row r="22" spans="2:15">
      <c r="B22" s="108">
        <v>1.5532031132606789</v>
      </c>
      <c r="I22" s="253"/>
      <c r="J22" s="253"/>
      <c r="K22" s="253"/>
      <c r="L22" s="253"/>
      <c r="M22" s="245"/>
    </row>
    <row r="23" spans="2:15">
      <c r="B23" s="108">
        <v>3.2736067017394817</v>
      </c>
      <c r="I23" s="134">
        <v>1.6092873304570181</v>
      </c>
      <c r="J23" s="134">
        <v>2.5680624901794129</v>
      </c>
      <c r="K23" s="135">
        <v>0.38379466040594107</v>
      </c>
      <c r="L23" s="136">
        <v>0.28000000000000003</v>
      </c>
      <c r="M23" s="137">
        <v>8.18</v>
      </c>
    </row>
    <row r="24" spans="2:15" ht="15.75" thickBot="1">
      <c r="B24" s="108">
        <v>3.0539955635758815</v>
      </c>
      <c r="I24" s="138">
        <v>1.0352722123679754</v>
      </c>
      <c r="J24" s="138">
        <v>3.6351194038522614</v>
      </c>
      <c r="K24" s="139">
        <v>0.38379466040594107</v>
      </c>
      <c r="L24" s="140">
        <v>0.04</v>
      </c>
      <c r="M24" s="141">
        <v>6</v>
      </c>
    </row>
    <row r="25" spans="2:15">
      <c r="B25" s="108">
        <v>2.7855093170073815</v>
      </c>
    </row>
    <row r="26" spans="2:15">
      <c r="B26" s="108">
        <v>2.3309984347433783</v>
      </c>
    </row>
    <row r="27" spans="2:15" ht="15.75" thickBot="1">
      <c r="B27" s="108">
        <v>2.2782909430388827</v>
      </c>
    </row>
    <row r="28" spans="2:15" ht="15.75" thickBot="1">
      <c r="B28" s="108">
        <v>2.2131142789730802</v>
      </c>
      <c r="E28" s="258" t="s">
        <v>377</v>
      </c>
      <c r="F28" s="256" t="s">
        <v>382</v>
      </c>
      <c r="G28" s="152" t="s">
        <v>16</v>
      </c>
      <c r="H28" s="256" t="s">
        <v>384</v>
      </c>
      <c r="I28" s="254" t="s">
        <v>383</v>
      </c>
      <c r="K28" s="246" t="s">
        <v>376</v>
      </c>
      <c r="L28" s="246"/>
      <c r="M28" s="246"/>
      <c r="N28" s="246"/>
      <c r="O28" s="110"/>
    </row>
    <row r="29" spans="2:15" ht="26.25" thickTop="1" thickBot="1">
      <c r="B29" s="108">
        <v>2.0920468917465769</v>
      </c>
      <c r="E29" s="259"/>
      <c r="F29" s="257"/>
      <c r="G29" s="153" t="s">
        <v>380</v>
      </c>
      <c r="H29" s="257"/>
      <c r="I29" s="255"/>
      <c r="K29" s="247" t="s">
        <v>377</v>
      </c>
      <c r="L29" s="248"/>
      <c r="M29" s="111" t="s">
        <v>393</v>
      </c>
      <c r="N29" s="112" t="s">
        <v>393</v>
      </c>
      <c r="O29" s="110"/>
    </row>
    <row r="30" spans="2:15" ht="15.75" thickTop="1">
      <c r="B30" s="108">
        <v>1.8726403898908757</v>
      </c>
      <c r="E30" s="150" t="s">
        <v>378</v>
      </c>
      <c r="F30" s="142">
        <v>2.4411616865293118</v>
      </c>
      <c r="G30" s="143">
        <v>158</v>
      </c>
      <c r="H30" s="144">
        <v>1.2685768918189462</v>
      </c>
      <c r="I30" s="145">
        <v>0.10092255868235697</v>
      </c>
      <c r="K30" s="249" t="s">
        <v>16</v>
      </c>
      <c r="L30" s="113" t="s">
        <v>380</v>
      </c>
      <c r="M30" s="114">
        <v>132</v>
      </c>
      <c r="N30" s="115">
        <v>132</v>
      </c>
      <c r="O30" s="110"/>
    </row>
    <row r="31" spans="2:15" ht="15.75" thickBot="1">
      <c r="B31" s="108">
        <v>1.7966157277696766</v>
      </c>
      <c r="E31" s="151" t="s">
        <v>379</v>
      </c>
      <c r="F31" s="146">
        <v>1.5275316455696202</v>
      </c>
      <c r="G31" s="147">
        <v>158</v>
      </c>
      <c r="H31" s="148">
        <v>1.0174832737534192</v>
      </c>
      <c r="I31" s="149">
        <v>8.0946622996150103E-2</v>
      </c>
      <c r="K31" s="250"/>
      <c r="L31" s="116" t="s">
        <v>381</v>
      </c>
      <c r="M31" s="117">
        <v>0</v>
      </c>
      <c r="N31" s="118">
        <v>0</v>
      </c>
      <c r="O31" s="110"/>
    </row>
    <row r="32" spans="2:15">
      <c r="B32" s="108">
        <v>1.6220473147113807</v>
      </c>
      <c r="K32" s="250" t="s">
        <v>382</v>
      </c>
      <c r="L32" s="251"/>
      <c r="M32" s="119">
        <v>2.4934414866258114</v>
      </c>
      <c r="N32" s="120">
        <v>1.6190909090909091</v>
      </c>
      <c r="O32" s="110"/>
    </row>
    <row r="33" spans="2:15">
      <c r="B33" s="108">
        <v>0.42241925559937954</v>
      </c>
      <c r="K33" s="250" t="s">
        <v>383</v>
      </c>
      <c r="L33" s="251"/>
      <c r="M33" s="121">
        <v>0.10723084324365781</v>
      </c>
      <c r="N33" s="122">
        <v>0.11635350659991671</v>
      </c>
      <c r="O33" s="110"/>
    </row>
    <row r="34" spans="2:15">
      <c r="B34" s="108">
        <v>2.0805327949346974</v>
      </c>
      <c r="K34" s="250" t="s">
        <v>384</v>
      </c>
      <c r="L34" s="251"/>
      <c r="M34" s="123">
        <v>1.2319885933085826</v>
      </c>
      <c r="N34" s="124">
        <v>1.3368000156151951</v>
      </c>
      <c r="O34" s="110"/>
    </row>
    <row r="35" spans="2:15">
      <c r="B35" s="108">
        <v>1.2352370504231658</v>
      </c>
      <c r="K35" s="250" t="s">
        <v>385</v>
      </c>
      <c r="L35" s="251"/>
      <c r="M35" s="125">
        <v>1.5177958940424603</v>
      </c>
      <c r="N35" s="126">
        <v>1.7870342817487859</v>
      </c>
      <c r="O35" s="110"/>
    </row>
    <row r="36" spans="2:15">
      <c r="B36" s="108">
        <v>0.86556156020378694</v>
      </c>
      <c r="K36" s="250" t="s">
        <v>386</v>
      </c>
      <c r="L36" s="251"/>
      <c r="M36" s="125">
        <v>3.7645116067022646</v>
      </c>
      <c r="N36" s="126">
        <v>13.260449565571195</v>
      </c>
      <c r="O36" s="110"/>
    </row>
    <row r="37" spans="2:15">
      <c r="B37" s="108">
        <v>2.0699999999999998</v>
      </c>
      <c r="K37" s="250" t="s">
        <v>387</v>
      </c>
      <c r="L37" s="251"/>
      <c r="M37" s="127">
        <v>0.41866840026363128</v>
      </c>
      <c r="N37" s="128">
        <v>0.41866840026363128</v>
      </c>
      <c r="O37" s="110"/>
    </row>
    <row r="38" spans="2:15">
      <c r="B38" s="108">
        <v>2.2234984347305726</v>
      </c>
      <c r="E38">
        <v>2.44</v>
      </c>
      <c r="F38">
        <v>100</v>
      </c>
      <c r="K38" s="250" t="s">
        <v>388</v>
      </c>
      <c r="L38" s="251"/>
      <c r="M38" s="129">
        <v>0.28000000000000003</v>
      </c>
      <c r="N38" s="130">
        <v>0.04</v>
      </c>
      <c r="O38" s="110"/>
    </row>
    <row r="39" spans="2:15" ht="15.75" thickBot="1">
      <c r="B39" s="108">
        <v>2.2004359228303656</v>
      </c>
      <c r="E39">
        <v>1.58</v>
      </c>
      <c r="F39" t="s">
        <v>392</v>
      </c>
      <c r="H39">
        <f>(E39*F38)/(E38)</f>
        <v>64.754098360655746</v>
      </c>
      <c r="K39" s="236" t="s">
        <v>389</v>
      </c>
      <c r="L39" s="237"/>
      <c r="M39" s="131">
        <v>8.18</v>
      </c>
      <c r="N39" s="132">
        <v>9</v>
      </c>
      <c r="O39" s="110"/>
    </row>
    <row r="40" spans="2:15" ht="15.75" thickTop="1">
      <c r="B40" s="108">
        <v>1.7654200594988652</v>
      </c>
    </row>
    <row r="41" spans="2:15" ht="15.75" thickBot="1">
      <c r="B41" s="108">
        <v>1.586595211236272</v>
      </c>
    </row>
    <row r="42" spans="2:15" ht="16.5" customHeight="1">
      <c r="B42" s="108">
        <v>1.1433211360126734</v>
      </c>
      <c r="E42" s="232" t="s">
        <v>377</v>
      </c>
      <c r="F42" s="234" t="s">
        <v>16</v>
      </c>
      <c r="G42" s="235"/>
      <c r="H42" s="238" t="s">
        <v>382</v>
      </c>
      <c r="I42" s="240" t="s">
        <v>383</v>
      </c>
      <c r="J42" s="242" t="s">
        <v>384</v>
      </c>
    </row>
    <row r="43" spans="2:15" ht="15.75" thickBot="1">
      <c r="B43" s="108">
        <v>5.0805327949346974</v>
      </c>
      <c r="E43" s="233"/>
      <c r="F43" s="154" t="s">
        <v>380</v>
      </c>
      <c r="G43" s="155" t="s">
        <v>381</v>
      </c>
      <c r="H43" s="239"/>
      <c r="I43" s="241"/>
      <c r="J43" s="243"/>
    </row>
    <row r="44" spans="2:15" ht="24">
      <c r="B44" s="108">
        <v>4.4700617612106726</v>
      </c>
      <c r="E44" s="156" t="s">
        <v>393</v>
      </c>
      <c r="F44" s="157">
        <v>132</v>
      </c>
      <c r="G44" s="158">
        <v>0</v>
      </c>
      <c r="H44" s="159">
        <v>2.4934414866258114</v>
      </c>
      <c r="I44" s="160">
        <v>0.10723084324365781</v>
      </c>
      <c r="J44" s="161">
        <v>1.2319885933085826</v>
      </c>
    </row>
    <row r="45" spans="2:15" ht="24.75" thickBot="1">
      <c r="B45" s="108">
        <v>4.4272495718614664</v>
      </c>
      <c r="E45" s="162" t="s">
        <v>393</v>
      </c>
      <c r="F45" s="163">
        <v>132</v>
      </c>
      <c r="G45" s="164">
        <v>0</v>
      </c>
      <c r="H45" s="165">
        <v>1.6190909090909091</v>
      </c>
      <c r="I45" s="166">
        <v>0.11635350659991671</v>
      </c>
      <c r="J45" s="167">
        <v>1.3368000156151951</v>
      </c>
    </row>
    <row r="46" spans="2:15" ht="15" customHeight="1">
      <c r="B46" s="108">
        <v>3.9422205948794726</v>
      </c>
    </row>
    <row r="47" spans="2:15">
      <c r="B47" s="108">
        <v>3.8746087587496731</v>
      </c>
    </row>
    <row r="48" spans="2:15">
      <c r="B48" s="108">
        <v>3.7787798494973686</v>
      </c>
    </row>
    <row r="49" spans="2:2">
      <c r="B49" s="108">
        <v>3.302393345918972</v>
      </c>
    </row>
    <row r="50" spans="2:2" ht="15" customHeight="1">
      <c r="B50" s="108">
        <v>3.1294517915084725</v>
      </c>
    </row>
    <row r="51" spans="2:2">
      <c r="B51" s="108">
        <v>3.0991121851257049</v>
      </c>
    </row>
    <row r="52" spans="2:2">
      <c r="B52" s="108">
        <v>2.8858845629001735</v>
      </c>
    </row>
    <row r="53" spans="2:2">
      <c r="B53" s="108">
        <v>2.8623661667807028</v>
      </c>
    </row>
    <row r="54" spans="2:2">
      <c r="B54" s="108">
        <v>2.3096025718841702</v>
      </c>
    </row>
    <row r="55" spans="2:2">
      <c r="B55" s="108">
        <v>1.6908869686885737</v>
      </c>
    </row>
    <row r="56" spans="2:2">
      <c r="B56" s="108">
        <v>3.36</v>
      </c>
    </row>
    <row r="57" spans="2:2">
      <c r="B57" s="108">
        <v>0.36</v>
      </c>
    </row>
    <row r="58" spans="2:2">
      <c r="B58" s="108">
        <v>0.36</v>
      </c>
    </row>
    <row r="59" spans="2:2">
      <c r="B59" s="108">
        <v>2.216757942122058</v>
      </c>
    </row>
    <row r="60" spans="2:2">
      <c r="B60" s="108">
        <v>4.809094101190567</v>
      </c>
    </row>
    <row r="61" spans="2:2">
      <c r="B61" s="108">
        <v>3.8881465873855632</v>
      </c>
    </row>
    <row r="62" spans="2:2">
      <c r="B62" s="108">
        <v>3.411446308135055</v>
      </c>
    </row>
    <row r="63" spans="2:2">
      <c r="B63" s="108">
        <v>3.0818295120552648</v>
      </c>
    </row>
    <row r="64" spans="2:2">
      <c r="B64" s="108">
        <v>2.9134865902306046</v>
      </c>
    </row>
    <row r="65" spans="2:2">
      <c r="B65" s="108">
        <v>2.6687290604313603</v>
      </c>
    </row>
    <row r="66" spans="2:2">
      <c r="B66" s="108">
        <v>2.5587290868570562</v>
      </c>
    </row>
    <row r="67" spans="2:2">
      <c r="B67" s="108">
        <v>2.3499204720137641</v>
      </c>
    </row>
    <row r="68" spans="2:2">
      <c r="B68" s="108">
        <v>2.1663753462489694</v>
      </c>
    </row>
    <row r="69" spans="2:2">
      <c r="B69" s="108">
        <v>1.4779424266889691</v>
      </c>
    </row>
    <row r="70" spans="2:2">
      <c r="B70" s="108">
        <v>0.91411028127186</v>
      </c>
    </row>
    <row r="71" spans="2:2">
      <c r="B71" s="108">
        <v>2.360843503382057</v>
      </c>
    </row>
    <row r="72" spans="2:2">
      <c r="B72" s="108">
        <v>1.4520446711685508</v>
      </c>
    </row>
    <row r="73" spans="2:2">
      <c r="B73" s="108">
        <v>1.05</v>
      </c>
    </row>
    <row r="74" spans="2:2">
      <c r="B74" s="108">
        <v>2.3046435520227533</v>
      </c>
    </row>
    <row r="75" spans="2:2">
      <c r="B75" s="108">
        <v>1.7546925694914535</v>
      </c>
    </row>
    <row r="76" spans="2:2">
      <c r="B76" s="108">
        <v>4.8059563444694504</v>
      </c>
    </row>
    <row r="77" spans="2:2">
      <c r="B77" s="108">
        <v>4.4084389476920478</v>
      </c>
    </row>
    <row r="78" spans="2:2">
      <c r="B78" s="108">
        <v>3.343011379300151</v>
      </c>
    </row>
    <row r="79" spans="2:2">
      <c r="B79" s="108">
        <v>3.19503886505845</v>
      </c>
    </row>
    <row r="80" spans="2:2">
      <c r="B80" s="108">
        <v>3.1445869202143513</v>
      </c>
    </row>
    <row r="81" spans="2:2">
      <c r="B81" s="108">
        <v>3.1131138560594991</v>
      </c>
    </row>
    <row r="82" spans="2:2">
      <c r="B82" s="108">
        <v>2.6920769262942486</v>
      </c>
    </row>
    <row r="83" spans="2:2">
      <c r="B83" s="108">
        <v>2.5503662830742542</v>
      </c>
    </row>
    <row r="84" spans="2:2">
      <c r="B84" s="108">
        <v>2.2519337865815032</v>
      </c>
    </row>
    <row r="85" spans="2:2">
      <c r="B85" s="108">
        <v>2.2195625964086503</v>
      </c>
    </row>
    <row r="86" spans="2:2">
      <c r="B86" s="108">
        <v>2.1697268342250027</v>
      </c>
    </row>
    <row r="87" spans="2:2">
      <c r="B87" s="108">
        <v>2.4475570019858424</v>
      </c>
    </row>
    <row r="88" spans="2:2">
      <c r="B88" s="108">
        <v>1.3209182725404389</v>
      </c>
    </row>
    <row r="89" spans="2:2">
      <c r="B89" s="108">
        <v>1.34</v>
      </c>
    </row>
    <row r="90" spans="2:2">
      <c r="B90" s="108">
        <v>1.04</v>
      </c>
    </row>
    <row r="91" spans="2:2">
      <c r="B91" s="108">
        <v>0.54</v>
      </c>
    </row>
    <row r="92" spans="2:2">
      <c r="B92" s="108">
        <v>2.2586981534259394</v>
      </c>
    </row>
    <row r="93" spans="2:2">
      <c r="B93" s="108">
        <v>1.4001078701112419</v>
      </c>
    </row>
    <row r="94" spans="2:2">
      <c r="B94" s="108">
        <v>4.3209182725404389</v>
      </c>
    </row>
    <row r="95" spans="2:2">
      <c r="B95" s="108">
        <v>3.9624454833101481</v>
      </c>
    </row>
    <row r="96" spans="2:2">
      <c r="B96" s="108">
        <v>3.8878055268723983</v>
      </c>
    </row>
    <row r="97" spans="2:2">
      <c r="B97" s="108">
        <v>3.6999425750109367</v>
      </c>
    </row>
    <row r="98" spans="2:2">
      <c r="B98" s="108">
        <v>3.6863251655886415</v>
      </c>
    </row>
    <row r="99" spans="2:2">
      <c r="B99" s="108">
        <v>3.4228786565363407</v>
      </c>
    </row>
    <row r="100" spans="2:2">
      <c r="B100" s="108">
        <v>3.1331557086814428</v>
      </c>
    </row>
    <row r="101" spans="2:2">
      <c r="B101" s="108">
        <v>3.0866657501319423</v>
      </c>
    </row>
    <row r="102" spans="2:2">
      <c r="B102" s="108">
        <v>2.9828253294253955</v>
      </c>
    </row>
    <row r="103" spans="2:2">
      <c r="B103" s="108">
        <v>2.9757096702523995</v>
      </c>
    </row>
    <row r="104" spans="2:2">
      <c r="B104" s="108">
        <v>2.946617208479438</v>
      </c>
    </row>
    <row r="105" spans="2:2">
      <c r="B105" s="108">
        <v>2.7105544480291428</v>
      </c>
    </row>
    <row r="106" spans="2:2">
      <c r="B106" s="108">
        <v>2.238100372167537</v>
      </c>
    </row>
    <row r="107" spans="2:2">
      <c r="B107" s="108">
        <v>1.3927319741924293</v>
      </c>
    </row>
    <row r="108" spans="2:2">
      <c r="B108" s="108">
        <v>1.1944371181016322</v>
      </c>
    </row>
    <row r="109" spans="2:2">
      <c r="B109" s="108">
        <v>1.0816074791364372</v>
      </c>
    </row>
    <row r="110" spans="2:2">
      <c r="B110" s="108">
        <v>0.63868810684652999</v>
      </c>
    </row>
    <row r="111" spans="2:2">
      <c r="B111" s="108">
        <v>0.53</v>
      </c>
    </row>
    <row r="112" spans="2:2">
      <c r="B112" s="108">
        <v>2.5299999999999998</v>
      </c>
    </row>
    <row r="113" spans="2:2">
      <c r="B113" s="108">
        <v>0.53</v>
      </c>
    </row>
    <row r="114" spans="2:2">
      <c r="B114" s="108">
        <v>7.3</v>
      </c>
    </row>
    <row r="115" spans="2:2">
      <c r="B115" s="108">
        <v>1.652442627644632</v>
      </c>
    </row>
    <row r="116" spans="2:2">
      <c r="B116" s="108">
        <v>4.335329216090031</v>
      </c>
    </row>
    <row r="117" spans="2:2">
      <c r="B117" s="108">
        <v>3.63868810684653</v>
      </c>
    </row>
    <row r="118" spans="2:2">
      <c r="B118" s="108">
        <v>2.9355054569605272</v>
      </c>
    </row>
    <row r="119" spans="2:2">
      <c r="B119" s="108">
        <v>2.491412836505333</v>
      </c>
    </row>
    <row r="120" spans="2:2">
      <c r="B120" s="108">
        <v>1.7181536198477261</v>
      </c>
    </row>
    <row r="121" spans="2:2">
      <c r="B121" s="108">
        <v>1.7104592946707271</v>
      </c>
    </row>
    <row r="122" spans="2:2">
      <c r="B122" s="108">
        <v>1.3054021868156269</v>
      </c>
    </row>
    <row r="123" spans="2:2">
      <c r="B123" s="108">
        <v>1.2804571269953158</v>
      </c>
    </row>
    <row r="124" spans="2:2">
      <c r="B124" s="108">
        <v>0.52</v>
      </c>
    </row>
    <row r="125" spans="2:2">
      <c r="B125" s="108">
        <v>0.52</v>
      </c>
    </row>
    <row r="126" spans="2:2">
      <c r="B126" s="108">
        <v>1.02</v>
      </c>
    </row>
    <row r="127" spans="2:2">
      <c r="B127" s="108">
        <v>2.02</v>
      </c>
    </row>
    <row r="128" spans="2:2">
      <c r="B128" s="108">
        <v>4.2804571269953158</v>
      </c>
    </row>
    <row r="129" spans="2:2">
      <c r="B129" s="108">
        <v>3.9300083547714166</v>
      </c>
    </row>
    <row r="130" spans="2:2">
      <c r="B130" s="108">
        <v>3.9255381883122027</v>
      </c>
    </row>
    <row r="131" spans="2:2">
      <c r="B131" s="108">
        <v>3.5390370461100247</v>
      </c>
    </row>
    <row r="132" spans="2:2">
      <c r="B132" s="108">
        <v>3.2770229912130162</v>
      </c>
    </row>
    <row r="133" spans="2:2">
      <c r="B133" s="108">
        <v>3.248516016654321</v>
      </c>
    </row>
    <row r="134" spans="2:2">
      <c r="B134" s="108">
        <v>3.1985483777389163</v>
      </c>
    </row>
    <row r="135" spans="2:2">
      <c r="B135" s="108">
        <v>2.6259884937899187</v>
      </c>
    </row>
    <row r="136" spans="2:2">
      <c r="B136" s="108">
        <v>2.5134044183942024</v>
      </c>
    </row>
    <row r="137" spans="2:2">
      <c r="B137" s="108">
        <v>2.0118294590502046</v>
      </c>
    </row>
    <row r="138" spans="2:2">
      <c r="B138" s="108">
        <v>0.98131284478586167</v>
      </c>
    </row>
    <row r="139" spans="2:2">
      <c r="B139" s="108">
        <v>0.51</v>
      </c>
    </row>
    <row r="140" spans="2:2">
      <c r="B140" s="108">
        <v>0.51</v>
      </c>
    </row>
    <row r="141" spans="2:2">
      <c r="B141" s="108">
        <v>1.51</v>
      </c>
    </row>
    <row r="142" spans="2:2">
      <c r="B142" s="108">
        <v>2.1546224009653088</v>
      </c>
    </row>
    <row r="143" spans="2:2">
      <c r="B143" s="108">
        <v>2.0045739650668111</v>
      </c>
    </row>
    <row r="144" spans="2:2">
      <c r="B144" s="108">
        <v>1.4683699949528091</v>
      </c>
    </row>
    <row r="145" spans="2:2">
      <c r="B145" s="108">
        <v>4.0393250704510137</v>
      </c>
    </row>
    <row r="146" spans="2:2">
      <c r="B146" s="108">
        <v>4.0197004485235084</v>
      </c>
    </row>
    <row r="147" spans="2:2">
      <c r="B147" s="108">
        <v>3.9917926035996061</v>
      </c>
    </row>
    <row r="148" spans="2:2">
      <c r="B148" s="108">
        <v>3.493755578645505</v>
      </c>
    </row>
    <row r="149" spans="2:2">
      <c r="B149" s="108">
        <v>3.1462103682570159</v>
      </c>
    </row>
    <row r="150" spans="2:2">
      <c r="B150" s="108">
        <v>2.9443184606207069</v>
      </c>
    </row>
    <row r="151" spans="2:2">
      <c r="B151" s="108">
        <v>2.7661325323861092</v>
      </c>
    </row>
    <row r="152" spans="2:2">
      <c r="B152" s="108">
        <v>2.579044924757909</v>
      </c>
    </row>
    <row r="153" spans="2:2">
      <c r="B153" s="108">
        <v>2.5509574546304066</v>
      </c>
    </row>
    <row r="154" spans="2:2">
      <c r="B154" s="108">
        <v>2.3078540683200117</v>
      </c>
    </row>
    <row r="155" spans="2:2">
      <c r="B155" s="108">
        <v>1.9897742125322111</v>
      </c>
    </row>
    <row r="156" spans="2:2">
      <c r="B156" s="108">
        <v>1.8260742611601017</v>
      </c>
    </row>
    <row r="157" spans="2:2">
      <c r="B157" s="108">
        <v>1.6985994837596081</v>
      </c>
    </row>
    <row r="158" spans="2:2">
      <c r="B158" s="108">
        <v>1.5731756169116125</v>
      </c>
    </row>
    <row r="159" spans="2:2">
      <c r="B159" s="108">
        <v>0.80804500915110111</v>
      </c>
    </row>
  </sheetData>
  <mergeCells count="35">
    <mergeCell ref="F9:G9"/>
    <mergeCell ref="F10:F11"/>
    <mergeCell ref="F12:G12"/>
    <mergeCell ref="F13:G13"/>
    <mergeCell ref="E28:E29"/>
    <mergeCell ref="F14:G14"/>
    <mergeCell ref="F15:G15"/>
    <mergeCell ref="F16:G16"/>
    <mergeCell ref="F17:G17"/>
    <mergeCell ref="F18:G18"/>
    <mergeCell ref="F19:G19"/>
    <mergeCell ref="F28:F29"/>
    <mergeCell ref="I28:I29"/>
    <mergeCell ref="H28:H29"/>
    <mergeCell ref="I21:I22"/>
    <mergeCell ref="J21:J22"/>
    <mergeCell ref="K38:L38"/>
    <mergeCell ref="L21:L22"/>
    <mergeCell ref="K33:L33"/>
    <mergeCell ref="K34:L34"/>
    <mergeCell ref="K35:L35"/>
    <mergeCell ref="K36:L36"/>
    <mergeCell ref="K37:L37"/>
    <mergeCell ref="M21:M22"/>
    <mergeCell ref="K28:N28"/>
    <mergeCell ref="K29:L29"/>
    <mergeCell ref="K30:K31"/>
    <mergeCell ref="K32:L32"/>
    <mergeCell ref="K21:K22"/>
    <mergeCell ref="E42:E43"/>
    <mergeCell ref="F42:G42"/>
    <mergeCell ref="K39:L39"/>
    <mergeCell ref="H42:H43"/>
    <mergeCell ref="I42:I43"/>
    <mergeCell ref="J42:J4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topLeftCell="A43" workbookViewId="0">
      <selection activeCell="C54" sqref="C54"/>
    </sheetView>
  </sheetViews>
  <sheetFormatPr baseColWidth="10" defaultRowHeight="15"/>
  <cols>
    <col min="2" max="2" width="22.7109375" customWidth="1"/>
    <col min="3" max="3" width="51" bestFit="1" customWidth="1"/>
    <col min="4" max="4" width="65.28515625" bestFit="1" customWidth="1"/>
  </cols>
  <sheetData>
    <row r="1" spans="1:5">
      <c r="A1" s="40" t="s">
        <v>293</v>
      </c>
      <c r="B1" s="39" t="s">
        <v>231</v>
      </c>
      <c r="C1" s="39" t="s">
        <v>232</v>
      </c>
      <c r="D1" s="39" t="s">
        <v>233</v>
      </c>
      <c r="E1" s="39" t="s">
        <v>234</v>
      </c>
    </row>
    <row r="2" spans="1:5">
      <c r="A2" s="40">
        <v>1</v>
      </c>
      <c r="B2" s="41" t="s">
        <v>235</v>
      </c>
      <c r="C2" s="42" t="s">
        <v>236</v>
      </c>
      <c r="D2" s="42" t="s">
        <v>237</v>
      </c>
      <c r="E2" s="42" t="s">
        <v>238</v>
      </c>
    </row>
    <row r="3" spans="1:5">
      <c r="A3" s="40">
        <v>2</v>
      </c>
      <c r="B3" s="41" t="s">
        <v>239</v>
      </c>
      <c r="C3" s="42" t="s">
        <v>240</v>
      </c>
      <c r="D3" s="42" t="s">
        <v>241</v>
      </c>
      <c r="E3" s="42" t="s">
        <v>238</v>
      </c>
    </row>
    <row r="4" spans="1:5">
      <c r="A4" s="40">
        <v>3</v>
      </c>
      <c r="B4" s="41" t="s">
        <v>242</v>
      </c>
      <c r="C4" s="42" t="s">
        <v>243</v>
      </c>
      <c r="D4" s="42" t="s">
        <v>244</v>
      </c>
      <c r="E4" s="42" t="s">
        <v>238</v>
      </c>
    </row>
    <row r="5" spans="1:5">
      <c r="A5" s="40">
        <v>4</v>
      </c>
      <c r="B5" s="41" t="s">
        <v>245</v>
      </c>
      <c r="C5" s="42" t="s">
        <v>246</v>
      </c>
      <c r="D5" s="42" t="s">
        <v>247</v>
      </c>
      <c r="E5" s="42" t="s">
        <v>238</v>
      </c>
    </row>
    <row r="6" spans="1:5">
      <c r="A6" s="40">
        <v>5</v>
      </c>
      <c r="B6" s="41" t="s">
        <v>248</v>
      </c>
      <c r="C6" s="42" t="s">
        <v>249</v>
      </c>
      <c r="D6" s="42" t="s">
        <v>250</v>
      </c>
      <c r="E6" s="42" t="s">
        <v>238</v>
      </c>
    </row>
    <row r="7" spans="1:5">
      <c r="A7" s="40">
        <v>6</v>
      </c>
      <c r="B7" s="41" t="s">
        <v>251</v>
      </c>
      <c r="C7" s="42" t="s">
        <v>252</v>
      </c>
      <c r="D7" s="42" t="s">
        <v>253</v>
      </c>
      <c r="E7" s="42" t="s">
        <v>238</v>
      </c>
    </row>
    <row r="8" spans="1:5">
      <c r="A8" s="40">
        <v>7</v>
      </c>
      <c r="B8" s="41" t="s">
        <v>254</v>
      </c>
      <c r="C8" s="42" t="s">
        <v>243</v>
      </c>
      <c r="D8" s="42" t="s">
        <v>244</v>
      </c>
      <c r="E8" s="42" t="s">
        <v>238</v>
      </c>
    </row>
    <row r="9" spans="1:5">
      <c r="A9" s="40">
        <v>8</v>
      </c>
      <c r="B9" s="41" t="s">
        <v>255</v>
      </c>
      <c r="C9" s="42" t="s">
        <v>256</v>
      </c>
      <c r="D9" s="42" t="s">
        <v>257</v>
      </c>
      <c r="E9" s="42"/>
    </row>
    <row r="10" spans="1:5">
      <c r="A10" s="40">
        <v>9</v>
      </c>
      <c r="B10" s="41" t="s">
        <v>258</v>
      </c>
      <c r="C10" s="42" t="s">
        <v>249</v>
      </c>
      <c r="D10" s="42" t="s">
        <v>250</v>
      </c>
      <c r="E10" s="42" t="s">
        <v>238</v>
      </c>
    </row>
    <row r="11" spans="1:5">
      <c r="A11" s="40">
        <v>10</v>
      </c>
      <c r="B11" s="41" t="s">
        <v>259</v>
      </c>
      <c r="C11" s="42" t="s">
        <v>260</v>
      </c>
      <c r="D11" s="42" t="s">
        <v>261</v>
      </c>
      <c r="E11" s="42" t="s">
        <v>238</v>
      </c>
    </row>
    <row r="12" spans="1:5">
      <c r="A12" s="40">
        <v>11</v>
      </c>
      <c r="B12" s="41" t="s">
        <v>262</v>
      </c>
      <c r="C12" s="42" t="s">
        <v>263</v>
      </c>
      <c r="D12" s="42" t="s">
        <v>264</v>
      </c>
      <c r="E12" s="42"/>
    </row>
    <row r="13" spans="1:5">
      <c r="A13" s="40">
        <v>12</v>
      </c>
      <c r="B13" s="41" t="s">
        <v>265</v>
      </c>
      <c r="C13" s="42" t="s">
        <v>252</v>
      </c>
      <c r="D13" s="42" t="s">
        <v>253</v>
      </c>
      <c r="E13" s="42" t="s">
        <v>238</v>
      </c>
    </row>
    <row r="14" spans="1:5">
      <c r="A14" s="40">
        <v>13</v>
      </c>
      <c r="B14" s="41" t="s">
        <v>266</v>
      </c>
      <c r="C14" s="42" t="s">
        <v>236</v>
      </c>
      <c r="D14" s="42" t="s">
        <v>237</v>
      </c>
      <c r="E14" s="42" t="s">
        <v>238</v>
      </c>
    </row>
    <row r="15" spans="1:5">
      <c r="A15" s="40">
        <v>14</v>
      </c>
      <c r="B15" s="41" t="s">
        <v>267</v>
      </c>
      <c r="C15" s="42" t="s">
        <v>268</v>
      </c>
      <c r="D15" s="42" t="s">
        <v>269</v>
      </c>
      <c r="E15" s="42" t="s">
        <v>270</v>
      </c>
    </row>
    <row r="16" spans="1:5">
      <c r="A16" s="40">
        <v>15</v>
      </c>
      <c r="B16" s="41" t="s">
        <v>271</v>
      </c>
      <c r="C16" s="42" t="s">
        <v>272</v>
      </c>
      <c r="D16" s="42" t="s">
        <v>273</v>
      </c>
      <c r="E16" s="42" t="s">
        <v>238</v>
      </c>
    </row>
    <row r="17" spans="1:5">
      <c r="A17" s="40">
        <v>16</v>
      </c>
      <c r="B17" s="41" t="s">
        <v>274</v>
      </c>
      <c r="C17" s="42" t="s">
        <v>236</v>
      </c>
      <c r="D17" s="42" t="s">
        <v>237</v>
      </c>
      <c r="E17" s="42" t="s">
        <v>238</v>
      </c>
    </row>
    <row r="18" spans="1:5">
      <c r="A18" s="40">
        <v>17</v>
      </c>
      <c r="B18" s="41" t="s">
        <v>275</v>
      </c>
      <c r="C18" s="42" t="s">
        <v>276</v>
      </c>
      <c r="D18" s="42" t="s">
        <v>277</v>
      </c>
      <c r="E18" s="42" t="s">
        <v>238</v>
      </c>
    </row>
    <row r="19" spans="1:5">
      <c r="A19" s="40">
        <v>18</v>
      </c>
      <c r="B19" s="41" t="s">
        <v>278</v>
      </c>
      <c r="C19" s="42" t="s">
        <v>268</v>
      </c>
      <c r="D19" s="42" t="s">
        <v>269</v>
      </c>
      <c r="E19" s="42" t="s">
        <v>270</v>
      </c>
    </row>
    <row r="20" spans="1:5">
      <c r="A20" s="40">
        <v>19</v>
      </c>
      <c r="B20" s="41" t="s">
        <v>279</v>
      </c>
      <c r="C20" s="42" t="s">
        <v>252</v>
      </c>
      <c r="D20" s="42" t="s">
        <v>253</v>
      </c>
      <c r="E20" s="42" t="s">
        <v>238</v>
      </c>
    </row>
    <row r="21" spans="1:5">
      <c r="A21" s="40">
        <v>20</v>
      </c>
      <c r="B21" s="41" t="s">
        <v>280</v>
      </c>
      <c r="C21" s="42" t="s">
        <v>263</v>
      </c>
      <c r="D21" s="42" t="s">
        <v>264</v>
      </c>
      <c r="E21" s="42"/>
    </row>
    <row r="22" spans="1:5">
      <c r="A22" s="40">
        <v>21</v>
      </c>
      <c r="B22" s="41" t="s">
        <v>281</v>
      </c>
      <c r="C22" s="42" t="s">
        <v>268</v>
      </c>
      <c r="D22" s="42" t="s">
        <v>269</v>
      </c>
      <c r="E22" s="42" t="s">
        <v>270</v>
      </c>
    </row>
    <row r="23" spans="1:5">
      <c r="A23" s="40">
        <v>22</v>
      </c>
      <c r="B23" s="41" t="s">
        <v>282</v>
      </c>
      <c r="C23" s="42" t="s">
        <v>272</v>
      </c>
      <c r="D23" s="42" t="s">
        <v>273</v>
      </c>
      <c r="E23" s="42" t="s">
        <v>238</v>
      </c>
    </row>
    <row r="24" spans="1:5">
      <c r="A24" s="40">
        <v>23</v>
      </c>
      <c r="B24" s="41" t="s">
        <v>283</v>
      </c>
      <c r="C24" s="42" t="s">
        <v>284</v>
      </c>
      <c r="D24" s="42" t="s">
        <v>285</v>
      </c>
      <c r="E24" s="42" t="s">
        <v>238</v>
      </c>
    </row>
    <row r="25" spans="1:5">
      <c r="A25" s="40">
        <v>24</v>
      </c>
      <c r="B25" s="41" t="s">
        <v>286</v>
      </c>
      <c r="C25" s="42" t="s">
        <v>249</v>
      </c>
      <c r="D25" s="42" t="s">
        <v>250</v>
      </c>
      <c r="E25" s="42" t="s">
        <v>238</v>
      </c>
    </row>
    <row r="26" spans="1:5">
      <c r="A26" s="40">
        <v>25</v>
      </c>
      <c r="B26" s="41" t="s">
        <v>287</v>
      </c>
      <c r="C26" s="42" t="s">
        <v>240</v>
      </c>
      <c r="D26" s="42" t="s">
        <v>241</v>
      </c>
      <c r="E26" s="42" t="s">
        <v>238</v>
      </c>
    </row>
    <row r="27" spans="1:5">
      <c r="A27" s="40">
        <v>26</v>
      </c>
      <c r="B27" s="41" t="s">
        <v>288</v>
      </c>
      <c r="C27" s="42" t="s">
        <v>284</v>
      </c>
      <c r="D27" s="42" t="s">
        <v>285</v>
      </c>
      <c r="E27" s="42" t="s">
        <v>238</v>
      </c>
    </row>
    <row r="28" spans="1:5">
      <c r="A28" s="40">
        <v>27</v>
      </c>
      <c r="B28" s="41" t="s">
        <v>289</v>
      </c>
      <c r="C28" s="42" t="s">
        <v>276</v>
      </c>
      <c r="D28" s="42" t="s">
        <v>277</v>
      </c>
      <c r="E28" s="42" t="s">
        <v>238</v>
      </c>
    </row>
    <row r="29" spans="1:5">
      <c r="A29" s="40">
        <v>28</v>
      </c>
      <c r="B29" s="41" t="s">
        <v>290</v>
      </c>
      <c r="C29" s="42" t="s">
        <v>284</v>
      </c>
      <c r="D29" s="42" t="s">
        <v>285</v>
      </c>
      <c r="E29" s="42" t="s">
        <v>238</v>
      </c>
    </row>
    <row r="30" spans="1:5">
      <c r="A30" s="40">
        <v>29</v>
      </c>
      <c r="B30" s="41" t="s">
        <v>291</v>
      </c>
      <c r="C30" s="42" t="s">
        <v>249</v>
      </c>
      <c r="D30" s="42" t="s">
        <v>250</v>
      </c>
      <c r="E30" s="42" t="s">
        <v>238</v>
      </c>
    </row>
    <row r="31" spans="1:5">
      <c r="A31" s="40">
        <v>30</v>
      </c>
      <c r="B31" s="41" t="s">
        <v>292</v>
      </c>
      <c r="C31" s="42" t="s">
        <v>240</v>
      </c>
      <c r="D31" s="42" t="s">
        <v>241</v>
      </c>
      <c r="E31" s="42" t="s">
        <v>238</v>
      </c>
    </row>
    <row r="32" spans="1:5">
      <c r="A32" s="40">
        <v>31</v>
      </c>
      <c r="B32" s="43" t="s">
        <v>294</v>
      </c>
      <c r="C32" s="44" t="s">
        <v>236</v>
      </c>
      <c r="D32" s="44" t="s">
        <v>237</v>
      </c>
      <c r="E32" s="44" t="s">
        <v>238</v>
      </c>
    </row>
    <row r="33" spans="1:5">
      <c r="A33" s="40">
        <v>32</v>
      </c>
      <c r="B33" s="43" t="s">
        <v>288</v>
      </c>
      <c r="C33" s="44" t="s">
        <v>284</v>
      </c>
      <c r="D33" s="44" t="s">
        <v>285</v>
      </c>
      <c r="E33" s="44" t="s">
        <v>238</v>
      </c>
    </row>
    <row r="34" spans="1:5">
      <c r="A34" s="40">
        <v>33</v>
      </c>
      <c r="B34" s="43" t="s">
        <v>295</v>
      </c>
      <c r="C34" s="44" t="s">
        <v>296</v>
      </c>
      <c r="D34" s="44" t="s">
        <v>297</v>
      </c>
      <c r="E34" s="44" t="s">
        <v>270</v>
      </c>
    </row>
    <row r="35" spans="1:5">
      <c r="A35" s="40">
        <v>34</v>
      </c>
      <c r="B35" s="43" t="s">
        <v>255</v>
      </c>
      <c r="C35" s="44" t="s">
        <v>256</v>
      </c>
      <c r="D35" s="44" t="s">
        <v>257</v>
      </c>
      <c r="E35" s="44"/>
    </row>
    <row r="36" spans="1:5">
      <c r="A36" s="40">
        <v>35</v>
      </c>
      <c r="B36" s="43" t="s">
        <v>267</v>
      </c>
      <c r="C36" s="44" t="s">
        <v>268</v>
      </c>
      <c r="D36" s="44" t="s">
        <v>269</v>
      </c>
      <c r="E36" s="44" t="s">
        <v>270</v>
      </c>
    </row>
    <row r="37" spans="1:5">
      <c r="A37" s="40">
        <v>36</v>
      </c>
      <c r="B37" s="43" t="s">
        <v>298</v>
      </c>
      <c r="C37" s="44" t="s">
        <v>284</v>
      </c>
      <c r="D37" s="44" t="s">
        <v>285</v>
      </c>
      <c r="E37" s="44" t="s">
        <v>238</v>
      </c>
    </row>
    <row r="38" spans="1:5">
      <c r="A38" s="40">
        <v>37</v>
      </c>
      <c r="B38" s="43" t="s">
        <v>266</v>
      </c>
      <c r="C38" s="44" t="s">
        <v>236</v>
      </c>
      <c r="D38" s="44" t="s">
        <v>237</v>
      </c>
      <c r="E38" s="44" t="s">
        <v>238</v>
      </c>
    </row>
    <row r="39" spans="1:5">
      <c r="A39" s="40">
        <v>38</v>
      </c>
      <c r="B39" s="43" t="s">
        <v>235</v>
      </c>
      <c r="C39" s="44" t="s">
        <v>236</v>
      </c>
      <c r="D39" s="44" t="s">
        <v>237</v>
      </c>
      <c r="E39" s="44" t="s">
        <v>238</v>
      </c>
    </row>
    <row r="40" spans="1:5">
      <c r="A40" s="40">
        <v>39</v>
      </c>
      <c r="B40" s="43" t="s">
        <v>299</v>
      </c>
      <c r="C40" s="44" t="s">
        <v>276</v>
      </c>
      <c r="D40" s="44" t="s">
        <v>277</v>
      </c>
      <c r="E40" s="44" t="s">
        <v>238</v>
      </c>
    </row>
    <row r="41" spans="1:5">
      <c r="A41" s="40">
        <v>40</v>
      </c>
      <c r="B41" s="43" t="s">
        <v>258</v>
      </c>
      <c r="C41" s="44" t="s">
        <v>249</v>
      </c>
      <c r="D41" s="44" t="s">
        <v>250</v>
      </c>
      <c r="E41" s="44" t="s">
        <v>238</v>
      </c>
    </row>
    <row r="42" spans="1:5">
      <c r="A42" s="40">
        <v>41</v>
      </c>
      <c r="B42" s="43" t="s">
        <v>300</v>
      </c>
      <c r="C42" s="44" t="s">
        <v>268</v>
      </c>
      <c r="D42" s="44" t="s">
        <v>301</v>
      </c>
      <c r="E42" s="44" t="s">
        <v>238</v>
      </c>
    </row>
    <row r="43" spans="1:5">
      <c r="A43" s="40">
        <v>42</v>
      </c>
      <c r="B43" s="43" t="s">
        <v>265</v>
      </c>
      <c r="C43" s="44" t="s">
        <v>252</v>
      </c>
      <c r="D43" s="44" t="s">
        <v>253</v>
      </c>
      <c r="E43" s="44" t="s">
        <v>238</v>
      </c>
    </row>
    <row r="44" spans="1:5">
      <c r="A44" s="40">
        <v>43</v>
      </c>
      <c r="B44" s="43" t="s">
        <v>242</v>
      </c>
      <c r="C44" s="44" t="s">
        <v>243</v>
      </c>
      <c r="D44" s="44" t="s">
        <v>244</v>
      </c>
      <c r="E44" s="44" t="s">
        <v>238</v>
      </c>
    </row>
    <row r="45" spans="1:5">
      <c r="A45" s="40">
        <v>44</v>
      </c>
      <c r="B45" s="43" t="s">
        <v>245</v>
      </c>
      <c r="C45" s="44" t="s">
        <v>246</v>
      </c>
      <c r="D45" s="44" t="s">
        <v>247</v>
      </c>
      <c r="E45" s="44" t="s">
        <v>238</v>
      </c>
    </row>
    <row r="46" spans="1:5">
      <c r="A46" s="40">
        <v>45</v>
      </c>
      <c r="B46" s="43" t="s">
        <v>302</v>
      </c>
      <c r="C46" s="44" t="s">
        <v>256</v>
      </c>
      <c r="D46" s="44" t="s">
        <v>303</v>
      </c>
      <c r="E46" s="44" t="s">
        <v>238</v>
      </c>
    </row>
    <row r="47" spans="1:5">
      <c r="A47" s="40">
        <v>46</v>
      </c>
      <c r="B47" s="43" t="s">
        <v>254</v>
      </c>
      <c r="C47" s="44" t="s">
        <v>243</v>
      </c>
      <c r="D47" s="44" t="s">
        <v>244</v>
      </c>
      <c r="E47" s="44" t="s">
        <v>238</v>
      </c>
    </row>
    <row r="48" spans="1:5">
      <c r="A48" s="40">
        <v>47</v>
      </c>
      <c r="B48" s="43" t="s">
        <v>304</v>
      </c>
      <c r="C48" s="44" t="s">
        <v>236</v>
      </c>
      <c r="D48" s="44" t="s">
        <v>237</v>
      </c>
      <c r="E48" s="44" t="s">
        <v>238</v>
      </c>
    </row>
    <row r="49" spans="1:5">
      <c r="A49" s="40">
        <v>48</v>
      </c>
      <c r="B49" s="43" t="s">
        <v>305</v>
      </c>
      <c r="C49" s="44" t="s">
        <v>256</v>
      </c>
      <c r="D49" s="44" t="s">
        <v>257</v>
      </c>
      <c r="E49" s="44"/>
    </row>
    <row r="50" spans="1:5">
      <c r="A50" s="40">
        <v>49</v>
      </c>
      <c r="B50" s="43" t="s">
        <v>306</v>
      </c>
      <c r="C50" s="44" t="s">
        <v>260</v>
      </c>
      <c r="D50" s="44" t="s">
        <v>307</v>
      </c>
      <c r="E50" s="44" t="s">
        <v>238</v>
      </c>
    </row>
    <row r="51" spans="1:5">
      <c r="A51" s="40">
        <v>50</v>
      </c>
      <c r="B51" s="43" t="s">
        <v>308</v>
      </c>
      <c r="C51" s="44" t="s">
        <v>246</v>
      </c>
      <c r="D51" s="44" t="s">
        <v>247</v>
      </c>
      <c r="E51" s="44" t="s">
        <v>238</v>
      </c>
    </row>
    <row r="52" spans="1:5">
      <c r="A52" s="40">
        <v>51</v>
      </c>
      <c r="B52" s="43" t="s">
        <v>309</v>
      </c>
      <c r="C52" s="44" t="s">
        <v>310</v>
      </c>
      <c r="D52" s="44" t="s">
        <v>311</v>
      </c>
      <c r="E52" s="44"/>
    </row>
    <row r="53" spans="1:5">
      <c r="A53" s="40">
        <v>52</v>
      </c>
      <c r="B53" s="43" t="s">
        <v>248</v>
      </c>
      <c r="C53" s="44" t="s">
        <v>249</v>
      </c>
      <c r="D53" s="44" t="s">
        <v>250</v>
      </c>
      <c r="E53" s="44" t="s">
        <v>238</v>
      </c>
    </row>
    <row r="54" spans="1:5">
      <c r="A54" s="40">
        <v>53</v>
      </c>
      <c r="B54" s="43" t="s">
        <v>312</v>
      </c>
      <c r="C54" s="44" t="s">
        <v>268</v>
      </c>
      <c r="D54" s="44" t="s">
        <v>301</v>
      </c>
      <c r="E54" s="44" t="s">
        <v>238</v>
      </c>
    </row>
    <row r="55" spans="1:5">
      <c r="A55" s="40">
        <v>54</v>
      </c>
      <c r="B55" s="43" t="s">
        <v>274</v>
      </c>
      <c r="C55" s="44" t="s">
        <v>236</v>
      </c>
      <c r="D55" s="44" t="s">
        <v>237</v>
      </c>
      <c r="E55" s="44" t="s">
        <v>238</v>
      </c>
    </row>
    <row r="56" spans="1:5">
      <c r="A56" s="40">
        <v>55</v>
      </c>
      <c r="B56" s="43" t="s">
        <v>251</v>
      </c>
      <c r="C56" s="44" t="s">
        <v>252</v>
      </c>
      <c r="D56" s="44" t="s">
        <v>253</v>
      </c>
      <c r="E56" s="44" t="s">
        <v>238</v>
      </c>
    </row>
    <row r="57" spans="1:5" ht="15.75" thickBot="1">
      <c r="A57" s="40">
        <v>56</v>
      </c>
      <c r="B57" s="45" t="s">
        <v>313</v>
      </c>
      <c r="C57" s="46" t="s">
        <v>252</v>
      </c>
      <c r="D57" s="46" t="s">
        <v>253</v>
      </c>
      <c r="E57" s="46" t="s">
        <v>238</v>
      </c>
    </row>
    <row r="58" spans="1:5">
      <c r="A58" s="40">
        <v>57</v>
      </c>
      <c r="B58" s="43" t="s">
        <v>314</v>
      </c>
      <c r="C58" s="44" t="s">
        <v>315</v>
      </c>
      <c r="D58" s="44" t="s">
        <v>316</v>
      </c>
      <c r="E58" s="44" t="s">
        <v>238</v>
      </c>
    </row>
    <row r="59" spans="1:5" ht="15.75" thickBot="1">
      <c r="A59" s="40">
        <v>58</v>
      </c>
      <c r="B59" s="45" t="s">
        <v>317</v>
      </c>
      <c r="C59" s="46" t="s">
        <v>315</v>
      </c>
      <c r="D59" s="46" t="s">
        <v>316</v>
      </c>
      <c r="E59" s="46" t="s">
        <v>238</v>
      </c>
    </row>
  </sheetData>
  <hyperlinks>
    <hyperlink ref="B2" r:id="rId1" display="javascript:__doPostBack('ctl00$ContentPlaceHolder1$GVLibros$ctl02$LinkButton1','')"/>
    <hyperlink ref="B3" r:id="rId2" display="javascript:__doPostBack('ctl00$ContentPlaceHolder1$GVLibros$ctl03$LinkButton1','')"/>
    <hyperlink ref="B4" r:id="rId3" display="javascript:__doPostBack('ctl00$ContentPlaceHolder1$GVLibros$ctl04$LinkButton1','')"/>
    <hyperlink ref="B5" r:id="rId4" display="javascript:__doPostBack('ctl00$ContentPlaceHolder1$GVLibros$ctl05$LinkButton1','')"/>
    <hyperlink ref="B6" r:id="rId5" display="javascript:__doPostBack('ctl00$ContentPlaceHolder1$GVLibros$ctl06$LinkButton1','')"/>
    <hyperlink ref="B7" r:id="rId6" display="javascript:__doPostBack('ctl00$ContentPlaceHolder1$GVLibros$ctl07$LinkButton1','')"/>
    <hyperlink ref="B8" r:id="rId7" display="javascript:__doPostBack('ctl00$ContentPlaceHolder1$GVLibros$ctl08$LinkButton1','')"/>
    <hyperlink ref="B9" r:id="rId8" display="javascript:__doPostBack('ctl00$ContentPlaceHolder1$GVLibros$ctl09$LinkButton1','')"/>
    <hyperlink ref="B10" r:id="rId9" display="javascript:__doPostBack('ctl00$ContentPlaceHolder1$GVLibros$ctl10$LinkButton1','')"/>
    <hyperlink ref="B11" r:id="rId10" display="javascript:__doPostBack('ctl00$ContentPlaceHolder1$GVLibros$ctl11$LinkButton1','')"/>
    <hyperlink ref="B12" r:id="rId11" display="javascript:__doPostBack('ctl00$ContentPlaceHolder1$GVLibros$ctl12$LinkButton1','')"/>
    <hyperlink ref="B13" r:id="rId12" display="javascript:__doPostBack('ctl00$ContentPlaceHolder1$GVLibros$ctl13$LinkButton1','')"/>
    <hyperlink ref="B14" r:id="rId13" display="javascript:__doPostBack('ctl00$ContentPlaceHolder1$GVLibros$ctl14$LinkButton1','')"/>
    <hyperlink ref="B15" r:id="rId14" display="javascript:__doPostBack('ctl00$ContentPlaceHolder1$GVLibros$ctl15$LinkButton1','')"/>
    <hyperlink ref="B16" r:id="rId15" display="javascript:__doPostBack('ctl00$ContentPlaceHolder1$GVLibros$ctl16$LinkButton1','')"/>
    <hyperlink ref="B17" r:id="rId16" display="javascript:__doPostBack('ctl00$ContentPlaceHolder1$GVLibros$ctl17$LinkButton1','')"/>
    <hyperlink ref="B18" r:id="rId17" display="javascript:__doPostBack('ctl00$ContentPlaceHolder1$GVLibros$ctl18$LinkButton1','')"/>
    <hyperlink ref="B19" r:id="rId18" display="javascript:__doPostBack('ctl00$ContentPlaceHolder1$GVLibros$ctl19$LinkButton1','')"/>
    <hyperlink ref="B20" r:id="rId19" display="javascript:__doPostBack('ctl00$ContentPlaceHolder1$GVLibros$ctl20$LinkButton1','')"/>
    <hyperlink ref="B21" r:id="rId20" display="javascript:__doPostBack('ctl00$ContentPlaceHolder1$GVLibros$ctl21$LinkButton1','')"/>
    <hyperlink ref="B22" r:id="rId21" display="javascript:__doPostBack('ctl00$ContentPlaceHolder1$GVLibros$ctl22$LinkButton1','')"/>
    <hyperlink ref="B23" r:id="rId22" display="javascript:__doPostBack('ctl00$ContentPlaceHolder1$GVLibros$ctl23$LinkButton1','')"/>
    <hyperlink ref="B24" r:id="rId23" display="javascript:__doPostBack('ctl00$ContentPlaceHolder1$GVLibros$ctl24$LinkButton1','')"/>
    <hyperlink ref="B25" r:id="rId24" display="javascript:__doPostBack('ctl00$ContentPlaceHolder1$GVLibros$ctl25$LinkButton1','')"/>
    <hyperlink ref="B26" r:id="rId25" display="javascript:__doPostBack('ctl00$ContentPlaceHolder1$GVLibros$ctl26$LinkButton1','')"/>
    <hyperlink ref="B27" r:id="rId26" display="javascript:__doPostBack('ctl00$ContentPlaceHolder1$GVLibros$ctl27$LinkButton1','')"/>
    <hyperlink ref="B28" r:id="rId27" display="javascript:__doPostBack('ctl00$ContentPlaceHolder1$GVLibros$ctl28$LinkButton1','')"/>
    <hyperlink ref="B29" r:id="rId28" display="javascript:__doPostBack('ctl00$ContentPlaceHolder1$GVLibros$ctl29$LinkButton1','')"/>
    <hyperlink ref="B30" r:id="rId29" display="javascript:__doPostBack('ctl00$ContentPlaceHolder1$GVLibros$ctl30$LinkButton1','')"/>
    <hyperlink ref="B31" r:id="rId30" display="javascript:__doPostBack('ctl00$ContentPlaceHolder1$GVLibros$ctl31$LinkButton1','')"/>
    <hyperlink ref="B32" r:id="rId31" display="javascript:__doPostBack('ctl00$ContentPlaceHolder1$GVLibros$ctl02$LinkButton1','')"/>
    <hyperlink ref="B33" r:id="rId32" display="javascript:__doPostBack('ctl00$ContentPlaceHolder1$GVLibros$ctl03$LinkButton1','')"/>
    <hyperlink ref="B34" r:id="rId33" display="javascript:__doPostBack('ctl00$ContentPlaceHolder1$GVLibros$ctl04$LinkButton1','')"/>
    <hyperlink ref="B35" r:id="rId34" display="javascript:__doPostBack('ctl00$ContentPlaceHolder1$GVLibros$ctl05$LinkButton1','')"/>
    <hyperlink ref="B36" r:id="rId35" display="javascript:__doPostBack('ctl00$ContentPlaceHolder1$GVLibros$ctl06$LinkButton1','')"/>
    <hyperlink ref="B37" r:id="rId36" display="javascript:__doPostBack('ctl00$ContentPlaceHolder1$GVLibros$ctl07$LinkButton1','')"/>
    <hyperlink ref="B38" r:id="rId37" display="javascript:__doPostBack('ctl00$ContentPlaceHolder1$GVLibros$ctl08$LinkButton1','')"/>
    <hyperlink ref="B39" r:id="rId38" display="javascript:__doPostBack('ctl00$ContentPlaceHolder1$GVLibros$ctl09$LinkButton1','')"/>
    <hyperlink ref="B40" r:id="rId39" display="javascript:__doPostBack('ctl00$ContentPlaceHolder1$GVLibros$ctl10$LinkButton1','')"/>
    <hyperlink ref="B41" r:id="rId40" display="javascript:__doPostBack('ctl00$ContentPlaceHolder1$GVLibros$ctl11$LinkButton1','')"/>
    <hyperlink ref="B42" r:id="rId41" display="javascript:__doPostBack('ctl00$ContentPlaceHolder1$GVLibros$ctl12$LinkButton1','')"/>
    <hyperlink ref="B43" r:id="rId42" display="javascript:__doPostBack('ctl00$ContentPlaceHolder1$GVLibros$ctl13$LinkButton1','')"/>
    <hyperlink ref="B44" r:id="rId43" display="javascript:__doPostBack('ctl00$ContentPlaceHolder1$GVLibros$ctl14$LinkButton1','')"/>
    <hyperlink ref="B45" r:id="rId44" display="javascript:__doPostBack('ctl00$ContentPlaceHolder1$GVLibros$ctl15$LinkButton1','')"/>
    <hyperlink ref="B46" r:id="rId45" display="javascript:__doPostBack('ctl00$ContentPlaceHolder1$GVLibros$ctl16$LinkButton1','')"/>
    <hyperlink ref="B47" r:id="rId46" display="javascript:__doPostBack('ctl00$ContentPlaceHolder1$GVLibros$ctl17$LinkButton1','')"/>
    <hyperlink ref="B48" r:id="rId47" display="javascript:__doPostBack('ctl00$ContentPlaceHolder1$GVLibros$ctl18$LinkButton1','')"/>
    <hyperlink ref="B49" r:id="rId48" display="javascript:__doPostBack('ctl00$ContentPlaceHolder1$GVLibros$ctl19$LinkButton1','')"/>
    <hyperlink ref="B50" r:id="rId49" display="javascript:__doPostBack('ctl00$ContentPlaceHolder1$GVLibros$ctl20$LinkButton1','')"/>
    <hyperlink ref="B51" r:id="rId50" display="javascript:__doPostBack('ctl00$ContentPlaceHolder1$GVLibros$ctl21$LinkButton1','')"/>
    <hyperlink ref="B52" r:id="rId51" display="javascript:__doPostBack('ctl00$ContentPlaceHolder1$GVLibros$ctl22$LinkButton1','')"/>
    <hyperlink ref="B53" r:id="rId52" display="javascript:__doPostBack('ctl00$ContentPlaceHolder1$GVLibros$ctl23$LinkButton1','')"/>
    <hyperlink ref="B54" r:id="rId53" display="javascript:__doPostBack('ctl00$ContentPlaceHolder1$GVLibros$ctl24$LinkButton1','')"/>
    <hyperlink ref="B55" r:id="rId54" display="javascript:__doPostBack('ctl00$ContentPlaceHolder1$GVLibros$ctl25$LinkButton1','')"/>
    <hyperlink ref="B56" r:id="rId55" display="javascript:__doPostBack('ctl00$ContentPlaceHolder1$GVLibros$ctl26$LinkButton1','')"/>
    <hyperlink ref="B57" r:id="rId56" display="javascript:__doPostBack('ctl00$ContentPlaceHolder1$GVLibros$ctl27$LinkButton1','')"/>
  </hyperlinks>
  <pageMargins left="0.7" right="0.7" top="0.75" bottom="0.75" header="0.3" footer="0.3"/>
  <pageSetup orientation="portrait" r:id="rId5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3"/>
  <sheetViews>
    <sheetView zoomScale="85" zoomScaleNormal="85" workbookViewId="0">
      <selection activeCell="G11" sqref="G11"/>
    </sheetView>
  </sheetViews>
  <sheetFormatPr baseColWidth="10" defaultRowHeight="15"/>
  <cols>
    <col min="1" max="9" width="11.42578125" customWidth="1"/>
    <col min="10" max="10" width="47.42578125" bestFit="1" customWidth="1"/>
  </cols>
  <sheetData>
    <row r="2" spans="1:11">
      <c r="A2" t="s">
        <v>318</v>
      </c>
    </row>
    <row r="4" spans="1:11">
      <c r="A4" t="s">
        <v>319</v>
      </c>
      <c r="B4" t="s">
        <v>320</v>
      </c>
      <c r="C4" t="s">
        <v>321</v>
      </c>
      <c r="D4" t="s">
        <v>322</v>
      </c>
      <c r="E4" t="s">
        <v>323</v>
      </c>
      <c r="F4" t="s">
        <v>324</v>
      </c>
      <c r="G4" t="s">
        <v>325</v>
      </c>
      <c r="H4" t="s">
        <v>326</v>
      </c>
      <c r="I4" t="s">
        <v>327</v>
      </c>
    </row>
    <row r="6" spans="1:11">
      <c r="J6" t="s">
        <v>328</v>
      </c>
    </row>
    <row r="7" spans="1:11">
      <c r="J7" t="s">
        <v>347</v>
      </c>
      <c r="K7" t="s">
        <v>348</v>
      </c>
    </row>
    <row r="8" spans="1:11">
      <c r="J8" t="s">
        <v>345</v>
      </c>
      <c r="K8" t="s">
        <v>346</v>
      </c>
    </row>
    <row r="9" spans="1:11">
      <c r="J9" t="s">
        <v>343</v>
      </c>
      <c r="K9" t="s">
        <v>344</v>
      </c>
    </row>
    <row r="10" spans="1:11">
      <c r="J10" t="s">
        <v>341</v>
      </c>
      <c r="K10" t="s">
        <v>342</v>
      </c>
    </row>
    <row r="11" spans="1:11">
      <c r="J11" t="s">
        <v>329</v>
      </c>
      <c r="K11" t="s">
        <v>330</v>
      </c>
    </row>
    <row r="12" spans="1:11">
      <c r="J12" t="s">
        <v>331</v>
      </c>
      <c r="K12" t="s">
        <v>332</v>
      </c>
    </row>
    <row r="13" spans="1:11">
      <c r="J13" t="s">
        <v>333</v>
      </c>
      <c r="K13" t="s">
        <v>334</v>
      </c>
    </row>
    <row r="14" spans="1:11">
      <c r="J14" t="s">
        <v>335</v>
      </c>
      <c r="K14" t="s">
        <v>336</v>
      </c>
    </row>
    <row r="15" spans="1:11">
      <c r="J15" t="s">
        <v>337</v>
      </c>
      <c r="K15" t="s">
        <v>338</v>
      </c>
    </row>
    <row r="16" spans="1:11">
      <c r="J16" t="s">
        <v>339</v>
      </c>
      <c r="K16" t="s">
        <v>340</v>
      </c>
    </row>
    <row r="17" spans="10:11">
      <c r="J17" t="s">
        <v>349</v>
      </c>
      <c r="K17" t="s">
        <v>350</v>
      </c>
    </row>
    <row r="18" spans="10:11">
      <c r="J18" t="s">
        <v>351</v>
      </c>
    </row>
    <row r="19" spans="10:11">
      <c r="J19" t="s">
        <v>352</v>
      </c>
      <c r="K19" t="s">
        <v>353</v>
      </c>
    </row>
    <row r="20" spans="10:11">
      <c r="J20" t="s">
        <v>354</v>
      </c>
      <c r="K20" t="s">
        <v>355</v>
      </c>
    </row>
    <row r="21" spans="10:11">
      <c r="J21" t="s">
        <v>356</v>
      </c>
      <c r="K21" t="s">
        <v>357</v>
      </c>
    </row>
    <row r="22" spans="10:11">
      <c r="J22" t="s">
        <v>358</v>
      </c>
      <c r="K22" t="s">
        <v>359</v>
      </c>
    </row>
    <row r="23" spans="10:11">
      <c r="J23" t="s">
        <v>360</v>
      </c>
      <c r="K23" t="s">
        <v>361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baseColWidth="10" defaultRowHeight="15"/>
  <cols>
    <col min="1" max="1" width="7.28515625" bestFit="1" customWidth="1"/>
    <col min="2" max="2" width="39.7109375" customWidth="1"/>
    <col min="6" max="6" width="19.140625" customWidth="1"/>
  </cols>
  <sheetData>
    <row r="1" spans="1:6" ht="30" customHeight="1">
      <c r="A1" s="264" t="s">
        <v>368</v>
      </c>
      <c r="B1" s="264" t="s">
        <v>369</v>
      </c>
      <c r="C1" s="264" t="s">
        <v>375</v>
      </c>
      <c r="D1" s="264"/>
      <c r="E1" s="264"/>
      <c r="F1" s="264" t="s">
        <v>373</v>
      </c>
    </row>
    <row r="2" spans="1:6" ht="30" customHeight="1">
      <c r="A2" s="264"/>
      <c r="B2" s="264"/>
      <c r="C2" s="47" t="s">
        <v>370</v>
      </c>
      <c r="D2" s="47" t="s">
        <v>371</v>
      </c>
      <c r="E2" s="47" t="s">
        <v>372</v>
      </c>
      <c r="F2" s="264"/>
    </row>
    <row r="3" spans="1:6" ht="30">
      <c r="A3" s="47">
        <v>1</v>
      </c>
      <c r="B3" s="48" t="s">
        <v>363</v>
      </c>
      <c r="C3" s="48"/>
      <c r="D3" s="48"/>
      <c r="E3" s="48"/>
      <c r="F3" s="48"/>
    </row>
    <row r="4" spans="1:6" ht="30">
      <c r="A4" s="47">
        <v>2</v>
      </c>
      <c r="B4" s="48" t="s">
        <v>364</v>
      </c>
      <c r="C4" s="48"/>
      <c r="D4" s="48"/>
      <c r="E4" s="48"/>
      <c r="F4" s="48"/>
    </row>
    <row r="5" spans="1:6" ht="30">
      <c r="A5" s="47">
        <v>3</v>
      </c>
      <c r="B5" s="48" t="s">
        <v>365</v>
      </c>
      <c r="C5" s="48"/>
      <c r="D5" s="48"/>
      <c r="E5" s="48"/>
      <c r="F5" s="48"/>
    </row>
    <row r="6" spans="1:6" ht="30">
      <c r="A6" s="47">
        <v>4</v>
      </c>
      <c r="B6" s="48" t="s">
        <v>366</v>
      </c>
      <c r="C6" s="48"/>
      <c r="D6" s="48"/>
      <c r="E6" s="48"/>
      <c r="F6" s="48"/>
    </row>
    <row r="7" spans="1:6" ht="45">
      <c r="A7" s="47">
        <v>5</v>
      </c>
      <c r="B7" s="48" t="s">
        <v>367</v>
      </c>
      <c r="C7" s="48"/>
      <c r="D7" s="48"/>
      <c r="E7" s="48"/>
      <c r="F7" s="48"/>
    </row>
    <row r="8" spans="1:6" ht="30">
      <c r="A8" s="47">
        <v>6</v>
      </c>
      <c r="B8" s="48" t="s">
        <v>362</v>
      </c>
      <c r="C8" s="48"/>
      <c r="D8" s="48"/>
      <c r="E8" s="48"/>
      <c r="F8" s="48"/>
    </row>
    <row r="9" spans="1:6">
      <c r="A9" s="49"/>
      <c r="B9" s="50" t="s">
        <v>374</v>
      </c>
      <c r="C9" s="51"/>
      <c r="D9" s="51"/>
      <c r="E9" s="51"/>
      <c r="F9" s="51"/>
    </row>
  </sheetData>
  <mergeCells count="4">
    <mergeCell ref="C1:E1"/>
    <mergeCell ref="A1:A2"/>
    <mergeCell ref="B1:B2"/>
    <mergeCell ref="F1:F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4"/>
  <sheetViews>
    <sheetView workbookViewId="0">
      <selection activeCell="B3" sqref="B3:C14"/>
    </sheetView>
  </sheetViews>
  <sheetFormatPr baseColWidth="10" defaultRowHeight="15"/>
  <cols>
    <col min="2" max="2" width="52.42578125" bestFit="1" customWidth="1"/>
    <col min="3" max="3" width="25.140625" bestFit="1" customWidth="1"/>
    <col min="6" max="6" width="39" bestFit="1" customWidth="1"/>
  </cols>
  <sheetData>
    <row r="3" spans="2:3" ht="25.5">
      <c r="B3" s="168" t="s">
        <v>394</v>
      </c>
      <c r="C3" s="168" t="s">
        <v>395</v>
      </c>
    </row>
    <row r="4" spans="2:3" ht="26.25">
      <c r="B4" s="169" t="s">
        <v>396</v>
      </c>
      <c r="C4" s="170">
        <v>23.08</v>
      </c>
    </row>
    <row r="5" spans="2:3" ht="26.25">
      <c r="B5" s="169" t="s">
        <v>397</v>
      </c>
      <c r="C5" s="170">
        <v>28.04</v>
      </c>
    </row>
    <row r="6" spans="2:3" ht="25.5">
      <c r="B6" s="168" t="s">
        <v>398</v>
      </c>
      <c r="C6" s="171">
        <f>AVERAGE(C4:C5)</f>
        <v>25.56</v>
      </c>
    </row>
    <row r="7" spans="2:3" ht="26.25">
      <c r="B7" s="172"/>
      <c r="C7" s="172"/>
    </row>
    <row r="8" spans="2:3" ht="26.25">
      <c r="B8" s="172"/>
      <c r="C8" s="172"/>
    </row>
    <row r="9" spans="2:3" ht="76.5">
      <c r="B9" s="173" t="s">
        <v>399</v>
      </c>
      <c r="C9" s="174">
        <v>15016</v>
      </c>
    </row>
    <row r="10" spans="2:3" ht="26.25">
      <c r="B10" s="175"/>
      <c r="C10" s="175"/>
    </row>
    <row r="11" spans="2:3" ht="26.25">
      <c r="B11" s="175"/>
      <c r="C11" s="175"/>
    </row>
    <row r="12" spans="2:3" ht="26.25">
      <c r="B12" s="173" t="s">
        <v>400</v>
      </c>
      <c r="C12" s="175"/>
    </row>
    <row r="13" spans="2:3" ht="26.25">
      <c r="B13" s="175"/>
      <c r="C13" s="175"/>
    </row>
    <row r="14" spans="2:3" ht="102">
      <c r="B14" s="173" t="s">
        <v>401</v>
      </c>
      <c r="C14" s="171">
        <f>C9*C6</f>
        <v>383808.95999999996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4"/>
  <sheetViews>
    <sheetView topLeftCell="A13" workbookViewId="0">
      <selection activeCell="G29" sqref="G29"/>
    </sheetView>
  </sheetViews>
  <sheetFormatPr baseColWidth="10" defaultRowHeight="15"/>
  <cols>
    <col min="2" max="2" width="14.85546875" customWidth="1"/>
  </cols>
  <sheetData>
    <row r="1" spans="2:12" ht="15.75" thickBot="1"/>
    <row r="2" spans="2:12" ht="16.5" customHeight="1" thickTop="1" thickBot="1">
      <c r="B2" s="287" t="s">
        <v>377</v>
      </c>
      <c r="C2" s="288"/>
      <c r="D2" s="53" t="s">
        <v>378</v>
      </c>
      <c r="E2" s="54" t="s">
        <v>379</v>
      </c>
      <c r="F2" s="52"/>
    </row>
    <row r="3" spans="2:12" ht="15.75" thickTop="1">
      <c r="B3" s="289" t="s">
        <v>16</v>
      </c>
      <c r="C3" s="55" t="s">
        <v>380</v>
      </c>
      <c r="D3" s="56">
        <v>158</v>
      </c>
      <c r="E3" s="57">
        <v>158</v>
      </c>
      <c r="F3" s="52"/>
    </row>
    <row r="4" spans="2:12">
      <c r="B4" s="283"/>
      <c r="C4" s="58" t="s">
        <v>381</v>
      </c>
      <c r="D4" s="59">
        <v>9</v>
      </c>
      <c r="E4" s="60">
        <v>9</v>
      </c>
      <c r="F4" s="52"/>
    </row>
    <row r="5" spans="2:12">
      <c r="B5" s="283" t="s">
        <v>382</v>
      </c>
      <c r="C5" s="284"/>
      <c r="D5" s="61">
        <v>6.8481012658227849</v>
      </c>
      <c r="E5" s="62">
        <v>3.6962025316455698</v>
      </c>
      <c r="F5" s="52"/>
    </row>
    <row r="6" spans="2:12" ht="15" customHeight="1">
      <c r="B6" s="283" t="s">
        <v>383</v>
      </c>
      <c r="C6" s="284"/>
      <c r="D6" s="63">
        <v>0.28354552757709212</v>
      </c>
      <c r="E6" s="64">
        <v>0.13279135955056975</v>
      </c>
      <c r="F6" s="52"/>
    </row>
    <row r="7" spans="2:12">
      <c r="B7" s="283" t="s">
        <v>384</v>
      </c>
      <c r="C7" s="284"/>
      <c r="D7" s="65">
        <v>3.5641120157786141</v>
      </c>
      <c r="E7" s="66">
        <v>1.6691615071836561</v>
      </c>
      <c r="F7" s="52"/>
    </row>
    <row r="8" spans="2:12">
      <c r="B8" s="283" t="s">
        <v>385</v>
      </c>
      <c r="C8" s="284"/>
      <c r="D8" s="65">
        <v>12.702894461017497</v>
      </c>
      <c r="E8" s="66">
        <v>2.786100137063614</v>
      </c>
      <c r="F8" s="52"/>
    </row>
    <row r="9" spans="2:12">
      <c r="B9" s="283" t="s">
        <v>386</v>
      </c>
      <c r="C9" s="284"/>
      <c r="D9" s="63">
        <v>-0.41693170573978611</v>
      </c>
      <c r="E9" s="66">
        <v>1.2791615556783107</v>
      </c>
      <c r="F9" s="52"/>
    </row>
    <row r="10" spans="2:12" ht="15" customHeight="1">
      <c r="B10" s="283" t="s">
        <v>387</v>
      </c>
      <c r="C10" s="284"/>
      <c r="D10" s="63">
        <v>0.38379466040594107</v>
      </c>
      <c r="E10" s="64">
        <v>0.38379466040594107</v>
      </c>
      <c r="F10" s="52"/>
    </row>
    <row r="11" spans="2:12">
      <c r="B11" s="283" t="s">
        <v>388</v>
      </c>
      <c r="C11" s="284"/>
      <c r="D11" s="59">
        <v>1</v>
      </c>
      <c r="E11" s="60">
        <v>1</v>
      </c>
      <c r="F11" s="52"/>
    </row>
    <row r="12" spans="2:12" ht="15.75" thickBot="1">
      <c r="B12" s="285" t="s">
        <v>389</v>
      </c>
      <c r="C12" s="286"/>
      <c r="D12" s="67">
        <v>15</v>
      </c>
      <c r="E12" s="68">
        <v>9</v>
      </c>
      <c r="F12" s="52"/>
    </row>
    <row r="13" spans="2:12" ht="15.75" thickTop="1"/>
    <row r="15" spans="2:12" ht="15.75" thickBot="1"/>
    <row r="16" spans="2:12">
      <c r="B16" s="280" t="s">
        <v>377</v>
      </c>
      <c r="C16" s="276" t="s">
        <v>16</v>
      </c>
      <c r="D16" s="282"/>
      <c r="E16" s="276" t="s">
        <v>382</v>
      </c>
      <c r="F16" s="278" t="s">
        <v>383</v>
      </c>
      <c r="G16" s="278" t="s">
        <v>384</v>
      </c>
      <c r="H16" s="267" t="s">
        <v>385</v>
      </c>
      <c r="I16" s="276" t="s">
        <v>386</v>
      </c>
      <c r="J16" s="267" t="s">
        <v>387</v>
      </c>
      <c r="K16" s="265" t="s">
        <v>388</v>
      </c>
      <c r="L16" s="267" t="s">
        <v>389</v>
      </c>
    </row>
    <row r="17" spans="2:12" ht="15.75" thickBot="1">
      <c r="B17" s="281"/>
      <c r="C17" s="77" t="s">
        <v>380</v>
      </c>
      <c r="D17" s="86" t="s">
        <v>381</v>
      </c>
      <c r="E17" s="277"/>
      <c r="F17" s="279"/>
      <c r="G17" s="279"/>
      <c r="H17" s="268"/>
      <c r="I17" s="277"/>
      <c r="J17" s="268"/>
      <c r="K17" s="266"/>
      <c r="L17" s="268"/>
    </row>
    <row r="18" spans="2:12">
      <c r="B18" s="75" t="s">
        <v>378</v>
      </c>
      <c r="C18" s="78">
        <v>158</v>
      </c>
      <c r="D18" s="87">
        <v>9</v>
      </c>
      <c r="E18" s="89">
        <v>6.8481012658227849</v>
      </c>
      <c r="F18" s="72">
        <v>0.28354552757709212</v>
      </c>
      <c r="G18" s="73">
        <v>3.5641120157786141</v>
      </c>
      <c r="H18" s="90">
        <v>12.702894461017497</v>
      </c>
      <c r="I18" s="82">
        <v>-0.41693170573978611</v>
      </c>
      <c r="J18" s="83">
        <v>0.38379466040594107</v>
      </c>
      <c r="K18" s="80">
        <v>1</v>
      </c>
      <c r="L18" s="74">
        <v>15</v>
      </c>
    </row>
    <row r="19" spans="2:12" ht="15.75" thickBot="1">
      <c r="B19" s="76" t="s">
        <v>379</v>
      </c>
      <c r="C19" s="79">
        <v>158</v>
      </c>
      <c r="D19" s="88">
        <v>9</v>
      </c>
      <c r="E19" s="91">
        <v>3.6962025316455698</v>
      </c>
      <c r="F19" s="69">
        <v>0.13279135955056975</v>
      </c>
      <c r="G19" s="70">
        <v>1.6691615071836561</v>
      </c>
      <c r="H19" s="92">
        <v>2.786100137063614</v>
      </c>
      <c r="I19" s="84">
        <v>1.2791615556783107</v>
      </c>
      <c r="J19" s="85">
        <v>0.38379466040594107</v>
      </c>
      <c r="K19" s="81">
        <v>1</v>
      </c>
      <c r="L19" s="71">
        <v>9</v>
      </c>
    </row>
    <row r="20" spans="2:12" ht="15.75" thickBot="1"/>
    <row r="21" spans="2:12" ht="15.75">
      <c r="B21" s="269" t="s">
        <v>377</v>
      </c>
      <c r="C21" s="271" t="s">
        <v>382</v>
      </c>
      <c r="D21" s="271" t="s">
        <v>16</v>
      </c>
      <c r="E21" s="273"/>
      <c r="F21" s="269" t="s">
        <v>384</v>
      </c>
      <c r="G21" s="274" t="s">
        <v>383</v>
      </c>
    </row>
    <row r="22" spans="2:12" ht="16.5" thickBot="1">
      <c r="B22" s="270"/>
      <c r="C22" s="272"/>
      <c r="D22" s="103" t="s">
        <v>380</v>
      </c>
      <c r="E22" s="104" t="s">
        <v>381</v>
      </c>
      <c r="F22" s="270"/>
      <c r="G22" s="275"/>
    </row>
    <row r="23" spans="2:12" ht="15.75">
      <c r="B23" s="105" t="s">
        <v>378</v>
      </c>
      <c r="C23" s="93">
        <v>6.8481012658227849</v>
      </c>
      <c r="D23" s="94">
        <v>158</v>
      </c>
      <c r="E23" s="95">
        <v>9</v>
      </c>
      <c r="F23" s="96">
        <v>3.5641120157786141</v>
      </c>
      <c r="G23" s="97">
        <v>0.28354552757709212</v>
      </c>
    </row>
    <row r="24" spans="2:12" ht="16.5" thickBot="1">
      <c r="B24" s="106" t="s">
        <v>379</v>
      </c>
      <c r="C24" s="98">
        <v>3.6962025316455698</v>
      </c>
      <c r="D24" s="99">
        <v>158</v>
      </c>
      <c r="E24" s="100">
        <v>9</v>
      </c>
      <c r="F24" s="101">
        <v>1.6691615071836561</v>
      </c>
      <c r="G24" s="102">
        <v>0.13279135955056975</v>
      </c>
    </row>
  </sheetData>
  <mergeCells count="25">
    <mergeCell ref="B2:C2"/>
    <mergeCell ref="B3:B4"/>
    <mergeCell ref="B5:C5"/>
    <mergeCell ref="B6:C6"/>
    <mergeCell ref="B7:C7"/>
    <mergeCell ref="B8:C8"/>
    <mergeCell ref="B9:C9"/>
    <mergeCell ref="B10:C10"/>
    <mergeCell ref="B11:C11"/>
    <mergeCell ref="B12:C12"/>
    <mergeCell ref="K16:K17"/>
    <mergeCell ref="L16:L17"/>
    <mergeCell ref="B21:B22"/>
    <mergeCell ref="C21:C22"/>
    <mergeCell ref="D21:E21"/>
    <mergeCell ref="F21:F22"/>
    <mergeCell ref="G21:G22"/>
    <mergeCell ref="E16:E17"/>
    <mergeCell ref="F16:F17"/>
    <mergeCell ref="G16:G17"/>
    <mergeCell ref="H16:H17"/>
    <mergeCell ref="I16:I17"/>
    <mergeCell ref="J16:J17"/>
    <mergeCell ref="B16:B17"/>
    <mergeCell ref="C16:D1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9"/>
  <sheetViews>
    <sheetView topLeftCell="A6" workbookViewId="0">
      <selection activeCell="G29" sqref="G29"/>
    </sheetView>
  </sheetViews>
  <sheetFormatPr baseColWidth="10" defaultRowHeight="15"/>
  <cols>
    <col min="7" max="7" width="11.85546875" bestFit="1" customWidth="1"/>
  </cols>
  <sheetData>
    <row r="2" spans="1:13">
      <c r="A2">
        <v>2</v>
      </c>
      <c r="B2" t="s">
        <v>402</v>
      </c>
      <c r="C2" t="s">
        <v>403</v>
      </c>
      <c r="D2" t="s">
        <v>404</v>
      </c>
      <c r="E2" t="s">
        <v>405</v>
      </c>
      <c r="F2" t="s">
        <v>406</v>
      </c>
      <c r="G2" t="s">
        <v>407</v>
      </c>
      <c r="H2" t="s">
        <v>407</v>
      </c>
      <c r="I2" t="s">
        <v>408</v>
      </c>
      <c r="J2">
        <v>1</v>
      </c>
      <c r="K2" t="s">
        <v>409</v>
      </c>
      <c r="L2" t="s">
        <v>410</v>
      </c>
      <c r="M2">
        <v>1</v>
      </c>
    </row>
    <row r="3" spans="1:13">
      <c r="A3">
        <v>3</v>
      </c>
      <c r="B3" t="s">
        <v>411</v>
      </c>
      <c r="C3" t="s">
        <v>403</v>
      </c>
      <c r="D3" t="s">
        <v>412</v>
      </c>
      <c r="E3" t="s">
        <v>413</v>
      </c>
      <c r="F3" t="s">
        <v>414</v>
      </c>
      <c r="G3" t="s">
        <v>407</v>
      </c>
      <c r="H3" t="s">
        <v>407</v>
      </c>
      <c r="I3" t="s">
        <v>415</v>
      </c>
      <c r="J3">
        <v>1</v>
      </c>
      <c r="K3" t="s">
        <v>409</v>
      </c>
      <c r="L3" t="s">
        <v>410</v>
      </c>
      <c r="M3">
        <v>1</v>
      </c>
    </row>
    <row r="4" spans="1:13">
      <c r="A4">
        <v>4</v>
      </c>
      <c r="B4" t="s">
        <v>411</v>
      </c>
      <c r="C4" t="s">
        <v>403</v>
      </c>
      <c r="D4" t="s">
        <v>416</v>
      </c>
      <c r="E4" t="s">
        <v>413</v>
      </c>
      <c r="F4" t="s">
        <v>417</v>
      </c>
      <c r="G4" t="s">
        <v>407</v>
      </c>
      <c r="H4" t="s">
        <v>407</v>
      </c>
      <c r="I4" t="s">
        <v>418</v>
      </c>
      <c r="J4">
        <v>1</v>
      </c>
      <c r="K4" t="s">
        <v>409</v>
      </c>
      <c r="L4" t="s">
        <v>410</v>
      </c>
      <c r="M4">
        <v>1</v>
      </c>
    </row>
    <row r="5" spans="1:13">
      <c r="A5">
        <v>5</v>
      </c>
      <c r="B5" t="s">
        <v>413</v>
      </c>
      <c r="C5" t="s">
        <v>403</v>
      </c>
      <c r="D5" t="s">
        <v>419</v>
      </c>
      <c r="E5" t="s">
        <v>420</v>
      </c>
      <c r="F5" t="s">
        <v>421</v>
      </c>
      <c r="G5" t="s">
        <v>407</v>
      </c>
      <c r="H5" t="s">
        <v>407</v>
      </c>
      <c r="I5" t="s">
        <v>422</v>
      </c>
      <c r="J5">
        <v>1</v>
      </c>
      <c r="K5" t="s">
        <v>409</v>
      </c>
      <c r="L5" t="s">
        <v>410</v>
      </c>
      <c r="M5">
        <v>1</v>
      </c>
    </row>
    <row r="6" spans="1:13">
      <c r="A6">
        <v>6</v>
      </c>
      <c r="B6" t="s">
        <v>423</v>
      </c>
      <c r="C6" t="s">
        <v>403</v>
      </c>
      <c r="D6" t="s">
        <v>424</v>
      </c>
      <c r="E6" t="s">
        <v>425</v>
      </c>
      <c r="F6" t="s">
        <v>426</v>
      </c>
      <c r="G6" t="s">
        <v>407</v>
      </c>
      <c r="H6" t="s">
        <v>407</v>
      </c>
      <c r="I6" t="s">
        <v>427</v>
      </c>
      <c r="J6">
        <v>1</v>
      </c>
      <c r="K6" t="s">
        <v>409</v>
      </c>
      <c r="L6" t="s">
        <v>410</v>
      </c>
      <c r="M6">
        <v>1</v>
      </c>
    </row>
    <row r="7" spans="1:13">
      <c r="A7">
        <v>7</v>
      </c>
      <c r="B7" t="s">
        <v>428</v>
      </c>
      <c r="C7" t="s">
        <v>403</v>
      </c>
      <c r="D7" t="s">
        <v>429</v>
      </c>
      <c r="E7" t="s">
        <v>430</v>
      </c>
      <c r="F7" t="s">
        <v>431</v>
      </c>
      <c r="G7" t="s">
        <v>407</v>
      </c>
      <c r="H7" t="s">
        <v>407</v>
      </c>
      <c r="I7" t="s">
        <v>408</v>
      </c>
      <c r="J7">
        <v>1</v>
      </c>
      <c r="K7" t="s">
        <v>409</v>
      </c>
      <c r="L7" t="s">
        <v>410</v>
      </c>
      <c r="M7">
        <v>1</v>
      </c>
    </row>
    <row r="8" spans="1:13">
      <c r="A8">
        <v>8</v>
      </c>
      <c r="B8" t="s">
        <v>428</v>
      </c>
      <c r="C8" t="s">
        <v>403</v>
      </c>
      <c r="D8" t="s">
        <v>429</v>
      </c>
      <c r="E8" t="s">
        <v>430</v>
      </c>
      <c r="F8" t="s">
        <v>432</v>
      </c>
      <c r="G8" t="s">
        <v>407</v>
      </c>
      <c r="H8" t="s">
        <v>407</v>
      </c>
      <c r="I8" t="s">
        <v>415</v>
      </c>
      <c r="J8">
        <v>1</v>
      </c>
      <c r="K8" t="s">
        <v>409</v>
      </c>
      <c r="L8" t="s">
        <v>410</v>
      </c>
      <c r="M8">
        <v>1</v>
      </c>
    </row>
    <row r="9" spans="1:13">
      <c r="A9">
        <v>9</v>
      </c>
      <c r="B9" t="s">
        <v>433</v>
      </c>
      <c r="C9" t="s">
        <v>403</v>
      </c>
      <c r="D9" t="s">
        <v>434</v>
      </c>
      <c r="E9" t="s">
        <v>435</v>
      </c>
      <c r="F9" t="s">
        <v>436</v>
      </c>
      <c r="G9" t="s">
        <v>407</v>
      </c>
      <c r="H9" t="s">
        <v>407</v>
      </c>
      <c r="I9" t="s">
        <v>418</v>
      </c>
      <c r="J9">
        <v>1</v>
      </c>
      <c r="K9" t="s">
        <v>409</v>
      </c>
      <c r="L9" t="s">
        <v>410</v>
      </c>
      <c r="M9">
        <v>1</v>
      </c>
    </row>
    <row r="10" spans="1:13">
      <c r="A10">
        <v>10</v>
      </c>
      <c r="B10" t="s">
        <v>437</v>
      </c>
      <c r="C10" t="s">
        <v>403</v>
      </c>
      <c r="D10" t="s">
        <v>438</v>
      </c>
      <c r="E10" t="s">
        <v>439</v>
      </c>
      <c r="F10" t="s">
        <v>440</v>
      </c>
      <c r="G10" t="s">
        <v>407</v>
      </c>
      <c r="H10" t="s">
        <v>407</v>
      </c>
      <c r="I10" t="s">
        <v>422</v>
      </c>
      <c r="J10">
        <v>1</v>
      </c>
      <c r="K10" t="s">
        <v>409</v>
      </c>
      <c r="L10" t="s">
        <v>410</v>
      </c>
      <c r="M10">
        <v>1</v>
      </c>
    </row>
    <row r="11" spans="1:13">
      <c r="A11">
        <v>11</v>
      </c>
      <c r="B11" t="s">
        <v>441</v>
      </c>
      <c r="C11" t="s">
        <v>403</v>
      </c>
      <c r="D11" t="s">
        <v>442</v>
      </c>
      <c r="E11" t="s">
        <v>443</v>
      </c>
      <c r="F11" t="s">
        <v>444</v>
      </c>
      <c r="G11" t="s">
        <v>407</v>
      </c>
      <c r="H11" t="s">
        <v>407</v>
      </c>
      <c r="I11" t="s">
        <v>427</v>
      </c>
      <c r="J11">
        <v>1</v>
      </c>
      <c r="K11" t="s">
        <v>409</v>
      </c>
      <c r="L11" t="s">
        <v>410</v>
      </c>
      <c r="M11">
        <v>1</v>
      </c>
    </row>
    <row r="12" spans="1:13">
      <c r="A12">
        <v>12</v>
      </c>
      <c r="B12" t="s">
        <v>445</v>
      </c>
      <c r="C12" t="s">
        <v>403</v>
      </c>
      <c r="D12" t="s">
        <v>446</v>
      </c>
      <c r="E12" t="s">
        <v>447</v>
      </c>
      <c r="F12" t="s">
        <v>448</v>
      </c>
      <c r="G12" t="s">
        <v>407</v>
      </c>
      <c r="H12" t="s">
        <v>407</v>
      </c>
      <c r="I12" t="s">
        <v>408</v>
      </c>
      <c r="J12">
        <v>1</v>
      </c>
      <c r="K12" t="s">
        <v>409</v>
      </c>
      <c r="L12" t="s">
        <v>410</v>
      </c>
      <c r="M12">
        <v>1</v>
      </c>
    </row>
    <row r="13" spans="1:13">
      <c r="A13">
        <v>13</v>
      </c>
      <c r="B13" t="s">
        <v>449</v>
      </c>
      <c r="C13" t="s">
        <v>450</v>
      </c>
      <c r="D13" t="s">
        <v>451</v>
      </c>
      <c r="E13" t="s">
        <v>452</v>
      </c>
      <c r="F13" t="s">
        <v>453</v>
      </c>
      <c r="G13" t="s">
        <v>407</v>
      </c>
      <c r="H13" t="s">
        <v>407</v>
      </c>
      <c r="I13" t="s">
        <v>415</v>
      </c>
      <c r="J13">
        <v>2</v>
      </c>
      <c r="K13" t="s">
        <v>407</v>
      </c>
      <c r="L13" t="s">
        <v>410</v>
      </c>
      <c r="M13">
        <v>2</v>
      </c>
    </row>
    <row r="14" spans="1:13">
      <c r="A14">
        <v>14</v>
      </c>
      <c r="B14" t="s">
        <v>454</v>
      </c>
      <c r="C14" t="s">
        <v>450</v>
      </c>
      <c r="D14" t="s">
        <v>455</v>
      </c>
      <c r="E14" t="s">
        <v>456</v>
      </c>
      <c r="F14" t="s">
        <v>457</v>
      </c>
      <c r="G14" t="s">
        <v>407</v>
      </c>
      <c r="H14" t="s">
        <v>407</v>
      </c>
      <c r="I14" t="s">
        <v>418</v>
      </c>
      <c r="J14">
        <v>2</v>
      </c>
      <c r="K14" t="s">
        <v>407</v>
      </c>
      <c r="L14" t="s">
        <v>410</v>
      </c>
      <c r="M14">
        <v>2</v>
      </c>
    </row>
    <row r="15" spans="1:13">
      <c r="A15">
        <v>15</v>
      </c>
      <c r="B15" t="s">
        <v>458</v>
      </c>
      <c r="C15" t="s">
        <v>450</v>
      </c>
      <c r="D15" t="s">
        <v>459</v>
      </c>
      <c r="E15" t="s">
        <v>460</v>
      </c>
      <c r="F15" t="s">
        <v>461</v>
      </c>
      <c r="G15" t="s">
        <v>407</v>
      </c>
      <c r="H15" t="s">
        <v>407</v>
      </c>
      <c r="I15" t="s">
        <v>422</v>
      </c>
      <c r="J15">
        <v>2</v>
      </c>
      <c r="K15" t="s">
        <v>407</v>
      </c>
      <c r="L15" t="s">
        <v>410</v>
      </c>
      <c r="M15">
        <v>2</v>
      </c>
    </row>
    <row r="16" spans="1:13">
      <c r="A16">
        <v>16</v>
      </c>
      <c r="B16" t="s">
        <v>462</v>
      </c>
      <c r="C16" t="s">
        <v>450</v>
      </c>
      <c r="D16" t="s">
        <v>463</v>
      </c>
      <c r="E16" t="s">
        <v>464</v>
      </c>
      <c r="F16" t="s">
        <v>465</v>
      </c>
      <c r="G16" t="s">
        <v>407</v>
      </c>
      <c r="H16" t="s">
        <v>407</v>
      </c>
      <c r="I16" t="s">
        <v>427</v>
      </c>
      <c r="J16">
        <v>2</v>
      </c>
      <c r="K16" t="s">
        <v>407</v>
      </c>
      <c r="L16" t="s">
        <v>410</v>
      </c>
      <c r="M16">
        <v>2</v>
      </c>
    </row>
    <row r="17" spans="1:13">
      <c r="A17">
        <v>17</v>
      </c>
      <c r="B17" t="s">
        <v>466</v>
      </c>
      <c r="C17" t="s">
        <v>450</v>
      </c>
      <c r="D17" t="s">
        <v>467</v>
      </c>
      <c r="E17" t="s">
        <v>468</v>
      </c>
      <c r="F17" t="s">
        <v>469</v>
      </c>
      <c r="G17" t="s">
        <v>407</v>
      </c>
      <c r="H17" t="s">
        <v>407</v>
      </c>
      <c r="I17" t="s">
        <v>408</v>
      </c>
      <c r="J17">
        <v>2</v>
      </c>
      <c r="K17" t="s">
        <v>407</v>
      </c>
      <c r="L17" t="s">
        <v>410</v>
      </c>
      <c r="M17">
        <v>2</v>
      </c>
    </row>
    <row r="18" spans="1:13">
      <c r="A18">
        <v>18</v>
      </c>
      <c r="B18" t="s">
        <v>470</v>
      </c>
      <c r="C18" t="s">
        <v>450</v>
      </c>
      <c r="D18" t="s">
        <v>471</v>
      </c>
      <c r="E18" t="s">
        <v>456</v>
      </c>
      <c r="F18" t="s">
        <v>472</v>
      </c>
      <c r="G18" t="s">
        <v>407</v>
      </c>
      <c r="H18" t="s">
        <v>407</v>
      </c>
      <c r="I18" t="s">
        <v>415</v>
      </c>
      <c r="J18">
        <v>2</v>
      </c>
      <c r="K18" t="s">
        <v>407</v>
      </c>
      <c r="L18" t="s">
        <v>410</v>
      </c>
      <c r="M18">
        <v>2</v>
      </c>
    </row>
    <row r="19" spans="1:13">
      <c r="A19">
        <v>19</v>
      </c>
      <c r="B19" t="s">
        <v>473</v>
      </c>
      <c r="C19" t="s">
        <v>450</v>
      </c>
      <c r="D19" t="s">
        <v>447</v>
      </c>
      <c r="E19" t="s">
        <v>474</v>
      </c>
      <c r="F19" t="s">
        <v>475</v>
      </c>
      <c r="G19" t="s">
        <v>407</v>
      </c>
      <c r="H19" t="s">
        <v>407</v>
      </c>
      <c r="I19" t="s">
        <v>418</v>
      </c>
      <c r="J19">
        <v>2</v>
      </c>
      <c r="K19" t="s">
        <v>407</v>
      </c>
      <c r="L19" t="s">
        <v>410</v>
      </c>
      <c r="M19">
        <v>2</v>
      </c>
    </row>
    <row r="20" spans="1:13" ht="15.75" customHeight="1">
      <c r="A20">
        <v>20</v>
      </c>
      <c r="B20" t="s">
        <v>476</v>
      </c>
      <c r="C20" t="s">
        <v>450</v>
      </c>
      <c r="D20" t="s">
        <v>424</v>
      </c>
      <c r="E20" t="s">
        <v>477</v>
      </c>
      <c r="F20" t="s">
        <v>478</v>
      </c>
      <c r="G20" t="s">
        <v>407</v>
      </c>
      <c r="H20" t="s">
        <v>407</v>
      </c>
      <c r="I20" t="s">
        <v>422</v>
      </c>
      <c r="J20">
        <v>2</v>
      </c>
      <c r="K20" t="s">
        <v>407</v>
      </c>
      <c r="L20" t="s">
        <v>410</v>
      </c>
      <c r="M20">
        <v>2</v>
      </c>
    </row>
    <row r="21" spans="1:13">
      <c r="A21">
        <v>21</v>
      </c>
      <c r="B21" t="s">
        <v>479</v>
      </c>
      <c r="C21" t="s">
        <v>450</v>
      </c>
      <c r="D21" t="s">
        <v>480</v>
      </c>
      <c r="E21" t="s">
        <v>481</v>
      </c>
      <c r="F21" t="s">
        <v>482</v>
      </c>
      <c r="G21" t="s">
        <v>407</v>
      </c>
      <c r="H21" t="s">
        <v>407</v>
      </c>
      <c r="I21" t="s">
        <v>427</v>
      </c>
      <c r="J21">
        <v>2</v>
      </c>
      <c r="K21" t="s">
        <v>407</v>
      </c>
      <c r="L21" t="s">
        <v>410</v>
      </c>
      <c r="M21">
        <v>2</v>
      </c>
    </row>
    <row r="22" spans="1:13">
      <c r="A22">
        <v>22</v>
      </c>
      <c r="B22" t="s">
        <v>479</v>
      </c>
      <c r="C22" t="s">
        <v>450</v>
      </c>
      <c r="D22" t="s">
        <v>480</v>
      </c>
      <c r="E22" t="s">
        <v>481</v>
      </c>
      <c r="F22" t="s">
        <v>483</v>
      </c>
      <c r="G22" t="s">
        <v>407</v>
      </c>
      <c r="H22" t="s">
        <v>407</v>
      </c>
      <c r="I22" t="s">
        <v>427</v>
      </c>
      <c r="J22">
        <v>2</v>
      </c>
      <c r="K22" t="s">
        <v>407</v>
      </c>
      <c r="L22" t="s">
        <v>410</v>
      </c>
      <c r="M22">
        <v>2</v>
      </c>
    </row>
    <row r="23" spans="1:13">
      <c r="A23">
        <v>23</v>
      </c>
      <c r="B23" t="s">
        <v>484</v>
      </c>
      <c r="C23" t="s">
        <v>485</v>
      </c>
      <c r="D23" t="s">
        <v>486</v>
      </c>
      <c r="E23" t="s">
        <v>487</v>
      </c>
      <c r="F23" t="s">
        <v>488</v>
      </c>
      <c r="G23" t="s">
        <v>407</v>
      </c>
      <c r="H23" t="s">
        <v>407</v>
      </c>
      <c r="I23" t="s">
        <v>422</v>
      </c>
      <c r="J23">
        <v>3</v>
      </c>
      <c r="K23" t="s">
        <v>407</v>
      </c>
      <c r="L23" t="s">
        <v>489</v>
      </c>
      <c r="M23">
        <v>3</v>
      </c>
    </row>
    <row r="24" spans="1:13">
      <c r="A24">
        <v>24</v>
      </c>
      <c r="B24" t="s">
        <v>490</v>
      </c>
      <c r="C24" t="s">
        <v>485</v>
      </c>
      <c r="D24" t="s">
        <v>491</v>
      </c>
      <c r="E24" t="s">
        <v>492</v>
      </c>
      <c r="F24" t="s">
        <v>493</v>
      </c>
      <c r="G24" t="s">
        <v>407</v>
      </c>
      <c r="H24" t="s">
        <v>407</v>
      </c>
      <c r="I24" t="s">
        <v>422</v>
      </c>
      <c r="J24">
        <v>3</v>
      </c>
      <c r="K24" t="s">
        <v>407</v>
      </c>
      <c r="L24" t="s">
        <v>489</v>
      </c>
      <c r="M24">
        <v>3</v>
      </c>
    </row>
    <row r="25" spans="1:13">
      <c r="A25">
        <v>25</v>
      </c>
      <c r="B25" t="s">
        <v>494</v>
      </c>
      <c r="C25" t="s">
        <v>485</v>
      </c>
      <c r="D25" t="s">
        <v>495</v>
      </c>
      <c r="E25" t="s">
        <v>496</v>
      </c>
      <c r="F25" t="s">
        <v>497</v>
      </c>
      <c r="G25" t="s">
        <v>407</v>
      </c>
      <c r="H25" t="s">
        <v>407</v>
      </c>
      <c r="I25" t="s">
        <v>422</v>
      </c>
      <c r="J25">
        <v>3</v>
      </c>
      <c r="K25" t="s">
        <v>407</v>
      </c>
      <c r="L25" t="s">
        <v>489</v>
      </c>
      <c r="M25">
        <v>3</v>
      </c>
    </row>
    <row r="26" spans="1:13">
      <c r="A26">
        <v>26</v>
      </c>
      <c r="B26" t="s">
        <v>498</v>
      </c>
      <c r="C26" t="s">
        <v>485</v>
      </c>
      <c r="D26" t="s">
        <v>499</v>
      </c>
      <c r="E26" t="s">
        <v>500</v>
      </c>
      <c r="F26" t="s">
        <v>501</v>
      </c>
      <c r="G26" t="s">
        <v>407</v>
      </c>
      <c r="H26" t="s">
        <v>407</v>
      </c>
      <c r="I26" t="s">
        <v>422</v>
      </c>
      <c r="J26">
        <v>3</v>
      </c>
      <c r="K26" t="s">
        <v>407</v>
      </c>
      <c r="L26" t="s">
        <v>489</v>
      </c>
      <c r="M26">
        <v>3</v>
      </c>
    </row>
    <row r="27" spans="1:13">
      <c r="A27">
        <v>27</v>
      </c>
      <c r="B27" t="s">
        <v>502</v>
      </c>
      <c r="C27" t="s">
        <v>485</v>
      </c>
      <c r="D27" t="s">
        <v>503</v>
      </c>
      <c r="E27" t="s">
        <v>504</v>
      </c>
      <c r="F27" t="s">
        <v>505</v>
      </c>
      <c r="G27" t="s">
        <v>407</v>
      </c>
      <c r="H27" t="s">
        <v>407</v>
      </c>
      <c r="I27" t="s">
        <v>422</v>
      </c>
      <c r="J27">
        <v>3</v>
      </c>
      <c r="K27" t="s">
        <v>407</v>
      </c>
      <c r="L27" t="s">
        <v>410</v>
      </c>
      <c r="M27">
        <v>3</v>
      </c>
    </row>
    <row r="29" spans="1:13">
      <c r="B29" t="s">
        <v>498</v>
      </c>
      <c r="G29" t="e">
        <f>HLOOKUP(B29,A2:M27,A2:M27,FASO)</f>
        <v>#NAME?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topLeftCell="B1" workbookViewId="0">
      <selection activeCell="C4" sqref="C4"/>
    </sheetView>
  </sheetViews>
  <sheetFormatPr baseColWidth="10" defaultRowHeight="15"/>
  <sheetData>
    <row r="1" spans="1:17">
      <c r="A1" t="s">
        <v>506</v>
      </c>
      <c r="B1" t="s">
        <v>507</v>
      </c>
      <c r="C1" t="s">
        <v>508</v>
      </c>
      <c r="D1" t="s">
        <v>509</v>
      </c>
      <c r="E1" t="s">
        <v>510</v>
      </c>
      <c r="F1" t="s">
        <v>511</v>
      </c>
      <c r="G1" t="s">
        <v>512</v>
      </c>
      <c r="H1" t="s">
        <v>513</v>
      </c>
      <c r="I1" t="s">
        <v>514</v>
      </c>
      <c r="J1" t="s">
        <v>515</v>
      </c>
      <c r="K1" t="s">
        <v>516</v>
      </c>
      <c r="L1" t="s">
        <v>517</v>
      </c>
      <c r="M1" t="s">
        <v>518</v>
      </c>
      <c r="N1" t="s">
        <v>519</v>
      </c>
      <c r="O1" t="s">
        <v>520</v>
      </c>
      <c r="P1" t="s">
        <v>521</v>
      </c>
      <c r="Q1" t="s">
        <v>522</v>
      </c>
    </row>
    <row r="2" spans="1:17">
      <c r="A2">
        <v>1</v>
      </c>
      <c r="B2" t="s">
        <v>523</v>
      </c>
      <c r="C2" s="176">
        <v>41406</v>
      </c>
      <c r="D2" t="s">
        <v>524</v>
      </c>
      <c r="E2">
        <v>20</v>
      </c>
      <c r="F2">
        <v>21231452361</v>
      </c>
      <c r="G2" t="s">
        <v>525</v>
      </c>
      <c r="H2">
        <v>1</v>
      </c>
      <c r="I2">
        <v>1</v>
      </c>
      <c r="J2">
        <v>1</v>
      </c>
      <c r="K2" t="s">
        <v>526</v>
      </c>
      <c r="L2">
        <v>1</v>
      </c>
      <c r="M2">
        <v>1</v>
      </c>
      <c r="N2">
        <v>1</v>
      </c>
      <c r="O2" t="s">
        <v>526</v>
      </c>
      <c r="P2">
        <v>1</v>
      </c>
      <c r="Q2">
        <v>1</v>
      </c>
    </row>
    <row r="3" spans="1:17">
      <c r="A3">
        <v>2</v>
      </c>
      <c r="B3" t="s">
        <v>523</v>
      </c>
      <c r="C3" s="176">
        <v>41407</v>
      </c>
      <c r="D3" t="s">
        <v>524</v>
      </c>
      <c r="E3">
        <v>15</v>
      </c>
      <c r="F3">
        <v>12453125412</v>
      </c>
      <c r="G3" t="s">
        <v>527</v>
      </c>
      <c r="H3">
        <v>1</v>
      </c>
      <c r="I3">
        <v>1</v>
      </c>
      <c r="J3">
        <v>1</v>
      </c>
      <c r="K3" t="s">
        <v>526</v>
      </c>
      <c r="L3">
        <v>1</v>
      </c>
      <c r="M3">
        <v>1</v>
      </c>
      <c r="N3">
        <v>1</v>
      </c>
      <c r="O3" t="s">
        <v>526</v>
      </c>
      <c r="P3">
        <v>1</v>
      </c>
      <c r="Q3">
        <v>1</v>
      </c>
    </row>
    <row r="4" spans="1:17">
      <c r="A4">
        <v>3</v>
      </c>
      <c r="B4" t="s">
        <v>523</v>
      </c>
      <c r="C4" s="176">
        <v>41407</v>
      </c>
      <c r="D4" t="s">
        <v>524</v>
      </c>
      <c r="E4">
        <v>20</v>
      </c>
      <c r="F4">
        <v>21231452362</v>
      </c>
      <c r="G4" t="s">
        <v>528</v>
      </c>
      <c r="H4">
        <v>1</v>
      </c>
      <c r="I4">
        <v>1</v>
      </c>
      <c r="J4">
        <v>1</v>
      </c>
      <c r="K4" t="s">
        <v>526</v>
      </c>
      <c r="L4">
        <v>1</v>
      </c>
      <c r="M4">
        <v>1</v>
      </c>
      <c r="N4">
        <v>1</v>
      </c>
      <c r="O4" t="s">
        <v>526</v>
      </c>
      <c r="P4">
        <v>1</v>
      </c>
      <c r="Q4">
        <v>1</v>
      </c>
    </row>
    <row r="5" spans="1:17">
      <c r="A5">
        <v>4</v>
      </c>
      <c r="B5" t="s">
        <v>523</v>
      </c>
      <c r="C5" s="176">
        <v>41407</v>
      </c>
      <c r="D5" t="s">
        <v>529</v>
      </c>
      <c r="E5">
        <v>45</v>
      </c>
      <c r="F5">
        <v>12453125413</v>
      </c>
      <c r="G5" t="s">
        <v>530</v>
      </c>
      <c r="H5">
        <v>1</v>
      </c>
      <c r="I5">
        <v>1</v>
      </c>
      <c r="J5">
        <v>1</v>
      </c>
      <c r="K5" t="s">
        <v>526</v>
      </c>
      <c r="L5">
        <v>1</v>
      </c>
      <c r="M5">
        <v>1</v>
      </c>
      <c r="N5">
        <v>1</v>
      </c>
      <c r="O5" t="s">
        <v>526</v>
      </c>
      <c r="P5">
        <v>1</v>
      </c>
      <c r="Q5">
        <v>1</v>
      </c>
    </row>
    <row r="6" spans="1:17">
      <c r="A6">
        <v>5</v>
      </c>
      <c r="B6" t="s">
        <v>523</v>
      </c>
      <c r="C6" s="176">
        <v>41407</v>
      </c>
      <c r="D6" t="s">
        <v>529</v>
      </c>
      <c r="E6">
        <v>10</v>
      </c>
      <c r="F6">
        <v>21231452365</v>
      </c>
      <c r="G6" t="s">
        <v>531</v>
      </c>
      <c r="H6">
        <v>1</v>
      </c>
      <c r="I6">
        <v>1</v>
      </c>
      <c r="J6">
        <v>1</v>
      </c>
      <c r="K6" t="s">
        <v>526</v>
      </c>
      <c r="L6">
        <v>1</v>
      </c>
      <c r="M6">
        <v>1</v>
      </c>
      <c r="N6">
        <v>1</v>
      </c>
      <c r="O6" t="s">
        <v>526</v>
      </c>
      <c r="P6">
        <v>1</v>
      </c>
      <c r="Q6">
        <v>1</v>
      </c>
    </row>
    <row r="7" spans="1:17">
      <c r="A7">
        <v>6</v>
      </c>
      <c r="B7" t="s">
        <v>523</v>
      </c>
      <c r="C7" s="176">
        <v>41407</v>
      </c>
      <c r="D7" t="s">
        <v>524</v>
      </c>
      <c r="E7">
        <v>20</v>
      </c>
      <c r="F7">
        <v>12453125415</v>
      </c>
      <c r="G7" t="s">
        <v>532</v>
      </c>
      <c r="H7">
        <v>1</v>
      </c>
      <c r="I7">
        <v>1</v>
      </c>
      <c r="J7">
        <v>1</v>
      </c>
      <c r="K7" t="s">
        <v>526</v>
      </c>
      <c r="L7">
        <v>1</v>
      </c>
      <c r="M7">
        <v>1</v>
      </c>
      <c r="N7">
        <v>1</v>
      </c>
      <c r="O7" t="s">
        <v>526</v>
      </c>
      <c r="P7">
        <v>1</v>
      </c>
      <c r="Q7">
        <v>1</v>
      </c>
    </row>
    <row r="8" spans="1:17">
      <c r="A8">
        <v>7</v>
      </c>
      <c r="B8" t="s">
        <v>523</v>
      </c>
      <c r="C8" s="176">
        <v>41407</v>
      </c>
      <c r="D8" t="s">
        <v>524</v>
      </c>
      <c r="E8">
        <v>20</v>
      </c>
      <c r="F8">
        <v>12453125417</v>
      </c>
      <c r="G8" t="s">
        <v>533</v>
      </c>
      <c r="H8">
        <v>1</v>
      </c>
      <c r="I8">
        <v>1</v>
      </c>
      <c r="J8">
        <v>1</v>
      </c>
      <c r="K8" t="s">
        <v>526</v>
      </c>
      <c r="L8">
        <v>1</v>
      </c>
      <c r="M8">
        <v>1</v>
      </c>
      <c r="N8">
        <v>1</v>
      </c>
      <c r="O8" t="s">
        <v>526</v>
      </c>
      <c r="P8">
        <v>1</v>
      </c>
      <c r="Q8">
        <v>1</v>
      </c>
    </row>
    <row r="9" spans="1:17">
      <c r="A9">
        <v>8</v>
      </c>
      <c r="B9" t="s">
        <v>523</v>
      </c>
      <c r="C9" s="176">
        <v>41407</v>
      </c>
      <c r="D9" t="s">
        <v>524</v>
      </c>
      <c r="E9">
        <v>10</v>
      </c>
      <c r="F9">
        <v>12453125414</v>
      </c>
      <c r="G9" t="s">
        <v>534</v>
      </c>
      <c r="H9">
        <v>1</v>
      </c>
      <c r="I9">
        <v>1</v>
      </c>
      <c r="J9">
        <v>1</v>
      </c>
      <c r="K9" t="s">
        <v>526</v>
      </c>
      <c r="L9">
        <v>1</v>
      </c>
      <c r="M9">
        <v>1</v>
      </c>
      <c r="N9">
        <v>1</v>
      </c>
      <c r="O9" t="s">
        <v>526</v>
      </c>
      <c r="P9">
        <v>1</v>
      </c>
      <c r="Q9">
        <v>1</v>
      </c>
    </row>
    <row r="10" spans="1:17">
      <c r="A10">
        <v>9</v>
      </c>
      <c r="B10" t="s">
        <v>523</v>
      </c>
      <c r="C10" s="176">
        <v>41407</v>
      </c>
      <c r="D10" t="s">
        <v>524</v>
      </c>
      <c r="E10">
        <v>12</v>
      </c>
      <c r="F10">
        <v>21231452367</v>
      </c>
      <c r="G10" t="s">
        <v>535</v>
      </c>
      <c r="H10">
        <v>1</v>
      </c>
      <c r="I10">
        <v>1</v>
      </c>
      <c r="J10">
        <v>1</v>
      </c>
      <c r="K10" t="s">
        <v>526</v>
      </c>
      <c r="L10">
        <v>1</v>
      </c>
      <c r="M10">
        <v>1</v>
      </c>
      <c r="N10">
        <v>1</v>
      </c>
      <c r="O10" t="s">
        <v>526</v>
      </c>
      <c r="P10">
        <v>1</v>
      </c>
      <c r="Q10">
        <v>1</v>
      </c>
    </row>
    <row r="11" spans="1:17">
      <c r="A11">
        <v>10</v>
      </c>
      <c r="B11" t="s">
        <v>536</v>
      </c>
      <c r="C11" s="176">
        <v>41415</v>
      </c>
      <c r="D11" t="s">
        <v>537</v>
      </c>
      <c r="E11">
        <v>13</v>
      </c>
      <c r="F11">
        <v>21231452364</v>
      </c>
      <c r="G11" t="s">
        <v>538</v>
      </c>
      <c r="H11">
        <v>2</v>
      </c>
      <c r="I11">
        <v>1</v>
      </c>
      <c r="J11">
        <v>1</v>
      </c>
      <c r="K11" t="s">
        <v>526</v>
      </c>
      <c r="L11">
        <v>1</v>
      </c>
      <c r="M11">
        <v>1</v>
      </c>
      <c r="N11">
        <v>1</v>
      </c>
      <c r="O11" t="s">
        <v>526</v>
      </c>
      <c r="P11">
        <v>1</v>
      </c>
      <c r="Q11">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6" zoomScale="85" zoomScaleNormal="85" workbookViewId="0">
      <selection activeCell="B47" sqref="B47"/>
    </sheetView>
  </sheetViews>
  <sheetFormatPr baseColWidth="10" defaultRowHeight="15"/>
  <cols>
    <col min="2" max="2" width="115.85546875" customWidth="1"/>
  </cols>
  <sheetData>
    <row r="1" spans="1:3">
      <c r="A1" s="49" t="s">
        <v>167</v>
      </c>
      <c r="B1" s="49" t="s">
        <v>168</v>
      </c>
      <c r="C1" s="49" t="s">
        <v>169</v>
      </c>
    </row>
    <row r="2" spans="1:3">
      <c r="A2" s="49" t="s">
        <v>170</v>
      </c>
      <c r="B2" s="49" t="s">
        <v>171</v>
      </c>
      <c r="C2" s="49" t="s">
        <v>172</v>
      </c>
    </row>
    <row r="3" spans="1:3">
      <c r="A3" s="49" t="s">
        <v>173</v>
      </c>
      <c r="B3" s="49" t="s">
        <v>189</v>
      </c>
      <c r="C3" s="49" t="s">
        <v>172</v>
      </c>
    </row>
    <row r="4" spans="1:3">
      <c r="A4" s="49" t="s">
        <v>175</v>
      </c>
      <c r="B4" s="49" t="s">
        <v>554</v>
      </c>
      <c r="C4" s="49" t="s">
        <v>172</v>
      </c>
    </row>
    <row r="5" spans="1:3">
      <c r="A5" s="49" t="s">
        <v>176</v>
      </c>
      <c r="B5" s="49" t="s">
        <v>539</v>
      </c>
      <c r="C5" s="49" t="s">
        <v>172</v>
      </c>
    </row>
    <row r="6" spans="1:3">
      <c r="A6" s="49" t="s">
        <v>177</v>
      </c>
      <c r="B6" s="49" t="s">
        <v>559</v>
      </c>
      <c r="C6" s="49" t="s">
        <v>172</v>
      </c>
    </row>
    <row r="7" spans="1:3">
      <c r="A7" s="49" t="s">
        <v>179</v>
      </c>
      <c r="B7" s="49" t="s">
        <v>555</v>
      </c>
      <c r="C7" s="49" t="s">
        <v>172</v>
      </c>
    </row>
    <row r="8" spans="1:3">
      <c r="A8" s="49" t="s">
        <v>181</v>
      </c>
      <c r="B8" s="49" t="s">
        <v>556</v>
      </c>
      <c r="C8" s="49" t="s">
        <v>172</v>
      </c>
    </row>
    <row r="9" spans="1:3">
      <c r="A9" s="49" t="s">
        <v>182</v>
      </c>
      <c r="B9" s="49" t="s">
        <v>557</v>
      </c>
      <c r="C9" s="49" t="s">
        <v>172</v>
      </c>
    </row>
    <row r="10" spans="1:3">
      <c r="A10" s="49" t="s">
        <v>183</v>
      </c>
      <c r="B10" s="49" t="s">
        <v>197</v>
      </c>
      <c r="C10" s="49" t="s">
        <v>172</v>
      </c>
    </row>
    <row r="11" spans="1:3">
      <c r="A11" s="49" t="s">
        <v>199</v>
      </c>
      <c r="B11" s="49" t="s">
        <v>558</v>
      </c>
      <c r="C11" s="49" t="s">
        <v>172</v>
      </c>
    </row>
    <row r="12" spans="1:3">
      <c r="A12" s="49" t="s">
        <v>185</v>
      </c>
      <c r="B12" s="49" t="s">
        <v>552</v>
      </c>
      <c r="C12" s="49" t="s">
        <v>172</v>
      </c>
    </row>
    <row r="13" spans="1:3">
      <c r="A13" s="49" t="s">
        <v>186</v>
      </c>
      <c r="B13" s="49" t="s">
        <v>553</v>
      </c>
      <c r="C13" s="49" t="s">
        <v>172</v>
      </c>
    </row>
    <row r="14" spans="1:3">
      <c r="A14" s="49" t="s">
        <v>187</v>
      </c>
      <c r="B14" s="177" t="s">
        <v>584</v>
      </c>
      <c r="C14" s="49" t="s">
        <v>172</v>
      </c>
    </row>
    <row r="15" spans="1:3">
      <c r="A15" s="49" t="s">
        <v>188</v>
      </c>
      <c r="B15" s="49" t="s">
        <v>568</v>
      </c>
      <c r="C15" s="49" t="s">
        <v>172</v>
      </c>
    </row>
    <row r="17" spans="1:8">
      <c r="D17" t="s">
        <v>578</v>
      </c>
      <c r="E17" t="s">
        <v>579</v>
      </c>
      <c r="F17" t="s">
        <v>585</v>
      </c>
      <c r="G17" t="s">
        <v>590</v>
      </c>
      <c r="H17" t="s">
        <v>592</v>
      </c>
    </row>
    <row r="18" spans="1:8">
      <c r="C18" s="49" t="s">
        <v>577</v>
      </c>
      <c r="D18" t="s">
        <v>576</v>
      </c>
      <c r="E18" t="s">
        <v>580</v>
      </c>
      <c r="F18" t="s">
        <v>580</v>
      </c>
      <c r="G18" t="s">
        <v>580</v>
      </c>
      <c r="H18" t="s">
        <v>580</v>
      </c>
    </row>
    <row r="19" spans="1:8">
      <c r="A19" s="49" t="s">
        <v>540</v>
      </c>
      <c r="B19" s="177" t="s">
        <v>549</v>
      </c>
      <c r="C19" s="49" t="s">
        <v>229</v>
      </c>
      <c r="D19" t="s">
        <v>575</v>
      </c>
      <c r="E19">
        <v>24</v>
      </c>
      <c r="F19">
        <v>39</v>
      </c>
      <c r="G19">
        <v>50</v>
      </c>
      <c r="H19">
        <v>63</v>
      </c>
    </row>
    <row r="20" spans="1:8">
      <c r="A20" s="49" t="s">
        <v>541</v>
      </c>
      <c r="B20" s="177" t="s">
        <v>588</v>
      </c>
      <c r="C20" s="49">
        <v>2</v>
      </c>
      <c r="D20" t="s">
        <v>574</v>
      </c>
      <c r="E20">
        <v>25</v>
      </c>
      <c r="F20">
        <v>40</v>
      </c>
      <c r="G20">
        <v>51</v>
      </c>
      <c r="H20">
        <v>64</v>
      </c>
    </row>
    <row r="21" spans="1:8">
      <c r="A21" s="49" t="s">
        <v>542</v>
      </c>
      <c r="B21" s="177" t="s">
        <v>587</v>
      </c>
      <c r="C21" s="49" t="s">
        <v>561</v>
      </c>
      <c r="D21" t="s">
        <v>573</v>
      </c>
      <c r="E21">
        <v>26</v>
      </c>
      <c r="F21">
        <v>41</v>
      </c>
      <c r="G21">
        <v>52</v>
      </c>
      <c r="H21">
        <v>65</v>
      </c>
    </row>
    <row r="22" spans="1:8">
      <c r="A22" s="49" t="s">
        <v>543</v>
      </c>
      <c r="B22" s="177" t="s">
        <v>586</v>
      </c>
      <c r="C22" s="49">
        <v>5</v>
      </c>
      <c r="D22" t="s">
        <v>563</v>
      </c>
      <c r="E22">
        <v>27</v>
      </c>
      <c r="F22">
        <v>42</v>
      </c>
      <c r="G22">
        <v>53</v>
      </c>
      <c r="H22">
        <v>66</v>
      </c>
    </row>
    <row r="23" spans="1:8">
      <c r="A23" s="49" t="s">
        <v>544</v>
      </c>
      <c r="B23" s="177" t="s">
        <v>919</v>
      </c>
      <c r="C23" s="49">
        <v>6</v>
      </c>
      <c r="D23" t="s">
        <v>562</v>
      </c>
      <c r="E23" t="s">
        <v>581</v>
      </c>
      <c r="F23" t="s">
        <v>920</v>
      </c>
      <c r="G23" t="s">
        <v>591</v>
      </c>
      <c r="H23" t="s">
        <v>593</v>
      </c>
    </row>
    <row r="24" spans="1:8">
      <c r="A24" s="49" t="s">
        <v>545</v>
      </c>
      <c r="B24" s="177" t="s">
        <v>222</v>
      </c>
      <c r="C24" s="49">
        <v>7</v>
      </c>
      <c r="D24" t="s">
        <v>564</v>
      </c>
      <c r="E24" t="s">
        <v>582</v>
      </c>
      <c r="F24">
        <v>45</v>
      </c>
      <c r="G24">
        <v>57</v>
      </c>
      <c r="H24">
        <v>70</v>
      </c>
    </row>
    <row r="25" spans="1:8">
      <c r="A25" s="49" t="s">
        <v>546</v>
      </c>
      <c r="B25" s="177" t="s">
        <v>223</v>
      </c>
      <c r="C25" s="49">
        <v>8</v>
      </c>
      <c r="D25" t="s">
        <v>565</v>
      </c>
      <c r="E25" t="s">
        <v>583</v>
      </c>
      <c r="F25">
        <v>46</v>
      </c>
      <c r="G25">
        <v>58</v>
      </c>
      <c r="H25">
        <v>71</v>
      </c>
    </row>
    <row r="26" spans="1:8">
      <c r="A26" s="49" t="s">
        <v>547</v>
      </c>
      <c r="B26" s="177" t="s">
        <v>550</v>
      </c>
      <c r="C26" s="49">
        <v>9</v>
      </c>
      <c r="D26" t="s">
        <v>570</v>
      </c>
      <c r="E26">
        <v>36</v>
      </c>
      <c r="F26">
        <v>48</v>
      </c>
      <c r="G26">
        <v>60</v>
      </c>
      <c r="H26">
        <v>73</v>
      </c>
    </row>
    <row r="27" spans="1:8">
      <c r="A27" s="49" t="s">
        <v>548</v>
      </c>
      <c r="B27" s="177" t="s">
        <v>551</v>
      </c>
      <c r="C27" s="49">
        <v>10</v>
      </c>
      <c r="D27" t="s">
        <v>571</v>
      </c>
      <c r="E27">
        <v>37</v>
      </c>
      <c r="F27">
        <v>49</v>
      </c>
      <c r="G27">
        <v>61</v>
      </c>
      <c r="H27">
        <v>74</v>
      </c>
    </row>
    <row r="28" spans="1:8">
      <c r="A28" s="49" t="s">
        <v>560</v>
      </c>
      <c r="B28" s="177" t="s">
        <v>589</v>
      </c>
      <c r="C28" s="49">
        <v>13</v>
      </c>
      <c r="D28" t="s">
        <v>566</v>
      </c>
      <c r="E28">
        <v>35</v>
      </c>
      <c r="F28">
        <v>47</v>
      </c>
      <c r="G28">
        <v>59</v>
      </c>
      <c r="H28">
        <v>72</v>
      </c>
    </row>
    <row r="29" spans="1:8">
      <c r="A29" s="49" t="s">
        <v>567</v>
      </c>
      <c r="B29" s="177" t="s">
        <v>569</v>
      </c>
      <c r="C29" s="49">
        <v>14</v>
      </c>
      <c r="D29" t="s">
        <v>572</v>
      </c>
      <c r="E29">
        <v>38</v>
      </c>
      <c r="F29">
        <v>50</v>
      </c>
      <c r="G29">
        <v>62</v>
      </c>
      <c r="H29">
        <v>75</v>
      </c>
    </row>
    <row r="31" spans="1:8">
      <c r="B31" t="s">
        <v>732</v>
      </c>
    </row>
    <row r="32" spans="1:8">
      <c r="C32" t="s">
        <v>750</v>
      </c>
    </row>
    <row r="33" spans="1:8" ht="15.75">
      <c r="A33" s="179">
        <v>1</v>
      </c>
      <c r="B33" s="179" t="s">
        <v>549</v>
      </c>
      <c r="C33">
        <v>30</v>
      </c>
      <c r="D33">
        <v>1</v>
      </c>
      <c r="H33" t="s">
        <v>733</v>
      </c>
    </row>
    <row r="34" spans="1:8" ht="15.75">
      <c r="A34" s="179">
        <v>2</v>
      </c>
      <c r="B34" s="179" t="s">
        <v>744</v>
      </c>
      <c r="C34">
        <v>31</v>
      </c>
      <c r="H34" t="s">
        <v>734</v>
      </c>
    </row>
    <row r="35" spans="1:8" ht="15.75">
      <c r="A35" s="179">
        <v>3</v>
      </c>
      <c r="B35" s="179" t="s">
        <v>745</v>
      </c>
      <c r="C35">
        <v>33</v>
      </c>
      <c r="H35" t="s">
        <v>735</v>
      </c>
    </row>
    <row r="36" spans="1:8" ht="15.75">
      <c r="A36" s="179">
        <v>4</v>
      </c>
      <c r="B36" s="179" t="s">
        <v>746</v>
      </c>
      <c r="C36">
        <v>34</v>
      </c>
      <c r="H36" t="s">
        <v>736</v>
      </c>
    </row>
    <row r="37" spans="1:8" ht="15.75">
      <c r="A37" s="179">
        <v>5</v>
      </c>
      <c r="B37" s="179" t="s">
        <v>747</v>
      </c>
      <c r="C37">
        <v>32</v>
      </c>
      <c r="H37" t="s">
        <v>743</v>
      </c>
    </row>
    <row r="38" spans="1:8" ht="15.75">
      <c r="A38" s="179">
        <v>6</v>
      </c>
      <c r="B38" s="179" t="s">
        <v>748</v>
      </c>
      <c r="C38">
        <v>35</v>
      </c>
      <c r="H38" t="s">
        <v>737</v>
      </c>
    </row>
    <row r="39" spans="1:8" ht="15.75">
      <c r="A39" s="179">
        <v>7</v>
      </c>
      <c r="B39" s="179" t="s">
        <v>749</v>
      </c>
      <c r="C39">
        <v>36</v>
      </c>
      <c r="H39" t="s">
        <v>738</v>
      </c>
    </row>
    <row r="40" spans="1:8" ht="15.75">
      <c r="A40" s="179">
        <v>8</v>
      </c>
      <c r="B40" s="179" t="s">
        <v>550</v>
      </c>
      <c r="C40">
        <v>37</v>
      </c>
      <c r="H40" t="s">
        <v>739</v>
      </c>
    </row>
    <row r="41" spans="1:8" ht="15.75">
      <c r="A41" s="179">
        <v>9</v>
      </c>
      <c r="B41" s="179" t="s">
        <v>551</v>
      </c>
      <c r="C41">
        <v>38</v>
      </c>
      <c r="H41" t="s">
        <v>740</v>
      </c>
    </row>
    <row r="42" spans="1:8" ht="15.75">
      <c r="A42" s="179">
        <v>10</v>
      </c>
      <c r="B42" s="179" t="s">
        <v>589</v>
      </c>
      <c r="C42">
        <v>40</v>
      </c>
      <c r="H42" t="s">
        <v>741</v>
      </c>
    </row>
    <row r="43" spans="1:8" ht="15.75">
      <c r="A43" s="179">
        <v>11</v>
      </c>
      <c r="B43" s="179" t="s">
        <v>569</v>
      </c>
      <c r="C43">
        <v>39</v>
      </c>
      <c r="H43" t="s">
        <v>742</v>
      </c>
    </row>
    <row r="47" spans="1:8">
      <c r="D47">
        <v>100</v>
      </c>
      <c r="E47">
        <v>2.44</v>
      </c>
    </row>
    <row r="48" spans="1:8">
      <c r="E48">
        <v>1.58</v>
      </c>
    </row>
    <row r="50" spans="4:5">
      <c r="D50">
        <f>D47*E48</f>
        <v>158</v>
      </c>
      <c r="E50">
        <f>D50/E47</f>
        <v>64.754098360655746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6"/>
  <sheetViews>
    <sheetView topLeftCell="A86" workbookViewId="0">
      <selection activeCell="B97" sqref="B97"/>
    </sheetView>
  </sheetViews>
  <sheetFormatPr baseColWidth="10" defaultRowHeight="15"/>
  <cols>
    <col min="1" max="1" width="36.140625" customWidth="1"/>
    <col min="2" max="2" width="114.42578125" bestFit="1" customWidth="1"/>
  </cols>
  <sheetData>
    <row r="1" spans="1:2">
      <c r="A1" s="178" t="s">
        <v>594</v>
      </c>
      <c r="B1" s="178" t="s">
        <v>595</v>
      </c>
    </row>
    <row r="2" spans="1:2">
      <c r="A2" s="178" t="s">
        <v>596</v>
      </c>
      <c r="B2" s="51" t="s">
        <v>614</v>
      </c>
    </row>
    <row r="3" spans="1:2">
      <c r="A3" s="178" t="s">
        <v>597</v>
      </c>
      <c r="B3" s="51" t="s">
        <v>615</v>
      </c>
    </row>
    <row r="4" spans="1:2">
      <c r="A4" s="178" t="s">
        <v>598</v>
      </c>
      <c r="B4" s="51" t="s">
        <v>616</v>
      </c>
    </row>
    <row r="5" spans="1:2">
      <c r="A5" s="178" t="s">
        <v>599</v>
      </c>
      <c r="B5" s="51" t="s">
        <v>617</v>
      </c>
    </row>
    <row r="6" spans="1:2">
      <c r="A6" s="178" t="s">
        <v>600</v>
      </c>
      <c r="B6" s="51" t="s">
        <v>618</v>
      </c>
    </row>
    <row r="7" spans="1:2">
      <c r="A7" s="178" t="s">
        <v>601</v>
      </c>
      <c r="B7" s="51" t="s">
        <v>607</v>
      </c>
    </row>
    <row r="8" spans="1:2">
      <c r="A8" s="178" t="s">
        <v>602</v>
      </c>
      <c r="B8" s="51" t="s">
        <v>619</v>
      </c>
    </row>
    <row r="9" spans="1:2">
      <c r="A9" s="178" t="s">
        <v>108</v>
      </c>
      <c r="B9" s="51" t="s">
        <v>620</v>
      </c>
    </row>
    <row r="10" spans="1:2">
      <c r="A10" s="178" t="s">
        <v>603</v>
      </c>
      <c r="B10" s="51" t="s">
        <v>608</v>
      </c>
    </row>
    <row r="11" spans="1:2">
      <c r="A11" s="178" t="s">
        <v>604</v>
      </c>
      <c r="B11" s="51" t="s">
        <v>613</v>
      </c>
    </row>
    <row r="12" spans="1:2">
      <c r="A12" s="178" t="s">
        <v>605</v>
      </c>
      <c r="B12" s="51" t="s">
        <v>606</v>
      </c>
    </row>
    <row r="17" spans="1:2" ht="15.75">
      <c r="A17" s="181" t="s">
        <v>596</v>
      </c>
      <c r="B17" s="181" t="s">
        <v>595</v>
      </c>
    </row>
    <row r="18" spans="1:2" ht="15.75">
      <c r="A18" s="180" t="s">
        <v>609</v>
      </c>
      <c r="B18" s="180" t="s">
        <v>706</v>
      </c>
    </row>
    <row r="19" spans="1:2" ht="15.75">
      <c r="A19" s="180" t="s">
        <v>610</v>
      </c>
      <c r="B19" s="180" t="s">
        <v>621</v>
      </c>
    </row>
    <row r="20" spans="1:2" ht="15.75">
      <c r="A20" s="179"/>
      <c r="B20" s="179"/>
    </row>
    <row r="21" spans="1:2" ht="15.75">
      <c r="A21" s="181" t="s">
        <v>597</v>
      </c>
      <c r="B21" s="181" t="s">
        <v>595</v>
      </c>
    </row>
    <row r="22" spans="1:2" ht="15.75">
      <c r="A22" s="180" t="s">
        <v>611</v>
      </c>
      <c r="B22" s="180" t="s">
        <v>707</v>
      </c>
    </row>
    <row r="23" spans="1:2" ht="15.75">
      <c r="A23" s="180" t="s">
        <v>612</v>
      </c>
      <c r="B23" s="180" t="s">
        <v>708</v>
      </c>
    </row>
    <row r="24" spans="1:2" ht="15.75">
      <c r="A24" s="179"/>
      <c r="B24" s="179"/>
    </row>
    <row r="25" spans="1:2" ht="15.75">
      <c r="A25" s="181" t="s">
        <v>598</v>
      </c>
      <c r="B25" s="181" t="s">
        <v>595</v>
      </c>
    </row>
    <row r="26" spans="1:2" ht="15.75">
      <c r="A26" s="180" t="s">
        <v>622</v>
      </c>
      <c r="B26" s="180" t="s">
        <v>709</v>
      </c>
    </row>
    <row r="27" spans="1:2" ht="15.75">
      <c r="A27" s="180" t="s">
        <v>623</v>
      </c>
      <c r="B27" s="180" t="s">
        <v>625</v>
      </c>
    </row>
    <row r="28" spans="1:2" ht="15.75">
      <c r="A28" s="180" t="s">
        <v>624</v>
      </c>
      <c r="B28" s="180" t="s">
        <v>626</v>
      </c>
    </row>
    <row r="29" spans="1:2" ht="15.75">
      <c r="A29" s="179"/>
      <c r="B29" s="179"/>
    </row>
    <row r="30" spans="1:2" ht="15.75">
      <c r="A30" s="181" t="s">
        <v>599</v>
      </c>
      <c r="B30" s="181" t="s">
        <v>595</v>
      </c>
    </row>
    <row r="31" spans="1:2" ht="15.75">
      <c r="A31" s="180" t="s">
        <v>627</v>
      </c>
      <c r="B31" s="180" t="s">
        <v>710</v>
      </c>
    </row>
    <row r="32" spans="1:2" ht="15.75">
      <c r="A32" s="180" t="s">
        <v>628</v>
      </c>
      <c r="B32" s="180" t="s">
        <v>629</v>
      </c>
    </row>
    <row r="33" spans="1:2" ht="15.75">
      <c r="A33" s="179"/>
      <c r="B33" s="179"/>
    </row>
    <row r="34" spans="1:2" ht="15.75">
      <c r="A34" s="181" t="s">
        <v>600</v>
      </c>
      <c r="B34" s="181" t="s">
        <v>595</v>
      </c>
    </row>
    <row r="35" spans="1:2" ht="15.75">
      <c r="A35" s="180" t="s">
        <v>630</v>
      </c>
      <c r="B35" s="180" t="s">
        <v>711</v>
      </c>
    </row>
    <row r="36" spans="1:2" ht="15.75">
      <c r="A36" s="180" t="s">
        <v>631</v>
      </c>
      <c r="B36" s="180" t="s">
        <v>632</v>
      </c>
    </row>
    <row r="37" spans="1:2" ht="15.75">
      <c r="A37" s="179"/>
      <c r="B37" s="179"/>
    </row>
    <row r="38" spans="1:2" ht="15.75">
      <c r="A38" s="181" t="s">
        <v>633</v>
      </c>
      <c r="B38" s="181" t="s">
        <v>595</v>
      </c>
    </row>
    <row r="39" spans="1:2" ht="15.75">
      <c r="A39" s="180" t="s">
        <v>634</v>
      </c>
      <c r="B39" s="180" t="s">
        <v>712</v>
      </c>
    </row>
    <row r="40" spans="1:2" ht="15.75">
      <c r="A40" s="180" t="s">
        <v>635</v>
      </c>
      <c r="B40" s="180" t="s">
        <v>638</v>
      </c>
    </row>
    <row r="41" spans="1:2" ht="15.75">
      <c r="A41" s="180" t="s">
        <v>636</v>
      </c>
      <c r="B41" s="180" t="s">
        <v>639</v>
      </c>
    </row>
    <row r="42" spans="1:2" ht="15.75">
      <c r="A42" s="180" t="s">
        <v>637</v>
      </c>
      <c r="B42" s="180" t="s">
        <v>713</v>
      </c>
    </row>
    <row r="43" spans="1:2" ht="15.75">
      <c r="A43" s="179"/>
      <c r="B43" s="179"/>
    </row>
    <row r="44" spans="1:2" ht="15.75">
      <c r="A44" s="181" t="s">
        <v>640</v>
      </c>
      <c r="B44" s="181" t="s">
        <v>595</v>
      </c>
    </row>
    <row r="45" spans="1:2" ht="15.75">
      <c r="A45" s="180" t="s">
        <v>641</v>
      </c>
      <c r="B45" s="180" t="s">
        <v>714</v>
      </c>
    </row>
    <row r="46" spans="1:2" ht="15.75">
      <c r="A46" s="180" t="s">
        <v>642</v>
      </c>
      <c r="B46" s="180" t="s">
        <v>651</v>
      </c>
    </row>
    <row r="47" spans="1:2" ht="15.75">
      <c r="A47" s="180" t="s">
        <v>643</v>
      </c>
      <c r="B47" s="180" t="s">
        <v>715</v>
      </c>
    </row>
    <row r="48" spans="1:2" ht="15.75">
      <c r="A48" s="180" t="s">
        <v>644</v>
      </c>
      <c r="B48" s="180" t="s">
        <v>652</v>
      </c>
    </row>
    <row r="49" spans="1:2" ht="15.75">
      <c r="A49" s="180" t="s">
        <v>645</v>
      </c>
      <c r="B49" s="180" t="s">
        <v>716</v>
      </c>
    </row>
    <row r="50" spans="1:2" ht="15.75">
      <c r="A50" s="180" t="s">
        <v>646</v>
      </c>
      <c r="B50" s="180" t="s">
        <v>717</v>
      </c>
    </row>
    <row r="51" spans="1:2" ht="15.75">
      <c r="A51" s="180" t="s">
        <v>647</v>
      </c>
      <c r="B51" s="180" t="s">
        <v>718</v>
      </c>
    </row>
    <row r="52" spans="1:2" ht="15.75">
      <c r="A52" s="180" t="s">
        <v>648</v>
      </c>
      <c r="B52" s="180" t="s">
        <v>719</v>
      </c>
    </row>
    <row r="53" spans="1:2" ht="15.75">
      <c r="A53" s="180" t="s">
        <v>649</v>
      </c>
      <c r="B53" s="180" t="s">
        <v>720</v>
      </c>
    </row>
    <row r="54" spans="1:2" ht="15.75">
      <c r="A54" s="180" t="s">
        <v>650</v>
      </c>
      <c r="B54" s="180" t="s">
        <v>653</v>
      </c>
    </row>
    <row r="55" spans="1:2" ht="15.75">
      <c r="A55" s="179"/>
      <c r="B55" s="179"/>
    </row>
    <row r="56" spans="1:2" ht="15.75">
      <c r="A56" s="181" t="s">
        <v>654</v>
      </c>
      <c r="B56" s="181" t="s">
        <v>595</v>
      </c>
    </row>
    <row r="57" spans="1:2" ht="15.75">
      <c r="A57" s="180" t="s">
        <v>655</v>
      </c>
      <c r="B57" s="180" t="s">
        <v>661</v>
      </c>
    </row>
    <row r="58" spans="1:2" ht="15.75">
      <c r="A58" s="180" t="s">
        <v>656</v>
      </c>
      <c r="B58" s="180" t="s">
        <v>662</v>
      </c>
    </row>
    <row r="59" spans="1:2" ht="15.75">
      <c r="A59" s="180" t="s">
        <v>657</v>
      </c>
      <c r="B59" s="180" t="s">
        <v>663</v>
      </c>
    </row>
    <row r="60" spans="1:2" ht="15.75">
      <c r="A60" s="180" t="s">
        <v>658</v>
      </c>
      <c r="B60" s="180" t="s">
        <v>721</v>
      </c>
    </row>
    <row r="61" spans="1:2" ht="15.75">
      <c r="A61" s="180" t="s">
        <v>659</v>
      </c>
      <c r="B61" s="180" t="s">
        <v>722</v>
      </c>
    </row>
    <row r="62" spans="1:2" ht="15.75">
      <c r="A62" s="180" t="s">
        <v>660</v>
      </c>
      <c r="B62" s="180" t="s">
        <v>723</v>
      </c>
    </row>
    <row r="63" spans="1:2" ht="15.75">
      <c r="A63" s="179"/>
      <c r="B63" s="179"/>
    </row>
    <row r="64" spans="1:2" ht="15.75">
      <c r="A64" s="179"/>
      <c r="B64" s="179"/>
    </row>
    <row r="65" spans="1:2" ht="15.75">
      <c r="A65" s="181" t="s">
        <v>664</v>
      </c>
      <c r="B65" s="181" t="s">
        <v>595</v>
      </c>
    </row>
    <row r="66" spans="1:2" ht="15.75">
      <c r="A66" s="180" t="s">
        <v>665</v>
      </c>
      <c r="B66" s="180" t="s">
        <v>673</v>
      </c>
    </row>
    <row r="67" spans="1:2" ht="15.75">
      <c r="A67" s="180" t="s">
        <v>666</v>
      </c>
      <c r="B67" s="180" t="s">
        <v>674</v>
      </c>
    </row>
    <row r="68" spans="1:2" ht="15.75">
      <c r="A68" s="180" t="s">
        <v>667</v>
      </c>
      <c r="B68" s="180" t="s">
        <v>675</v>
      </c>
    </row>
    <row r="69" spans="1:2" ht="15.75">
      <c r="A69" s="180" t="s">
        <v>668</v>
      </c>
      <c r="B69" s="180" t="s">
        <v>676</v>
      </c>
    </row>
    <row r="70" spans="1:2" ht="15.75">
      <c r="A70" s="180" t="s">
        <v>669</v>
      </c>
      <c r="B70" s="180" t="s">
        <v>724</v>
      </c>
    </row>
    <row r="71" spans="1:2" ht="15.75">
      <c r="A71" s="180" t="s">
        <v>670</v>
      </c>
      <c r="B71" s="180" t="s">
        <v>725</v>
      </c>
    </row>
    <row r="72" spans="1:2" ht="15.75">
      <c r="A72" s="180" t="s">
        <v>671</v>
      </c>
      <c r="B72" s="180" t="s">
        <v>726</v>
      </c>
    </row>
    <row r="73" spans="1:2" ht="15.75">
      <c r="A73" s="180" t="s">
        <v>672</v>
      </c>
      <c r="B73" s="180" t="s">
        <v>723</v>
      </c>
    </row>
    <row r="74" spans="1:2" ht="15.75">
      <c r="A74" s="179"/>
      <c r="B74" s="179"/>
    </row>
    <row r="75" spans="1:2" ht="15.75">
      <c r="A75" s="179"/>
      <c r="B75" s="179"/>
    </row>
    <row r="76" spans="1:2" ht="15.75">
      <c r="A76" s="181" t="s">
        <v>677</v>
      </c>
      <c r="B76" s="181" t="s">
        <v>595</v>
      </c>
    </row>
    <row r="77" spans="1:2" ht="15.75">
      <c r="A77" s="180" t="s">
        <v>678</v>
      </c>
      <c r="B77" s="180" t="s">
        <v>688</v>
      </c>
    </row>
    <row r="78" spans="1:2" ht="15.75">
      <c r="A78" s="180" t="s">
        <v>679</v>
      </c>
      <c r="B78" s="180" t="s">
        <v>689</v>
      </c>
    </row>
    <row r="79" spans="1:2" ht="15.75">
      <c r="A79" s="180" t="s">
        <v>680</v>
      </c>
      <c r="B79" s="180" t="s">
        <v>690</v>
      </c>
    </row>
    <row r="80" spans="1:2" ht="15.75">
      <c r="A80" s="180" t="s">
        <v>681</v>
      </c>
      <c r="B80" s="180" t="s">
        <v>691</v>
      </c>
    </row>
    <row r="81" spans="1:2" ht="15.75">
      <c r="A81" s="180" t="s">
        <v>682</v>
      </c>
      <c r="B81" s="180" t="s">
        <v>692</v>
      </c>
    </row>
    <row r="82" spans="1:2" ht="15.75">
      <c r="A82" s="180" t="s">
        <v>683</v>
      </c>
      <c r="B82" s="180" t="s">
        <v>693</v>
      </c>
    </row>
    <row r="83" spans="1:2" ht="15.75">
      <c r="A83" s="180" t="s">
        <v>684</v>
      </c>
      <c r="B83" s="180" t="s">
        <v>694</v>
      </c>
    </row>
    <row r="84" spans="1:2" ht="15.75">
      <c r="A84" s="180" t="s">
        <v>685</v>
      </c>
      <c r="B84" s="180" t="s">
        <v>695</v>
      </c>
    </row>
    <row r="85" spans="1:2" ht="15.75">
      <c r="A85" s="180" t="s">
        <v>686</v>
      </c>
      <c r="B85" s="180" t="s">
        <v>727</v>
      </c>
    </row>
    <row r="86" spans="1:2" ht="15.75">
      <c r="A86" s="180" t="s">
        <v>687</v>
      </c>
      <c r="B86" s="180" t="s">
        <v>728</v>
      </c>
    </row>
    <row r="87" spans="1:2" ht="15.75">
      <c r="A87" s="182"/>
      <c r="B87" s="182"/>
    </row>
    <row r="88" spans="1:2" ht="15.75">
      <c r="A88" s="179"/>
      <c r="B88" s="179"/>
    </row>
    <row r="89" spans="1:2" ht="15.75">
      <c r="A89" s="181" t="s">
        <v>696</v>
      </c>
      <c r="B89" s="181" t="s">
        <v>595</v>
      </c>
    </row>
    <row r="90" spans="1:2" ht="15.75">
      <c r="A90" s="180" t="s">
        <v>697</v>
      </c>
      <c r="B90" s="180" t="s">
        <v>729</v>
      </c>
    </row>
    <row r="91" spans="1:2" ht="15.75">
      <c r="A91" s="180" t="s">
        <v>698</v>
      </c>
      <c r="B91" s="180" t="s">
        <v>730</v>
      </c>
    </row>
    <row r="92" spans="1:2" ht="15.75">
      <c r="A92" s="180" t="s">
        <v>699</v>
      </c>
      <c r="B92" s="180" t="s">
        <v>703</v>
      </c>
    </row>
    <row r="93" spans="1:2" ht="15.75">
      <c r="A93" s="180" t="s">
        <v>700</v>
      </c>
      <c r="B93" s="180" t="s">
        <v>704</v>
      </c>
    </row>
    <row r="94" spans="1:2" ht="15.75">
      <c r="A94" s="180" t="s">
        <v>701</v>
      </c>
      <c r="B94" s="180" t="s">
        <v>705</v>
      </c>
    </row>
    <row r="95" spans="1:2" ht="15.75">
      <c r="A95" s="180" t="s">
        <v>702</v>
      </c>
      <c r="B95" s="180" t="s">
        <v>731</v>
      </c>
    </row>
    <row r="96" spans="1:2" ht="15.75">
      <c r="A96" s="179"/>
      <c r="B96" s="179"/>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45"/>
  <sheetViews>
    <sheetView view="pageBreakPreview" zoomScale="60" zoomScaleNormal="100" workbookViewId="0">
      <selection activeCell="E5" sqref="E5"/>
    </sheetView>
  </sheetViews>
  <sheetFormatPr baseColWidth="10" defaultRowHeight="15"/>
  <cols>
    <col min="1" max="1" width="7.140625" customWidth="1"/>
    <col min="2" max="3" width="15" customWidth="1"/>
    <col min="4" max="4" width="16.5703125" hidden="1" customWidth="1"/>
    <col min="5" max="5" width="13.28515625" customWidth="1"/>
    <col min="6" max="6" width="8.42578125" customWidth="1"/>
    <col min="7" max="7" width="59.85546875" customWidth="1"/>
    <col min="8" max="8" width="39" customWidth="1"/>
    <col min="9" max="9" width="19.140625" customWidth="1"/>
    <col min="11" max="11" width="15.7109375" bestFit="1" customWidth="1"/>
    <col min="13" max="13" width="22.85546875" bestFit="1" customWidth="1"/>
    <col min="14" max="14" width="14.42578125" bestFit="1" customWidth="1"/>
    <col min="15" max="15" width="27.140625" bestFit="1" customWidth="1"/>
  </cols>
  <sheetData>
    <row r="3" spans="1:16" ht="26.25">
      <c r="C3" s="209" t="s">
        <v>918</v>
      </c>
    </row>
    <row r="8" spans="1:16" ht="18.75">
      <c r="A8" s="183" t="s">
        <v>751</v>
      </c>
      <c r="B8" s="184" t="s">
        <v>752</v>
      </c>
      <c r="C8" s="185"/>
      <c r="D8" s="186" t="s">
        <v>753</v>
      </c>
      <c r="E8" s="187" t="s">
        <v>754</v>
      </c>
      <c r="F8" s="188" t="s">
        <v>755</v>
      </c>
      <c r="G8" s="189" t="s">
        <v>756</v>
      </c>
      <c r="H8" s="190" t="s">
        <v>757</v>
      </c>
      <c r="I8" s="191" t="s">
        <v>758</v>
      </c>
    </row>
    <row r="9" spans="1:16" ht="16.5" customHeight="1">
      <c r="A9" s="192">
        <v>1</v>
      </c>
      <c r="B9" s="193" t="s">
        <v>523</v>
      </c>
      <c r="C9" s="1" t="str">
        <f t="shared" ref="C9:C33" si="0">LEFT(D9,6)</f>
        <v>247763</v>
      </c>
      <c r="D9" s="194" t="s">
        <v>759</v>
      </c>
      <c r="E9" s="195" t="s">
        <v>760</v>
      </c>
      <c r="F9" s="196">
        <v>11</v>
      </c>
      <c r="G9" s="197" t="s">
        <v>761</v>
      </c>
      <c r="H9" s="198" t="s">
        <v>762</v>
      </c>
      <c r="I9" s="199">
        <v>2132468</v>
      </c>
      <c r="J9" s="1" t="s">
        <v>16</v>
      </c>
      <c r="K9" s="200">
        <v>13246872674</v>
      </c>
      <c r="L9" s="197" t="s">
        <v>763</v>
      </c>
      <c r="M9" s="197" t="s">
        <v>764</v>
      </c>
      <c r="N9" s="197" t="s">
        <v>405</v>
      </c>
      <c r="O9" s="201" t="s">
        <v>765</v>
      </c>
      <c r="P9" t="s">
        <v>766</v>
      </c>
    </row>
    <row r="10" spans="1:16" ht="15.75">
      <c r="A10" s="202">
        <v>2</v>
      </c>
      <c r="B10" s="202" t="s">
        <v>523</v>
      </c>
      <c r="C10" s="1" t="str">
        <f t="shared" si="0"/>
        <v>247117</v>
      </c>
      <c r="D10" s="202" t="s">
        <v>767</v>
      </c>
      <c r="E10" s="202" t="s">
        <v>768</v>
      </c>
      <c r="F10" s="202">
        <v>23</v>
      </c>
      <c r="G10" s="202" t="s">
        <v>769</v>
      </c>
      <c r="H10" s="198" t="s">
        <v>770</v>
      </c>
      <c r="I10" s="199">
        <v>2129659</v>
      </c>
      <c r="J10" s="1" t="s">
        <v>16</v>
      </c>
      <c r="K10" s="200">
        <v>11296593587</v>
      </c>
      <c r="L10" s="197" t="s">
        <v>771</v>
      </c>
      <c r="M10" s="197" t="s">
        <v>473</v>
      </c>
      <c r="N10" s="197" t="s">
        <v>772</v>
      </c>
      <c r="P10" t="s">
        <v>773</v>
      </c>
    </row>
    <row r="11" spans="1:16" ht="15.75">
      <c r="A11" s="202">
        <v>3</v>
      </c>
      <c r="B11" s="202" t="s">
        <v>523</v>
      </c>
      <c r="C11" s="1" t="str">
        <f t="shared" si="0"/>
        <v>246823</v>
      </c>
      <c r="D11" s="202" t="s">
        <v>774</v>
      </c>
      <c r="E11" s="202" t="s">
        <v>768</v>
      </c>
      <c r="F11" s="202">
        <v>81</v>
      </c>
      <c r="G11" s="202" t="s">
        <v>775</v>
      </c>
      <c r="H11" s="198" t="s">
        <v>776</v>
      </c>
      <c r="I11" s="199">
        <v>2136901</v>
      </c>
      <c r="J11" s="1" t="s">
        <v>5</v>
      </c>
      <c r="K11" s="1" t="s">
        <v>777</v>
      </c>
      <c r="L11" s="197"/>
      <c r="M11" s="197"/>
      <c r="N11" s="197"/>
      <c r="P11" t="s">
        <v>778</v>
      </c>
    </row>
    <row r="12" spans="1:16" ht="15.75">
      <c r="A12" s="193">
        <v>4</v>
      </c>
      <c r="B12" s="193" t="s">
        <v>523</v>
      </c>
      <c r="C12" s="1" t="str">
        <f t="shared" si="0"/>
        <v>245556</v>
      </c>
      <c r="D12" s="193" t="s">
        <v>779</v>
      </c>
      <c r="E12" s="202" t="s">
        <v>780</v>
      </c>
      <c r="F12" s="193">
        <v>34</v>
      </c>
      <c r="G12" s="193" t="s">
        <v>781</v>
      </c>
      <c r="H12" s="198" t="s">
        <v>782</v>
      </c>
      <c r="I12" s="199">
        <v>2127481</v>
      </c>
      <c r="J12" s="1" t="s">
        <v>5</v>
      </c>
      <c r="K12" s="1" t="s">
        <v>783</v>
      </c>
      <c r="L12" s="197"/>
      <c r="M12" s="197"/>
      <c r="N12" s="197"/>
      <c r="P12" t="s">
        <v>784</v>
      </c>
    </row>
    <row r="13" spans="1:16" ht="15.75">
      <c r="A13" s="193">
        <v>5</v>
      </c>
      <c r="B13" s="193" t="s">
        <v>523</v>
      </c>
      <c r="C13" s="1" t="str">
        <f t="shared" si="0"/>
        <v>245944</v>
      </c>
      <c r="D13" s="193" t="s">
        <v>785</v>
      </c>
      <c r="E13" s="202" t="s">
        <v>780</v>
      </c>
      <c r="F13" s="193">
        <v>99</v>
      </c>
      <c r="G13" s="193" t="s">
        <v>786</v>
      </c>
      <c r="H13" s="198" t="s">
        <v>787</v>
      </c>
      <c r="I13" s="199">
        <v>2128160</v>
      </c>
      <c r="J13" s="1" t="s">
        <v>5</v>
      </c>
      <c r="K13" s="1" t="s">
        <v>788</v>
      </c>
      <c r="L13" s="197"/>
      <c r="M13" s="197"/>
      <c r="N13" s="197"/>
      <c r="P13" t="s">
        <v>789</v>
      </c>
    </row>
    <row r="14" spans="1:16" ht="15.75">
      <c r="A14" s="193">
        <v>6</v>
      </c>
      <c r="B14" s="193" t="s">
        <v>523</v>
      </c>
      <c r="C14" s="1" t="str">
        <f t="shared" si="0"/>
        <v>245186</v>
      </c>
      <c r="D14" s="193" t="s">
        <v>790</v>
      </c>
      <c r="E14" s="202" t="s">
        <v>791</v>
      </c>
      <c r="F14" s="193">
        <v>16</v>
      </c>
      <c r="G14" s="193" t="s">
        <v>792</v>
      </c>
      <c r="H14" s="198" t="s">
        <v>793</v>
      </c>
      <c r="I14" s="199">
        <v>2126846</v>
      </c>
      <c r="J14" s="1" t="s">
        <v>5</v>
      </c>
      <c r="K14" s="1" t="s">
        <v>794</v>
      </c>
      <c r="L14" s="197"/>
      <c r="M14" s="197"/>
      <c r="N14" s="197"/>
      <c r="P14" t="s">
        <v>795</v>
      </c>
    </row>
    <row r="15" spans="1:16" ht="15.75">
      <c r="A15" s="193">
        <v>7</v>
      </c>
      <c r="B15" s="193" t="s">
        <v>523</v>
      </c>
      <c r="C15" s="1" t="str">
        <f t="shared" si="0"/>
        <v>244179</v>
      </c>
      <c r="D15" s="193" t="s">
        <v>796</v>
      </c>
      <c r="E15" s="203" t="s">
        <v>797</v>
      </c>
      <c r="F15" s="193">
        <v>11</v>
      </c>
      <c r="G15" s="193" t="s">
        <v>798</v>
      </c>
      <c r="H15" s="198" t="s">
        <v>799</v>
      </c>
      <c r="I15" s="199">
        <v>2124368</v>
      </c>
      <c r="J15" s="1" t="s">
        <v>16</v>
      </c>
      <c r="K15" s="200">
        <v>12436830713</v>
      </c>
      <c r="L15" s="197" t="s">
        <v>492</v>
      </c>
      <c r="M15" s="197" t="s">
        <v>800</v>
      </c>
      <c r="N15" s="197" t="s">
        <v>801</v>
      </c>
      <c r="P15" t="s">
        <v>802</v>
      </c>
    </row>
    <row r="16" spans="1:16" ht="15.75">
      <c r="A16" s="193">
        <v>8</v>
      </c>
      <c r="B16" s="193" t="s">
        <v>523</v>
      </c>
      <c r="C16" s="1" t="str">
        <f t="shared" si="0"/>
        <v>243895</v>
      </c>
      <c r="D16" s="193" t="s">
        <v>803</v>
      </c>
      <c r="E16" s="203" t="s">
        <v>797</v>
      </c>
      <c r="F16" s="193">
        <v>13</v>
      </c>
      <c r="G16" s="193" t="s">
        <v>804</v>
      </c>
      <c r="H16" s="198" t="s">
        <v>805</v>
      </c>
      <c r="I16" s="199">
        <v>2124286</v>
      </c>
      <c r="J16" s="1" t="s">
        <v>16</v>
      </c>
      <c r="K16" s="204">
        <v>12428679041</v>
      </c>
      <c r="L16" s="197" t="s">
        <v>806</v>
      </c>
      <c r="M16" s="197" t="s">
        <v>807</v>
      </c>
      <c r="N16" s="197" t="s">
        <v>808</v>
      </c>
      <c r="P16" t="s">
        <v>809</v>
      </c>
    </row>
    <row r="17" spans="1:16" ht="15.75">
      <c r="A17" s="193">
        <v>9</v>
      </c>
      <c r="B17" s="193" t="s">
        <v>523</v>
      </c>
      <c r="C17" s="1" t="str">
        <f t="shared" si="0"/>
        <v>244514</v>
      </c>
      <c r="D17" s="193" t="s">
        <v>810</v>
      </c>
      <c r="E17" s="193" t="s">
        <v>797</v>
      </c>
      <c r="F17" s="193">
        <v>13</v>
      </c>
      <c r="G17" s="193" t="s">
        <v>811</v>
      </c>
      <c r="H17" s="198" t="s">
        <v>812</v>
      </c>
      <c r="I17" s="199">
        <v>2124316</v>
      </c>
      <c r="J17" s="1" t="s">
        <v>16</v>
      </c>
      <c r="K17" s="200">
        <v>11243163859</v>
      </c>
      <c r="L17" s="197" t="s">
        <v>813</v>
      </c>
      <c r="M17" s="197" t="s">
        <v>814</v>
      </c>
      <c r="N17" s="197" t="s">
        <v>815</v>
      </c>
      <c r="P17" t="s">
        <v>816</v>
      </c>
    </row>
    <row r="18" spans="1:16" ht="15.75">
      <c r="A18" s="193">
        <v>10</v>
      </c>
      <c r="B18" s="193" t="s">
        <v>523</v>
      </c>
      <c r="C18" s="1" t="str">
        <f t="shared" si="0"/>
        <v>244536</v>
      </c>
      <c r="D18" s="193" t="s">
        <v>817</v>
      </c>
      <c r="E18" s="203" t="s">
        <v>797</v>
      </c>
      <c r="F18" s="193">
        <v>14</v>
      </c>
      <c r="G18" s="193" t="s">
        <v>818</v>
      </c>
      <c r="H18" s="198" t="s">
        <v>819</v>
      </c>
      <c r="I18" s="199">
        <v>2124300</v>
      </c>
      <c r="J18" s="1" t="s">
        <v>5</v>
      </c>
      <c r="K18" s="1" t="s">
        <v>820</v>
      </c>
      <c r="L18" s="197"/>
      <c r="M18" s="197"/>
      <c r="N18" s="197"/>
      <c r="P18" t="s">
        <v>821</v>
      </c>
    </row>
    <row r="19" spans="1:16" ht="15.75">
      <c r="A19" s="193">
        <v>11</v>
      </c>
      <c r="B19" s="193" t="s">
        <v>523</v>
      </c>
      <c r="C19" s="1" t="str">
        <f t="shared" si="0"/>
        <v>245355</v>
      </c>
      <c r="D19" s="193" t="s">
        <v>822</v>
      </c>
      <c r="E19" s="193" t="s">
        <v>823</v>
      </c>
      <c r="F19" s="193">
        <v>29</v>
      </c>
      <c r="G19" s="193" t="s">
        <v>824</v>
      </c>
      <c r="H19" s="198" t="s">
        <v>825</v>
      </c>
      <c r="I19" s="199">
        <v>2124995</v>
      </c>
      <c r="J19" s="1" t="s">
        <v>5</v>
      </c>
      <c r="K19" s="1" t="s">
        <v>826</v>
      </c>
      <c r="L19" s="197"/>
      <c r="M19" s="197"/>
      <c r="N19" s="197"/>
      <c r="P19" t="s">
        <v>827</v>
      </c>
    </row>
    <row r="20" spans="1:16" ht="15.75">
      <c r="A20" s="193">
        <v>12</v>
      </c>
      <c r="B20" s="193" t="s">
        <v>523</v>
      </c>
      <c r="C20" s="1" t="str">
        <f t="shared" si="0"/>
        <v>242785</v>
      </c>
      <c r="D20" s="202" t="s">
        <v>828</v>
      </c>
      <c r="E20" s="203" t="s">
        <v>829</v>
      </c>
      <c r="F20" s="193">
        <v>11</v>
      </c>
      <c r="G20" s="193" t="s">
        <v>830</v>
      </c>
      <c r="H20" s="198" t="s">
        <v>831</v>
      </c>
      <c r="I20" s="199">
        <v>2118206</v>
      </c>
      <c r="J20" s="1" t="s">
        <v>16</v>
      </c>
      <c r="K20" s="200">
        <v>11182065752</v>
      </c>
      <c r="L20" s="197" t="s">
        <v>832</v>
      </c>
      <c r="M20" s="197" t="s">
        <v>833</v>
      </c>
      <c r="N20" s="197" t="s">
        <v>834</v>
      </c>
      <c r="P20" t="s">
        <v>835</v>
      </c>
    </row>
    <row r="21" spans="1:16" ht="15.75">
      <c r="A21" s="193">
        <v>13</v>
      </c>
      <c r="B21" s="193" t="s">
        <v>523</v>
      </c>
      <c r="C21" s="1" t="str">
        <f t="shared" si="0"/>
        <v>242536</v>
      </c>
      <c r="D21" s="193" t="s">
        <v>836</v>
      </c>
      <c r="E21" s="203" t="s">
        <v>829</v>
      </c>
      <c r="F21" s="193">
        <v>14</v>
      </c>
      <c r="G21" s="193" t="s">
        <v>837</v>
      </c>
      <c r="H21" s="198" t="s">
        <v>838</v>
      </c>
      <c r="I21" s="199">
        <v>2117313</v>
      </c>
      <c r="J21" s="1" t="s">
        <v>5</v>
      </c>
      <c r="K21" s="1" t="s">
        <v>839</v>
      </c>
      <c r="L21" s="197"/>
      <c r="M21" s="197"/>
      <c r="N21" s="197"/>
      <c r="P21" t="s">
        <v>840</v>
      </c>
    </row>
    <row r="22" spans="1:16" ht="15.75">
      <c r="A22" s="193">
        <v>14</v>
      </c>
      <c r="B22" s="193" t="s">
        <v>523</v>
      </c>
      <c r="C22" s="1" t="str">
        <f t="shared" si="0"/>
        <v>245422</v>
      </c>
      <c r="D22" s="193" t="s">
        <v>841</v>
      </c>
      <c r="E22" s="203" t="s">
        <v>823</v>
      </c>
      <c r="F22" s="193">
        <v>127</v>
      </c>
      <c r="G22" s="193" t="s">
        <v>842</v>
      </c>
      <c r="H22" s="198" t="s">
        <v>843</v>
      </c>
      <c r="I22" s="199">
        <v>2126278</v>
      </c>
      <c r="J22" s="1" t="s">
        <v>5</v>
      </c>
      <c r="K22" s="1" t="s">
        <v>844</v>
      </c>
      <c r="L22" s="197"/>
      <c r="M22" s="197"/>
      <c r="N22" s="197"/>
      <c r="P22" t="s">
        <v>845</v>
      </c>
    </row>
    <row r="23" spans="1:16" ht="15.75">
      <c r="A23" s="193">
        <v>15</v>
      </c>
      <c r="B23" s="193" t="s">
        <v>523</v>
      </c>
      <c r="C23" s="1" t="str">
        <f t="shared" si="0"/>
        <v>241985</v>
      </c>
      <c r="D23" s="193" t="s">
        <v>846</v>
      </c>
      <c r="E23" s="203" t="s">
        <v>847</v>
      </c>
      <c r="F23" s="193">
        <v>346</v>
      </c>
      <c r="G23" s="193" t="s">
        <v>848</v>
      </c>
      <c r="H23" s="198" t="s">
        <v>849</v>
      </c>
      <c r="I23" s="199">
        <v>2115437</v>
      </c>
      <c r="J23" s="1" t="s">
        <v>5</v>
      </c>
      <c r="K23" s="1" t="s">
        <v>850</v>
      </c>
      <c r="L23" s="197"/>
      <c r="M23" s="197"/>
      <c r="N23" s="197"/>
      <c r="P23" t="s">
        <v>851</v>
      </c>
    </row>
    <row r="24" spans="1:16" ht="15.75">
      <c r="A24" s="193">
        <v>16</v>
      </c>
      <c r="B24" s="193" t="s">
        <v>523</v>
      </c>
      <c r="C24" s="1" t="str">
        <f t="shared" si="0"/>
        <v>241766</v>
      </c>
      <c r="D24" s="193" t="s">
        <v>852</v>
      </c>
      <c r="E24" s="203" t="s">
        <v>847</v>
      </c>
      <c r="F24" s="193">
        <v>12</v>
      </c>
      <c r="G24" s="193" t="s">
        <v>853</v>
      </c>
      <c r="H24" s="198" t="s">
        <v>854</v>
      </c>
      <c r="I24" s="199">
        <v>2114172</v>
      </c>
      <c r="J24" s="1" t="s">
        <v>16</v>
      </c>
      <c r="K24" s="200">
        <v>1111417205</v>
      </c>
      <c r="L24" s="197" t="s">
        <v>855</v>
      </c>
      <c r="M24" s="197" t="s">
        <v>856</v>
      </c>
      <c r="N24" s="197" t="s">
        <v>857</v>
      </c>
      <c r="P24" t="s">
        <v>858</v>
      </c>
    </row>
    <row r="25" spans="1:16" ht="21" customHeight="1">
      <c r="A25" s="193">
        <v>17</v>
      </c>
      <c r="B25" s="193" t="s">
        <v>523</v>
      </c>
      <c r="C25" s="1" t="str">
        <f t="shared" si="0"/>
        <v>239247</v>
      </c>
      <c r="D25" s="193" t="s">
        <v>859</v>
      </c>
      <c r="E25" s="203" t="s">
        <v>860</v>
      </c>
      <c r="F25" s="193">
        <v>11</v>
      </c>
      <c r="G25" s="193" t="s">
        <v>861</v>
      </c>
      <c r="H25" s="198" t="s">
        <v>862</v>
      </c>
      <c r="I25" s="199">
        <v>2106404</v>
      </c>
      <c r="J25" s="1" t="s">
        <v>16</v>
      </c>
      <c r="K25" s="200">
        <v>11064042712</v>
      </c>
      <c r="L25" s="197" t="s">
        <v>863</v>
      </c>
      <c r="M25" s="197" t="s">
        <v>500</v>
      </c>
      <c r="N25" s="197" t="s">
        <v>864</v>
      </c>
      <c r="P25" t="s">
        <v>865</v>
      </c>
    </row>
    <row r="26" spans="1:16" ht="15.75">
      <c r="A26" s="193">
        <v>16</v>
      </c>
      <c r="B26" s="193" t="s">
        <v>523</v>
      </c>
      <c r="C26" s="1" t="str">
        <f t="shared" si="0"/>
        <v>237422</v>
      </c>
      <c r="D26" s="193" t="s">
        <v>866</v>
      </c>
      <c r="E26" s="203" t="s">
        <v>867</v>
      </c>
      <c r="F26" s="193">
        <v>152</v>
      </c>
      <c r="G26" s="193" t="s">
        <v>868</v>
      </c>
      <c r="H26" s="198" t="s">
        <v>869</v>
      </c>
      <c r="I26" s="199">
        <v>2102777</v>
      </c>
      <c r="J26" s="1" t="s">
        <v>5</v>
      </c>
      <c r="K26" s="1" t="s">
        <v>870</v>
      </c>
      <c r="L26" s="197"/>
      <c r="M26" s="197"/>
      <c r="N26" s="197"/>
      <c r="P26" t="s">
        <v>871</v>
      </c>
    </row>
    <row r="27" spans="1:16" ht="15.75">
      <c r="A27" s="193">
        <v>19</v>
      </c>
      <c r="B27" s="193" t="s">
        <v>523</v>
      </c>
      <c r="C27" s="1" t="str">
        <f t="shared" si="0"/>
        <v>234833</v>
      </c>
      <c r="D27" s="193" t="s">
        <v>872</v>
      </c>
      <c r="E27" s="203" t="s">
        <v>873</v>
      </c>
      <c r="F27" s="193">
        <v>14</v>
      </c>
      <c r="G27" s="193" t="s">
        <v>874</v>
      </c>
      <c r="H27" s="198" t="s">
        <v>875</v>
      </c>
      <c r="I27" s="199">
        <v>2098851</v>
      </c>
      <c r="J27" s="1" t="s">
        <v>16</v>
      </c>
      <c r="K27" s="200">
        <v>10988512831</v>
      </c>
      <c r="L27" s="197" t="s">
        <v>876</v>
      </c>
      <c r="M27" s="197" t="s">
        <v>877</v>
      </c>
      <c r="N27" s="197" t="s">
        <v>878</v>
      </c>
      <c r="P27" t="s">
        <v>879</v>
      </c>
    </row>
    <row r="28" spans="1:16" ht="15.75">
      <c r="A28" s="193">
        <v>20</v>
      </c>
      <c r="B28" s="193" t="s">
        <v>523</v>
      </c>
      <c r="C28" s="1" t="str">
        <f t="shared" si="0"/>
        <v>233171</v>
      </c>
      <c r="D28" s="193" t="s">
        <v>880</v>
      </c>
      <c r="E28" s="203" t="s">
        <v>881</v>
      </c>
      <c r="F28" s="193">
        <v>40</v>
      </c>
      <c r="G28" s="193" t="s">
        <v>882</v>
      </c>
      <c r="H28" s="198" t="s">
        <v>883</v>
      </c>
      <c r="I28" s="199">
        <v>2093331</v>
      </c>
      <c r="J28" s="1" t="s">
        <v>5</v>
      </c>
      <c r="K28" s="1" t="s">
        <v>884</v>
      </c>
      <c r="L28" s="197"/>
      <c r="M28" s="197"/>
      <c r="N28" s="197"/>
      <c r="P28" t="s">
        <v>885</v>
      </c>
    </row>
    <row r="29" spans="1:16" ht="21.75" customHeight="1">
      <c r="A29" s="193">
        <v>21</v>
      </c>
      <c r="B29" s="193" t="s">
        <v>523</v>
      </c>
      <c r="C29" s="1" t="str">
        <f t="shared" si="0"/>
        <v>224989</v>
      </c>
      <c r="D29" s="193" t="s">
        <v>886</v>
      </c>
      <c r="E29" s="203" t="s">
        <v>887</v>
      </c>
      <c r="F29" s="193">
        <v>16</v>
      </c>
      <c r="G29" s="193" t="s">
        <v>888</v>
      </c>
      <c r="H29" s="198" t="s">
        <v>889</v>
      </c>
      <c r="I29" s="199">
        <v>2129383</v>
      </c>
      <c r="J29" s="1" t="s">
        <v>16</v>
      </c>
      <c r="K29" s="200">
        <v>11293839722</v>
      </c>
      <c r="L29" s="197" t="s">
        <v>890</v>
      </c>
      <c r="M29" s="197" t="s">
        <v>891</v>
      </c>
      <c r="N29" s="197" t="s">
        <v>892</v>
      </c>
      <c r="P29" t="s">
        <v>893</v>
      </c>
    </row>
    <row r="30" spans="1:16" ht="15.75">
      <c r="A30" s="193">
        <v>22</v>
      </c>
      <c r="B30" s="193" t="s">
        <v>523</v>
      </c>
      <c r="C30" s="1" t="str">
        <f t="shared" si="0"/>
        <v>228442</v>
      </c>
      <c r="D30" s="193" t="s">
        <v>894</v>
      </c>
      <c r="E30" s="203" t="s">
        <v>895</v>
      </c>
      <c r="F30" s="193">
        <v>23</v>
      </c>
      <c r="G30" s="193" t="s">
        <v>896</v>
      </c>
      <c r="H30" s="198" t="s">
        <v>897</v>
      </c>
      <c r="I30" s="199">
        <v>2085109</v>
      </c>
      <c r="J30" s="1" t="s">
        <v>5</v>
      </c>
      <c r="K30" s="1" t="s">
        <v>898</v>
      </c>
      <c r="L30" s="197"/>
      <c r="M30" s="197"/>
      <c r="N30" s="197"/>
      <c r="P30" t="s">
        <v>899</v>
      </c>
    </row>
    <row r="31" spans="1:16" ht="15.75">
      <c r="A31" s="193">
        <v>23</v>
      </c>
      <c r="B31" s="193" t="s">
        <v>523</v>
      </c>
      <c r="C31" s="1" t="str">
        <f t="shared" si="0"/>
        <v>214304</v>
      </c>
      <c r="D31" s="193" t="s">
        <v>900</v>
      </c>
      <c r="E31" s="203" t="s">
        <v>901</v>
      </c>
      <c r="F31" s="193">
        <v>143</v>
      </c>
      <c r="G31" s="193" t="s">
        <v>902</v>
      </c>
      <c r="H31" s="198" t="s">
        <v>903</v>
      </c>
      <c r="I31" s="199">
        <v>2071366</v>
      </c>
      <c r="J31" s="1" t="s">
        <v>5</v>
      </c>
      <c r="K31" s="1" t="s">
        <v>904</v>
      </c>
      <c r="L31" s="197"/>
      <c r="M31" s="197"/>
      <c r="N31" s="197"/>
      <c r="P31" t="s">
        <v>905</v>
      </c>
    </row>
    <row r="32" spans="1:16" ht="15.75">
      <c r="A32" s="193">
        <v>24</v>
      </c>
      <c r="B32" s="193" t="s">
        <v>523</v>
      </c>
      <c r="C32" s="1" t="str">
        <f t="shared" si="0"/>
        <v>239474</v>
      </c>
      <c r="D32" s="193" t="s">
        <v>906</v>
      </c>
      <c r="E32" s="193" t="s">
        <v>860</v>
      </c>
      <c r="F32" s="193">
        <v>16</v>
      </c>
      <c r="G32" s="193" t="s">
        <v>907</v>
      </c>
      <c r="H32" s="193" t="s">
        <v>908</v>
      </c>
      <c r="I32" s="193">
        <v>2106136</v>
      </c>
      <c r="J32" s="1" t="s">
        <v>5</v>
      </c>
      <c r="K32" s="1" t="s">
        <v>909</v>
      </c>
      <c r="L32" s="197"/>
      <c r="M32" s="197"/>
      <c r="N32" s="197"/>
      <c r="P32" t="s">
        <v>910</v>
      </c>
    </row>
    <row r="33" spans="1:16" ht="15.75">
      <c r="A33" s="193">
        <v>25</v>
      </c>
      <c r="B33" s="193" t="s">
        <v>523</v>
      </c>
      <c r="C33" s="1" t="str">
        <f t="shared" si="0"/>
        <v>228530</v>
      </c>
      <c r="D33" s="193" t="s">
        <v>911</v>
      </c>
      <c r="E33" s="193" t="s">
        <v>895</v>
      </c>
      <c r="F33" s="193">
        <v>408</v>
      </c>
      <c r="G33" s="193" t="s">
        <v>912</v>
      </c>
      <c r="H33" s="193" t="s">
        <v>913</v>
      </c>
      <c r="I33" s="193">
        <v>2085331</v>
      </c>
      <c r="J33" s="1" t="s">
        <v>5</v>
      </c>
      <c r="K33" s="1" t="s">
        <v>914</v>
      </c>
      <c r="L33" s="197"/>
      <c r="M33" s="197"/>
      <c r="N33" s="197"/>
      <c r="P33" t="s">
        <v>915</v>
      </c>
    </row>
    <row r="34" spans="1:16" ht="15.75">
      <c r="A34" s="205"/>
      <c r="B34" s="206"/>
      <c r="C34" s="206"/>
      <c r="D34" s="205"/>
      <c r="E34" s="206"/>
      <c r="F34" s="205"/>
      <c r="G34" s="207"/>
      <c r="H34" s="207"/>
      <c r="I34" s="208"/>
    </row>
    <row r="35" spans="1:16" ht="15.75">
      <c r="A35" s="205"/>
      <c r="B35" s="205"/>
      <c r="C35" s="205"/>
      <c r="D35" s="205"/>
      <c r="E35" s="205"/>
      <c r="F35" s="205"/>
      <c r="G35" s="207"/>
      <c r="H35" s="207"/>
      <c r="I35" s="208"/>
      <c r="K35" s="200"/>
    </row>
    <row r="36" spans="1:16" ht="15.75">
      <c r="A36" s="205"/>
      <c r="B36" s="205"/>
      <c r="C36" s="205"/>
      <c r="D36" s="205"/>
      <c r="E36" s="205"/>
      <c r="F36" s="205"/>
      <c r="G36" s="205" t="s">
        <v>916</v>
      </c>
      <c r="H36" s="207"/>
      <c r="I36" s="205"/>
      <c r="K36" s="200"/>
    </row>
    <row r="37" spans="1:16" ht="15.75">
      <c r="A37" s="205"/>
      <c r="B37" s="205"/>
      <c r="C37" s="205"/>
      <c r="D37" s="205"/>
      <c r="E37" s="205"/>
      <c r="F37" s="205"/>
      <c r="G37" s="205" t="s">
        <v>917</v>
      </c>
      <c r="H37" s="207"/>
      <c r="I37" s="205"/>
      <c r="K37" s="200"/>
    </row>
    <row r="38" spans="1:16" ht="15.75">
      <c r="A38" s="205"/>
      <c r="B38" s="205"/>
      <c r="C38" s="205"/>
      <c r="D38" s="205"/>
      <c r="E38" s="205"/>
      <c r="F38" s="205"/>
      <c r="G38" s="205"/>
      <c r="H38" s="207"/>
      <c r="I38" s="205"/>
      <c r="K38" s="200"/>
    </row>
    <row r="39" spans="1:16">
      <c r="A39" s="27"/>
      <c r="B39" s="27"/>
      <c r="C39" s="27"/>
      <c r="D39" s="27"/>
      <c r="E39" s="27"/>
      <c r="F39" s="27"/>
      <c r="G39" s="27"/>
      <c r="H39" s="27"/>
      <c r="I39" s="27"/>
      <c r="K39" s="200"/>
    </row>
    <row r="40" spans="1:16">
      <c r="A40" s="27"/>
      <c r="B40" s="27"/>
      <c r="C40" s="27"/>
      <c r="D40" s="27"/>
      <c r="E40" s="27"/>
      <c r="F40" s="27"/>
      <c r="G40" s="27"/>
      <c r="H40" s="27"/>
      <c r="I40" s="27"/>
      <c r="K40" s="200"/>
    </row>
    <row r="41" spans="1:16">
      <c r="A41" s="27"/>
      <c r="B41" s="27"/>
      <c r="C41" s="27"/>
      <c r="D41" s="27"/>
      <c r="E41" s="27"/>
      <c r="F41" s="27"/>
      <c r="G41" s="27"/>
      <c r="H41" s="27"/>
      <c r="I41" s="27"/>
      <c r="K41" s="200"/>
    </row>
    <row r="42" spans="1:16">
      <c r="A42" s="27"/>
      <c r="B42" s="27"/>
      <c r="C42" s="27"/>
      <c r="D42" s="27"/>
      <c r="E42" s="27"/>
      <c r="F42" s="27"/>
      <c r="G42" s="27"/>
      <c r="H42" s="27"/>
      <c r="I42" s="27"/>
      <c r="K42" s="200"/>
    </row>
    <row r="43" spans="1:16">
      <c r="A43" s="27"/>
      <c r="B43" s="27"/>
      <c r="C43" s="27"/>
      <c r="D43" s="27"/>
      <c r="E43" s="27"/>
      <c r="F43" s="27"/>
      <c r="G43" s="27"/>
      <c r="H43" s="27"/>
      <c r="I43" s="27"/>
      <c r="K43" s="200"/>
    </row>
    <row r="44" spans="1:16">
      <c r="A44" s="27"/>
      <c r="B44" s="27"/>
      <c r="C44" s="27"/>
      <c r="D44" s="27"/>
      <c r="E44" s="27"/>
      <c r="F44" s="27"/>
      <c r="G44" s="27"/>
      <c r="H44" s="27"/>
      <c r="I44" s="27"/>
      <c r="K44" s="200"/>
    </row>
    <row r="45" spans="1:16">
      <c r="A45" s="27"/>
      <c r="B45" s="27"/>
      <c r="C45" s="27"/>
      <c r="D45" s="27"/>
      <c r="E45" s="27"/>
      <c r="F45" s="27"/>
      <c r="G45" s="27"/>
      <c r="H45" s="27"/>
      <c r="I45" s="27"/>
    </row>
  </sheetData>
  <pageMargins left="0.70866141732283472" right="0.70866141732283472" top="0.74803149606299213" bottom="0.74803149606299213" header="0.31496062992125984" footer="0.31496062992125984"/>
  <pageSetup scale="52" orientation="portrait" r:id="rId1"/>
  <colBreaks count="1" manualBreakCount="1">
    <brk id="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election activeCell="J37" sqref="J2:J37"/>
    </sheetView>
  </sheetViews>
  <sheetFormatPr baseColWidth="10" defaultRowHeight="15"/>
  <cols>
    <col min="1" max="1" width="5" bestFit="1" customWidth="1"/>
    <col min="3" max="3" width="9.85546875" customWidth="1"/>
    <col min="4" max="4" width="6.85546875" bestFit="1" customWidth="1"/>
    <col min="5" max="5" width="15.42578125" bestFit="1" customWidth="1"/>
    <col min="6" max="6" width="13.85546875" bestFit="1" customWidth="1"/>
  </cols>
  <sheetData>
    <row r="1" spans="1:10">
      <c r="A1" s="2" t="s">
        <v>0</v>
      </c>
      <c r="B1" s="2" t="s">
        <v>20</v>
      </c>
      <c r="C1" s="2" t="s">
        <v>1</v>
      </c>
      <c r="D1" s="2" t="s">
        <v>2</v>
      </c>
      <c r="E1" s="2" t="s">
        <v>3</v>
      </c>
      <c r="F1" s="2" t="s">
        <v>4</v>
      </c>
      <c r="G1" s="2" t="s">
        <v>19</v>
      </c>
    </row>
    <row r="2" spans="1:10">
      <c r="A2" s="2">
        <v>1</v>
      </c>
      <c r="B2" s="2"/>
      <c r="C2" s="2">
        <v>45426</v>
      </c>
      <c r="D2" s="2" t="s">
        <v>5</v>
      </c>
      <c r="E2" s="2">
        <v>1</v>
      </c>
      <c r="F2" s="2" t="s">
        <v>6</v>
      </c>
      <c r="G2" s="2"/>
      <c r="H2" t="str">
        <f>RIGHT(F2,8)</f>
        <v>00:54.32</v>
      </c>
      <c r="I2" t="str">
        <f>LEFT(H2,5)</f>
        <v>00:54</v>
      </c>
      <c r="J2">
        <v>0.54</v>
      </c>
    </row>
    <row r="3" spans="1:10">
      <c r="A3" s="2">
        <v>2</v>
      </c>
      <c r="B3" s="2"/>
      <c r="C3" s="2">
        <v>45417</v>
      </c>
      <c r="D3" s="2" t="s">
        <v>5</v>
      </c>
      <c r="E3" s="2">
        <v>2</v>
      </c>
      <c r="F3" s="2" t="s">
        <v>7</v>
      </c>
      <c r="G3" s="2"/>
      <c r="H3" t="str">
        <f t="shared" ref="H3:H26" si="0">RIGHT(F3,8)</f>
        <v>01:51.73</v>
      </c>
      <c r="I3" t="str">
        <f t="shared" ref="I3:I26" si="1">LEFT(H3,5)</f>
        <v>01:51</v>
      </c>
      <c r="J3">
        <v>1.51</v>
      </c>
    </row>
    <row r="4" spans="1:10">
      <c r="A4" s="2">
        <v>3</v>
      </c>
      <c r="B4" s="2"/>
      <c r="C4" s="2">
        <v>45275</v>
      </c>
      <c r="D4" s="2" t="s">
        <v>5</v>
      </c>
      <c r="E4" s="2">
        <v>11</v>
      </c>
      <c r="F4" s="2" t="s">
        <v>8</v>
      </c>
      <c r="G4" s="2"/>
      <c r="H4" t="str">
        <f t="shared" si="0"/>
        <v>08:18.36</v>
      </c>
      <c r="I4" t="str">
        <f t="shared" si="1"/>
        <v>08:18</v>
      </c>
      <c r="J4">
        <v>8.18</v>
      </c>
    </row>
    <row r="5" spans="1:10">
      <c r="A5" s="2">
        <v>4</v>
      </c>
      <c r="B5" s="2"/>
      <c r="C5" s="2">
        <v>45594</v>
      </c>
      <c r="D5" s="2" t="s">
        <v>5</v>
      </c>
      <c r="E5" s="2">
        <v>4</v>
      </c>
      <c r="F5" s="2" t="s">
        <v>10</v>
      </c>
      <c r="G5" s="2"/>
      <c r="H5" t="str">
        <f t="shared" si="0"/>
        <v>02:02.81</v>
      </c>
      <c r="I5" t="str">
        <f t="shared" si="1"/>
        <v>02:02</v>
      </c>
      <c r="J5">
        <v>2.02</v>
      </c>
    </row>
    <row r="6" spans="1:10">
      <c r="A6" s="2">
        <v>5</v>
      </c>
      <c r="B6" s="2"/>
      <c r="C6" s="2">
        <v>45176</v>
      </c>
      <c r="D6" s="2" t="s">
        <v>5</v>
      </c>
      <c r="E6" s="2">
        <v>1</v>
      </c>
      <c r="F6" s="2" t="s">
        <v>9</v>
      </c>
      <c r="G6" s="2"/>
      <c r="H6" t="str">
        <f t="shared" si="0"/>
        <v>01:02.57</v>
      </c>
      <c r="I6" t="str">
        <f t="shared" si="1"/>
        <v>01:02</v>
      </c>
      <c r="J6">
        <v>1.02</v>
      </c>
    </row>
    <row r="7" spans="1:10">
      <c r="A7" s="2">
        <v>6</v>
      </c>
      <c r="B7" s="2"/>
      <c r="C7" s="2">
        <v>45421</v>
      </c>
      <c r="D7" s="2" t="s">
        <v>5</v>
      </c>
      <c r="E7" s="2">
        <v>1</v>
      </c>
      <c r="F7" s="2" t="s">
        <v>11</v>
      </c>
      <c r="G7" s="2"/>
      <c r="H7" t="str">
        <f t="shared" si="0"/>
        <v>01:49.51</v>
      </c>
      <c r="I7" t="str">
        <f t="shared" si="1"/>
        <v>01:49</v>
      </c>
      <c r="J7">
        <v>1.49</v>
      </c>
    </row>
    <row r="8" spans="1:10">
      <c r="A8" s="2">
        <v>7</v>
      </c>
      <c r="B8" s="2"/>
      <c r="C8" s="2">
        <v>44928</v>
      </c>
      <c r="D8" s="2" t="s">
        <v>5</v>
      </c>
      <c r="E8" s="2">
        <v>2</v>
      </c>
      <c r="F8" s="2" t="s">
        <v>12</v>
      </c>
      <c r="G8" s="2"/>
      <c r="H8" t="str">
        <f t="shared" si="0"/>
        <v>02:07.07</v>
      </c>
      <c r="I8" t="str">
        <f t="shared" si="1"/>
        <v>02:07</v>
      </c>
      <c r="J8">
        <v>2.0699999999999998</v>
      </c>
    </row>
    <row r="9" spans="1:10">
      <c r="A9" s="2">
        <v>8</v>
      </c>
      <c r="B9" s="2"/>
      <c r="C9" s="2">
        <v>45175</v>
      </c>
      <c r="D9" s="2" t="s">
        <v>5</v>
      </c>
      <c r="E9" s="2">
        <v>1</v>
      </c>
      <c r="F9" s="2" t="s">
        <v>13</v>
      </c>
      <c r="G9" s="2"/>
      <c r="H9" t="str">
        <f t="shared" si="0"/>
        <v>01:04.55</v>
      </c>
      <c r="I9" t="str">
        <f t="shared" si="1"/>
        <v>01:04</v>
      </c>
      <c r="J9">
        <v>1.04</v>
      </c>
    </row>
    <row r="10" spans="1:10">
      <c r="A10" s="2">
        <v>9</v>
      </c>
      <c r="B10" s="2"/>
      <c r="C10" s="2">
        <v>45459</v>
      </c>
      <c r="D10" s="2" t="s">
        <v>5</v>
      </c>
      <c r="E10" s="2">
        <v>1</v>
      </c>
      <c r="F10" s="2" t="s">
        <v>14</v>
      </c>
      <c r="G10" s="2"/>
      <c r="H10" t="str">
        <f t="shared" si="0"/>
        <v>00:51.60</v>
      </c>
      <c r="I10" t="str">
        <f t="shared" si="1"/>
        <v>00:51</v>
      </c>
      <c r="J10">
        <v>0.51</v>
      </c>
    </row>
    <row r="11" spans="1:10">
      <c r="A11" s="2">
        <v>10</v>
      </c>
      <c r="B11" s="2"/>
      <c r="C11" s="2">
        <v>45026</v>
      </c>
      <c r="D11" s="2" t="s">
        <v>5</v>
      </c>
      <c r="E11" s="2">
        <v>3</v>
      </c>
      <c r="F11" s="2" t="s">
        <v>15</v>
      </c>
      <c r="G11" s="2" t="s">
        <v>18</v>
      </c>
      <c r="H11" t="str">
        <f t="shared" si="0"/>
        <v>07:30.21</v>
      </c>
      <c r="I11" t="str">
        <f t="shared" si="1"/>
        <v>07:30</v>
      </c>
      <c r="J11">
        <v>7.3</v>
      </c>
    </row>
    <row r="12" spans="1:10">
      <c r="A12" s="2">
        <v>11</v>
      </c>
      <c r="B12" s="2"/>
      <c r="C12" s="2">
        <v>45513</v>
      </c>
      <c r="D12" s="2" t="s">
        <v>16</v>
      </c>
      <c r="E12" s="2">
        <v>1</v>
      </c>
      <c r="F12" s="2" t="s">
        <v>17</v>
      </c>
      <c r="G12" s="2"/>
      <c r="H12" t="str">
        <f t="shared" si="0"/>
        <v>00:36.42</v>
      </c>
      <c r="I12" t="str">
        <f t="shared" si="1"/>
        <v>00:36</v>
      </c>
      <c r="J12">
        <v>0.36</v>
      </c>
    </row>
    <row r="13" spans="1:10">
      <c r="A13" s="2">
        <v>12</v>
      </c>
      <c r="B13" s="2"/>
      <c r="C13" s="2">
        <v>45391</v>
      </c>
      <c r="D13" s="2" t="s">
        <v>16</v>
      </c>
      <c r="E13" s="2">
        <v>1</v>
      </c>
      <c r="F13" s="2" t="s">
        <v>17</v>
      </c>
      <c r="G13" s="2"/>
      <c r="H13" t="str">
        <f t="shared" si="0"/>
        <v>00:36.42</v>
      </c>
      <c r="I13" t="str">
        <f t="shared" si="1"/>
        <v>00:36</v>
      </c>
      <c r="J13">
        <v>0.36</v>
      </c>
    </row>
    <row r="14" spans="1:10">
      <c r="A14" s="2">
        <v>13</v>
      </c>
      <c r="B14" s="3">
        <v>41339</v>
      </c>
      <c r="C14" s="2">
        <v>44705</v>
      </c>
      <c r="D14" s="2" t="s">
        <v>5</v>
      </c>
      <c r="E14" s="2">
        <v>1</v>
      </c>
      <c r="F14" s="2" t="s">
        <v>21</v>
      </c>
      <c r="G14" s="2"/>
      <c r="H14" t="str">
        <f t="shared" si="0"/>
        <v>01:05.82</v>
      </c>
      <c r="I14" t="str">
        <f t="shared" si="1"/>
        <v>01:05</v>
      </c>
      <c r="J14">
        <v>1.05</v>
      </c>
    </row>
    <row r="15" spans="1:10">
      <c r="A15" s="2">
        <v>14</v>
      </c>
      <c r="B15" s="3">
        <v>41339</v>
      </c>
      <c r="C15" s="2">
        <v>44681</v>
      </c>
      <c r="D15" s="2" t="s">
        <v>5</v>
      </c>
      <c r="E15" s="2">
        <v>1</v>
      </c>
      <c r="F15" s="4" t="s">
        <v>22</v>
      </c>
      <c r="G15" s="2"/>
      <c r="H15" t="str">
        <f t="shared" si="0"/>
        <v>01:18.54</v>
      </c>
      <c r="I15" t="str">
        <f t="shared" si="1"/>
        <v>01:18</v>
      </c>
      <c r="J15">
        <v>1.18</v>
      </c>
    </row>
    <row r="16" spans="1:10">
      <c r="A16" s="2">
        <v>15</v>
      </c>
      <c r="B16" s="3">
        <v>41339</v>
      </c>
      <c r="C16" s="2">
        <v>44665</v>
      </c>
      <c r="D16" s="2" t="s">
        <v>5</v>
      </c>
      <c r="E16" s="2">
        <v>1</v>
      </c>
      <c r="F16" s="2" t="s">
        <v>23</v>
      </c>
      <c r="G16" s="2"/>
      <c r="H16" t="str">
        <f t="shared" si="0"/>
        <v>00:53.06</v>
      </c>
      <c r="I16" t="str">
        <f t="shared" si="1"/>
        <v>00:53</v>
      </c>
      <c r="J16">
        <v>0.53</v>
      </c>
    </row>
    <row r="17" spans="1:10">
      <c r="A17" s="2">
        <v>16</v>
      </c>
      <c r="B17" s="3">
        <v>41339</v>
      </c>
      <c r="C17" s="2">
        <v>44643</v>
      </c>
      <c r="D17" s="2" t="s">
        <v>5</v>
      </c>
      <c r="E17" s="2">
        <v>5</v>
      </c>
      <c r="F17" s="2" t="s">
        <v>24</v>
      </c>
      <c r="G17" s="2"/>
      <c r="H17" t="str">
        <f t="shared" si="0"/>
        <v>02:53.81</v>
      </c>
      <c r="I17" t="str">
        <f t="shared" si="1"/>
        <v>02:53</v>
      </c>
      <c r="J17">
        <v>2.5299999999999998</v>
      </c>
    </row>
    <row r="18" spans="1:10">
      <c r="A18" s="2">
        <v>17</v>
      </c>
      <c r="B18" s="3">
        <v>41339</v>
      </c>
      <c r="C18" s="2">
        <v>44551</v>
      </c>
      <c r="D18" s="2" t="s">
        <v>5</v>
      </c>
      <c r="E18" s="2">
        <v>1</v>
      </c>
      <c r="F18" s="2" t="s">
        <v>26</v>
      </c>
      <c r="G18" s="2"/>
      <c r="H18" t="str">
        <f t="shared" si="0"/>
        <v>01:28.17</v>
      </c>
      <c r="I18" t="str">
        <f t="shared" si="1"/>
        <v>01:28</v>
      </c>
      <c r="J18">
        <v>1.28</v>
      </c>
    </row>
    <row r="19" spans="1:10">
      <c r="A19" s="2">
        <v>18</v>
      </c>
      <c r="B19" s="3">
        <v>41339</v>
      </c>
      <c r="C19" s="2">
        <v>44545</v>
      </c>
      <c r="D19" s="2" t="s">
        <v>16</v>
      </c>
      <c r="E19" s="2">
        <v>1</v>
      </c>
      <c r="F19" s="2" t="s">
        <v>25</v>
      </c>
      <c r="G19" s="2"/>
      <c r="H19" t="str">
        <f t="shared" si="0"/>
        <v>00:52.17</v>
      </c>
      <c r="I19" t="str">
        <f t="shared" si="1"/>
        <v>00:52</v>
      </c>
      <c r="J19">
        <v>0.52</v>
      </c>
    </row>
    <row r="20" spans="1:10">
      <c r="A20" s="2">
        <v>19</v>
      </c>
      <c r="B20" s="3">
        <v>41339</v>
      </c>
      <c r="C20" s="2">
        <v>44542</v>
      </c>
      <c r="D20" s="2" t="s">
        <v>5</v>
      </c>
      <c r="E20" s="2">
        <v>1</v>
      </c>
      <c r="F20" s="2" t="s">
        <v>27</v>
      </c>
      <c r="G20" s="2"/>
      <c r="H20" t="str">
        <f t="shared" si="0"/>
        <v>00:53.69</v>
      </c>
      <c r="I20" t="str">
        <f t="shared" si="1"/>
        <v>00:53</v>
      </c>
      <c r="J20">
        <v>0.53</v>
      </c>
    </row>
    <row r="21" spans="1:10">
      <c r="A21" s="2">
        <v>20</v>
      </c>
      <c r="B21" s="3">
        <v>41339</v>
      </c>
      <c r="C21" s="2">
        <v>44524</v>
      </c>
      <c r="D21" s="2" t="s">
        <v>5</v>
      </c>
      <c r="E21" s="2">
        <v>2</v>
      </c>
      <c r="F21" s="2" t="s">
        <v>28</v>
      </c>
      <c r="G21" s="2"/>
      <c r="H21" t="str">
        <f t="shared" si="0"/>
        <v>00:58.87</v>
      </c>
      <c r="I21" t="str">
        <f t="shared" si="1"/>
        <v>00:58</v>
      </c>
      <c r="J21">
        <v>0.57999999999999996</v>
      </c>
    </row>
    <row r="22" spans="1:10">
      <c r="A22" s="2">
        <v>21</v>
      </c>
      <c r="B22" s="3">
        <v>41339</v>
      </c>
      <c r="C22" s="2">
        <v>44493</v>
      </c>
      <c r="D22" s="2" t="s">
        <v>16</v>
      </c>
      <c r="E22" s="2">
        <v>1</v>
      </c>
      <c r="F22" s="2" t="s">
        <v>29</v>
      </c>
      <c r="G22" s="2"/>
      <c r="H22" t="str">
        <f t="shared" si="0"/>
        <v>00:28.62</v>
      </c>
      <c r="I22" t="str">
        <f t="shared" si="1"/>
        <v>00:28</v>
      </c>
      <c r="J22">
        <v>0.28000000000000003</v>
      </c>
    </row>
    <row r="23" spans="1:10">
      <c r="A23" s="2">
        <v>22</v>
      </c>
      <c r="B23" s="3">
        <v>41339</v>
      </c>
      <c r="C23" s="2">
        <v>44462</v>
      </c>
      <c r="D23" s="2" t="s">
        <v>5</v>
      </c>
      <c r="E23" s="2">
        <v>1</v>
      </c>
      <c r="F23" s="2" t="s">
        <v>30</v>
      </c>
      <c r="G23" s="2" t="s">
        <v>34</v>
      </c>
      <c r="H23" t="str">
        <f t="shared" si="0"/>
        <v>01:34.37</v>
      </c>
      <c r="I23" t="str">
        <f t="shared" si="1"/>
        <v>01:34</v>
      </c>
      <c r="J23">
        <v>1.34</v>
      </c>
    </row>
    <row r="24" spans="1:10">
      <c r="A24" s="2">
        <v>23</v>
      </c>
      <c r="B24" s="3">
        <v>41339</v>
      </c>
      <c r="C24" s="2">
        <v>44442</v>
      </c>
      <c r="D24" s="2" t="s">
        <v>5</v>
      </c>
      <c r="E24" s="2">
        <v>1</v>
      </c>
      <c r="F24" s="2" t="s">
        <v>31</v>
      </c>
      <c r="G24" s="2" t="s">
        <v>35</v>
      </c>
      <c r="H24" t="str">
        <f t="shared" si="0"/>
        <v>03:36.77</v>
      </c>
      <c r="I24" t="str">
        <f t="shared" si="1"/>
        <v>03:36</v>
      </c>
      <c r="J24">
        <v>3.36</v>
      </c>
    </row>
    <row r="25" spans="1:10">
      <c r="A25" s="2">
        <v>24</v>
      </c>
      <c r="B25" s="3">
        <v>41339</v>
      </c>
      <c r="C25" s="2">
        <v>44408</v>
      </c>
      <c r="D25" s="2" t="s">
        <v>16</v>
      </c>
      <c r="E25" s="2">
        <v>1</v>
      </c>
      <c r="F25" s="2" t="s">
        <v>32</v>
      </c>
      <c r="G25" s="2"/>
      <c r="H25" t="str">
        <f t="shared" si="0"/>
        <v>00:52.05</v>
      </c>
      <c r="I25" t="str">
        <f t="shared" si="1"/>
        <v>00:52</v>
      </c>
      <c r="J25">
        <v>0.52</v>
      </c>
    </row>
    <row r="26" spans="1:10">
      <c r="A26" s="2">
        <v>25</v>
      </c>
      <c r="B26" s="3">
        <v>41339</v>
      </c>
      <c r="C26" s="2">
        <v>44400</v>
      </c>
      <c r="D26" s="2" t="s">
        <v>5</v>
      </c>
      <c r="E26" s="2">
        <v>1</v>
      </c>
      <c r="F26" s="2" t="s">
        <v>33</v>
      </c>
      <c r="G26" s="2"/>
      <c r="H26" t="str">
        <f t="shared" si="0"/>
        <v>00.51.18</v>
      </c>
      <c r="I26" t="str">
        <f t="shared" si="1"/>
        <v>00.51</v>
      </c>
      <c r="J26">
        <v>0.51</v>
      </c>
    </row>
    <row r="27" spans="1:10">
      <c r="J27" s="107">
        <v>0.63868810684652999</v>
      </c>
    </row>
    <row r="28" spans="1:10">
      <c r="J28" s="107">
        <v>0.86556156020378694</v>
      </c>
    </row>
    <row r="29" spans="1:10">
      <c r="J29" s="107">
        <v>1.0816074791364372</v>
      </c>
    </row>
    <row r="30" spans="1:10">
      <c r="J30" s="107">
        <v>1.1944371181016322</v>
      </c>
    </row>
    <row r="31" spans="1:10">
      <c r="J31" s="107">
        <v>1.2352370504231658</v>
      </c>
    </row>
    <row r="32" spans="1:10">
      <c r="J32" s="107">
        <v>1.2804571269953158</v>
      </c>
    </row>
    <row r="33" spans="10:10">
      <c r="J33" s="107">
        <v>1.3209182725404389</v>
      </c>
    </row>
    <row r="34" spans="10:10">
      <c r="J34" s="107">
        <v>1.3398221199167892</v>
      </c>
    </row>
    <row r="35" spans="10:10">
      <c r="J35" s="107">
        <v>1.3927319741924293</v>
      </c>
    </row>
    <row r="36" spans="10:10">
      <c r="J36" s="107">
        <v>1.4520446711685508</v>
      </c>
    </row>
    <row r="37" spans="10:10">
      <c r="J37" s="107">
        <v>2.0805327949346974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1"/>
  <sheetViews>
    <sheetView topLeftCell="A4" workbookViewId="0">
      <selection activeCell="E9" sqref="E9"/>
    </sheetView>
  </sheetViews>
  <sheetFormatPr baseColWidth="10" defaultRowHeight="15"/>
  <cols>
    <col min="1" max="1" width="25.5703125" customWidth="1"/>
    <col min="2" max="2" width="7.42578125" customWidth="1"/>
    <col min="3" max="3" width="66.7109375" customWidth="1"/>
    <col min="5" max="5" width="45.5703125" customWidth="1"/>
  </cols>
  <sheetData>
    <row r="2" spans="1:5">
      <c r="A2" t="s">
        <v>927</v>
      </c>
      <c r="C2" t="s">
        <v>922</v>
      </c>
      <c r="E2" t="s">
        <v>928</v>
      </c>
    </row>
    <row r="3" spans="1:5" ht="94.5">
      <c r="A3" s="212" t="s">
        <v>925</v>
      </c>
      <c r="C3" s="212" t="s">
        <v>930</v>
      </c>
      <c r="E3" s="213" t="s">
        <v>935</v>
      </c>
    </row>
    <row r="4" spans="1:5">
      <c r="C4" s="210"/>
    </row>
    <row r="5" spans="1:5" ht="120">
      <c r="A5" s="212" t="s">
        <v>923</v>
      </c>
      <c r="C5" s="212" t="s">
        <v>929</v>
      </c>
      <c r="E5" s="213" t="s">
        <v>932</v>
      </c>
    </row>
    <row r="7" spans="1:5" ht="120">
      <c r="A7" s="212" t="s">
        <v>924</v>
      </c>
      <c r="C7" s="212" t="s">
        <v>931</v>
      </c>
      <c r="E7" s="213" t="s">
        <v>933</v>
      </c>
    </row>
    <row r="8" spans="1:5">
      <c r="C8" s="210"/>
    </row>
    <row r="9" spans="1:5" ht="90">
      <c r="A9" s="212" t="s">
        <v>926</v>
      </c>
      <c r="C9" s="212" t="s">
        <v>921</v>
      </c>
      <c r="E9" s="211" t="s">
        <v>934</v>
      </c>
    </row>
    <row r="11" spans="1:5" ht="15.75">
      <c r="E11" s="21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195"/>
  <sheetViews>
    <sheetView topLeftCell="A187" workbookViewId="0">
      <selection activeCell="E195" sqref="E195"/>
    </sheetView>
  </sheetViews>
  <sheetFormatPr baseColWidth="10" defaultRowHeight="15"/>
  <cols>
    <col min="3" max="3" width="23.28515625" customWidth="1"/>
    <col min="4" max="4" width="23.85546875" customWidth="1"/>
    <col min="5" max="5" width="26.42578125" customWidth="1"/>
  </cols>
  <sheetData>
    <row r="1" spans="3:5">
      <c r="D1" t="s">
        <v>968</v>
      </c>
    </row>
    <row r="2" spans="3:5" ht="19.5">
      <c r="C2" s="214" t="s">
        <v>936</v>
      </c>
      <c r="D2" s="314" t="s">
        <v>938</v>
      </c>
      <c r="E2" s="314" t="s">
        <v>939</v>
      </c>
    </row>
    <row r="3" spans="3:5">
      <c r="C3" s="215" t="s">
        <v>937</v>
      </c>
      <c r="D3" s="315"/>
      <c r="E3" s="315"/>
    </row>
    <row r="4" spans="3:5">
      <c r="C4" s="318" t="s">
        <v>940</v>
      </c>
      <c r="D4" s="312"/>
      <c r="E4" s="312"/>
    </row>
    <row r="5" spans="3:5">
      <c r="C5" s="319"/>
      <c r="D5" s="313"/>
      <c r="E5" s="313"/>
    </row>
    <row r="6" spans="3:5" ht="43.5" customHeight="1">
      <c r="C6" s="316" t="s">
        <v>941</v>
      </c>
      <c r="D6" s="310" t="s">
        <v>942</v>
      </c>
      <c r="E6" s="310" t="s">
        <v>943</v>
      </c>
    </row>
    <row r="7" spans="3:5">
      <c r="C7" s="317"/>
      <c r="D7" s="311"/>
      <c r="E7" s="311"/>
    </row>
    <row r="8" spans="3:5">
      <c r="C8" s="318" t="s">
        <v>944</v>
      </c>
      <c r="D8" s="312"/>
      <c r="E8" s="312"/>
    </row>
    <row r="9" spans="3:5">
      <c r="C9" s="319"/>
      <c r="D9" s="313"/>
      <c r="E9" s="313"/>
    </row>
    <row r="10" spans="3:5">
      <c r="C10" s="316" t="s">
        <v>945</v>
      </c>
      <c r="D10" s="310" t="s">
        <v>942</v>
      </c>
      <c r="E10" s="310" t="s">
        <v>943</v>
      </c>
    </row>
    <row r="11" spans="3:5">
      <c r="C11" s="317"/>
      <c r="D11" s="311"/>
      <c r="E11" s="311"/>
    </row>
    <row r="12" spans="3:5">
      <c r="C12" s="316" t="s">
        <v>946</v>
      </c>
      <c r="D12" s="310" t="s">
        <v>947</v>
      </c>
      <c r="E12" s="310" t="s">
        <v>943</v>
      </c>
    </row>
    <row r="13" spans="3:5">
      <c r="C13" s="317"/>
      <c r="D13" s="311"/>
      <c r="E13" s="311"/>
    </row>
    <row r="14" spans="3:5">
      <c r="C14" s="316" t="s">
        <v>948</v>
      </c>
      <c r="D14" s="310" t="s">
        <v>943</v>
      </c>
      <c r="E14" s="310" t="s">
        <v>949</v>
      </c>
    </row>
    <row r="15" spans="3:5">
      <c r="C15" s="317"/>
      <c r="D15" s="311"/>
      <c r="E15" s="311"/>
    </row>
    <row r="16" spans="3:5">
      <c r="C16" s="316" t="s">
        <v>950</v>
      </c>
      <c r="D16" s="310" t="s">
        <v>943</v>
      </c>
      <c r="E16" s="310" t="s">
        <v>949</v>
      </c>
    </row>
    <row r="17" spans="3:5">
      <c r="C17" s="317"/>
      <c r="D17" s="311"/>
      <c r="E17" s="311"/>
    </row>
    <row r="18" spans="3:5">
      <c r="C18" s="316" t="s">
        <v>951</v>
      </c>
      <c r="D18" s="310" t="s">
        <v>943</v>
      </c>
      <c r="E18" s="310" t="s">
        <v>949</v>
      </c>
    </row>
    <row r="19" spans="3:5">
      <c r="C19" s="317"/>
      <c r="D19" s="311"/>
      <c r="E19" s="311"/>
    </row>
    <row r="20" spans="3:5">
      <c r="C20" s="318" t="s">
        <v>952</v>
      </c>
      <c r="D20" s="312"/>
      <c r="E20" s="312"/>
    </row>
    <row r="21" spans="3:5">
      <c r="C21" s="319"/>
      <c r="D21" s="313"/>
      <c r="E21" s="313"/>
    </row>
    <row r="22" spans="3:5">
      <c r="C22" s="316" t="s">
        <v>953</v>
      </c>
      <c r="D22" s="310" t="s">
        <v>947</v>
      </c>
      <c r="E22" s="310" t="s">
        <v>949</v>
      </c>
    </row>
    <row r="23" spans="3:5">
      <c r="C23" s="317"/>
      <c r="D23" s="311"/>
      <c r="E23" s="311"/>
    </row>
    <row r="24" spans="3:5">
      <c r="C24" s="316" t="s">
        <v>954</v>
      </c>
      <c r="D24" s="310" t="s">
        <v>947</v>
      </c>
      <c r="E24" s="310" t="s">
        <v>949</v>
      </c>
    </row>
    <row r="25" spans="3:5">
      <c r="C25" s="317"/>
      <c r="D25" s="311"/>
      <c r="E25" s="311"/>
    </row>
    <row r="26" spans="3:5">
      <c r="C26" s="318" t="s">
        <v>955</v>
      </c>
      <c r="D26" s="312"/>
      <c r="E26" s="312"/>
    </row>
    <row r="27" spans="3:5">
      <c r="C27" s="319"/>
      <c r="D27" s="313"/>
      <c r="E27" s="313"/>
    </row>
    <row r="28" spans="3:5">
      <c r="C28" s="316" t="s">
        <v>956</v>
      </c>
      <c r="D28" s="310" t="s">
        <v>943</v>
      </c>
      <c r="E28" s="310" t="s">
        <v>949</v>
      </c>
    </row>
    <row r="29" spans="3:5">
      <c r="C29" s="317"/>
      <c r="D29" s="311"/>
      <c r="E29" s="311"/>
    </row>
    <row r="30" spans="3:5">
      <c r="C30" s="316" t="s">
        <v>957</v>
      </c>
      <c r="D30" s="310" t="s">
        <v>943</v>
      </c>
      <c r="E30" s="310" t="s">
        <v>949</v>
      </c>
    </row>
    <row r="31" spans="3:5">
      <c r="C31" s="317"/>
      <c r="D31" s="311"/>
      <c r="E31" s="311"/>
    </row>
    <row r="32" spans="3:5">
      <c r="C32" s="318" t="s">
        <v>958</v>
      </c>
      <c r="D32" s="312"/>
      <c r="E32" s="312"/>
    </row>
    <row r="33" spans="3:5">
      <c r="C33" s="319"/>
      <c r="D33" s="313"/>
      <c r="E33" s="313"/>
    </row>
    <row r="34" spans="3:5">
      <c r="C34" s="316" t="s">
        <v>959</v>
      </c>
      <c r="D34" s="310" t="s">
        <v>943</v>
      </c>
      <c r="E34" s="310" t="s">
        <v>949</v>
      </c>
    </row>
    <row r="35" spans="3:5">
      <c r="C35" s="317"/>
      <c r="D35" s="311"/>
      <c r="E35" s="311"/>
    </row>
    <row r="36" spans="3:5">
      <c r="C36" s="318" t="s">
        <v>960</v>
      </c>
      <c r="D36" s="312"/>
      <c r="E36" s="312"/>
    </row>
    <row r="37" spans="3:5">
      <c r="C37" s="319"/>
      <c r="D37" s="313"/>
      <c r="E37" s="313"/>
    </row>
    <row r="38" spans="3:5">
      <c r="C38" s="316" t="s">
        <v>961</v>
      </c>
      <c r="D38" s="310" t="s">
        <v>962</v>
      </c>
      <c r="E38" s="310" t="s">
        <v>949</v>
      </c>
    </row>
    <row r="39" spans="3:5">
      <c r="C39" s="317"/>
      <c r="D39" s="311"/>
      <c r="E39" s="311"/>
    </row>
    <row r="40" spans="3:5" ht="24" customHeight="1">
      <c r="C40" s="318" t="s">
        <v>963</v>
      </c>
      <c r="D40" s="310" t="s">
        <v>964</v>
      </c>
      <c r="E40" s="310" t="s">
        <v>964</v>
      </c>
    </row>
    <row r="41" spans="3:5">
      <c r="C41" s="319"/>
      <c r="D41" s="311"/>
      <c r="E41" s="311"/>
    </row>
    <row r="42" spans="3:5">
      <c r="C42" s="318" t="s">
        <v>965</v>
      </c>
      <c r="D42" s="312"/>
      <c r="E42" s="312"/>
    </row>
    <row r="43" spans="3:5">
      <c r="C43" s="319"/>
      <c r="D43" s="313"/>
      <c r="E43" s="313"/>
    </row>
    <row r="44" spans="3:5" ht="43.5" customHeight="1">
      <c r="C44" s="316" t="s">
        <v>966</v>
      </c>
      <c r="D44" s="310" t="s">
        <v>942</v>
      </c>
      <c r="E44" s="310" t="s">
        <v>943</v>
      </c>
    </row>
    <row r="45" spans="3:5">
      <c r="C45" s="317"/>
      <c r="D45" s="311"/>
      <c r="E45" s="311"/>
    </row>
    <row r="46" spans="3:5">
      <c r="C46" s="318" t="s">
        <v>967</v>
      </c>
      <c r="D46" s="310" t="s">
        <v>964</v>
      </c>
      <c r="E46" s="310" t="s">
        <v>964</v>
      </c>
    </row>
    <row r="47" spans="3:5">
      <c r="C47" s="319"/>
      <c r="D47" s="311"/>
      <c r="E47" s="311"/>
    </row>
    <row r="49" spans="3:5" ht="19.5">
      <c r="C49" s="216" t="s">
        <v>936</v>
      </c>
      <c r="D49" s="304" t="s">
        <v>938</v>
      </c>
      <c r="E49" s="304" t="s">
        <v>939</v>
      </c>
    </row>
    <row r="50" spans="3:5" ht="19.5">
      <c r="C50" s="217" t="s">
        <v>969</v>
      </c>
      <c r="D50" s="305"/>
      <c r="E50" s="305"/>
    </row>
    <row r="51" spans="3:5">
      <c r="C51" s="294" t="s">
        <v>940</v>
      </c>
      <c r="D51" s="296"/>
      <c r="E51" s="296"/>
    </row>
    <row r="52" spans="3:5">
      <c r="C52" s="295"/>
      <c r="D52" s="297"/>
      <c r="E52" s="297"/>
    </row>
    <row r="53" spans="3:5">
      <c r="C53" s="306" t="s">
        <v>941</v>
      </c>
      <c r="D53" s="308" t="s">
        <v>942</v>
      </c>
      <c r="E53" s="308" t="s">
        <v>970</v>
      </c>
    </row>
    <row r="54" spans="3:5">
      <c r="C54" s="307"/>
      <c r="D54" s="309"/>
      <c r="E54" s="309"/>
    </row>
    <row r="55" spans="3:5">
      <c r="C55" s="294" t="s">
        <v>944</v>
      </c>
      <c r="D55" s="296"/>
      <c r="E55" s="296"/>
    </row>
    <row r="56" spans="3:5">
      <c r="C56" s="295"/>
      <c r="D56" s="297"/>
      <c r="E56" s="297"/>
    </row>
    <row r="57" spans="3:5">
      <c r="C57" s="306" t="s">
        <v>945</v>
      </c>
      <c r="D57" s="308" t="s">
        <v>942</v>
      </c>
      <c r="E57" s="308" t="s">
        <v>970</v>
      </c>
    </row>
    <row r="58" spans="3:5">
      <c r="C58" s="307"/>
      <c r="D58" s="309"/>
      <c r="E58" s="309"/>
    </row>
    <row r="59" spans="3:5">
      <c r="C59" s="306" t="s">
        <v>946</v>
      </c>
      <c r="D59" s="308" t="s">
        <v>947</v>
      </c>
      <c r="E59" s="308" t="s">
        <v>970</v>
      </c>
    </row>
    <row r="60" spans="3:5">
      <c r="C60" s="307"/>
      <c r="D60" s="309"/>
      <c r="E60" s="309"/>
    </row>
    <row r="61" spans="3:5">
      <c r="C61" s="306" t="s">
        <v>948</v>
      </c>
      <c r="D61" s="308" t="s">
        <v>943</v>
      </c>
      <c r="E61" s="308" t="s">
        <v>971</v>
      </c>
    </row>
    <row r="62" spans="3:5">
      <c r="C62" s="307"/>
      <c r="D62" s="309"/>
      <c r="E62" s="309"/>
    </row>
    <row r="63" spans="3:5">
      <c r="C63" s="306" t="s">
        <v>950</v>
      </c>
      <c r="D63" s="308" t="s">
        <v>943</v>
      </c>
      <c r="E63" s="308" t="s">
        <v>971</v>
      </c>
    </row>
    <row r="64" spans="3:5">
      <c r="C64" s="307"/>
      <c r="D64" s="309"/>
      <c r="E64" s="309"/>
    </row>
    <row r="65" spans="3:5">
      <c r="C65" s="306" t="s">
        <v>951</v>
      </c>
      <c r="D65" s="308" t="s">
        <v>943</v>
      </c>
      <c r="E65" s="308" t="s">
        <v>971</v>
      </c>
    </row>
    <row r="66" spans="3:5">
      <c r="C66" s="307"/>
      <c r="D66" s="309"/>
      <c r="E66" s="309"/>
    </row>
    <row r="67" spans="3:5">
      <c r="C67" s="294" t="s">
        <v>952</v>
      </c>
      <c r="D67" s="296"/>
      <c r="E67" s="296"/>
    </row>
    <row r="68" spans="3:5">
      <c r="C68" s="295"/>
      <c r="D68" s="297"/>
      <c r="E68" s="297"/>
    </row>
    <row r="69" spans="3:5">
      <c r="C69" s="306" t="s">
        <v>953</v>
      </c>
      <c r="D69" s="308" t="s">
        <v>947</v>
      </c>
      <c r="E69" s="308" t="s">
        <v>972</v>
      </c>
    </row>
    <row r="70" spans="3:5">
      <c r="C70" s="307"/>
      <c r="D70" s="309"/>
      <c r="E70" s="309"/>
    </row>
    <row r="71" spans="3:5">
      <c r="C71" s="306" t="s">
        <v>954</v>
      </c>
      <c r="D71" s="308" t="s">
        <v>947</v>
      </c>
      <c r="E71" s="308" t="s">
        <v>972</v>
      </c>
    </row>
    <row r="72" spans="3:5">
      <c r="C72" s="307"/>
      <c r="D72" s="309"/>
      <c r="E72" s="309"/>
    </row>
    <row r="73" spans="3:5">
      <c r="C73" s="294" t="s">
        <v>955</v>
      </c>
      <c r="D73" s="296"/>
      <c r="E73" s="296"/>
    </row>
    <row r="74" spans="3:5">
      <c r="C74" s="295"/>
      <c r="D74" s="297"/>
      <c r="E74" s="297"/>
    </row>
    <row r="75" spans="3:5">
      <c r="C75" s="306" t="s">
        <v>956</v>
      </c>
      <c r="D75" s="308" t="s">
        <v>943</v>
      </c>
      <c r="E75" s="308" t="s">
        <v>972</v>
      </c>
    </row>
    <row r="76" spans="3:5">
      <c r="C76" s="307"/>
      <c r="D76" s="309"/>
      <c r="E76" s="309"/>
    </row>
    <row r="77" spans="3:5">
      <c r="C77" s="306" t="s">
        <v>957</v>
      </c>
      <c r="D77" s="308" t="s">
        <v>943</v>
      </c>
      <c r="E77" s="308" t="s">
        <v>972</v>
      </c>
    </row>
    <row r="78" spans="3:5">
      <c r="C78" s="307"/>
      <c r="D78" s="309"/>
      <c r="E78" s="309"/>
    </row>
    <row r="79" spans="3:5">
      <c r="C79" s="294" t="s">
        <v>958</v>
      </c>
      <c r="D79" s="296"/>
      <c r="E79" s="296"/>
    </row>
    <row r="80" spans="3:5">
      <c r="C80" s="295"/>
      <c r="D80" s="297"/>
      <c r="E80" s="297"/>
    </row>
    <row r="81" spans="3:5">
      <c r="C81" s="306" t="s">
        <v>959</v>
      </c>
      <c r="D81" s="308" t="s">
        <v>943</v>
      </c>
      <c r="E81" s="308" t="s">
        <v>972</v>
      </c>
    </row>
    <row r="82" spans="3:5">
      <c r="C82" s="307"/>
      <c r="D82" s="309"/>
      <c r="E82" s="309"/>
    </row>
    <row r="83" spans="3:5">
      <c r="C83" s="294" t="s">
        <v>960</v>
      </c>
      <c r="D83" s="296"/>
      <c r="E83" s="296"/>
    </row>
    <row r="84" spans="3:5">
      <c r="C84" s="295"/>
      <c r="D84" s="297"/>
      <c r="E84" s="297"/>
    </row>
    <row r="85" spans="3:5">
      <c r="C85" s="306" t="s">
        <v>961</v>
      </c>
      <c r="D85" s="308" t="s">
        <v>962</v>
      </c>
      <c r="E85" s="308" t="s">
        <v>972</v>
      </c>
    </row>
    <row r="86" spans="3:5">
      <c r="C86" s="307"/>
      <c r="D86" s="309"/>
      <c r="E86" s="309"/>
    </row>
    <row r="87" spans="3:5">
      <c r="C87" s="294" t="s">
        <v>963</v>
      </c>
      <c r="D87" s="308" t="s">
        <v>964</v>
      </c>
      <c r="E87" s="308" t="s">
        <v>964</v>
      </c>
    </row>
    <row r="88" spans="3:5">
      <c r="C88" s="295"/>
      <c r="D88" s="309"/>
      <c r="E88" s="309"/>
    </row>
    <row r="89" spans="3:5">
      <c r="C89" s="294" t="s">
        <v>965</v>
      </c>
      <c r="D89" s="296"/>
      <c r="E89" s="296"/>
    </row>
    <row r="90" spans="3:5">
      <c r="C90" s="295"/>
      <c r="D90" s="297"/>
      <c r="E90" s="297"/>
    </row>
    <row r="91" spans="3:5">
      <c r="C91" s="306" t="s">
        <v>973</v>
      </c>
      <c r="D91" s="308" t="s">
        <v>942</v>
      </c>
      <c r="E91" s="308" t="s">
        <v>972</v>
      </c>
    </row>
    <row r="92" spans="3:5">
      <c r="C92" s="307"/>
      <c r="D92" s="309"/>
      <c r="E92" s="309"/>
    </row>
    <row r="93" spans="3:5">
      <c r="C93" s="294" t="s">
        <v>967</v>
      </c>
      <c r="D93" s="308" t="s">
        <v>964</v>
      </c>
      <c r="E93" s="308" t="s">
        <v>964</v>
      </c>
    </row>
    <row r="94" spans="3:5">
      <c r="C94" s="295"/>
      <c r="D94" s="309"/>
      <c r="E94" s="309"/>
    </row>
    <row r="96" spans="3:5" ht="19.5">
      <c r="C96" s="216" t="s">
        <v>936</v>
      </c>
      <c r="D96" s="304" t="s">
        <v>938</v>
      </c>
      <c r="E96" s="304" t="s">
        <v>939</v>
      </c>
    </row>
    <row r="97" spans="3:5" ht="19.5">
      <c r="C97" s="217" t="s">
        <v>974</v>
      </c>
      <c r="D97" s="305"/>
      <c r="E97" s="305"/>
    </row>
    <row r="98" spans="3:5">
      <c r="C98" s="294" t="s">
        <v>975</v>
      </c>
      <c r="D98" s="296"/>
      <c r="E98" s="296"/>
    </row>
    <row r="99" spans="3:5">
      <c r="C99" s="295"/>
      <c r="D99" s="297"/>
      <c r="E99" s="297"/>
    </row>
    <row r="100" spans="3:5">
      <c r="C100" s="298" t="s">
        <v>976</v>
      </c>
      <c r="D100" s="300">
        <v>37579</v>
      </c>
      <c r="E100" s="300">
        <v>37602</v>
      </c>
    </row>
    <row r="101" spans="3:5">
      <c r="C101" s="299"/>
      <c r="D101" s="301"/>
      <c r="E101" s="301"/>
    </row>
    <row r="102" spans="3:5">
      <c r="C102" s="290" t="s">
        <v>977</v>
      </c>
      <c r="D102" s="292">
        <v>37583</v>
      </c>
      <c r="E102" s="292">
        <v>37602</v>
      </c>
    </row>
    <row r="103" spans="3:5">
      <c r="C103" s="291"/>
      <c r="D103" s="293"/>
      <c r="E103" s="293"/>
    </row>
    <row r="105" spans="3:5" ht="19.5">
      <c r="C105" s="216" t="s">
        <v>936</v>
      </c>
      <c r="D105" s="304" t="s">
        <v>938</v>
      </c>
      <c r="E105" s="304" t="s">
        <v>939</v>
      </c>
    </row>
    <row r="106" spans="3:5" ht="19.5">
      <c r="C106" s="217" t="s">
        <v>978</v>
      </c>
      <c r="D106" s="305"/>
      <c r="E106" s="305"/>
    </row>
    <row r="107" spans="3:5">
      <c r="C107" s="294" t="s">
        <v>975</v>
      </c>
      <c r="D107" s="296"/>
      <c r="E107" s="296"/>
    </row>
    <row r="108" spans="3:5">
      <c r="C108" s="295"/>
      <c r="D108" s="297"/>
      <c r="E108" s="297"/>
    </row>
    <row r="109" spans="3:5">
      <c r="C109" s="298" t="s">
        <v>976</v>
      </c>
      <c r="D109" s="300">
        <v>37579</v>
      </c>
      <c r="E109" s="302" t="s">
        <v>970</v>
      </c>
    </row>
    <row r="110" spans="3:5">
      <c r="C110" s="299"/>
      <c r="D110" s="301"/>
      <c r="E110" s="303"/>
    </row>
    <row r="111" spans="3:5">
      <c r="C111" s="298" t="s">
        <v>977</v>
      </c>
      <c r="D111" s="300">
        <v>37583</v>
      </c>
      <c r="E111" s="302" t="s">
        <v>970</v>
      </c>
    </row>
    <row r="112" spans="3:5">
      <c r="C112" s="299"/>
      <c r="D112" s="301"/>
      <c r="E112" s="303"/>
    </row>
    <row r="113" spans="3:5">
      <c r="C113" s="294" t="s">
        <v>979</v>
      </c>
      <c r="D113" s="296"/>
      <c r="E113" s="296"/>
    </row>
    <row r="114" spans="3:5">
      <c r="C114" s="295"/>
      <c r="D114" s="297"/>
      <c r="E114" s="297"/>
    </row>
    <row r="115" spans="3:5">
      <c r="C115" s="298" t="s">
        <v>980</v>
      </c>
      <c r="D115" s="300">
        <v>37634</v>
      </c>
      <c r="E115" s="300">
        <v>37638</v>
      </c>
    </row>
    <row r="116" spans="3:5">
      <c r="C116" s="299"/>
      <c r="D116" s="301"/>
      <c r="E116" s="301"/>
    </row>
    <row r="117" spans="3:5">
      <c r="C117" s="290" t="s">
        <v>981</v>
      </c>
      <c r="D117" s="292">
        <v>37606</v>
      </c>
      <c r="E117" s="292">
        <v>37638</v>
      </c>
    </row>
    <row r="118" spans="3:5">
      <c r="C118" s="291"/>
      <c r="D118" s="293"/>
      <c r="E118" s="293"/>
    </row>
    <row r="119" spans="3:5">
      <c r="C119" s="290" t="s">
        <v>982</v>
      </c>
      <c r="D119" s="292">
        <v>37634</v>
      </c>
      <c r="E119" s="292">
        <v>37638</v>
      </c>
    </row>
    <row r="120" spans="3:5">
      <c r="C120" s="291"/>
      <c r="D120" s="293"/>
      <c r="E120" s="293"/>
    </row>
    <row r="121" spans="3:5">
      <c r="C121" s="290" t="s">
        <v>983</v>
      </c>
      <c r="D121" s="292">
        <v>37634</v>
      </c>
      <c r="E121" s="292">
        <v>37638</v>
      </c>
    </row>
    <row r="122" spans="3:5">
      <c r="C122" s="291"/>
      <c r="D122" s="293"/>
      <c r="E122" s="293"/>
    </row>
    <row r="124" spans="3:5">
      <c r="D124" t="s">
        <v>984</v>
      </c>
    </row>
    <row r="125" spans="3:5" ht="19.5">
      <c r="C125" s="218" t="s">
        <v>985</v>
      </c>
      <c r="D125" s="218" t="s">
        <v>986</v>
      </c>
      <c r="E125" s="218" t="s">
        <v>987</v>
      </c>
    </row>
    <row r="126" spans="3:5" ht="39">
      <c r="C126" s="219">
        <v>37502</v>
      </c>
      <c r="D126" s="220" t="s">
        <v>988</v>
      </c>
      <c r="E126" s="221" t="s">
        <v>989</v>
      </c>
    </row>
    <row r="127" spans="3:5" ht="39">
      <c r="C127" s="219">
        <v>37536</v>
      </c>
      <c r="D127" s="220" t="s">
        <v>990</v>
      </c>
      <c r="E127" s="221">
        <v>1</v>
      </c>
    </row>
    <row r="128" spans="3:5" ht="48.75">
      <c r="C128" s="219">
        <v>37539</v>
      </c>
      <c r="D128" s="220" t="s">
        <v>991</v>
      </c>
      <c r="E128" s="221">
        <v>4</v>
      </c>
    </row>
    <row r="129" spans="3:5" ht="29.25">
      <c r="C129" s="219">
        <v>37543</v>
      </c>
      <c r="D129" s="220" t="s">
        <v>992</v>
      </c>
      <c r="E129" s="221">
        <v>1</v>
      </c>
    </row>
    <row r="130" spans="3:5" ht="29.25">
      <c r="C130" s="222">
        <v>37546</v>
      </c>
      <c r="D130" s="223" t="s">
        <v>993</v>
      </c>
      <c r="E130" s="224">
        <v>3</v>
      </c>
    </row>
    <row r="131" spans="3:5" ht="48.75">
      <c r="C131" s="222">
        <v>37547</v>
      </c>
      <c r="D131" s="223" t="s">
        <v>994</v>
      </c>
      <c r="E131" s="224">
        <v>1</v>
      </c>
    </row>
    <row r="132" spans="3:5" ht="39">
      <c r="C132" s="222">
        <v>37550</v>
      </c>
      <c r="D132" s="223" t="s">
        <v>995</v>
      </c>
      <c r="E132" s="224" t="s">
        <v>989</v>
      </c>
    </row>
    <row r="133" spans="3:5" ht="58.5">
      <c r="C133" s="222">
        <v>37551</v>
      </c>
      <c r="D133" s="223" t="s">
        <v>996</v>
      </c>
      <c r="E133" s="224">
        <v>3</v>
      </c>
    </row>
    <row r="134" spans="3:5" ht="48.75">
      <c r="C134" s="219">
        <v>37552</v>
      </c>
      <c r="D134" s="220" t="s">
        <v>997</v>
      </c>
      <c r="E134" s="221" t="s">
        <v>998</v>
      </c>
    </row>
    <row r="135" spans="3:5" ht="58.5">
      <c r="C135" s="219">
        <v>37553</v>
      </c>
      <c r="D135" s="220" t="s">
        <v>999</v>
      </c>
      <c r="E135" s="221">
        <v>3</v>
      </c>
    </row>
    <row r="136" spans="3:5" ht="19.5">
      <c r="C136" s="219">
        <v>37558</v>
      </c>
      <c r="D136" s="220" t="s">
        <v>1000</v>
      </c>
      <c r="E136" s="221">
        <v>3</v>
      </c>
    </row>
    <row r="137" spans="3:5" ht="39">
      <c r="C137" s="219">
        <v>37560</v>
      </c>
      <c r="D137" s="220" t="s">
        <v>1001</v>
      </c>
      <c r="E137" s="221">
        <v>1</v>
      </c>
    </row>
    <row r="138" spans="3:5" ht="19.5">
      <c r="C138" s="222">
        <v>37561</v>
      </c>
      <c r="D138" s="223" t="s">
        <v>1002</v>
      </c>
      <c r="E138" s="224">
        <v>3</v>
      </c>
    </row>
    <row r="139" spans="3:5" ht="29.25">
      <c r="C139" s="222">
        <v>37564</v>
      </c>
      <c r="D139" s="223" t="s">
        <v>1003</v>
      </c>
      <c r="E139" s="224" t="s">
        <v>1004</v>
      </c>
    </row>
    <row r="140" spans="3:5" ht="48.75">
      <c r="C140" s="222">
        <v>37565</v>
      </c>
      <c r="D140" s="223" t="s">
        <v>1005</v>
      </c>
      <c r="E140" s="224" t="s">
        <v>1006</v>
      </c>
    </row>
    <row r="141" spans="3:5" ht="19.5">
      <c r="C141" s="222">
        <v>37566</v>
      </c>
      <c r="D141" s="223" t="s">
        <v>1007</v>
      </c>
      <c r="E141" s="224" t="s">
        <v>1008</v>
      </c>
    </row>
    <row r="142" spans="3:5" ht="58.5">
      <c r="C142" s="219">
        <v>37567</v>
      </c>
      <c r="D142" s="220" t="s">
        <v>1009</v>
      </c>
      <c r="E142" s="221">
        <v>2</v>
      </c>
    </row>
    <row r="143" spans="3:5" ht="58.5">
      <c r="C143" s="219">
        <v>37567</v>
      </c>
      <c r="D143" s="220" t="s">
        <v>1010</v>
      </c>
      <c r="E143" s="221" t="s">
        <v>998</v>
      </c>
    </row>
    <row r="144" spans="3:5" ht="48.75">
      <c r="C144" s="219">
        <v>37570</v>
      </c>
      <c r="D144" s="220" t="s">
        <v>1011</v>
      </c>
      <c r="E144" s="221" t="s">
        <v>1008</v>
      </c>
    </row>
    <row r="145" spans="3:5" ht="39">
      <c r="C145" s="219">
        <v>37571</v>
      </c>
      <c r="D145" s="220" t="s">
        <v>1012</v>
      </c>
      <c r="E145" s="221">
        <v>7</v>
      </c>
    </row>
    <row r="146" spans="3:5" ht="39">
      <c r="C146" s="222">
        <v>37572</v>
      </c>
      <c r="D146" s="223" t="s">
        <v>1013</v>
      </c>
      <c r="E146" s="224" t="s">
        <v>1008</v>
      </c>
    </row>
    <row r="147" spans="3:5" ht="78">
      <c r="C147" s="222">
        <v>37573</v>
      </c>
      <c r="D147" s="223" t="s">
        <v>1014</v>
      </c>
      <c r="E147" s="224" t="s">
        <v>1015</v>
      </c>
    </row>
    <row r="148" spans="3:5" ht="156">
      <c r="C148" s="222">
        <v>37574</v>
      </c>
      <c r="D148" s="223" t="s">
        <v>1016</v>
      </c>
      <c r="E148" s="224">
        <v>7</v>
      </c>
    </row>
    <row r="149" spans="3:5" ht="58.5">
      <c r="C149" s="222">
        <v>37576</v>
      </c>
      <c r="D149" s="223" t="s">
        <v>1017</v>
      </c>
      <c r="E149" s="224">
        <v>6</v>
      </c>
    </row>
    <row r="150" spans="3:5" ht="19.5">
      <c r="C150" s="219">
        <v>37577</v>
      </c>
      <c r="D150" s="220" t="s">
        <v>1018</v>
      </c>
      <c r="E150" s="221" t="s">
        <v>998</v>
      </c>
    </row>
    <row r="151" spans="3:5" ht="48.75">
      <c r="C151" s="219">
        <v>37578</v>
      </c>
      <c r="D151" s="220" t="s">
        <v>1019</v>
      </c>
      <c r="E151" s="221" t="s">
        <v>998</v>
      </c>
    </row>
    <row r="152" spans="3:5" ht="78">
      <c r="C152" s="219">
        <v>37579</v>
      </c>
      <c r="D152" s="220" t="s">
        <v>1020</v>
      </c>
      <c r="E152" s="221">
        <v>3</v>
      </c>
    </row>
    <row r="153" spans="3:5" ht="39">
      <c r="C153" s="219">
        <v>37580</v>
      </c>
      <c r="D153" s="220" t="s">
        <v>1021</v>
      </c>
      <c r="E153" s="221" t="s">
        <v>1015</v>
      </c>
    </row>
    <row r="154" spans="3:5" ht="68.25">
      <c r="C154" s="225">
        <v>37581</v>
      </c>
      <c r="D154" s="226" t="s">
        <v>1022</v>
      </c>
      <c r="E154" s="224">
        <v>9</v>
      </c>
    </row>
    <row r="155" spans="3:5" ht="48.75">
      <c r="C155" s="222">
        <v>37581</v>
      </c>
      <c r="D155" s="223" t="s">
        <v>1023</v>
      </c>
      <c r="E155" s="227" t="s">
        <v>1024</v>
      </c>
    </row>
    <row r="156" spans="3:5" ht="29.25">
      <c r="C156" s="222">
        <v>37583</v>
      </c>
      <c r="D156" s="223" t="s">
        <v>1025</v>
      </c>
      <c r="E156" s="227" t="s">
        <v>1004</v>
      </c>
    </row>
    <row r="157" spans="3:5">
      <c r="C157" s="222">
        <v>37584</v>
      </c>
      <c r="D157" s="223" t="s">
        <v>1026</v>
      </c>
      <c r="E157" s="227">
        <v>3</v>
      </c>
    </row>
    <row r="158" spans="3:5" ht="39">
      <c r="C158" s="219">
        <v>37585</v>
      </c>
      <c r="D158" s="220" t="s">
        <v>1027</v>
      </c>
      <c r="E158" s="228">
        <v>5</v>
      </c>
    </row>
    <row r="159" spans="3:5" ht="39">
      <c r="C159" s="219">
        <v>37585</v>
      </c>
      <c r="D159" s="220" t="s">
        <v>1028</v>
      </c>
      <c r="E159" s="228" t="s">
        <v>998</v>
      </c>
    </row>
    <row r="160" spans="3:5" ht="39">
      <c r="C160" s="219">
        <v>37585</v>
      </c>
      <c r="D160" s="220" t="s">
        <v>1029</v>
      </c>
      <c r="E160" s="228">
        <v>3</v>
      </c>
    </row>
    <row r="161" spans="3:5" ht="58.5">
      <c r="C161" s="219">
        <v>37585</v>
      </c>
      <c r="D161" s="220" t="s">
        <v>1030</v>
      </c>
      <c r="E161" s="228" t="s">
        <v>1031</v>
      </c>
    </row>
    <row r="162" spans="3:5" ht="19.5">
      <c r="C162" s="222">
        <v>37586</v>
      </c>
      <c r="D162" s="223" t="s">
        <v>1032</v>
      </c>
      <c r="E162" s="227">
        <v>5</v>
      </c>
    </row>
    <row r="163" spans="3:5" ht="58.5">
      <c r="C163" s="222">
        <v>37586</v>
      </c>
      <c r="D163" s="223" t="s">
        <v>1033</v>
      </c>
      <c r="E163" s="227" t="s">
        <v>1034</v>
      </c>
    </row>
    <row r="164" spans="3:5" ht="39">
      <c r="C164" s="222">
        <v>37586</v>
      </c>
      <c r="D164" s="223" t="s">
        <v>1035</v>
      </c>
      <c r="E164" s="227" t="s">
        <v>1008</v>
      </c>
    </row>
    <row r="165" spans="3:5" ht="48.75">
      <c r="C165" s="222">
        <v>37587</v>
      </c>
      <c r="D165" s="223" t="s">
        <v>1036</v>
      </c>
      <c r="E165" s="227" t="s">
        <v>1006</v>
      </c>
    </row>
    <row r="166" spans="3:5" ht="19.5">
      <c r="C166" s="219">
        <v>37588</v>
      </c>
      <c r="D166" s="220" t="s">
        <v>1037</v>
      </c>
      <c r="E166" s="228">
        <v>1</v>
      </c>
    </row>
    <row r="167" spans="3:5" ht="19.5">
      <c r="C167" s="219">
        <v>37590</v>
      </c>
      <c r="D167" s="220" t="s">
        <v>1038</v>
      </c>
      <c r="E167" s="228">
        <v>2</v>
      </c>
    </row>
    <row r="168" spans="3:5" ht="58.5">
      <c r="C168" s="219">
        <v>37592</v>
      </c>
      <c r="D168" s="220" t="s">
        <v>1039</v>
      </c>
      <c r="E168" s="228" t="s">
        <v>1008</v>
      </c>
    </row>
    <row r="169" spans="3:5" ht="48.75">
      <c r="C169" s="219">
        <v>37593</v>
      </c>
      <c r="D169" s="220" t="s">
        <v>1040</v>
      </c>
      <c r="E169" s="228" t="s">
        <v>1034</v>
      </c>
    </row>
    <row r="170" spans="3:5" ht="29.25">
      <c r="C170" s="222">
        <v>37595</v>
      </c>
      <c r="D170" s="223" t="s">
        <v>1041</v>
      </c>
      <c r="E170" s="227" t="s">
        <v>1004</v>
      </c>
    </row>
    <row r="171" spans="3:5" ht="48.75">
      <c r="C171" s="222">
        <v>37599</v>
      </c>
      <c r="D171" s="223" t="s">
        <v>1042</v>
      </c>
      <c r="E171" s="227">
        <v>9</v>
      </c>
    </row>
    <row r="172" spans="3:5" ht="29.25">
      <c r="C172" s="222">
        <v>37600</v>
      </c>
      <c r="D172" s="223" t="s">
        <v>1043</v>
      </c>
      <c r="E172" s="227">
        <v>6</v>
      </c>
    </row>
    <row r="173" spans="3:5" ht="39">
      <c r="C173" s="222">
        <v>37601</v>
      </c>
      <c r="D173" s="223" t="s">
        <v>1044</v>
      </c>
      <c r="E173" s="227" t="s">
        <v>1031</v>
      </c>
    </row>
    <row r="174" spans="3:5">
      <c r="C174" s="219">
        <v>37602</v>
      </c>
      <c r="D174" s="220" t="s">
        <v>1045</v>
      </c>
      <c r="E174" s="228" t="s">
        <v>1046</v>
      </c>
    </row>
    <row r="175" spans="3:5" ht="39">
      <c r="C175" s="219">
        <v>37604</v>
      </c>
      <c r="D175" s="220" t="s">
        <v>1047</v>
      </c>
      <c r="E175" s="228">
        <v>2</v>
      </c>
    </row>
    <row r="176" spans="3:5" ht="39">
      <c r="C176" s="219">
        <v>37606</v>
      </c>
      <c r="D176" s="220" t="s">
        <v>1048</v>
      </c>
      <c r="E176" s="228" t="s">
        <v>1004</v>
      </c>
    </row>
    <row r="177" spans="3:5" ht="19.5">
      <c r="C177" s="219">
        <v>37607</v>
      </c>
      <c r="D177" s="220" t="s">
        <v>1049</v>
      </c>
      <c r="E177" s="228">
        <v>6</v>
      </c>
    </row>
    <row r="178" spans="3:5" ht="29.25">
      <c r="C178" s="222">
        <v>37609</v>
      </c>
      <c r="D178" s="223" t="s">
        <v>1050</v>
      </c>
      <c r="E178" s="227">
        <v>2</v>
      </c>
    </row>
    <row r="179" spans="3:5" ht="39">
      <c r="C179" s="222">
        <v>37609</v>
      </c>
      <c r="D179" s="223" t="s">
        <v>1051</v>
      </c>
      <c r="E179" s="227" t="s">
        <v>998</v>
      </c>
    </row>
    <row r="180" spans="3:5" ht="29.25">
      <c r="C180" s="222">
        <v>37611</v>
      </c>
      <c r="D180" s="223" t="s">
        <v>1052</v>
      </c>
      <c r="E180" s="227" t="s">
        <v>1008</v>
      </c>
    </row>
    <row r="181" spans="3:5" ht="29.25">
      <c r="C181" s="222">
        <v>37612</v>
      </c>
      <c r="D181" s="223" t="s">
        <v>1053</v>
      </c>
      <c r="E181" s="227" t="s">
        <v>1008</v>
      </c>
    </row>
    <row r="182" spans="3:5" ht="19.5">
      <c r="C182" s="219">
        <v>37613</v>
      </c>
      <c r="D182" s="220" t="s">
        <v>1054</v>
      </c>
      <c r="E182" s="228" t="s">
        <v>1008</v>
      </c>
    </row>
    <row r="183" spans="3:5">
      <c r="C183" s="219">
        <v>37616</v>
      </c>
      <c r="D183" s="220" t="s">
        <v>1055</v>
      </c>
      <c r="E183" s="228">
        <v>3</v>
      </c>
    </row>
    <row r="184" spans="3:5" ht="19.5">
      <c r="C184" s="219">
        <v>37616</v>
      </c>
      <c r="D184" s="220" t="s">
        <v>1056</v>
      </c>
      <c r="E184" s="228" t="s">
        <v>989</v>
      </c>
    </row>
    <row r="185" spans="3:5" ht="19.5">
      <c r="C185" s="219">
        <v>37617</v>
      </c>
      <c r="D185" s="220" t="s">
        <v>1054</v>
      </c>
      <c r="E185" s="228" t="s">
        <v>1034</v>
      </c>
    </row>
    <row r="186" spans="3:5" ht="19.5">
      <c r="C186" s="222">
        <v>37618</v>
      </c>
      <c r="D186" s="223" t="s">
        <v>1054</v>
      </c>
      <c r="E186" s="227">
        <v>9</v>
      </c>
    </row>
    <row r="187" spans="3:5" ht="29.25">
      <c r="C187" s="222">
        <v>37619</v>
      </c>
      <c r="D187" s="223" t="s">
        <v>1057</v>
      </c>
      <c r="E187" s="227" t="s">
        <v>1004</v>
      </c>
    </row>
    <row r="188" spans="3:5" ht="29.25">
      <c r="C188" s="222">
        <v>37624</v>
      </c>
      <c r="D188" s="223" t="s">
        <v>1058</v>
      </c>
      <c r="E188" s="227" t="s">
        <v>1024</v>
      </c>
    </row>
    <row r="189" spans="3:5" ht="29.25">
      <c r="C189" s="222">
        <v>37626</v>
      </c>
      <c r="D189" s="223" t="s">
        <v>1059</v>
      </c>
      <c r="E189" s="227">
        <v>4</v>
      </c>
    </row>
    <row r="190" spans="3:5" ht="19.5">
      <c r="C190" s="219">
        <v>37627</v>
      </c>
      <c r="D190" s="220" t="s">
        <v>1060</v>
      </c>
      <c r="E190" s="228">
        <v>5</v>
      </c>
    </row>
    <row r="191" spans="3:5" ht="39">
      <c r="C191" s="219">
        <v>37629</v>
      </c>
      <c r="D191" s="220" t="s">
        <v>1061</v>
      </c>
      <c r="E191" s="228" t="s">
        <v>1004</v>
      </c>
    </row>
    <row r="192" spans="3:5" ht="39">
      <c r="C192" s="219">
        <v>37631</v>
      </c>
      <c r="D192" s="220" t="s">
        <v>1062</v>
      </c>
      <c r="E192" s="228" t="s">
        <v>1031</v>
      </c>
    </row>
    <row r="193" spans="3:5" ht="29.25">
      <c r="C193" s="219">
        <v>37636</v>
      </c>
      <c r="D193" s="220" t="s">
        <v>1063</v>
      </c>
      <c r="E193" s="228" t="s">
        <v>1024</v>
      </c>
    </row>
    <row r="194" spans="3:5" ht="39">
      <c r="C194" s="219">
        <v>37636</v>
      </c>
      <c r="D194" s="220" t="s">
        <v>1064</v>
      </c>
      <c r="E194" s="228">
        <v>1</v>
      </c>
    </row>
    <row r="195" spans="3:5" ht="19.5">
      <c r="C195" s="229"/>
      <c r="D195" s="230" t="s">
        <v>1065</v>
      </c>
      <c r="E195" s="231" t="s">
        <v>1066</v>
      </c>
    </row>
  </sheetData>
  <mergeCells count="173">
    <mergeCell ref="C8:C9"/>
    <mergeCell ref="C10:C11"/>
    <mergeCell ref="C4:C5"/>
    <mergeCell ref="C6:C7"/>
    <mergeCell ref="D2:D3"/>
    <mergeCell ref="E2:E3"/>
    <mergeCell ref="D4:D5"/>
    <mergeCell ref="E4:E5"/>
    <mergeCell ref="D6:D7"/>
    <mergeCell ref="E6:E7"/>
    <mergeCell ref="C44:C45"/>
    <mergeCell ref="C46:C47"/>
    <mergeCell ref="C40:C41"/>
    <mergeCell ref="C42:C43"/>
    <mergeCell ref="C36:C37"/>
    <mergeCell ref="C38:C39"/>
    <mergeCell ref="C32:C33"/>
    <mergeCell ref="C34:C35"/>
    <mergeCell ref="C28:C29"/>
    <mergeCell ref="C30:C31"/>
    <mergeCell ref="C24:C25"/>
    <mergeCell ref="C26:C27"/>
    <mergeCell ref="C20:C21"/>
    <mergeCell ref="C22:C23"/>
    <mergeCell ref="C16:C17"/>
    <mergeCell ref="C18:C19"/>
    <mergeCell ref="C12:C13"/>
    <mergeCell ref="C14:C15"/>
    <mergeCell ref="D14:D15"/>
    <mergeCell ref="E14:E15"/>
    <mergeCell ref="D16:D17"/>
    <mergeCell ref="E16:E17"/>
    <mergeCell ref="D18:D19"/>
    <mergeCell ref="E18:E19"/>
    <mergeCell ref="D8:D9"/>
    <mergeCell ref="E8:E9"/>
    <mergeCell ref="D10:D11"/>
    <mergeCell ref="E10:E11"/>
    <mergeCell ref="D12:D13"/>
    <mergeCell ref="E12:E13"/>
    <mergeCell ref="D26:D27"/>
    <mergeCell ref="E26:E27"/>
    <mergeCell ref="D28:D29"/>
    <mergeCell ref="E28:E29"/>
    <mergeCell ref="D30:D31"/>
    <mergeCell ref="E30:E31"/>
    <mergeCell ref="D20:D21"/>
    <mergeCell ref="E20:E21"/>
    <mergeCell ref="D22:D23"/>
    <mergeCell ref="E22:E23"/>
    <mergeCell ref="D24:D25"/>
    <mergeCell ref="E24:E25"/>
    <mergeCell ref="D38:D39"/>
    <mergeCell ref="E38:E39"/>
    <mergeCell ref="D40:D41"/>
    <mergeCell ref="E40:E41"/>
    <mergeCell ref="D42:D43"/>
    <mergeCell ref="E42:E43"/>
    <mergeCell ref="D32:D33"/>
    <mergeCell ref="E32:E33"/>
    <mergeCell ref="D34:D35"/>
    <mergeCell ref="E34:E35"/>
    <mergeCell ref="D36:D37"/>
    <mergeCell ref="E36:E37"/>
    <mergeCell ref="C51:C52"/>
    <mergeCell ref="D51:D52"/>
    <mergeCell ref="E51:E52"/>
    <mergeCell ref="C53:C54"/>
    <mergeCell ref="D53:D54"/>
    <mergeCell ref="E53:E54"/>
    <mergeCell ref="D44:D45"/>
    <mergeCell ref="E44:E45"/>
    <mergeCell ref="D46:D47"/>
    <mergeCell ref="E46:E47"/>
    <mergeCell ref="D49:D50"/>
    <mergeCell ref="E49:E50"/>
    <mergeCell ref="C59:C60"/>
    <mergeCell ref="D59:D60"/>
    <mergeCell ref="E59:E60"/>
    <mergeCell ref="C61:C62"/>
    <mergeCell ref="D61:D62"/>
    <mergeCell ref="E61:E62"/>
    <mergeCell ref="C55:C56"/>
    <mergeCell ref="D55:D56"/>
    <mergeCell ref="E55:E56"/>
    <mergeCell ref="C57:C58"/>
    <mergeCell ref="D57:D58"/>
    <mergeCell ref="E57:E58"/>
    <mergeCell ref="C67:C68"/>
    <mergeCell ref="D67:D68"/>
    <mergeCell ref="E67:E68"/>
    <mergeCell ref="C69:C70"/>
    <mergeCell ref="D69:D70"/>
    <mergeCell ref="E69:E70"/>
    <mergeCell ref="C63:C64"/>
    <mergeCell ref="D63:D64"/>
    <mergeCell ref="E63:E64"/>
    <mergeCell ref="C65:C66"/>
    <mergeCell ref="D65:D66"/>
    <mergeCell ref="E65:E66"/>
    <mergeCell ref="C75:C76"/>
    <mergeCell ref="D75:D76"/>
    <mergeCell ref="E75:E76"/>
    <mergeCell ref="C77:C78"/>
    <mergeCell ref="D77:D78"/>
    <mergeCell ref="E77:E78"/>
    <mergeCell ref="C71:C72"/>
    <mergeCell ref="D71:D72"/>
    <mergeCell ref="E71:E72"/>
    <mergeCell ref="C73:C74"/>
    <mergeCell ref="D73:D74"/>
    <mergeCell ref="E73:E74"/>
    <mergeCell ref="C83:C84"/>
    <mergeCell ref="D83:D84"/>
    <mergeCell ref="E83:E84"/>
    <mergeCell ref="C85:C86"/>
    <mergeCell ref="D85:D86"/>
    <mergeCell ref="E85:E86"/>
    <mergeCell ref="C79:C80"/>
    <mergeCell ref="D79:D80"/>
    <mergeCell ref="E79:E80"/>
    <mergeCell ref="C81:C82"/>
    <mergeCell ref="D81:D82"/>
    <mergeCell ref="E81:E82"/>
    <mergeCell ref="C91:C92"/>
    <mergeCell ref="D91:D92"/>
    <mergeCell ref="E91:E92"/>
    <mergeCell ref="C93:C94"/>
    <mergeCell ref="D93:D94"/>
    <mergeCell ref="E93:E94"/>
    <mergeCell ref="C87:C88"/>
    <mergeCell ref="D87:D88"/>
    <mergeCell ref="E87:E88"/>
    <mergeCell ref="C89:C90"/>
    <mergeCell ref="D89:D90"/>
    <mergeCell ref="E89:E90"/>
    <mergeCell ref="C102:C103"/>
    <mergeCell ref="D102:D103"/>
    <mergeCell ref="E102:E103"/>
    <mergeCell ref="D105:D106"/>
    <mergeCell ref="E105:E106"/>
    <mergeCell ref="C107:C108"/>
    <mergeCell ref="D107:D108"/>
    <mergeCell ref="E107:E108"/>
    <mergeCell ref="D96:D97"/>
    <mergeCell ref="E96:E97"/>
    <mergeCell ref="C98:C99"/>
    <mergeCell ref="D98:D99"/>
    <mergeCell ref="E98:E99"/>
    <mergeCell ref="C100:C101"/>
    <mergeCell ref="D100:D101"/>
    <mergeCell ref="E100:E101"/>
    <mergeCell ref="C113:C114"/>
    <mergeCell ref="D113:D114"/>
    <mergeCell ref="E113:E114"/>
    <mergeCell ref="C115:C116"/>
    <mergeCell ref="D115:D116"/>
    <mergeCell ref="E115:E116"/>
    <mergeCell ref="C109:C110"/>
    <mergeCell ref="D109:D110"/>
    <mergeCell ref="E109:E110"/>
    <mergeCell ref="C111:C112"/>
    <mergeCell ref="D111:D112"/>
    <mergeCell ref="E111:E112"/>
    <mergeCell ref="C121:C122"/>
    <mergeCell ref="D121:D122"/>
    <mergeCell ref="E121:E122"/>
    <mergeCell ref="C117:C118"/>
    <mergeCell ref="D117:D118"/>
    <mergeCell ref="E117:E118"/>
    <mergeCell ref="C119:C120"/>
    <mergeCell ref="D119:D120"/>
    <mergeCell ref="E119:E1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30"/>
  <sheetViews>
    <sheetView topLeftCell="A10" workbookViewId="0">
      <selection activeCell="C25" sqref="C25"/>
    </sheetView>
  </sheetViews>
  <sheetFormatPr baseColWidth="10" defaultRowHeight="15"/>
  <cols>
    <col min="2" max="2" width="14.85546875" customWidth="1"/>
    <col min="3" max="3" width="15.5703125" customWidth="1"/>
    <col min="5" max="5" width="21.28515625" customWidth="1"/>
    <col min="9" max="9" width="51.5703125" bestFit="1" customWidth="1"/>
  </cols>
  <sheetData>
    <row r="3" spans="2:9">
      <c r="B3" s="5" t="s">
        <v>36</v>
      </c>
      <c r="C3" s="5" t="s">
        <v>39</v>
      </c>
      <c r="E3" s="5" t="s">
        <v>43</v>
      </c>
      <c r="H3" s="1"/>
      <c r="I3" s="6" t="s">
        <v>49</v>
      </c>
    </row>
    <row r="4" spans="2:9">
      <c r="B4" s="2" t="s">
        <v>37</v>
      </c>
      <c r="C4" s="2" t="s">
        <v>40</v>
      </c>
      <c r="E4" s="2" t="s">
        <v>44</v>
      </c>
      <c r="H4" s="1" t="s">
        <v>47</v>
      </c>
      <c r="I4" s="1">
        <v>15016</v>
      </c>
    </row>
    <row r="5" spans="2:9">
      <c r="B5" s="2" t="s">
        <v>38</v>
      </c>
      <c r="C5" s="2" t="s">
        <v>41</v>
      </c>
      <c r="E5" s="2" t="s">
        <v>45</v>
      </c>
      <c r="H5" s="1" t="s">
        <v>48</v>
      </c>
      <c r="I5" s="1">
        <v>40102</v>
      </c>
    </row>
    <row r="6" spans="2:9">
      <c r="B6" s="2"/>
      <c r="C6" s="2" t="s">
        <v>42</v>
      </c>
      <c r="E6" s="2" t="s">
        <v>46</v>
      </c>
    </row>
    <row r="10" spans="2:9">
      <c r="B10" t="s">
        <v>54</v>
      </c>
    </row>
    <row r="12" spans="2:9">
      <c r="B12" t="s">
        <v>55</v>
      </c>
    </row>
    <row r="13" spans="2:9">
      <c r="C13" t="s">
        <v>56</v>
      </c>
    </row>
    <row r="14" spans="2:9">
      <c r="C14" t="s">
        <v>57</v>
      </c>
    </row>
    <row r="15" spans="2:9">
      <c r="C15" t="s">
        <v>59</v>
      </c>
    </row>
    <row r="16" spans="2:9">
      <c r="C16" t="s">
        <v>58</v>
      </c>
    </row>
    <row r="17" spans="2:3">
      <c r="C17" t="s">
        <v>60</v>
      </c>
    </row>
    <row r="18" spans="2:3">
      <c r="C18" t="s">
        <v>61</v>
      </c>
    </row>
    <row r="19" spans="2:3">
      <c r="C19" t="s">
        <v>62</v>
      </c>
    </row>
    <row r="20" spans="2:3">
      <c r="B20" t="s">
        <v>63</v>
      </c>
    </row>
    <row r="21" spans="2:3">
      <c r="C21" t="s">
        <v>64</v>
      </c>
    </row>
    <row r="22" spans="2:3">
      <c r="C22" t="s">
        <v>65</v>
      </c>
    </row>
    <row r="23" spans="2:3">
      <c r="C23" t="s">
        <v>58</v>
      </c>
    </row>
    <row r="24" spans="2:3">
      <c r="C24" t="s">
        <v>66</v>
      </c>
    </row>
    <row r="25" spans="2:3">
      <c r="C25" t="s">
        <v>67</v>
      </c>
    </row>
    <row r="26" spans="2:3">
      <c r="B26" t="s">
        <v>68</v>
      </c>
    </row>
    <row r="27" spans="2:3">
      <c r="B27" t="s">
        <v>69</v>
      </c>
    </row>
    <row r="28" spans="2:3">
      <c r="B28" t="s">
        <v>70</v>
      </c>
    </row>
    <row r="29" spans="2:3">
      <c r="B29" t="s">
        <v>71</v>
      </c>
    </row>
    <row r="30" spans="2:3">
      <c r="B30" t="s">
        <v>72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zoomScale="85" zoomScaleNormal="85" workbookViewId="0">
      <selection activeCell="A4" sqref="A4:I5"/>
    </sheetView>
  </sheetViews>
  <sheetFormatPr baseColWidth="10" defaultRowHeight="15"/>
  <cols>
    <col min="4" max="4" width="15.42578125" customWidth="1"/>
    <col min="5" max="5" width="7" customWidth="1"/>
    <col min="6" max="6" width="16.42578125" customWidth="1"/>
    <col min="7" max="7" width="21.7109375" customWidth="1"/>
    <col min="9" max="9" width="15" customWidth="1"/>
  </cols>
  <sheetData>
    <row r="1" spans="1:9">
      <c r="A1" t="s">
        <v>0</v>
      </c>
      <c r="B1" t="s">
        <v>1</v>
      </c>
      <c r="C1" t="s">
        <v>20</v>
      </c>
      <c r="D1" t="s">
        <v>2</v>
      </c>
      <c r="E1" t="s">
        <v>50</v>
      </c>
      <c r="F1" t="s">
        <v>52</v>
      </c>
      <c r="G1" t="s">
        <v>51</v>
      </c>
      <c r="H1" t="s">
        <v>53</v>
      </c>
    </row>
    <row r="4" spans="1:9" ht="39">
      <c r="A4" s="14" t="s">
        <v>102</v>
      </c>
      <c r="B4" s="14" t="s">
        <v>103</v>
      </c>
      <c r="C4" s="14" t="s">
        <v>104</v>
      </c>
      <c r="D4" s="14" t="s">
        <v>105</v>
      </c>
      <c r="E4" s="14" t="s">
        <v>106</v>
      </c>
      <c r="F4" s="14" t="s">
        <v>107</v>
      </c>
      <c r="G4" s="14" t="s">
        <v>108</v>
      </c>
      <c r="H4" s="14" t="s">
        <v>109</v>
      </c>
      <c r="I4" s="14" t="s">
        <v>110</v>
      </c>
    </row>
    <row r="5" spans="1:9" ht="150">
      <c r="A5" s="14" t="s">
        <v>111</v>
      </c>
      <c r="B5" s="13" t="s">
        <v>112</v>
      </c>
      <c r="C5" s="13" t="s">
        <v>113</v>
      </c>
      <c r="D5" s="13" t="s">
        <v>114</v>
      </c>
      <c r="E5" s="13">
        <v>7</v>
      </c>
      <c r="F5" s="13"/>
      <c r="G5" s="13" t="s">
        <v>115</v>
      </c>
      <c r="H5" s="13" t="s">
        <v>116</v>
      </c>
      <c r="I5" s="13" t="s">
        <v>117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20"/>
  <sheetViews>
    <sheetView workbookViewId="0">
      <selection activeCell="L11" sqref="L11"/>
    </sheetView>
  </sheetViews>
  <sheetFormatPr baseColWidth="10" defaultRowHeight="15"/>
  <sheetData>
    <row r="3" spans="2:13" ht="15.75" thickBot="1"/>
    <row r="4" spans="2:13" ht="15.75" thickBot="1">
      <c r="B4" s="7" t="s">
        <v>73</v>
      </c>
      <c r="C4" s="8" t="s">
        <v>74</v>
      </c>
      <c r="D4" s="8" t="s">
        <v>75</v>
      </c>
      <c r="E4" s="8" t="s">
        <v>76</v>
      </c>
      <c r="F4" s="8" t="s">
        <v>77</v>
      </c>
      <c r="G4" s="8" t="s">
        <v>78</v>
      </c>
      <c r="I4" s="11" t="s">
        <v>90</v>
      </c>
      <c r="J4" s="11" t="s">
        <v>92</v>
      </c>
      <c r="K4" s="11" t="s">
        <v>95</v>
      </c>
      <c r="L4" s="11" t="s">
        <v>101</v>
      </c>
    </row>
    <row r="5" spans="2:13" ht="15.75" thickBot="1">
      <c r="B5" s="9">
        <v>1</v>
      </c>
      <c r="C5" s="10" t="s">
        <v>79</v>
      </c>
      <c r="D5" s="10" t="s">
        <v>80</v>
      </c>
      <c r="E5" s="10" t="s">
        <v>81</v>
      </c>
      <c r="F5" s="10" t="s">
        <v>82</v>
      </c>
      <c r="G5" s="10" t="s">
        <v>83</v>
      </c>
      <c r="I5" s="12" t="s">
        <v>91</v>
      </c>
      <c r="J5" s="12" t="s">
        <v>93</v>
      </c>
      <c r="K5" s="12" t="s">
        <v>94</v>
      </c>
      <c r="L5" s="12" t="s">
        <v>94</v>
      </c>
      <c r="M5" s="12" t="s">
        <v>96</v>
      </c>
    </row>
    <row r="6" spans="2:13" ht="15.75" thickBot="1">
      <c r="B6" s="9">
        <v>2</v>
      </c>
      <c r="C6" s="10" t="s">
        <v>79</v>
      </c>
      <c r="D6" s="10" t="s">
        <v>84</v>
      </c>
      <c r="E6" s="10" t="s">
        <v>81</v>
      </c>
      <c r="F6" s="10" t="s">
        <v>82</v>
      </c>
      <c r="G6" s="10" t="s">
        <v>83</v>
      </c>
      <c r="I6" s="12" t="s">
        <v>91</v>
      </c>
      <c r="J6" s="12" t="s">
        <v>97</v>
      </c>
      <c r="K6" s="12" t="s">
        <v>94</v>
      </c>
      <c r="L6" s="12" t="s">
        <v>94</v>
      </c>
      <c r="M6" s="12" t="s">
        <v>98</v>
      </c>
    </row>
    <row r="7" spans="2:13" ht="15.75" thickBot="1">
      <c r="B7" s="9">
        <v>3</v>
      </c>
      <c r="C7" s="10" t="s">
        <v>85</v>
      </c>
      <c r="D7" s="10" t="s">
        <v>86</v>
      </c>
      <c r="E7" s="10" t="s">
        <v>81</v>
      </c>
      <c r="F7" s="10" t="s">
        <v>87</v>
      </c>
      <c r="G7" s="10" t="s">
        <v>88</v>
      </c>
      <c r="I7" s="12" t="s">
        <v>91</v>
      </c>
      <c r="J7" s="12" t="s">
        <v>97</v>
      </c>
      <c r="K7" s="12" t="s">
        <v>99</v>
      </c>
      <c r="L7" s="12" t="s">
        <v>94</v>
      </c>
      <c r="M7" s="12" t="s">
        <v>98</v>
      </c>
    </row>
    <row r="8" spans="2:13" ht="15.75" thickBot="1">
      <c r="B8" s="9">
        <v>4</v>
      </c>
      <c r="C8" s="10" t="s">
        <v>79</v>
      </c>
      <c r="D8" s="10" t="s">
        <v>84</v>
      </c>
      <c r="E8" s="10" t="s">
        <v>81</v>
      </c>
      <c r="F8" s="10" t="s">
        <v>87</v>
      </c>
      <c r="G8" s="10" t="s">
        <v>83</v>
      </c>
      <c r="I8" s="12" t="s">
        <v>91</v>
      </c>
      <c r="J8" s="12" t="s">
        <v>97</v>
      </c>
      <c r="K8" s="12" t="s">
        <v>99</v>
      </c>
      <c r="L8" s="12" t="s">
        <v>100</v>
      </c>
      <c r="M8" s="12" t="s">
        <v>98</v>
      </c>
    </row>
    <row r="9" spans="2:13" ht="15.75" thickBot="1">
      <c r="B9" s="9">
        <v>5</v>
      </c>
      <c r="C9" s="10" t="s">
        <v>79</v>
      </c>
      <c r="D9" s="10" t="s">
        <v>86</v>
      </c>
      <c r="E9" s="10" t="s">
        <v>89</v>
      </c>
      <c r="F9" s="10" t="s">
        <v>82</v>
      </c>
      <c r="G9" s="10" t="s">
        <v>83</v>
      </c>
      <c r="I9" s="12" t="s">
        <v>91</v>
      </c>
      <c r="J9" s="12" t="s">
        <v>93</v>
      </c>
      <c r="K9" s="12" t="s">
        <v>94</v>
      </c>
      <c r="L9" s="12" t="s">
        <v>100</v>
      </c>
      <c r="M9" s="12" t="s">
        <v>96</v>
      </c>
    </row>
    <row r="10" spans="2:13" ht="15.75" thickBot="1">
      <c r="B10" s="9">
        <v>6</v>
      </c>
      <c r="C10" s="10" t="s">
        <v>85</v>
      </c>
      <c r="D10" s="10" t="s">
        <v>86</v>
      </c>
      <c r="E10" s="10" t="s">
        <v>89</v>
      </c>
      <c r="F10" s="10" t="s">
        <v>82</v>
      </c>
      <c r="G10" s="10" t="s">
        <v>83</v>
      </c>
      <c r="I10" s="12" t="s">
        <v>91</v>
      </c>
      <c r="J10" s="12" t="s">
        <v>93</v>
      </c>
      <c r="K10" s="12" t="s">
        <v>99</v>
      </c>
      <c r="L10" s="12" t="s">
        <v>100</v>
      </c>
      <c r="M10" s="12" t="s">
        <v>98</v>
      </c>
    </row>
    <row r="11" spans="2:13" ht="15.75" thickBot="1">
      <c r="B11" s="9">
        <v>7</v>
      </c>
      <c r="C11" s="10" t="s">
        <v>85</v>
      </c>
      <c r="D11" s="10" t="s">
        <v>80</v>
      </c>
      <c r="E11" s="10" t="s">
        <v>89</v>
      </c>
      <c r="F11" s="10" t="s">
        <v>82</v>
      </c>
      <c r="G11" s="10" t="s">
        <v>83</v>
      </c>
      <c r="I11" s="12" t="s">
        <v>91</v>
      </c>
      <c r="J11" s="12" t="s">
        <v>97</v>
      </c>
      <c r="K11" s="12" t="s">
        <v>99</v>
      </c>
    </row>
    <row r="12" spans="2:13" ht="15.75" thickBot="1">
      <c r="B12" s="9">
        <v>8</v>
      </c>
      <c r="C12" s="10" t="s">
        <v>79</v>
      </c>
      <c r="D12" s="10" t="s">
        <v>84</v>
      </c>
      <c r="E12" s="10" t="s">
        <v>89</v>
      </c>
      <c r="F12" s="10" t="s">
        <v>87</v>
      </c>
      <c r="G12" s="10" t="s">
        <v>88</v>
      </c>
    </row>
    <row r="13" spans="2:13" ht="15.75" thickBot="1">
      <c r="B13" s="9">
        <v>9</v>
      </c>
      <c r="C13" s="10" t="s">
        <v>85</v>
      </c>
      <c r="D13" s="10" t="s">
        <v>84</v>
      </c>
      <c r="E13" s="10" t="s">
        <v>89</v>
      </c>
      <c r="F13" s="10" t="s">
        <v>82</v>
      </c>
      <c r="G13" s="10" t="s">
        <v>88</v>
      </c>
    </row>
    <row r="14" spans="2:13" ht="15.75" thickBot="1">
      <c r="B14" s="9">
        <v>10</v>
      </c>
      <c r="C14" s="10" t="s">
        <v>79</v>
      </c>
      <c r="D14" s="10" t="s">
        <v>86</v>
      </c>
      <c r="E14" s="10" t="s">
        <v>81</v>
      </c>
      <c r="F14" s="10" t="s">
        <v>82</v>
      </c>
      <c r="G14" s="10" t="s">
        <v>83</v>
      </c>
    </row>
    <row r="15" spans="2:13" ht="15.75" thickBot="1">
      <c r="B15" s="9">
        <v>11</v>
      </c>
      <c r="C15" s="10" t="s">
        <v>85</v>
      </c>
      <c r="D15" s="10" t="s">
        <v>80</v>
      </c>
      <c r="E15" s="10" t="s">
        <v>81</v>
      </c>
      <c r="F15" s="10" t="s">
        <v>87</v>
      </c>
      <c r="G15" s="10" t="s">
        <v>83</v>
      </c>
    </row>
    <row r="16" spans="2:13" ht="15.75" thickBot="1">
      <c r="B16" s="9">
        <v>12</v>
      </c>
      <c r="C16" s="10" t="s">
        <v>85</v>
      </c>
      <c r="D16" s="10" t="s">
        <v>84</v>
      </c>
      <c r="E16" s="10" t="s">
        <v>89</v>
      </c>
      <c r="F16" s="10" t="s">
        <v>87</v>
      </c>
      <c r="G16" s="10" t="s">
        <v>88</v>
      </c>
    </row>
    <row r="17" spans="2:7" ht="15.75" thickBot="1">
      <c r="B17" s="9">
        <v>13</v>
      </c>
      <c r="C17" s="10" t="s">
        <v>79</v>
      </c>
      <c r="D17" s="10" t="s">
        <v>86</v>
      </c>
      <c r="E17" s="10" t="s">
        <v>89</v>
      </c>
      <c r="F17" s="10" t="s">
        <v>87</v>
      </c>
      <c r="G17" s="10" t="s">
        <v>83</v>
      </c>
    </row>
    <row r="18" spans="2:7" ht="15.75" thickBot="1">
      <c r="B18" s="9">
        <v>14</v>
      </c>
      <c r="C18" s="10" t="s">
        <v>85</v>
      </c>
      <c r="D18" s="10" t="s">
        <v>86</v>
      </c>
      <c r="E18" s="10" t="s">
        <v>81</v>
      </c>
      <c r="F18" s="10" t="s">
        <v>82</v>
      </c>
      <c r="G18" s="10" t="s">
        <v>88</v>
      </c>
    </row>
    <row r="19" spans="2:7" ht="15.75" thickBot="1">
      <c r="B19" s="9">
        <v>15</v>
      </c>
      <c r="C19" s="10" t="s">
        <v>85</v>
      </c>
      <c r="D19" s="10" t="s">
        <v>86</v>
      </c>
      <c r="E19" s="10" t="s">
        <v>89</v>
      </c>
      <c r="F19" s="10" t="s">
        <v>82</v>
      </c>
      <c r="G19" s="10" t="s">
        <v>83</v>
      </c>
    </row>
    <row r="20" spans="2:7" ht="15.75" thickBot="1">
      <c r="B20" s="9">
        <v>16</v>
      </c>
      <c r="C20" s="10" t="s">
        <v>79</v>
      </c>
      <c r="D20" s="10" t="s">
        <v>84</v>
      </c>
      <c r="E20" s="10" t="s">
        <v>89</v>
      </c>
      <c r="F20" s="10" t="s">
        <v>82</v>
      </c>
      <c r="G20" s="10" t="s">
        <v>88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9"/>
  <sheetViews>
    <sheetView workbookViewId="0">
      <selection activeCell="F1" sqref="F1"/>
    </sheetView>
  </sheetViews>
  <sheetFormatPr baseColWidth="10" defaultRowHeight="15"/>
  <cols>
    <col min="1" max="1" width="9.28515625" customWidth="1"/>
    <col min="2" max="2" width="13.28515625" customWidth="1"/>
    <col min="4" max="4" width="7.42578125" customWidth="1"/>
    <col min="5" max="5" width="9" bestFit="1" customWidth="1"/>
    <col min="6" max="6" width="13.140625" customWidth="1"/>
    <col min="7" max="8" width="13.42578125" customWidth="1"/>
  </cols>
  <sheetData>
    <row r="1" spans="1:10" ht="38.25">
      <c r="A1" s="16" t="s">
        <v>119</v>
      </c>
      <c r="B1" s="16" t="s">
        <v>120</v>
      </c>
      <c r="C1" s="16" t="s">
        <v>121</v>
      </c>
      <c r="D1" s="16" t="s">
        <v>122</v>
      </c>
      <c r="E1" s="16" t="s">
        <v>123</v>
      </c>
      <c r="F1" s="16" t="s">
        <v>125</v>
      </c>
      <c r="G1" s="16" t="s">
        <v>126</v>
      </c>
      <c r="H1" s="260"/>
      <c r="I1" s="261"/>
    </row>
    <row r="2" spans="1:10" ht="15.75">
      <c r="A2" s="19">
        <v>1</v>
      </c>
      <c r="B2" s="21">
        <v>41344</v>
      </c>
      <c r="C2" s="17" t="s">
        <v>127</v>
      </c>
      <c r="D2" s="18">
        <v>0.3430555555555555</v>
      </c>
      <c r="E2" s="18">
        <v>0.34722222222222227</v>
      </c>
      <c r="F2" s="19">
        <f>G2*60</f>
        <v>360</v>
      </c>
      <c r="G2" s="19">
        <v>6</v>
      </c>
      <c r="H2" s="260">
        <v>4</v>
      </c>
      <c r="I2" s="261"/>
      <c r="J2" s="15"/>
    </row>
    <row r="3" spans="1:10" ht="15.75">
      <c r="A3" s="19">
        <v>2</v>
      </c>
      <c r="B3" s="21">
        <v>41344</v>
      </c>
      <c r="C3" s="17" t="s">
        <v>127</v>
      </c>
      <c r="D3" s="18">
        <v>0.34722222222222227</v>
      </c>
      <c r="E3" s="18">
        <v>0.35069444444444442</v>
      </c>
      <c r="F3" s="19">
        <f t="shared" ref="F3:F66" si="0">G3*60</f>
        <v>300</v>
      </c>
      <c r="G3" s="19">
        <v>5</v>
      </c>
      <c r="H3" s="260">
        <v>0</v>
      </c>
      <c r="I3" s="261"/>
    </row>
    <row r="4" spans="1:10" ht="15.75">
      <c r="A4" s="19">
        <v>3</v>
      </c>
      <c r="B4" s="21">
        <v>41344</v>
      </c>
      <c r="C4" s="17" t="s">
        <v>127</v>
      </c>
      <c r="D4" s="18">
        <v>0.35069444444444442</v>
      </c>
      <c r="E4" s="18">
        <v>0.35138888888888892</v>
      </c>
      <c r="F4" s="19">
        <f t="shared" si="0"/>
        <v>60</v>
      </c>
      <c r="G4" s="19">
        <v>1</v>
      </c>
      <c r="H4" s="260">
        <v>5</v>
      </c>
      <c r="I4" s="261"/>
    </row>
    <row r="5" spans="1:10" ht="15.75">
      <c r="A5" s="19">
        <v>4</v>
      </c>
      <c r="B5" s="21">
        <v>41344</v>
      </c>
      <c r="C5" s="17" t="s">
        <v>127</v>
      </c>
      <c r="D5" s="18">
        <v>0.35138888888888892</v>
      </c>
      <c r="E5" s="18">
        <v>0.35972222222222222</v>
      </c>
      <c r="F5" s="19">
        <f t="shared" si="0"/>
        <v>720</v>
      </c>
      <c r="G5" s="19">
        <v>12</v>
      </c>
      <c r="H5" s="260">
        <v>4</v>
      </c>
      <c r="I5" s="261"/>
    </row>
    <row r="6" spans="1:10" ht="15.75">
      <c r="A6" s="19">
        <v>5</v>
      </c>
      <c r="B6" s="21">
        <v>41344</v>
      </c>
      <c r="C6" s="17" t="s">
        <v>127</v>
      </c>
      <c r="D6" s="18">
        <v>0.35972222222222222</v>
      </c>
      <c r="E6" s="18">
        <v>0.3659722222222222</v>
      </c>
      <c r="F6" s="19">
        <f t="shared" si="0"/>
        <v>540</v>
      </c>
      <c r="G6" s="19">
        <v>9</v>
      </c>
      <c r="H6" s="260">
        <v>7</v>
      </c>
      <c r="I6" s="261"/>
    </row>
    <row r="7" spans="1:10" ht="15.75">
      <c r="A7" s="19">
        <v>6</v>
      </c>
      <c r="B7" s="21">
        <v>41344</v>
      </c>
      <c r="C7" s="17" t="s">
        <v>127</v>
      </c>
      <c r="D7" s="18">
        <v>0.3659722222222222</v>
      </c>
      <c r="E7" s="18">
        <v>0.36944444444444446</v>
      </c>
      <c r="F7" s="19">
        <f t="shared" si="0"/>
        <v>300</v>
      </c>
      <c r="G7" s="19">
        <v>5</v>
      </c>
      <c r="H7" s="260"/>
      <c r="I7" s="261"/>
    </row>
    <row r="8" spans="1:10" ht="15.75">
      <c r="A8" s="19">
        <v>7</v>
      </c>
      <c r="B8" s="21">
        <v>41344</v>
      </c>
      <c r="C8" s="17" t="s">
        <v>127</v>
      </c>
      <c r="D8" s="18">
        <v>0.36944444444444446</v>
      </c>
      <c r="E8" s="18">
        <v>0.37361111111111112</v>
      </c>
      <c r="F8" s="19">
        <f t="shared" si="0"/>
        <v>360</v>
      </c>
      <c r="G8" s="19">
        <v>6</v>
      </c>
      <c r="H8" s="260"/>
      <c r="I8" s="261"/>
    </row>
    <row r="9" spans="1:10" ht="15.75">
      <c r="A9" s="19">
        <v>8</v>
      </c>
      <c r="B9" s="21">
        <v>41344</v>
      </c>
      <c r="C9" s="17" t="s">
        <v>118</v>
      </c>
      <c r="D9" s="18">
        <v>0.37361111111111112</v>
      </c>
      <c r="E9" s="18">
        <v>0.38194444444444442</v>
      </c>
      <c r="F9" s="19">
        <f t="shared" si="0"/>
        <v>720</v>
      </c>
      <c r="G9" s="19">
        <v>12</v>
      </c>
      <c r="H9" s="260"/>
      <c r="I9" s="261"/>
    </row>
    <row r="10" spans="1:10" ht="15.75">
      <c r="A10" s="19">
        <v>9</v>
      </c>
      <c r="B10" s="21">
        <v>41344</v>
      </c>
      <c r="C10" s="17" t="s">
        <v>127</v>
      </c>
      <c r="D10" s="18">
        <v>0.38194444444444442</v>
      </c>
      <c r="E10" s="18">
        <v>0.38750000000000001</v>
      </c>
      <c r="F10" s="19">
        <f t="shared" si="0"/>
        <v>480</v>
      </c>
      <c r="G10" s="19">
        <v>8</v>
      </c>
      <c r="H10" s="260"/>
      <c r="I10" s="261"/>
    </row>
    <row r="11" spans="1:10" ht="15.75">
      <c r="A11" s="19">
        <v>10</v>
      </c>
      <c r="B11" s="21">
        <v>41344</v>
      </c>
      <c r="C11" s="17" t="s">
        <v>118</v>
      </c>
      <c r="D11" s="18">
        <v>0.38750000000000001</v>
      </c>
      <c r="E11" s="18">
        <v>0.39583333333333331</v>
      </c>
      <c r="F11" s="19">
        <f t="shared" si="0"/>
        <v>720</v>
      </c>
      <c r="G11" s="19">
        <v>12</v>
      </c>
      <c r="H11" s="260"/>
      <c r="I11" s="261"/>
    </row>
    <row r="12" spans="1:10" ht="15.75">
      <c r="A12" s="19">
        <v>11</v>
      </c>
      <c r="B12" s="21">
        <v>41344</v>
      </c>
      <c r="C12" s="17" t="s">
        <v>127</v>
      </c>
      <c r="D12" s="18">
        <v>0.39583333333333331</v>
      </c>
      <c r="E12" s="18">
        <v>0.40625</v>
      </c>
      <c r="F12" s="19">
        <f t="shared" si="0"/>
        <v>900</v>
      </c>
      <c r="G12" s="19">
        <v>15</v>
      </c>
      <c r="H12" s="260"/>
      <c r="I12" s="261"/>
    </row>
    <row r="13" spans="1:10" ht="15.75">
      <c r="A13" s="19">
        <v>12</v>
      </c>
      <c r="B13" s="21">
        <v>41344</v>
      </c>
      <c r="C13" s="17" t="s">
        <v>118</v>
      </c>
      <c r="D13" s="18">
        <v>0.40625</v>
      </c>
      <c r="E13" s="18">
        <v>0.41666666666666669</v>
      </c>
      <c r="F13" s="19">
        <f t="shared" si="0"/>
        <v>900</v>
      </c>
      <c r="G13" s="19">
        <v>15</v>
      </c>
      <c r="H13" s="260"/>
      <c r="I13" s="261"/>
    </row>
    <row r="14" spans="1:10" ht="15.75">
      <c r="A14" s="19">
        <v>13</v>
      </c>
      <c r="B14" s="21">
        <v>41344</v>
      </c>
      <c r="C14" s="17" t="s">
        <v>127</v>
      </c>
      <c r="D14" s="18">
        <v>0.41666666666666669</v>
      </c>
      <c r="E14" s="18">
        <v>0.41805555555555557</v>
      </c>
      <c r="F14" s="19">
        <f t="shared" si="0"/>
        <v>120</v>
      </c>
      <c r="G14" s="19">
        <v>2</v>
      </c>
      <c r="H14" s="260"/>
      <c r="I14" s="261"/>
    </row>
    <row r="15" spans="1:10" ht="15.75">
      <c r="A15" s="19">
        <v>14</v>
      </c>
      <c r="B15" s="21">
        <v>41344</v>
      </c>
      <c r="C15" s="17" t="s">
        <v>118</v>
      </c>
      <c r="D15" s="18">
        <v>0.41805555555555557</v>
      </c>
      <c r="E15" s="18">
        <v>0.41944444444444445</v>
      </c>
      <c r="F15" s="19">
        <f t="shared" si="0"/>
        <v>120</v>
      </c>
      <c r="G15" s="19">
        <v>2</v>
      </c>
      <c r="H15" s="260"/>
      <c r="I15" s="261"/>
    </row>
    <row r="16" spans="1:10" ht="15.75">
      <c r="A16" s="19">
        <v>15</v>
      </c>
      <c r="B16" s="21">
        <v>41344</v>
      </c>
      <c r="C16" s="17" t="s">
        <v>127</v>
      </c>
      <c r="D16" s="18">
        <v>0.41944444444444445</v>
      </c>
      <c r="E16" s="18">
        <v>0.4236111111111111</v>
      </c>
      <c r="F16" s="19">
        <f t="shared" si="0"/>
        <v>360</v>
      </c>
      <c r="G16" s="19">
        <v>6</v>
      </c>
      <c r="H16" s="260"/>
      <c r="I16" s="261"/>
    </row>
    <row r="17" spans="1:9" ht="15.75">
      <c r="A17" s="19">
        <v>16</v>
      </c>
      <c r="B17" s="21">
        <v>41344</v>
      </c>
      <c r="C17" s="17" t="s">
        <v>127</v>
      </c>
      <c r="D17" s="18">
        <v>0.4236111111111111</v>
      </c>
      <c r="E17" s="18">
        <v>0.4284722222222222</v>
      </c>
      <c r="F17" s="19">
        <f t="shared" si="0"/>
        <v>420</v>
      </c>
      <c r="G17" s="19">
        <v>7</v>
      </c>
      <c r="H17" s="260"/>
      <c r="I17" s="261"/>
    </row>
    <row r="18" spans="1:9" ht="15.75">
      <c r="A18" s="19">
        <v>17</v>
      </c>
      <c r="B18" s="21">
        <v>41344</v>
      </c>
      <c r="C18" s="17" t="s">
        <v>127</v>
      </c>
      <c r="D18" s="18">
        <v>0.4284722222222222</v>
      </c>
      <c r="E18" s="18">
        <v>0.43333333333333335</v>
      </c>
      <c r="F18" s="19">
        <f t="shared" si="0"/>
        <v>420</v>
      </c>
      <c r="G18" s="19">
        <v>7</v>
      </c>
      <c r="H18" s="260"/>
      <c r="I18" s="261"/>
    </row>
    <row r="19" spans="1:9" ht="15.75">
      <c r="A19" s="19">
        <v>18</v>
      </c>
      <c r="B19" s="21">
        <v>41344</v>
      </c>
      <c r="C19" s="17" t="s">
        <v>118</v>
      </c>
      <c r="D19" s="18">
        <v>0.43333333333333335</v>
      </c>
      <c r="E19" s="18">
        <v>0.43888888888888888</v>
      </c>
      <c r="F19" s="19">
        <f t="shared" si="0"/>
        <v>480</v>
      </c>
      <c r="G19" s="19">
        <v>8</v>
      </c>
      <c r="H19" s="260"/>
      <c r="I19" s="261"/>
    </row>
    <row r="20" spans="1:9" ht="15.75">
      <c r="A20" s="19">
        <v>19</v>
      </c>
      <c r="B20" s="21">
        <v>41344</v>
      </c>
      <c r="C20" s="17" t="s">
        <v>127</v>
      </c>
      <c r="D20" s="18">
        <v>0.43888888888888888</v>
      </c>
      <c r="E20" s="18">
        <v>0.44444444444444442</v>
      </c>
      <c r="F20" s="19">
        <f t="shared" si="0"/>
        <v>480</v>
      </c>
      <c r="G20" s="19">
        <v>8</v>
      </c>
      <c r="H20" s="260"/>
      <c r="I20" s="261"/>
    </row>
    <row r="21" spans="1:9" ht="15.75">
      <c r="A21" s="19">
        <v>20</v>
      </c>
      <c r="B21" s="21">
        <v>41344</v>
      </c>
      <c r="C21" s="17" t="s">
        <v>127</v>
      </c>
      <c r="D21" s="18">
        <v>0.44444444444444442</v>
      </c>
      <c r="E21" s="18">
        <v>0.4458333333333333</v>
      </c>
      <c r="F21" s="19">
        <f t="shared" si="0"/>
        <v>120</v>
      </c>
      <c r="G21" s="19">
        <v>2</v>
      </c>
      <c r="H21" s="260"/>
      <c r="I21" s="261"/>
    </row>
    <row r="22" spans="1:9" ht="15.75">
      <c r="A22" s="19">
        <v>21</v>
      </c>
      <c r="B22" s="21">
        <v>41344</v>
      </c>
      <c r="C22" s="17" t="s">
        <v>127</v>
      </c>
      <c r="D22" s="18">
        <v>0.4458333333333333</v>
      </c>
      <c r="E22" s="18">
        <v>0.44930555555555557</v>
      </c>
      <c r="F22" s="19">
        <f t="shared" si="0"/>
        <v>300</v>
      </c>
      <c r="G22" s="19">
        <v>5</v>
      </c>
      <c r="H22" s="260"/>
      <c r="I22" s="261"/>
    </row>
    <row r="23" spans="1:9" ht="15.75">
      <c r="A23" s="19">
        <v>22</v>
      </c>
      <c r="B23" s="21">
        <v>41344</v>
      </c>
      <c r="C23" s="17" t="s">
        <v>127</v>
      </c>
      <c r="D23" s="18">
        <v>0.44930555555555557</v>
      </c>
      <c r="E23" s="18">
        <v>0.45555555555555555</v>
      </c>
      <c r="F23" s="19">
        <f t="shared" si="0"/>
        <v>540</v>
      </c>
      <c r="G23" s="19">
        <v>9</v>
      </c>
      <c r="H23" s="260"/>
      <c r="I23" s="261"/>
    </row>
    <row r="24" spans="1:9" ht="15.75">
      <c r="A24" s="19">
        <v>23</v>
      </c>
      <c r="B24" s="21">
        <v>41344</v>
      </c>
      <c r="C24" s="17" t="s">
        <v>118</v>
      </c>
      <c r="D24" s="18">
        <v>0.45555555555555555</v>
      </c>
      <c r="E24" s="18">
        <v>0.45694444444444443</v>
      </c>
      <c r="F24" s="19">
        <f t="shared" si="0"/>
        <v>120</v>
      </c>
      <c r="G24" s="19">
        <v>2</v>
      </c>
      <c r="H24" s="260"/>
      <c r="I24" s="261"/>
    </row>
    <row r="25" spans="1:9" ht="15.75">
      <c r="A25" s="19">
        <v>24</v>
      </c>
      <c r="B25" s="21">
        <v>41344</v>
      </c>
      <c r="C25" s="17" t="s">
        <v>127</v>
      </c>
      <c r="D25" s="18">
        <v>0.45694444444444443</v>
      </c>
      <c r="E25" s="18">
        <v>0.46458333333333335</v>
      </c>
      <c r="F25" s="19">
        <f t="shared" si="0"/>
        <v>660</v>
      </c>
      <c r="G25" s="19">
        <v>11</v>
      </c>
      <c r="H25" s="260"/>
      <c r="I25" s="261"/>
    </row>
    <row r="26" spans="1:9" ht="15.75">
      <c r="A26" s="19">
        <v>25</v>
      </c>
      <c r="B26" s="21">
        <v>41344</v>
      </c>
      <c r="C26" s="17" t="s">
        <v>127</v>
      </c>
      <c r="D26" s="18">
        <v>0.46458333333333335</v>
      </c>
      <c r="E26" s="18">
        <v>0.46527777777777773</v>
      </c>
      <c r="F26" s="19">
        <f t="shared" si="0"/>
        <v>60</v>
      </c>
      <c r="G26" s="19">
        <v>1</v>
      </c>
      <c r="H26" s="260"/>
      <c r="I26" s="261"/>
    </row>
    <row r="27" spans="1:9" ht="15.75">
      <c r="A27" s="19">
        <v>26</v>
      </c>
      <c r="B27" s="21">
        <v>41344</v>
      </c>
      <c r="C27" s="17" t="s">
        <v>118</v>
      </c>
      <c r="D27" s="18">
        <v>0.46527777777777773</v>
      </c>
      <c r="E27" s="18">
        <v>0.47013888888888888</v>
      </c>
      <c r="F27" s="19">
        <f t="shared" si="0"/>
        <v>420</v>
      </c>
      <c r="G27" s="19">
        <v>7</v>
      </c>
      <c r="H27" s="260"/>
      <c r="I27" s="261"/>
    </row>
    <row r="28" spans="1:9" ht="15.75">
      <c r="A28" s="19">
        <v>27</v>
      </c>
      <c r="B28" s="21">
        <v>41344</v>
      </c>
      <c r="C28" s="17" t="s">
        <v>127</v>
      </c>
      <c r="D28" s="18">
        <v>0.47013888888888888</v>
      </c>
      <c r="E28" s="18">
        <v>0.47222222222222227</v>
      </c>
      <c r="F28" s="19">
        <f t="shared" si="0"/>
        <v>180</v>
      </c>
      <c r="G28" s="19">
        <v>3</v>
      </c>
      <c r="H28" s="260"/>
      <c r="I28" s="261"/>
    </row>
    <row r="29" spans="1:9" ht="15.75">
      <c r="A29" s="19">
        <v>28</v>
      </c>
      <c r="B29" s="21">
        <v>41344</v>
      </c>
      <c r="C29" s="17" t="s">
        <v>127</v>
      </c>
      <c r="D29" s="18">
        <v>0.47222222222222227</v>
      </c>
      <c r="E29" s="18">
        <v>0.47361111111111115</v>
      </c>
      <c r="F29" s="19">
        <f t="shared" si="0"/>
        <v>120</v>
      </c>
      <c r="G29" s="19">
        <v>2</v>
      </c>
      <c r="H29" s="260"/>
      <c r="I29" s="261"/>
    </row>
    <row r="30" spans="1:9" ht="15.75">
      <c r="A30" s="19">
        <v>29</v>
      </c>
      <c r="B30" s="21">
        <v>41344</v>
      </c>
      <c r="C30" s="17" t="s">
        <v>127</v>
      </c>
      <c r="D30" s="18">
        <v>0.47361111111111115</v>
      </c>
      <c r="E30" s="18">
        <v>0.4777777777777778</v>
      </c>
      <c r="F30" s="19">
        <f t="shared" si="0"/>
        <v>360</v>
      </c>
      <c r="G30" s="19">
        <v>6</v>
      </c>
      <c r="H30" s="260"/>
      <c r="I30" s="261"/>
    </row>
    <row r="31" spans="1:9" ht="15.75">
      <c r="A31" s="19">
        <v>30</v>
      </c>
      <c r="B31" s="21">
        <v>41344</v>
      </c>
      <c r="C31" s="17" t="s">
        <v>127</v>
      </c>
      <c r="D31" s="18">
        <v>0.4777777777777778</v>
      </c>
      <c r="E31" s="18">
        <v>0.48472222222222222</v>
      </c>
      <c r="F31" s="19">
        <f t="shared" si="0"/>
        <v>600</v>
      </c>
      <c r="G31" s="19">
        <v>10</v>
      </c>
      <c r="H31" s="260"/>
      <c r="I31" s="261"/>
    </row>
    <row r="32" spans="1:9" ht="15.75">
      <c r="A32" s="19">
        <v>31</v>
      </c>
      <c r="B32" s="21">
        <v>41344</v>
      </c>
      <c r="C32" s="17" t="s">
        <v>118</v>
      </c>
      <c r="D32" s="18">
        <v>0.48472222222222222</v>
      </c>
      <c r="E32" s="18">
        <v>0.4916666666666667</v>
      </c>
      <c r="F32" s="19">
        <f t="shared" si="0"/>
        <v>600</v>
      </c>
      <c r="G32" s="19">
        <v>10</v>
      </c>
      <c r="H32" s="260"/>
      <c r="I32" s="261"/>
    </row>
    <row r="33" spans="1:9" ht="15.75">
      <c r="A33" s="19">
        <v>32</v>
      </c>
      <c r="B33" s="21">
        <v>41344</v>
      </c>
      <c r="C33" s="17" t="s">
        <v>118</v>
      </c>
      <c r="D33" s="18">
        <v>0.4916666666666667</v>
      </c>
      <c r="E33" s="18">
        <v>0.49722222222222223</v>
      </c>
      <c r="F33" s="19">
        <f t="shared" si="0"/>
        <v>480</v>
      </c>
      <c r="G33" s="19">
        <v>8</v>
      </c>
      <c r="H33" s="260"/>
      <c r="I33" s="261"/>
    </row>
    <row r="34" spans="1:9" ht="15.75">
      <c r="A34" s="19">
        <v>33</v>
      </c>
      <c r="B34" s="21">
        <v>41344</v>
      </c>
      <c r="C34" s="17" t="s">
        <v>118</v>
      </c>
      <c r="D34" s="18">
        <v>0.49722222222222223</v>
      </c>
      <c r="E34" s="18">
        <v>0.4993055555555555</v>
      </c>
      <c r="F34" s="19">
        <f t="shared" si="0"/>
        <v>180</v>
      </c>
      <c r="G34" s="19">
        <v>3</v>
      </c>
      <c r="H34" s="260"/>
      <c r="I34" s="261"/>
    </row>
    <row r="35" spans="1:9" ht="15.75">
      <c r="A35" s="19">
        <v>34</v>
      </c>
      <c r="B35" s="21">
        <v>41344</v>
      </c>
      <c r="C35" s="17" t="s">
        <v>118</v>
      </c>
      <c r="D35" s="18">
        <v>0.4993055555555555</v>
      </c>
      <c r="E35" s="18">
        <v>0.50277777777777777</v>
      </c>
      <c r="F35" s="19">
        <f t="shared" si="0"/>
        <v>300</v>
      </c>
      <c r="G35" s="19">
        <v>5</v>
      </c>
      <c r="H35" s="260"/>
      <c r="I35" s="261"/>
    </row>
    <row r="36" spans="1:9" ht="15.75">
      <c r="A36" s="19">
        <v>35</v>
      </c>
      <c r="B36" s="21">
        <v>41344</v>
      </c>
      <c r="C36" s="17" t="s">
        <v>118</v>
      </c>
      <c r="D36" s="18">
        <v>0.50277777777777777</v>
      </c>
      <c r="E36" s="18">
        <v>0.50555555555555554</v>
      </c>
      <c r="F36" s="19">
        <f t="shared" si="0"/>
        <v>240</v>
      </c>
      <c r="G36" s="19">
        <v>4</v>
      </c>
      <c r="H36" s="260"/>
      <c r="I36" s="261"/>
    </row>
    <row r="37" spans="1:9" ht="15.75">
      <c r="A37" s="19">
        <v>36</v>
      </c>
      <c r="B37" s="21">
        <v>41344</v>
      </c>
      <c r="C37" s="17" t="s">
        <v>118</v>
      </c>
      <c r="D37" s="18">
        <v>0.50555555555555554</v>
      </c>
      <c r="E37" s="18">
        <v>0.5083333333333333</v>
      </c>
      <c r="F37" s="19">
        <f t="shared" si="0"/>
        <v>240</v>
      </c>
      <c r="G37" s="19">
        <v>4</v>
      </c>
      <c r="H37" s="260"/>
      <c r="I37" s="261"/>
    </row>
    <row r="38" spans="1:9" ht="15.75">
      <c r="A38" s="19">
        <v>37</v>
      </c>
      <c r="B38" s="21">
        <v>41344</v>
      </c>
      <c r="C38" s="17" t="s">
        <v>127</v>
      </c>
      <c r="D38" s="18">
        <v>0.5083333333333333</v>
      </c>
      <c r="E38" s="18">
        <v>0.51111111111111118</v>
      </c>
      <c r="F38" s="19">
        <f t="shared" si="0"/>
        <v>240</v>
      </c>
      <c r="G38" s="19">
        <v>4</v>
      </c>
      <c r="H38" s="260"/>
      <c r="I38" s="261"/>
    </row>
    <row r="39" spans="1:9" ht="15.75">
      <c r="A39" s="19">
        <v>38</v>
      </c>
      <c r="B39" s="21">
        <v>41344</v>
      </c>
      <c r="C39" s="17" t="s">
        <v>127</v>
      </c>
      <c r="D39" s="18">
        <v>0.51111111111111118</v>
      </c>
      <c r="E39" s="18">
        <v>0.51527777777777783</v>
      </c>
      <c r="F39" s="19">
        <f t="shared" si="0"/>
        <v>360</v>
      </c>
      <c r="G39" s="19">
        <v>6</v>
      </c>
      <c r="H39" s="260"/>
      <c r="I39" s="261"/>
    </row>
    <row r="40" spans="1:9" ht="15.75">
      <c r="A40" s="19">
        <v>39</v>
      </c>
      <c r="B40" s="21">
        <v>41344</v>
      </c>
      <c r="C40" s="17" t="s">
        <v>127</v>
      </c>
      <c r="D40" s="18">
        <v>0.51527777777777783</v>
      </c>
      <c r="E40" s="18">
        <v>0.52500000000000002</v>
      </c>
      <c r="F40" s="19">
        <f t="shared" si="0"/>
        <v>840</v>
      </c>
      <c r="G40" s="19">
        <v>14</v>
      </c>
      <c r="H40" s="260"/>
      <c r="I40" s="261"/>
    </row>
    <row r="41" spans="1:9" ht="15.75">
      <c r="A41" s="19">
        <v>40</v>
      </c>
      <c r="B41" s="21">
        <v>41344</v>
      </c>
      <c r="C41" s="17" t="s">
        <v>127</v>
      </c>
      <c r="D41" s="18">
        <v>0.52500000000000002</v>
      </c>
      <c r="E41" s="18">
        <v>0.52777777777777779</v>
      </c>
      <c r="F41" s="19">
        <f t="shared" si="0"/>
        <v>240</v>
      </c>
      <c r="G41" s="19">
        <v>4</v>
      </c>
      <c r="H41" s="260"/>
      <c r="I41" s="261"/>
    </row>
    <row r="42" spans="1:9" ht="15.75">
      <c r="A42" s="19">
        <v>41</v>
      </c>
      <c r="B42" s="21">
        <v>41344</v>
      </c>
      <c r="C42" s="17" t="s">
        <v>127</v>
      </c>
      <c r="D42" s="18">
        <v>0.52777777777777779</v>
      </c>
      <c r="E42" s="18">
        <v>0.54097222222222219</v>
      </c>
      <c r="F42" s="19">
        <f t="shared" si="0"/>
        <v>1140</v>
      </c>
      <c r="G42" s="19">
        <v>19</v>
      </c>
      <c r="H42" s="260"/>
      <c r="I42" s="261"/>
    </row>
    <row r="43" spans="1:9" ht="15.75">
      <c r="A43" s="19">
        <v>42</v>
      </c>
      <c r="B43" s="21">
        <v>41344</v>
      </c>
      <c r="C43" s="17" t="s">
        <v>127</v>
      </c>
      <c r="D43" s="18">
        <v>0.54097222222222219</v>
      </c>
      <c r="E43" s="18">
        <v>0.54791666666666672</v>
      </c>
      <c r="F43" s="19">
        <f t="shared" si="0"/>
        <v>600</v>
      </c>
      <c r="G43" s="19">
        <v>10</v>
      </c>
      <c r="H43" s="260"/>
      <c r="I43" s="261"/>
    </row>
    <row r="44" spans="1:9" ht="15.75">
      <c r="A44" s="19">
        <v>43</v>
      </c>
      <c r="B44" s="21">
        <v>41345</v>
      </c>
      <c r="C44" s="17" t="s">
        <v>118</v>
      </c>
      <c r="D44" s="18">
        <v>0.57152777777777775</v>
      </c>
      <c r="E44" s="18">
        <v>0.57638888888888895</v>
      </c>
      <c r="F44" s="19">
        <f t="shared" si="0"/>
        <v>420</v>
      </c>
      <c r="G44" s="19">
        <v>7</v>
      </c>
      <c r="H44" s="260"/>
      <c r="I44" s="261"/>
    </row>
    <row r="45" spans="1:9" ht="15.75">
      <c r="A45" s="19">
        <v>44</v>
      </c>
      <c r="B45" s="21">
        <v>41345</v>
      </c>
      <c r="C45" s="17" t="s">
        <v>128</v>
      </c>
      <c r="D45" s="18">
        <v>0.57638888888888895</v>
      </c>
      <c r="E45" s="18">
        <v>0.5805555555555556</v>
      </c>
      <c r="F45" s="19">
        <f t="shared" si="0"/>
        <v>360</v>
      </c>
      <c r="G45" s="19">
        <v>6</v>
      </c>
      <c r="H45" s="260"/>
      <c r="I45" s="261"/>
    </row>
    <row r="46" spans="1:9" ht="15.75">
      <c r="A46" s="19">
        <v>45</v>
      </c>
      <c r="B46" s="21">
        <v>41345</v>
      </c>
      <c r="C46" s="17" t="s">
        <v>128</v>
      </c>
      <c r="D46" s="18">
        <v>0.5805555555555556</v>
      </c>
      <c r="E46" s="18">
        <v>0.58194444444444449</v>
      </c>
      <c r="F46" s="19">
        <f t="shared" si="0"/>
        <v>120</v>
      </c>
      <c r="G46" s="19">
        <v>2</v>
      </c>
      <c r="H46" s="260"/>
      <c r="I46" s="261"/>
    </row>
    <row r="47" spans="1:9" ht="15.75">
      <c r="A47" s="19">
        <v>46</v>
      </c>
      <c r="B47" s="21">
        <v>41345</v>
      </c>
      <c r="C47" s="17" t="s">
        <v>128</v>
      </c>
      <c r="D47" s="18">
        <v>0.58194444444444449</v>
      </c>
      <c r="E47" s="18">
        <v>0.58333333333333337</v>
      </c>
      <c r="F47" s="19">
        <f t="shared" si="0"/>
        <v>120</v>
      </c>
      <c r="G47" s="19">
        <v>2</v>
      </c>
      <c r="H47" s="260"/>
      <c r="I47" s="261"/>
    </row>
    <row r="48" spans="1:9" ht="15.75">
      <c r="A48" s="19">
        <v>47</v>
      </c>
      <c r="B48" s="21">
        <v>41345</v>
      </c>
      <c r="C48" s="17" t="s">
        <v>128</v>
      </c>
      <c r="D48" s="18">
        <v>0.58333333333333337</v>
      </c>
      <c r="E48" s="18">
        <v>0.59027777777777779</v>
      </c>
      <c r="F48" s="19">
        <f t="shared" si="0"/>
        <v>600</v>
      </c>
      <c r="G48" s="19">
        <v>10</v>
      </c>
      <c r="H48" s="260"/>
      <c r="I48" s="261"/>
    </row>
    <row r="49" spans="1:9" ht="15.75">
      <c r="A49" s="19">
        <v>48</v>
      </c>
      <c r="B49" s="21">
        <v>41345</v>
      </c>
      <c r="C49" s="17" t="s">
        <v>128</v>
      </c>
      <c r="D49" s="18">
        <v>0.59027777777777779</v>
      </c>
      <c r="E49" s="18">
        <v>0.59513888888888888</v>
      </c>
      <c r="F49" s="19">
        <f t="shared" si="0"/>
        <v>420</v>
      </c>
      <c r="G49" s="19">
        <v>7</v>
      </c>
      <c r="H49" s="260"/>
      <c r="I49" s="261"/>
    </row>
    <row r="50" spans="1:9" ht="15.75">
      <c r="A50" s="19">
        <v>49</v>
      </c>
      <c r="B50" s="21">
        <v>41345</v>
      </c>
      <c r="C50" s="17" t="s">
        <v>128</v>
      </c>
      <c r="D50" s="18">
        <v>0.59513888888888888</v>
      </c>
      <c r="E50" s="18">
        <v>0.59861111111111109</v>
      </c>
      <c r="F50" s="19">
        <f t="shared" si="0"/>
        <v>300</v>
      </c>
      <c r="G50" s="19">
        <v>5</v>
      </c>
      <c r="H50" s="260"/>
      <c r="I50" s="261"/>
    </row>
    <row r="51" spans="1:9" ht="15.75">
      <c r="A51" s="19">
        <v>50</v>
      </c>
      <c r="B51" s="21">
        <v>41345</v>
      </c>
      <c r="C51" s="17" t="s">
        <v>118</v>
      </c>
      <c r="D51" s="18">
        <v>0.59861111111111109</v>
      </c>
      <c r="E51" s="18">
        <v>0.6</v>
      </c>
      <c r="F51" s="19">
        <f t="shared" si="0"/>
        <v>120</v>
      </c>
      <c r="G51" s="19">
        <v>2</v>
      </c>
      <c r="H51" s="260"/>
      <c r="I51" s="261"/>
    </row>
    <row r="52" spans="1:9" ht="15.75">
      <c r="A52" s="19">
        <v>51</v>
      </c>
      <c r="B52" s="21">
        <v>41345</v>
      </c>
      <c r="C52" s="17" t="s">
        <v>128</v>
      </c>
      <c r="D52" s="18">
        <v>0.6</v>
      </c>
      <c r="E52" s="18">
        <v>0.60486111111111118</v>
      </c>
      <c r="F52" s="19">
        <f t="shared" si="0"/>
        <v>420</v>
      </c>
      <c r="G52" s="19">
        <v>7</v>
      </c>
      <c r="H52" s="260"/>
      <c r="I52" s="261"/>
    </row>
    <row r="53" spans="1:9" ht="15.75">
      <c r="A53" s="19">
        <v>52</v>
      </c>
      <c r="B53" s="21">
        <v>41345</v>
      </c>
      <c r="C53" s="17" t="s">
        <v>128</v>
      </c>
      <c r="D53" s="18">
        <v>0.60486111111111118</v>
      </c>
      <c r="E53" s="18">
        <v>0.60972222222222217</v>
      </c>
      <c r="F53" s="19">
        <f t="shared" si="0"/>
        <v>420</v>
      </c>
      <c r="G53" s="19">
        <v>7</v>
      </c>
      <c r="H53" s="260"/>
      <c r="I53" s="261"/>
    </row>
    <row r="54" spans="1:9" ht="15.75">
      <c r="A54" s="19">
        <v>53</v>
      </c>
      <c r="B54" s="21">
        <v>41345</v>
      </c>
      <c r="C54" s="17" t="s">
        <v>118</v>
      </c>
      <c r="D54" s="18">
        <v>0.60972222222222217</v>
      </c>
      <c r="E54" s="18">
        <v>0.61319444444444449</v>
      </c>
      <c r="F54" s="19">
        <f t="shared" si="0"/>
        <v>300</v>
      </c>
      <c r="G54" s="19">
        <v>5</v>
      </c>
      <c r="H54" s="260"/>
      <c r="I54" s="261"/>
    </row>
    <row r="55" spans="1:9" ht="15.75">
      <c r="A55" s="19">
        <v>54</v>
      </c>
      <c r="B55" s="21">
        <v>41345</v>
      </c>
      <c r="C55" s="17" t="s">
        <v>118</v>
      </c>
      <c r="D55" s="18">
        <v>0.61319444444444449</v>
      </c>
      <c r="E55" s="18">
        <v>0.61736111111111114</v>
      </c>
      <c r="F55" s="19">
        <f t="shared" si="0"/>
        <v>360</v>
      </c>
      <c r="G55" s="19">
        <v>6</v>
      </c>
      <c r="H55" s="260"/>
      <c r="I55" s="261"/>
    </row>
    <row r="56" spans="1:9" ht="15.75">
      <c r="A56" s="19">
        <v>55</v>
      </c>
      <c r="B56" s="21">
        <v>41345</v>
      </c>
      <c r="C56" s="17" t="s">
        <v>118</v>
      </c>
      <c r="D56" s="18">
        <v>0.61736111111111114</v>
      </c>
      <c r="E56" s="18">
        <v>0.61944444444444446</v>
      </c>
      <c r="F56" s="19">
        <f t="shared" si="0"/>
        <v>180</v>
      </c>
      <c r="G56" s="19">
        <v>3</v>
      </c>
      <c r="H56" s="260"/>
      <c r="I56" s="261"/>
    </row>
    <row r="57" spans="1:9" ht="15.75">
      <c r="A57" s="19">
        <v>56</v>
      </c>
      <c r="B57" s="21">
        <v>41345</v>
      </c>
      <c r="C57" s="17" t="s">
        <v>118</v>
      </c>
      <c r="D57" s="18">
        <v>0.61944444444444446</v>
      </c>
      <c r="E57" s="18">
        <v>0.62222222222222223</v>
      </c>
      <c r="F57" s="19">
        <f t="shared" si="0"/>
        <v>240</v>
      </c>
      <c r="G57" s="19">
        <v>4</v>
      </c>
      <c r="H57" s="260"/>
      <c r="I57" s="261"/>
    </row>
    <row r="58" spans="1:9" ht="15.75">
      <c r="A58" s="19">
        <v>57</v>
      </c>
      <c r="B58" s="21">
        <v>41345</v>
      </c>
      <c r="C58" s="17" t="s">
        <v>128</v>
      </c>
      <c r="D58" s="18">
        <v>0.62222222222222223</v>
      </c>
      <c r="E58" s="18">
        <v>0.62638888888888888</v>
      </c>
      <c r="F58" s="19">
        <f t="shared" si="0"/>
        <v>720</v>
      </c>
      <c r="G58" s="19">
        <v>12</v>
      </c>
      <c r="H58" s="260"/>
      <c r="I58" s="261"/>
    </row>
    <row r="59" spans="1:9" ht="15.75">
      <c r="A59" s="19">
        <v>58</v>
      </c>
      <c r="B59" s="21">
        <v>41345</v>
      </c>
      <c r="C59" s="17" t="s">
        <v>128</v>
      </c>
      <c r="D59" s="18">
        <v>0.62638888888888888</v>
      </c>
      <c r="E59" s="18">
        <v>0.63402777777777775</v>
      </c>
      <c r="F59" s="19">
        <f t="shared" si="0"/>
        <v>660</v>
      </c>
      <c r="G59" s="19">
        <v>11</v>
      </c>
      <c r="H59" s="260"/>
      <c r="I59" s="261"/>
    </row>
    <row r="60" spans="1:9" ht="15.75">
      <c r="A60" s="19">
        <v>59</v>
      </c>
      <c r="B60" s="21">
        <v>41345</v>
      </c>
      <c r="C60" s="17" t="s">
        <v>128</v>
      </c>
      <c r="D60" s="18">
        <v>0.63402777777777775</v>
      </c>
      <c r="E60" s="18">
        <v>0.64097222222222217</v>
      </c>
      <c r="F60" s="19">
        <f t="shared" si="0"/>
        <v>600</v>
      </c>
      <c r="G60" s="19">
        <v>10</v>
      </c>
      <c r="H60" s="260"/>
      <c r="I60" s="261"/>
    </row>
    <row r="61" spans="1:9" ht="15.75">
      <c r="A61" s="19">
        <v>60</v>
      </c>
      <c r="B61" s="21">
        <v>41345</v>
      </c>
      <c r="C61" s="17" t="s">
        <v>118</v>
      </c>
      <c r="D61" s="18">
        <v>0.64097222222222217</v>
      </c>
      <c r="E61" s="18">
        <v>0.64236111111111105</v>
      </c>
      <c r="F61" s="19">
        <f t="shared" si="0"/>
        <v>120</v>
      </c>
      <c r="G61" s="19">
        <v>2</v>
      </c>
      <c r="H61" s="260"/>
      <c r="I61" s="261"/>
    </row>
    <row r="62" spans="1:9" ht="15.75">
      <c r="A62" s="19">
        <v>61</v>
      </c>
      <c r="B62" s="21">
        <v>41345</v>
      </c>
      <c r="C62" s="17" t="s">
        <v>118</v>
      </c>
      <c r="D62" s="18">
        <v>0.64236111111111105</v>
      </c>
      <c r="E62" s="18">
        <v>0.64444444444444449</v>
      </c>
      <c r="F62" s="19">
        <f t="shared" si="0"/>
        <v>180</v>
      </c>
      <c r="G62" s="19">
        <v>3</v>
      </c>
      <c r="H62" s="260"/>
      <c r="I62" s="261"/>
    </row>
    <row r="63" spans="1:9" ht="15.75">
      <c r="A63" s="19">
        <v>62</v>
      </c>
      <c r="B63" s="21">
        <v>41345</v>
      </c>
      <c r="C63" s="17" t="s">
        <v>128</v>
      </c>
      <c r="D63" s="18">
        <v>0.64444444444444449</v>
      </c>
      <c r="E63" s="18">
        <v>0.64930555555555558</v>
      </c>
      <c r="F63" s="19">
        <f t="shared" si="0"/>
        <v>420</v>
      </c>
      <c r="G63" s="19">
        <v>7</v>
      </c>
      <c r="H63" s="260"/>
      <c r="I63" s="261"/>
    </row>
    <row r="64" spans="1:9" ht="15.75">
      <c r="A64" s="19">
        <v>63</v>
      </c>
      <c r="B64" s="21">
        <v>41345</v>
      </c>
      <c r="C64" s="17" t="s">
        <v>128</v>
      </c>
      <c r="D64" s="18">
        <v>0.64930555555555558</v>
      </c>
      <c r="E64" s="18">
        <v>0.65277777777777779</v>
      </c>
      <c r="F64" s="19">
        <f t="shared" si="0"/>
        <v>300</v>
      </c>
      <c r="G64" s="19">
        <v>5</v>
      </c>
      <c r="H64" s="260"/>
      <c r="I64" s="261"/>
    </row>
    <row r="65" spans="1:9" ht="15.75">
      <c r="A65" s="19">
        <v>64</v>
      </c>
      <c r="B65" s="21">
        <v>41345</v>
      </c>
      <c r="C65" s="17" t="s">
        <v>118</v>
      </c>
      <c r="D65" s="18">
        <v>0.65277777777777779</v>
      </c>
      <c r="E65" s="18">
        <v>0.65486111111111112</v>
      </c>
      <c r="F65" s="19">
        <f t="shared" si="0"/>
        <v>180</v>
      </c>
      <c r="G65" s="19">
        <v>3</v>
      </c>
      <c r="H65" s="260"/>
      <c r="I65" s="261"/>
    </row>
    <row r="66" spans="1:9" ht="15.75">
      <c r="A66" s="19">
        <v>65</v>
      </c>
      <c r="B66" s="21">
        <v>41345</v>
      </c>
      <c r="C66" s="17" t="s">
        <v>118</v>
      </c>
      <c r="D66" s="18">
        <v>0.65486111111111112</v>
      </c>
      <c r="E66" s="18">
        <v>0.6694444444444444</v>
      </c>
      <c r="F66" s="19">
        <f t="shared" si="0"/>
        <v>1260</v>
      </c>
      <c r="G66" s="19">
        <v>21</v>
      </c>
      <c r="H66" s="260"/>
      <c r="I66" s="261"/>
    </row>
    <row r="67" spans="1:9" ht="15.75">
      <c r="A67" s="19">
        <v>66</v>
      </c>
      <c r="B67" s="21">
        <v>41345</v>
      </c>
      <c r="C67" s="17" t="s">
        <v>128</v>
      </c>
      <c r="D67" s="18">
        <v>0.6694444444444444</v>
      </c>
      <c r="E67" s="18">
        <v>0.68125000000000002</v>
      </c>
      <c r="F67" s="19">
        <f t="shared" ref="F67:F130" si="1">G67*60</f>
        <v>1020</v>
      </c>
      <c r="G67" s="19">
        <v>17</v>
      </c>
      <c r="H67" s="260"/>
      <c r="I67" s="261"/>
    </row>
    <row r="68" spans="1:9" ht="15.75">
      <c r="A68" s="19">
        <v>67</v>
      </c>
      <c r="B68" s="21">
        <v>41345</v>
      </c>
      <c r="C68" s="17" t="s">
        <v>128</v>
      </c>
      <c r="D68" s="18">
        <v>0.68125000000000002</v>
      </c>
      <c r="E68" s="18">
        <v>0.68402777777777779</v>
      </c>
      <c r="F68" s="19">
        <f t="shared" si="1"/>
        <v>240</v>
      </c>
      <c r="G68" s="19">
        <v>4</v>
      </c>
      <c r="H68" s="260"/>
      <c r="I68" s="261"/>
    </row>
    <row r="69" spans="1:9" ht="15.75">
      <c r="A69" s="19">
        <v>68</v>
      </c>
      <c r="B69" s="21">
        <v>41345</v>
      </c>
      <c r="C69" s="17" t="s">
        <v>128</v>
      </c>
      <c r="D69" s="18">
        <v>0.68402777777777779</v>
      </c>
      <c r="E69" s="18">
        <v>0.68819444444444444</v>
      </c>
      <c r="F69" s="19">
        <f t="shared" si="1"/>
        <v>360</v>
      </c>
      <c r="G69" s="19">
        <v>6</v>
      </c>
      <c r="H69" s="260"/>
      <c r="I69" s="261"/>
    </row>
    <row r="70" spans="1:9" ht="15.75">
      <c r="A70" s="19">
        <v>69</v>
      </c>
      <c r="B70" s="21">
        <v>41345</v>
      </c>
      <c r="C70" s="17" t="s">
        <v>128</v>
      </c>
      <c r="D70" s="18">
        <v>0.68819444444444444</v>
      </c>
      <c r="E70" s="18">
        <v>0.69444444444444453</v>
      </c>
      <c r="F70" s="19">
        <f t="shared" si="1"/>
        <v>540</v>
      </c>
      <c r="G70" s="19">
        <v>9</v>
      </c>
      <c r="H70" s="260"/>
      <c r="I70" s="261"/>
    </row>
    <row r="71" spans="1:9" ht="15.75">
      <c r="A71" s="19">
        <v>70</v>
      </c>
      <c r="B71" s="21">
        <v>41345</v>
      </c>
      <c r="C71" s="17" t="s">
        <v>128</v>
      </c>
      <c r="D71" s="18">
        <v>0.69444444444444453</v>
      </c>
      <c r="E71" s="18">
        <v>0.70138888888888884</v>
      </c>
      <c r="F71" s="19">
        <f t="shared" si="1"/>
        <v>600</v>
      </c>
      <c r="G71" s="19">
        <v>10</v>
      </c>
      <c r="H71" s="260"/>
      <c r="I71" s="261"/>
    </row>
    <row r="72" spans="1:9" ht="15.75">
      <c r="A72" s="19">
        <v>71</v>
      </c>
      <c r="B72" s="21">
        <v>41346</v>
      </c>
      <c r="C72" s="17" t="s">
        <v>127</v>
      </c>
      <c r="D72" s="18">
        <v>0.34027777777777773</v>
      </c>
      <c r="E72" s="18">
        <v>0.34791666666666665</v>
      </c>
      <c r="F72" s="19">
        <f t="shared" si="1"/>
        <v>660</v>
      </c>
      <c r="G72" s="19">
        <v>11</v>
      </c>
      <c r="H72" s="260"/>
      <c r="I72" s="261"/>
    </row>
    <row r="73" spans="1:9" ht="15.75">
      <c r="A73" s="19">
        <v>72</v>
      </c>
      <c r="B73" s="21">
        <v>41346</v>
      </c>
      <c r="C73" s="17" t="s">
        <v>127</v>
      </c>
      <c r="D73" s="18">
        <v>0.34791666666666665</v>
      </c>
      <c r="E73" s="18">
        <v>0.35555555555555557</v>
      </c>
      <c r="F73" s="19">
        <f t="shared" si="1"/>
        <v>660</v>
      </c>
      <c r="G73" s="19">
        <v>11</v>
      </c>
      <c r="H73" s="260"/>
      <c r="I73" s="261"/>
    </row>
    <row r="74" spans="1:9" ht="15.75">
      <c r="A74" s="19">
        <v>73</v>
      </c>
      <c r="B74" s="21">
        <v>41346</v>
      </c>
      <c r="C74" s="17" t="s">
        <v>127</v>
      </c>
      <c r="D74" s="18">
        <v>0.35555555555555557</v>
      </c>
      <c r="E74" s="18">
        <v>0.35833333333333334</v>
      </c>
      <c r="F74" s="19">
        <f t="shared" si="1"/>
        <v>240</v>
      </c>
      <c r="G74" s="19">
        <v>4</v>
      </c>
      <c r="H74" s="260"/>
      <c r="I74" s="261"/>
    </row>
    <row r="75" spans="1:9" ht="15.75">
      <c r="A75" s="19">
        <v>74</v>
      </c>
      <c r="B75" s="21">
        <v>41346</v>
      </c>
      <c r="C75" s="17" t="s">
        <v>118</v>
      </c>
      <c r="D75" s="18">
        <v>0.35833333333333334</v>
      </c>
      <c r="E75" s="18">
        <v>0.36527777777777781</v>
      </c>
      <c r="F75" s="19">
        <f t="shared" si="1"/>
        <v>600</v>
      </c>
      <c r="G75" s="19">
        <v>10</v>
      </c>
      <c r="H75" s="260"/>
      <c r="I75" s="261"/>
    </row>
    <row r="76" spans="1:9" ht="15.75">
      <c r="A76" s="19">
        <v>75</v>
      </c>
      <c r="B76" s="21">
        <v>41346</v>
      </c>
      <c r="C76" s="17" t="s">
        <v>127</v>
      </c>
      <c r="D76" s="18">
        <v>0.36527777777777781</v>
      </c>
      <c r="E76" s="18">
        <v>0.36944444444444446</v>
      </c>
      <c r="F76" s="19">
        <f t="shared" si="1"/>
        <v>360</v>
      </c>
      <c r="G76" s="19">
        <v>6</v>
      </c>
      <c r="H76" s="260"/>
      <c r="I76" s="261"/>
    </row>
    <row r="77" spans="1:9" ht="15.75">
      <c r="A77" s="19">
        <v>76</v>
      </c>
      <c r="B77" s="21">
        <v>41346</v>
      </c>
      <c r="C77" s="17" t="s">
        <v>118</v>
      </c>
      <c r="D77" s="18">
        <v>0.36944444444444446</v>
      </c>
      <c r="E77" s="18">
        <v>0.37291666666666662</v>
      </c>
      <c r="F77" s="19">
        <f t="shared" si="1"/>
        <v>300</v>
      </c>
      <c r="G77" s="19">
        <v>5</v>
      </c>
      <c r="H77" s="260"/>
      <c r="I77" s="261"/>
    </row>
    <row r="78" spans="1:9" ht="15.75">
      <c r="A78" s="19">
        <v>77</v>
      </c>
      <c r="B78" s="21">
        <v>41346</v>
      </c>
      <c r="C78" s="17" t="s">
        <v>127</v>
      </c>
      <c r="D78" s="18">
        <v>0.37291666666666662</v>
      </c>
      <c r="E78" s="18">
        <v>0.38055555555555554</v>
      </c>
      <c r="F78" s="19">
        <f t="shared" si="1"/>
        <v>660</v>
      </c>
      <c r="G78" s="19">
        <v>11</v>
      </c>
      <c r="H78" s="260"/>
      <c r="I78" s="261"/>
    </row>
    <row r="79" spans="1:9" ht="15.75">
      <c r="A79" s="19">
        <v>78</v>
      </c>
      <c r="B79" s="21">
        <v>41346</v>
      </c>
      <c r="C79" s="17" t="s">
        <v>127</v>
      </c>
      <c r="D79" s="18">
        <v>0.38055555555555554</v>
      </c>
      <c r="E79" s="18">
        <v>0.38611111111111113</v>
      </c>
      <c r="F79" s="19">
        <f t="shared" si="1"/>
        <v>480</v>
      </c>
      <c r="G79" s="19">
        <v>8</v>
      </c>
      <c r="H79" s="260"/>
      <c r="I79" s="261"/>
    </row>
    <row r="80" spans="1:9" ht="15.75">
      <c r="A80" s="19">
        <v>79</v>
      </c>
      <c r="B80" s="21">
        <v>41346</v>
      </c>
      <c r="C80" s="17" t="s">
        <v>118</v>
      </c>
      <c r="D80" s="18">
        <v>0.38611111111111113</v>
      </c>
      <c r="E80" s="18">
        <v>0.39027777777777778</v>
      </c>
      <c r="F80" s="19">
        <f t="shared" si="1"/>
        <v>360</v>
      </c>
      <c r="G80" s="19">
        <v>6</v>
      </c>
      <c r="H80" s="260"/>
      <c r="I80" s="261"/>
    </row>
    <row r="81" spans="1:9" ht="15.75">
      <c r="A81" s="19">
        <v>80</v>
      </c>
      <c r="B81" s="21">
        <v>41346</v>
      </c>
      <c r="C81" s="17" t="s">
        <v>118</v>
      </c>
      <c r="D81" s="18">
        <v>0.39027777777777778</v>
      </c>
      <c r="E81" s="18">
        <v>0.39305555555555555</v>
      </c>
      <c r="F81" s="19">
        <f t="shared" si="1"/>
        <v>240</v>
      </c>
      <c r="G81" s="19">
        <v>4</v>
      </c>
      <c r="H81" s="260"/>
      <c r="I81" s="261"/>
    </row>
    <row r="82" spans="1:9" ht="15.75">
      <c r="A82" s="19">
        <v>81</v>
      </c>
      <c r="B82" s="21">
        <v>41346</v>
      </c>
      <c r="C82" s="17" t="s">
        <v>127</v>
      </c>
      <c r="D82" s="18">
        <v>0.39305555555555555</v>
      </c>
      <c r="E82" s="18">
        <v>0.40763888888888888</v>
      </c>
      <c r="F82" s="19">
        <f t="shared" si="1"/>
        <v>1260</v>
      </c>
      <c r="G82" s="19">
        <v>21</v>
      </c>
      <c r="H82" s="260"/>
      <c r="I82" s="261"/>
    </row>
    <row r="83" spans="1:9" ht="15.75">
      <c r="A83" s="19">
        <v>82</v>
      </c>
      <c r="B83" s="21">
        <v>41346</v>
      </c>
      <c r="C83" s="17" t="s">
        <v>127</v>
      </c>
      <c r="D83" s="18">
        <v>0.40763888888888888</v>
      </c>
      <c r="E83" s="18">
        <v>0.41180555555555554</v>
      </c>
      <c r="F83" s="19">
        <f t="shared" si="1"/>
        <v>360</v>
      </c>
      <c r="G83" s="19">
        <v>6</v>
      </c>
      <c r="H83" s="260"/>
      <c r="I83" s="261"/>
    </row>
    <row r="84" spans="1:9" ht="15.75">
      <c r="A84" s="19">
        <v>83</v>
      </c>
      <c r="B84" s="21">
        <v>41346</v>
      </c>
      <c r="C84" s="17" t="s">
        <v>127</v>
      </c>
      <c r="D84" s="18">
        <v>0.41180555555555554</v>
      </c>
      <c r="E84" s="18">
        <v>0.41736111111111113</v>
      </c>
      <c r="F84" s="19">
        <f t="shared" si="1"/>
        <v>480</v>
      </c>
      <c r="G84" s="19">
        <v>8</v>
      </c>
      <c r="H84" s="260"/>
      <c r="I84" s="261"/>
    </row>
    <row r="85" spans="1:9" ht="15.75">
      <c r="A85" s="19">
        <v>84</v>
      </c>
      <c r="B85" s="21">
        <v>41346</v>
      </c>
      <c r="C85" s="17" t="s">
        <v>127</v>
      </c>
      <c r="D85" s="18">
        <v>0.41736111111111113</v>
      </c>
      <c r="E85" s="18">
        <v>0.42569444444444443</v>
      </c>
      <c r="F85" s="19">
        <f t="shared" si="1"/>
        <v>720</v>
      </c>
      <c r="G85" s="19">
        <v>12</v>
      </c>
      <c r="H85" s="260"/>
      <c r="I85" s="261"/>
    </row>
    <row r="86" spans="1:9" ht="15.75">
      <c r="A86" s="19">
        <v>85</v>
      </c>
      <c r="B86" s="21">
        <v>41346</v>
      </c>
      <c r="C86" s="17" t="s">
        <v>127</v>
      </c>
      <c r="D86" s="18">
        <v>0.42569444444444443</v>
      </c>
      <c r="E86" s="18">
        <v>0.43194444444444446</v>
      </c>
      <c r="F86" s="19">
        <f t="shared" si="1"/>
        <v>540</v>
      </c>
      <c r="G86" s="19">
        <v>9</v>
      </c>
      <c r="H86" s="260"/>
      <c r="I86" s="261"/>
    </row>
    <row r="87" spans="1:9" ht="15.75">
      <c r="A87" s="19">
        <v>86</v>
      </c>
      <c r="B87" s="21">
        <v>41346</v>
      </c>
      <c r="C87" s="17" t="s">
        <v>127</v>
      </c>
      <c r="D87" s="18">
        <v>0.43194444444444446</v>
      </c>
      <c r="E87" s="18">
        <v>0.4368055555555555</v>
      </c>
      <c r="F87" s="19">
        <f t="shared" si="1"/>
        <v>420</v>
      </c>
      <c r="G87" s="19">
        <v>7</v>
      </c>
      <c r="H87" s="260"/>
      <c r="I87" s="261"/>
    </row>
    <row r="88" spans="1:9" ht="15.75">
      <c r="A88" s="19">
        <v>87</v>
      </c>
      <c r="B88" s="21">
        <v>41346</v>
      </c>
      <c r="C88" s="17" t="s">
        <v>118</v>
      </c>
      <c r="D88" s="18">
        <v>0.4368055555555555</v>
      </c>
      <c r="E88" s="18">
        <v>0.44097222222222227</v>
      </c>
      <c r="F88" s="19">
        <f t="shared" si="1"/>
        <v>360</v>
      </c>
      <c r="G88" s="19">
        <v>6</v>
      </c>
      <c r="H88" s="260"/>
      <c r="I88" s="261"/>
    </row>
    <row r="89" spans="1:9" ht="15.75">
      <c r="A89" s="19">
        <v>88</v>
      </c>
      <c r="B89" s="21">
        <v>41346</v>
      </c>
      <c r="C89" s="17" t="s">
        <v>118</v>
      </c>
      <c r="D89" s="18">
        <v>0.44097222222222227</v>
      </c>
      <c r="E89" s="18">
        <v>0.44166666666666665</v>
      </c>
      <c r="F89" s="19">
        <f t="shared" si="1"/>
        <v>60</v>
      </c>
      <c r="G89" s="19">
        <v>1</v>
      </c>
      <c r="H89" s="260"/>
      <c r="I89" s="261"/>
    </row>
    <row r="90" spans="1:9" ht="15.75">
      <c r="A90" s="19">
        <v>89</v>
      </c>
      <c r="B90" s="21">
        <v>41346</v>
      </c>
      <c r="C90" s="17" t="s">
        <v>118</v>
      </c>
      <c r="D90" s="18">
        <v>0.44166666666666665</v>
      </c>
      <c r="E90" s="18">
        <v>0.4465277777777778</v>
      </c>
      <c r="F90" s="19">
        <f t="shared" si="1"/>
        <v>420</v>
      </c>
      <c r="G90" s="19">
        <v>7</v>
      </c>
      <c r="H90" s="260"/>
      <c r="I90" s="261"/>
    </row>
    <row r="91" spans="1:9" ht="15.75">
      <c r="A91" s="19">
        <v>90</v>
      </c>
      <c r="B91" s="21">
        <v>41346</v>
      </c>
      <c r="C91" s="17" t="s">
        <v>127</v>
      </c>
      <c r="D91" s="18">
        <v>0.4465277777777778</v>
      </c>
      <c r="E91" s="18">
        <v>0.4513888888888889</v>
      </c>
      <c r="F91" s="19">
        <f t="shared" si="1"/>
        <v>420</v>
      </c>
      <c r="G91" s="19">
        <v>7</v>
      </c>
      <c r="H91" s="260"/>
      <c r="I91" s="261"/>
    </row>
    <row r="92" spans="1:9" ht="15.75">
      <c r="A92" s="19">
        <v>91</v>
      </c>
      <c r="B92" s="21">
        <v>41346</v>
      </c>
      <c r="C92" s="17" t="s">
        <v>127</v>
      </c>
      <c r="D92" s="18">
        <v>0.4513888888888889</v>
      </c>
      <c r="E92" s="18">
        <v>0.45555555555555555</v>
      </c>
      <c r="F92" s="19">
        <f t="shared" si="1"/>
        <v>360</v>
      </c>
      <c r="G92" s="19">
        <v>6</v>
      </c>
      <c r="H92" s="260"/>
      <c r="I92" s="261"/>
    </row>
    <row r="93" spans="1:9" ht="15.75">
      <c r="A93" s="19">
        <v>92</v>
      </c>
      <c r="B93" s="21">
        <v>41346</v>
      </c>
      <c r="C93" s="17" t="s">
        <v>118</v>
      </c>
      <c r="D93" s="18">
        <v>0.45555555555555555</v>
      </c>
      <c r="E93" s="18">
        <v>0.45833333333333331</v>
      </c>
      <c r="F93" s="19">
        <f t="shared" si="1"/>
        <v>240</v>
      </c>
      <c r="G93" s="19">
        <v>4</v>
      </c>
      <c r="H93" s="260"/>
      <c r="I93" s="261"/>
    </row>
    <row r="94" spans="1:9" ht="15.75">
      <c r="A94" s="19">
        <v>93</v>
      </c>
      <c r="B94" s="21">
        <v>41346</v>
      </c>
      <c r="C94" s="17" t="s">
        <v>118</v>
      </c>
      <c r="D94" s="18">
        <v>0.45833333333333331</v>
      </c>
      <c r="E94" s="18">
        <v>0.46875</v>
      </c>
      <c r="F94" s="19">
        <f t="shared" si="1"/>
        <v>900</v>
      </c>
      <c r="G94" s="19">
        <v>15</v>
      </c>
      <c r="H94" s="260"/>
      <c r="I94" s="261"/>
    </row>
    <row r="95" spans="1:9" ht="15.75">
      <c r="A95" s="19">
        <v>94</v>
      </c>
      <c r="B95" s="21">
        <v>41346</v>
      </c>
      <c r="C95" s="17" t="s">
        <v>118</v>
      </c>
      <c r="D95" s="18">
        <v>0.46875</v>
      </c>
      <c r="E95" s="18">
        <v>0.47361111111111115</v>
      </c>
      <c r="F95" s="19">
        <f t="shared" si="1"/>
        <v>420</v>
      </c>
      <c r="G95" s="19">
        <v>7</v>
      </c>
      <c r="H95" s="260"/>
      <c r="I95" s="261"/>
    </row>
    <row r="96" spans="1:9" ht="15.75">
      <c r="A96" s="19">
        <v>95</v>
      </c>
      <c r="B96" s="21">
        <v>41346</v>
      </c>
      <c r="C96" s="17" t="s">
        <v>127</v>
      </c>
      <c r="D96" s="18">
        <v>0.47361111111111115</v>
      </c>
      <c r="E96" s="18">
        <v>0.48749999999999999</v>
      </c>
      <c r="F96" s="19">
        <f t="shared" si="1"/>
        <v>1200</v>
      </c>
      <c r="G96" s="19">
        <v>20</v>
      </c>
      <c r="H96" s="260"/>
      <c r="I96" s="261"/>
    </row>
    <row r="97" spans="1:9" ht="15.75">
      <c r="A97" s="19">
        <v>96</v>
      </c>
      <c r="B97" s="21">
        <v>41346</v>
      </c>
      <c r="C97" s="17" t="s">
        <v>127</v>
      </c>
      <c r="D97" s="18">
        <v>0.48749999999999999</v>
      </c>
      <c r="E97" s="18">
        <v>0.49652777777777773</v>
      </c>
      <c r="F97" s="19">
        <f t="shared" si="1"/>
        <v>780</v>
      </c>
      <c r="G97" s="19">
        <v>13</v>
      </c>
      <c r="H97" s="260"/>
      <c r="I97" s="261"/>
    </row>
    <row r="98" spans="1:9" ht="15.75">
      <c r="A98" s="19">
        <v>97</v>
      </c>
      <c r="B98" s="21">
        <v>41346</v>
      </c>
      <c r="C98" s="17" t="s">
        <v>118</v>
      </c>
      <c r="D98" s="18">
        <v>0.49652777777777773</v>
      </c>
      <c r="E98" s="18">
        <v>0.49722222222222223</v>
      </c>
      <c r="F98" s="19">
        <f t="shared" si="1"/>
        <v>60</v>
      </c>
      <c r="G98" s="19">
        <v>1</v>
      </c>
      <c r="H98" s="260"/>
      <c r="I98" s="261"/>
    </row>
    <row r="99" spans="1:9" ht="15.75">
      <c r="A99" s="19">
        <v>98</v>
      </c>
      <c r="B99" s="21">
        <v>41346</v>
      </c>
      <c r="C99" s="17" t="s">
        <v>118</v>
      </c>
      <c r="D99" s="18">
        <v>0.49722222222222223</v>
      </c>
      <c r="E99" s="18">
        <v>0.50069444444444444</v>
      </c>
      <c r="F99" s="19">
        <f t="shared" si="1"/>
        <v>2700</v>
      </c>
      <c r="G99" s="19">
        <v>45</v>
      </c>
      <c r="H99" s="260"/>
      <c r="I99" s="261"/>
    </row>
    <row r="100" spans="1:9" ht="15.75">
      <c r="A100" s="19">
        <v>99</v>
      </c>
      <c r="B100" s="21">
        <v>41346</v>
      </c>
      <c r="C100" s="17" t="s">
        <v>118</v>
      </c>
      <c r="D100" s="18">
        <v>0.50069444444444444</v>
      </c>
      <c r="E100" s="18">
        <v>0.50277777777777777</v>
      </c>
      <c r="F100" s="19">
        <f t="shared" si="1"/>
        <v>180</v>
      </c>
      <c r="G100" s="19">
        <v>3</v>
      </c>
      <c r="H100" s="260"/>
      <c r="I100" s="261"/>
    </row>
    <row r="101" spans="1:9" ht="15.75">
      <c r="A101" s="19">
        <v>100</v>
      </c>
      <c r="B101" s="21">
        <v>41346</v>
      </c>
      <c r="C101" s="17" t="s">
        <v>118</v>
      </c>
      <c r="D101" s="18">
        <v>0.50277777777777777</v>
      </c>
      <c r="E101" s="18">
        <v>0.50555555555555554</v>
      </c>
      <c r="F101" s="19">
        <f t="shared" si="1"/>
        <v>240</v>
      </c>
      <c r="G101" s="19">
        <v>4</v>
      </c>
      <c r="H101" s="260"/>
      <c r="I101" s="261"/>
    </row>
    <row r="102" spans="1:9" ht="15.75">
      <c r="A102" s="19">
        <v>101</v>
      </c>
      <c r="B102" s="21">
        <v>41346</v>
      </c>
      <c r="C102" s="17" t="s">
        <v>127</v>
      </c>
      <c r="D102" s="18">
        <v>0.50555555555555554</v>
      </c>
      <c r="E102" s="18">
        <v>0.51180555555555551</v>
      </c>
      <c r="F102" s="19">
        <f t="shared" si="1"/>
        <v>540</v>
      </c>
      <c r="G102" s="19">
        <v>9</v>
      </c>
      <c r="H102" s="260"/>
      <c r="I102" s="261"/>
    </row>
    <row r="103" spans="1:9" ht="15.75">
      <c r="A103" s="19">
        <v>102</v>
      </c>
      <c r="B103" s="21">
        <v>41346</v>
      </c>
      <c r="C103" s="17" t="s">
        <v>127</v>
      </c>
      <c r="D103" s="18">
        <v>0.51180555555555551</v>
      </c>
      <c r="E103" s="18">
        <v>0.52083333333333337</v>
      </c>
      <c r="F103" s="19">
        <f t="shared" si="1"/>
        <v>780</v>
      </c>
      <c r="G103" s="19">
        <v>13</v>
      </c>
      <c r="H103" s="260"/>
      <c r="I103" s="261"/>
    </row>
    <row r="104" spans="1:9" ht="15.75">
      <c r="A104" s="19">
        <v>103</v>
      </c>
      <c r="B104" s="21">
        <v>41346</v>
      </c>
      <c r="C104" s="17" t="s">
        <v>127</v>
      </c>
      <c r="D104" s="18">
        <v>0.52083333333333337</v>
      </c>
      <c r="E104" s="18">
        <v>0.52708333333333335</v>
      </c>
      <c r="F104" s="19">
        <f t="shared" si="1"/>
        <v>540</v>
      </c>
      <c r="G104" s="19">
        <v>9</v>
      </c>
      <c r="H104" s="260"/>
      <c r="I104" s="261"/>
    </row>
    <row r="105" spans="1:9" ht="15.75">
      <c r="A105" s="19">
        <v>104</v>
      </c>
      <c r="B105" s="21">
        <v>41346</v>
      </c>
      <c r="C105" s="17" t="s">
        <v>118</v>
      </c>
      <c r="D105" s="18">
        <v>0.52708333333333335</v>
      </c>
      <c r="E105" s="18">
        <v>0.53055555555555556</v>
      </c>
      <c r="F105" s="19">
        <f t="shared" si="1"/>
        <v>300</v>
      </c>
      <c r="G105" s="19">
        <v>5</v>
      </c>
      <c r="H105" s="260"/>
      <c r="I105" s="261"/>
    </row>
    <row r="106" spans="1:9" ht="15.75">
      <c r="A106" s="19">
        <v>105</v>
      </c>
      <c r="B106" s="21">
        <v>41346</v>
      </c>
      <c r="C106" s="17" t="s">
        <v>127</v>
      </c>
      <c r="D106" s="18">
        <v>0.53055555555555556</v>
      </c>
      <c r="E106" s="18">
        <v>0.53611111111111109</v>
      </c>
      <c r="F106" s="19">
        <f t="shared" si="1"/>
        <v>480</v>
      </c>
      <c r="G106" s="19">
        <v>8</v>
      </c>
      <c r="H106" s="260"/>
      <c r="I106" s="261"/>
    </row>
    <row r="107" spans="1:9" ht="15.75">
      <c r="A107" s="19">
        <v>106</v>
      </c>
      <c r="B107" s="21">
        <v>41346</v>
      </c>
      <c r="C107" s="17" t="s">
        <v>127</v>
      </c>
      <c r="D107" s="18">
        <v>0.53611111111111109</v>
      </c>
      <c r="E107" s="18">
        <v>0.54097222222222219</v>
      </c>
      <c r="F107" s="19">
        <f t="shared" si="1"/>
        <v>420</v>
      </c>
      <c r="G107" s="19">
        <v>7</v>
      </c>
      <c r="H107" s="260"/>
      <c r="I107" s="261"/>
    </row>
    <row r="108" spans="1:9" ht="15.75">
      <c r="A108" s="19">
        <v>107</v>
      </c>
      <c r="B108" s="21">
        <v>41347</v>
      </c>
      <c r="C108" s="17" t="s">
        <v>127</v>
      </c>
      <c r="D108" s="18">
        <v>0.57291666666666663</v>
      </c>
      <c r="E108" s="18">
        <v>0.57638888888888895</v>
      </c>
      <c r="F108" s="19">
        <f t="shared" si="1"/>
        <v>300</v>
      </c>
      <c r="G108" s="19">
        <v>5</v>
      </c>
      <c r="H108" s="260"/>
      <c r="I108" s="261"/>
    </row>
    <row r="109" spans="1:9" ht="15.75">
      <c r="A109" s="19">
        <v>108</v>
      </c>
      <c r="B109" s="21">
        <v>41347</v>
      </c>
      <c r="C109" s="17" t="s">
        <v>127</v>
      </c>
      <c r="D109" s="18">
        <v>0.57638888888888895</v>
      </c>
      <c r="E109" s="18">
        <v>0.58611111111111114</v>
      </c>
      <c r="F109" s="19">
        <f t="shared" si="1"/>
        <v>840</v>
      </c>
      <c r="G109" s="19">
        <v>14</v>
      </c>
      <c r="H109" s="260"/>
      <c r="I109" s="261"/>
    </row>
    <row r="110" spans="1:9" ht="15.75">
      <c r="A110" s="19">
        <v>109</v>
      </c>
      <c r="B110" s="21">
        <v>41347</v>
      </c>
      <c r="C110" s="17" t="s">
        <v>118</v>
      </c>
      <c r="D110" s="18">
        <v>0.58611111111111114</v>
      </c>
      <c r="E110" s="18">
        <v>0.59166666666666667</v>
      </c>
      <c r="F110" s="19">
        <f t="shared" si="1"/>
        <v>480</v>
      </c>
      <c r="G110" s="19">
        <v>8</v>
      </c>
      <c r="H110" s="260"/>
      <c r="I110" s="261"/>
    </row>
    <row r="111" spans="1:9" ht="15.75">
      <c r="A111" s="19">
        <v>110</v>
      </c>
      <c r="B111" s="21">
        <v>41347</v>
      </c>
      <c r="C111" s="17" t="s">
        <v>118</v>
      </c>
      <c r="D111" s="18">
        <v>0.59166666666666667</v>
      </c>
      <c r="E111" s="18">
        <v>0.59305555555555556</v>
      </c>
      <c r="F111" s="19">
        <f t="shared" si="1"/>
        <v>120</v>
      </c>
      <c r="G111" s="19">
        <v>2</v>
      </c>
      <c r="H111" s="260"/>
      <c r="I111" s="261"/>
    </row>
    <row r="112" spans="1:9" ht="15.75">
      <c r="A112" s="19">
        <v>111</v>
      </c>
      <c r="B112" s="21">
        <v>41347</v>
      </c>
      <c r="C112" s="17" t="s">
        <v>127</v>
      </c>
      <c r="D112" s="18">
        <v>0.59305555555555556</v>
      </c>
      <c r="E112" s="18">
        <v>0.59583333333333333</v>
      </c>
      <c r="F112" s="19">
        <f t="shared" si="1"/>
        <v>240</v>
      </c>
      <c r="G112" s="19">
        <v>4</v>
      </c>
      <c r="H112" s="260"/>
      <c r="I112" s="261"/>
    </row>
    <row r="113" spans="1:9" ht="15.75">
      <c r="A113" s="19">
        <v>112</v>
      </c>
      <c r="B113" s="21">
        <v>41347</v>
      </c>
      <c r="C113" s="17" t="s">
        <v>118</v>
      </c>
      <c r="D113" s="18">
        <v>0.59583333333333333</v>
      </c>
      <c r="E113" s="18">
        <v>0.59861111111111109</v>
      </c>
      <c r="F113" s="19">
        <f t="shared" si="1"/>
        <v>240</v>
      </c>
      <c r="G113" s="19">
        <v>4</v>
      </c>
      <c r="H113" s="260"/>
      <c r="I113" s="261"/>
    </row>
    <row r="114" spans="1:9" ht="15.75">
      <c r="A114" s="19">
        <v>113</v>
      </c>
      <c r="B114" s="21">
        <v>41347</v>
      </c>
      <c r="C114" s="17" t="s">
        <v>127</v>
      </c>
      <c r="D114" s="18">
        <v>0.59861111111111109</v>
      </c>
      <c r="E114" s="18">
        <v>0.60347222222222219</v>
      </c>
      <c r="F114" s="19">
        <f t="shared" si="1"/>
        <v>420</v>
      </c>
      <c r="G114" s="19">
        <v>7</v>
      </c>
      <c r="H114" s="260"/>
      <c r="I114" s="261"/>
    </row>
    <row r="115" spans="1:9" ht="15.75">
      <c r="A115" s="19">
        <v>114</v>
      </c>
      <c r="B115" s="21">
        <v>41347</v>
      </c>
      <c r="C115" s="17" t="s">
        <v>127</v>
      </c>
      <c r="D115" s="18">
        <v>0.60347222222222219</v>
      </c>
      <c r="E115" s="18">
        <v>0.60902777777777783</v>
      </c>
      <c r="F115" s="19">
        <f t="shared" si="1"/>
        <v>480</v>
      </c>
      <c r="G115" s="19">
        <v>8</v>
      </c>
      <c r="H115" s="260"/>
      <c r="I115" s="261"/>
    </row>
    <row r="116" spans="1:9" ht="15.75">
      <c r="A116" s="19">
        <v>115</v>
      </c>
      <c r="B116" s="21">
        <v>41347</v>
      </c>
      <c r="C116" s="17" t="s">
        <v>118</v>
      </c>
      <c r="D116" s="18">
        <v>0.60902777777777783</v>
      </c>
      <c r="E116" s="18">
        <v>0.61458333333333337</v>
      </c>
      <c r="F116" s="19">
        <f t="shared" si="1"/>
        <v>480</v>
      </c>
      <c r="G116" s="19">
        <v>8</v>
      </c>
      <c r="H116" s="260"/>
      <c r="I116" s="261"/>
    </row>
    <row r="117" spans="1:9" ht="15.75">
      <c r="A117" s="19">
        <v>116</v>
      </c>
      <c r="B117" s="21">
        <v>41347</v>
      </c>
      <c r="C117" s="17" t="s">
        <v>127</v>
      </c>
      <c r="D117" s="18">
        <v>0.61458333333333337</v>
      </c>
      <c r="E117" s="18">
        <v>0.62152777777777779</v>
      </c>
      <c r="F117" s="19">
        <f t="shared" si="1"/>
        <v>600</v>
      </c>
      <c r="G117" s="19">
        <v>10</v>
      </c>
      <c r="H117" s="260"/>
      <c r="I117" s="261"/>
    </row>
    <row r="118" spans="1:9" ht="15.75">
      <c r="A118" s="19">
        <v>117</v>
      </c>
      <c r="B118" s="21">
        <v>41347</v>
      </c>
      <c r="C118" s="17" t="s">
        <v>127</v>
      </c>
      <c r="D118" s="18">
        <v>0.62152777777777779</v>
      </c>
      <c r="E118" s="18">
        <v>0.63055555555555554</v>
      </c>
      <c r="F118" s="19">
        <f t="shared" si="1"/>
        <v>780</v>
      </c>
      <c r="G118" s="19">
        <v>13</v>
      </c>
      <c r="H118" s="260"/>
      <c r="I118" s="261"/>
    </row>
    <row r="119" spans="1:9" ht="15.75">
      <c r="A119" s="19">
        <v>118</v>
      </c>
      <c r="B119" s="21">
        <v>41347</v>
      </c>
      <c r="C119" s="17" t="s">
        <v>127</v>
      </c>
      <c r="D119" s="18">
        <v>0.63055555555555554</v>
      </c>
      <c r="E119" s="18">
        <v>0.63541666666666663</v>
      </c>
      <c r="F119" s="19">
        <f t="shared" si="1"/>
        <v>420</v>
      </c>
      <c r="G119" s="19">
        <v>7</v>
      </c>
      <c r="H119" s="260"/>
      <c r="I119" s="261"/>
    </row>
    <row r="120" spans="1:9" ht="15.75">
      <c r="A120" s="19">
        <v>119</v>
      </c>
      <c r="B120" s="21">
        <v>41347</v>
      </c>
      <c r="C120" s="17" t="s">
        <v>127</v>
      </c>
      <c r="D120" s="18">
        <v>0.63541666666666663</v>
      </c>
      <c r="E120" s="18">
        <v>0.63680555555555551</v>
      </c>
      <c r="F120" s="19">
        <f t="shared" si="1"/>
        <v>120</v>
      </c>
      <c r="G120" s="19">
        <v>2</v>
      </c>
      <c r="H120" s="260"/>
      <c r="I120" s="261"/>
    </row>
    <row r="121" spans="1:9" ht="15.75">
      <c r="A121" s="19">
        <v>120</v>
      </c>
      <c r="B121" s="21">
        <v>41347</v>
      </c>
      <c r="C121" s="17" t="s">
        <v>127</v>
      </c>
      <c r="D121" s="18">
        <v>0.63680555555555551</v>
      </c>
      <c r="E121" s="18">
        <v>0.64097222222222217</v>
      </c>
      <c r="F121" s="19">
        <f t="shared" si="1"/>
        <v>360</v>
      </c>
      <c r="G121" s="19">
        <v>6</v>
      </c>
      <c r="H121" s="260"/>
      <c r="I121" s="261"/>
    </row>
    <row r="122" spans="1:9" ht="15.75">
      <c r="A122" s="19">
        <v>121</v>
      </c>
      <c r="B122" s="21">
        <v>41347</v>
      </c>
      <c r="C122" s="17" t="s">
        <v>127</v>
      </c>
      <c r="D122" s="18">
        <v>0.64097222222222217</v>
      </c>
      <c r="E122" s="18">
        <v>0.6479166666666667</v>
      </c>
      <c r="F122" s="19">
        <f t="shared" si="1"/>
        <v>600</v>
      </c>
      <c r="G122" s="19">
        <v>10</v>
      </c>
      <c r="H122" s="260"/>
      <c r="I122" s="261"/>
    </row>
    <row r="123" spans="1:9" ht="15.75">
      <c r="A123" s="19">
        <v>122</v>
      </c>
      <c r="B123" s="21">
        <v>41347</v>
      </c>
      <c r="C123" s="17" t="s">
        <v>118</v>
      </c>
      <c r="D123" s="18">
        <v>0.6479166666666667</v>
      </c>
      <c r="E123" s="18">
        <v>0.65277777777777779</v>
      </c>
      <c r="F123" s="19">
        <f t="shared" si="1"/>
        <v>420</v>
      </c>
      <c r="G123" s="19">
        <v>7</v>
      </c>
      <c r="H123" s="260"/>
      <c r="I123" s="261"/>
    </row>
    <row r="124" spans="1:9" ht="15.75">
      <c r="A124" s="19">
        <v>123</v>
      </c>
      <c r="B124" s="21">
        <v>41347</v>
      </c>
      <c r="C124" s="17" t="s">
        <v>118</v>
      </c>
      <c r="D124" s="18">
        <v>0.65277777777777779</v>
      </c>
      <c r="E124" s="18">
        <v>0.65625</v>
      </c>
      <c r="F124" s="19">
        <f t="shared" si="1"/>
        <v>300</v>
      </c>
      <c r="G124" s="19">
        <v>5</v>
      </c>
      <c r="H124" s="260"/>
      <c r="I124" s="261"/>
    </row>
    <row r="125" spans="1:9" ht="15.75">
      <c r="A125" s="19">
        <v>124</v>
      </c>
      <c r="B125" s="21">
        <v>41347</v>
      </c>
      <c r="C125" s="17" t="s">
        <v>127</v>
      </c>
      <c r="D125" s="18">
        <v>0.65625</v>
      </c>
      <c r="E125" s="18">
        <v>0.66180555555555554</v>
      </c>
      <c r="F125" s="19">
        <f t="shared" si="1"/>
        <v>480</v>
      </c>
      <c r="G125" s="19">
        <v>8</v>
      </c>
      <c r="H125" s="260"/>
      <c r="I125" s="261"/>
    </row>
    <row r="126" spans="1:9" ht="15.75">
      <c r="A126" s="19">
        <v>125</v>
      </c>
      <c r="B126" s="21">
        <v>41347</v>
      </c>
      <c r="C126" s="17" t="s">
        <v>127</v>
      </c>
      <c r="D126" s="18">
        <v>0.66180555555555554</v>
      </c>
      <c r="E126" s="18">
        <v>0.66527777777777775</v>
      </c>
      <c r="F126" s="19">
        <f t="shared" si="1"/>
        <v>300</v>
      </c>
      <c r="G126" s="19">
        <v>5</v>
      </c>
      <c r="H126" s="260"/>
      <c r="I126" s="261"/>
    </row>
    <row r="127" spans="1:9" ht="15.75">
      <c r="A127" s="19">
        <v>126</v>
      </c>
      <c r="B127" s="21">
        <v>41347</v>
      </c>
      <c r="C127" s="17" t="s">
        <v>127</v>
      </c>
      <c r="D127" s="18">
        <v>0.66527777777777775</v>
      </c>
      <c r="E127" s="18">
        <v>0.6694444444444444</v>
      </c>
      <c r="F127" s="19">
        <f t="shared" si="1"/>
        <v>360</v>
      </c>
      <c r="G127" s="19">
        <v>6</v>
      </c>
      <c r="H127" s="260"/>
      <c r="I127" s="261"/>
    </row>
    <row r="128" spans="1:9" ht="15.75">
      <c r="A128" s="19">
        <v>127</v>
      </c>
      <c r="B128" s="21">
        <v>41347</v>
      </c>
      <c r="C128" s="17" t="s">
        <v>118</v>
      </c>
      <c r="D128" s="18">
        <v>0.6694444444444444</v>
      </c>
      <c r="E128" s="18">
        <v>0.67291666666666661</v>
      </c>
      <c r="F128" s="19">
        <f t="shared" si="1"/>
        <v>300</v>
      </c>
      <c r="G128" s="19">
        <v>5</v>
      </c>
      <c r="H128" s="260"/>
      <c r="I128" s="261"/>
    </row>
    <row r="129" spans="1:9" ht="15.75">
      <c r="A129" s="19">
        <v>128</v>
      </c>
      <c r="B129" s="21">
        <v>41347</v>
      </c>
      <c r="C129" s="17" t="s">
        <v>118</v>
      </c>
      <c r="D129" s="18">
        <v>0.67291666666666661</v>
      </c>
      <c r="E129" s="18">
        <v>0.6743055555555556</v>
      </c>
      <c r="F129" s="19">
        <f t="shared" si="1"/>
        <v>120</v>
      </c>
      <c r="G129" s="19">
        <v>2</v>
      </c>
      <c r="H129" s="260"/>
      <c r="I129" s="261"/>
    </row>
    <row r="130" spans="1:9" ht="15.75">
      <c r="A130" s="19">
        <v>129</v>
      </c>
      <c r="B130" s="21">
        <v>41347</v>
      </c>
      <c r="C130" s="17" t="s">
        <v>118</v>
      </c>
      <c r="D130" s="18">
        <v>0.6743055555555556</v>
      </c>
      <c r="E130" s="18">
        <v>0.68680555555555556</v>
      </c>
      <c r="F130" s="19">
        <f t="shared" si="1"/>
        <v>1080</v>
      </c>
      <c r="G130" s="19">
        <v>18</v>
      </c>
      <c r="H130" s="260"/>
      <c r="I130" s="261"/>
    </row>
    <row r="131" spans="1:9" ht="15.75">
      <c r="A131" s="19">
        <v>130</v>
      </c>
      <c r="B131" s="21">
        <v>41347</v>
      </c>
      <c r="C131" s="17" t="s">
        <v>127</v>
      </c>
      <c r="D131" s="18">
        <v>0.68680555555555556</v>
      </c>
      <c r="E131" s="18">
        <v>0.69027777777777777</v>
      </c>
      <c r="F131" s="19">
        <f t="shared" ref="F131:F168" si="2">G131*60</f>
        <v>300</v>
      </c>
      <c r="G131" s="19">
        <v>5</v>
      </c>
      <c r="H131" s="260"/>
      <c r="I131" s="261"/>
    </row>
    <row r="132" spans="1:9" ht="15.75">
      <c r="A132" s="19">
        <v>131</v>
      </c>
      <c r="B132" s="21">
        <v>41347</v>
      </c>
      <c r="C132" s="17" t="s">
        <v>127</v>
      </c>
      <c r="D132" s="18">
        <v>0.69027777777777777</v>
      </c>
      <c r="E132" s="18">
        <v>0.69305555555555554</v>
      </c>
      <c r="F132" s="19">
        <f t="shared" si="2"/>
        <v>240</v>
      </c>
      <c r="G132" s="19">
        <v>4</v>
      </c>
      <c r="H132" s="260"/>
      <c r="I132" s="261"/>
    </row>
    <row r="133" spans="1:9" ht="15.75">
      <c r="A133" s="19">
        <v>132</v>
      </c>
      <c r="B133" s="21">
        <v>41347</v>
      </c>
      <c r="C133" s="17" t="s">
        <v>118</v>
      </c>
      <c r="D133" s="18">
        <v>0.69305555555555554</v>
      </c>
      <c r="E133" s="18">
        <v>0.6958333333333333</v>
      </c>
      <c r="F133" s="19">
        <f t="shared" si="2"/>
        <v>240</v>
      </c>
      <c r="G133" s="19">
        <v>4</v>
      </c>
      <c r="H133" s="260"/>
      <c r="I133" s="261"/>
    </row>
    <row r="134" spans="1:9" ht="15.75">
      <c r="A134" s="19">
        <v>133</v>
      </c>
      <c r="B134" s="21">
        <v>41347</v>
      </c>
      <c r="C134" s="17" t="s">
        <v>127</v>
      </c>
      <c r="D134" s="18">
        <v>0.6958333333333333</v>
      </c>
      <c r="E134" s="18">
        <v>0.70208333333333339</v>
      </c>
      <c r="F134" s="19">
        <f t="shared" si="2"/>
        <v>540</v>
      </c>
      <c r="G134" s="19">
        <v>9</v>
      </c>
      <c r="H134" s="260"/>
      <c r="I134" s="261"/>
    </row>
    <row r="135" spans="1:9" ht="15.75">
      <c r="A135" s="19">
        <v>134</v>
      </c>
      <c r="B135" s="21">
        <v>41347</v>
      </c>
      <c r="C135" s="17" t="s">
        <v>118</v>
      </c>
      <c r="D135" s="18">
        <v>0.70208333333333339</v>
      </c>
      <c r="E135" s="18">
        <v>0.7055555555555556</v>
      </c>
      <c r="F135" s="19">
        <f t="shared" si="2"/>
        <v>300</v>
      </c>
      <c r="G135" s="19">
        <v>5</v>
      </c>
      <c r="H135" s="260"/>
      <c r="I135" s="261"/>
    </row>
    <row r="136" spans="1:9" ht="15.75">
      <c r="A136" s="19">
        <v>135</v>
      </c>
      <c r="B136" s="21">
        <v>41347</v>
      </c>
      <c r="C136" s="17" t="s">
        <v>118</v>
      </c>
      <c r="D136" s="18">
        <v>0.7055555555555556</v>
      </c>
      <c r="E136" s="18">
        <v>0.70624999999999993</v>
      </c>
      <c r="F136" s="19">
        <f t="shared" si="2"/>
        <v>60</v>
      </c>
      <c r="G136" s="19">
        <v>1</v>
      </c>
      <c r="H136" s="260"/>
      <c r="I136" s="261"/>
    </row>
    <row r="137" spans="1:9" ht="15.75">
      <c r="A137" s="19">
        <v>136</v>
      </c>
      <c r="B137" s="21">
        <v>41348</v>
      </c>
      <c r="C137" s="17" t="s">
        <v>118</v>
      </c>
      <c r="D137" s="18">
        <v>0.5805555555555556</v>
      </c>
      <c r="E137" s="18">
        <v>0.58194444444444449</v>
      </c>
      <c r="F137" s="19">
        <f t="shared" si="2"/>
        <v>120</v>
      </c>
      <c r="G137" s="19">
        <v>2</v>
      </c>
      <c r="H137" s="260"/>
      <c r="I137" s="261"/>
    </row>
    <row r="138" spans="1:9" ht="15.75">
      <c r="A138" s="19">
        <v>137</v>
      </c>
      <c r="B138" s="21">
        <v>41348</v>
      </c>
      <c r="C138" s="17" t="s">
        <v>127</v>
      </c>
      <c r="D138" s="18">
        <v>0.58194444444444449</v>
      </c>
      <c r="E138" s="18">
        <v>0.58611111111111114</v>
      </c>
      <c r="F138" s="19">
        <f t="shared" si="2"/>
        <v>360</v>
      </c>
      <c r="G138" s="19">
        <v>6</v>
      </c>
      <c r="H138" s="260"/>
      <c r="I138" s="261"/>
    </row>
    <row r="139" spans="1:9" ht="15.75">
      <c r="A139" s="19">
        <v>138</v>
      </c>
      <c r="B139" s="21">
        <v>41348</v>
      </c>
      <c r="C139" s="17" t="s">
        <v>118</v>
      </c>
      <c r="D139" s="18">
        <v>0.58611111111111114</v>
      </c>
      <c r="E139" s="18">
        <v>0.59027777777777779</v>
      </c>
      <c r="F139" s="19">
        <f t="shared" si="2"/>
        <v>360</v>
      </c>
      <c r="G139" s="19">
        <v>6</v>
      </c>
      <c r="H139" s="260"/>
      <c r="I139" s="261"/>
    </row>
    <row r="140" spans="1:9" ht="15.75">
      <c r="A140" s="19">
        <v>139</v>
      </c>
      <c r="B140" s="21">
        <v>41348</v>
      </c>
      <c r="C140" s="17" t="s">
        <v>127</v>
      </c>
      <c r="D140" s="18">
        <v>0.59027777777777779</v>
      </c>
      <c r="E140" s="18">
        <v>0.60069444444444442</v>
      </c>
      <c r="F140" s="19">
        <f t="shared" si="2"/>
        <v>900</v>
      </c>
      <c r="G140" s="19">
        <v>15</v>
      </c>
      <c r="H140" s="260"/>
      <c r="I140" s="261"/>
    </row>
    <row r="141" spans="1:9" ht="15.75">
      <c r="A141" s="19">
        <v>140</v>
      </c>
      <c r="B141" s="21">
        <v>41348</v>
      </c>
      <c r="C141" s="17" t="s">
        <v>118</v>
      </c>
      <c r="D141" s="18">
        <v>0.60069444444444442</v>
      </c>
      <c r="E141" s="18">
        <v>0.60416666666666663</v>
      </c>
      <c r="F141" s="19">
        <f t="shared" si="2"/>
        <v>300</v>
      </c>
      <c r="G141" s="19">
        <v>5</v>
      </c>
      <c r="H141" s="260"/>
      <c r="I141" s="261"/>
    </row>
    <row r="142" spans="1:9" ht="15.75">
      <c r="A142" s="19">
        <v>141</v>
      </c>
      <c r="B142" s="21">
        <v>41348</v>
      </c>
      <c r="C142" s="17" t="s">
        <v>127</v>
      </c>
      <c r="D142" s="18">
        <v>0.60416666666666663</v>
      </c>
      <c r="E142" s="18">
        <v>0.61388888888888882</v>
      </c>
      <c r="F142" s="19">
        <f t="shared" si="2"/>
        <v>840</v>
      </c>
      <c r="G142" s="19">
        <v>14</v>
      </c>
      <c r="H142" s="260"/>
      <c r="I142" s="261"/>
    </row>
    <row r="143" spans="1:9" ht="15.75">
      <c r="A143" s="19">
        <v>142</v>
      </c>
      <c r="B143" s="21">
        <v>41348</v>
      </c>
      <c r="C143" s="17" t="s">
        <v>127</v>
      </c>
      <c r="D143" s="18">
        <v>0.61388888888888882</v>
      </c>
      <c r="E143" s="18">
        <v>0.62847222222222221</v>
      </c>
      <c r="F143" s="19">
        <f t="shared" si="2"/>
        <v>1260</v>
      </c>
      <c r="G143" s="19">
        <v>21</v>
      </c>
      <c r="H143" s="260"/>
      <c r="I143" s="261"/>
    </row>
    <row r="144" spans="1:9" ht="15.75">
      <c r="A144" s="19">
        <v>143</v>
      </c>
      <c r="B144" s="21">
        <v>41348</v>
      </c>
      <c r="C144" s="17" t="s">
        <v>127</v>
      </c>
      <c r="D144" s="18">
        <v>0.62847222222222221</v>
      </c>
      <c r="E144" s="18">
        <v>0.63124999999999998</v>
      </c>
      <c r="F144" s="19">
        <f t="shared" si="2"/>
        <v>240</v>
      </c>
      <c r="G144" s="19">
        <v>4</v>
      </c>
      <c r="H144" s="260"/>
      <c r="I144" s="261"/>
    </row>
    <row r="145" spans="1:9" ht="15.75">
      <c r="A145" s="19">
        <v>144</v>
      </c>
      <c r="B145" s="21">
        <v>41348</v>
      </c>
      <c r="C145" s="17" t="s">
        <v>127</v>
      </c>
      <c r="D145" s="18">
        <v>0.63124999999999998</v>
      </c>
      <c r="E145" s="18">
        <v>0.64027777777777783</v>
      </c>
      <c r="F145" s="19">
        <f t="shared" si="2"/>
        <v>780</v>
      </c>
      <c r="G145" s="19">
        <v>13</v>
      </c>
      <c r="H145" s="260"/>
      <c r="I145" s="261"/>
    </row>
    <row r="146" spans="1:9" ht="15.75">
      <c r="A146" s="19">
        <v>145</v>
      </c>
      <c r="B146" s="21">
        <v>41348</v>
      </c>
      <c r="C146" s="17" t="s">
        <v>127</v>
      </c>
      <c r="D146" s="18">
        <v>0.64027777777777783</v>
      </c>
      <c r="E146" s="18">
        <v>0.64097222222222217</v>
      </c>
      <c r="F146" s="19">
        <f t="shared" si="2"/>
        <v>60</v>
      </c>
      <c r="G146" s="19">
        <v>1</v>
      </c>
      <c r="H146" s="260"/>
      <c r="I146" s="261"/>
    </row>
    <row r="147" spans="1:9" ht="15.75">
      <c r="A147" s="19">
        <v>146</v>
      </c>
      <c r="B147" s="21">
        <v>41348</v>
      </c>
      <c r="C147" s="17" t="s">
        <v>118</v>
      </c>
      <c r="D147" s="18">
        <v>0.64097222222222217</v>
      </c>
      <c r="E147" s="18">
        <v>0.64652777777777781</v>
      </c>
      <c r="F147" s="19">
        <f t="shared" si="2"/>
        <v>480</v>
      </c>
      <c r="G147" s="19">
        <v>8</v>
      </c>
      <c r="H147" s="260"/>
      <c r="I147" s="261"/>
    </row>
    <row r="148" spans="1:9" ht="15.75">
      <c r="A148" s="19">
        <v>147</v>
      </c>
      <c r="B148" s="21">
        <v>41348</v>
      </c>
      <c r="C148" s="17" t="s">
        <v>118</v>
      </c>
      <c r="D148" s="18">
        <v>0.64652777777777781</v>
      </c>
      <c r="E148" s="18">
        <v>0.64930555555555558</v>
      </c>
      <c r="F148" s="19">
        <f t="shared" si="2"/>
        <v>240</v>
      </c>
      <c r="G148" s="19">
        <v>4</v>
      </c>
      <c r="H148" s="260"/>
      <c r="I148" s="261"/>
    </row>
    <row r="149" spans="1:9" ht="15.75">
      <c r="A149" s="19">
        <v>148</v>
      </c>
      <c r="B149" s="21">
        <v>41348</v>
      </c>
      <c r="C149" s="17" t="s">
        <v>127</v>
      </c>
      <c r="D149" s="18">
        <v>0.64930555555555558</v>
      </c>
      <c r="E149" s="18">
        <v>0.65555555555555556</v>
      </c>
      <c r="F149" s="19">
        <f t="shared" si="2"/>
        <v>540</v>
      </c>
      <c r="G149" s="19">
        <v>9</v>
      </c>
      <c r="H149" s="260"/>
      <c r="I149" s="261"/>
    </row>
    <row r="150" spans="1:9" ht="15.75">
      <c r="A150" s="19">
        <v>149</v>
      </c>
      <c r="B150" s="21">
        <v>41348</v>
      </c>
      <c r="C150" s="17" t="s">
        <v>118</v>
      </c>
      <c r="D150" s="18">
        <v>0.65555555555555556</v>
      </c>
      <c r="E150" s="18">
        <v>0.65902777777777777</v>
      </c>
      <c r="F150" s="19">
        <f t="shared" si="2"/>
        <v>300</v>
      </c>
      <c r="G150" s="19">
        <v>5</v>
      </c>
      <c r="H150" s="260"/>
      <c r="I150" s="261"/>
    </row>
    <row r="151" spans="1:9" ht="15.75">
      <c r="A151" s="19">
        <v>150</v>
      </c>
      <c r="B151" s="21">
        <v>41348</v>
      </c>
      <c r="C151" s="17" t="s">
        <v>127</v>
      </c>
      <c r="D151" s="18">
        <v>0.65902777777777777</v>
      </c>
      <c r="E151" s="18">
        <v>0.66180555555555554</v>
      </c>
      <c r="F151" s="19">
        <f t="shared" si="2"/>
        <v>240</v>
      </c>
      <c r="G151" s="19">
        <v>4</v>
      </c>
      <c r="H151" s="260"/>
      <c r="I151" s="261"/>
    </row>
    <row r="152" spans="1:9" ht="15.75">
      <c r="A152" s="19">
        <v>151</v>
      </c>
      <c r="B152" s="21">
        <v>41348</v>
      </c>
      <c r="C152" s="17" t="s">
        <v>127</v>
      </c>
      <c r="D152" s="18">
        <v>0.66180555555555554</v>
      </c>
      <c r="E152" s="18">
        <v>0.67361111111111116</v>
      </c>
      <c r="F152" s="19">
        <f t="shared" si="2"/>
        <v>1020</v>
      </c>
      <c r="G152" s="19">
        <v>17</v>
      </c>
      <c r="H152" s="260"/>
      <c r="I152" s="261"/>
    </row>
    <row r="153" spans="1:9" ht="15.75">
      <c r="A153" s="19">
        <v>152</v>
      </c>
      <c r="B153" s="21">
        <v>41348</v>
      </c>
      <c r="C153" s="17" t="s">
        <v>118</v>
      </c>
      <c r="D153" s="18">
        <v>0.67361111111111116</v>
      </c>
      <c r="E153" s="18">
        <v>0.68125000000000002</v>
      </c>
      <c r="F153" s="19">
        <f t="shared" si="2"/>
        <v>660</v>
      </c>
      <c r="G153" s="19">
        <v>11</v>
      </c>
      <c r="H153" s="260"/>
      <c r="I153" s="261"/>
    </row>
    <row r="154" spans="1:9" ht="15.75">
      <c r="A154" s="19">
        <v>153</v>
      </c>
      <c r="B154" s="21">
        <v>41348</v>
      </c>
      <c r="C154" s="17" t="s">
        <v>127</v>
      </c>
      <c r="D154" s="18">
        <v>0.68125000000000002</v>
      </c>
      <c r="E154" s="18">
        <v>0.68333333333333324</v>
      </c>
      <c r="F154" s="19">
        <f t="shared" si="2"/>
        <v>180</v>
      </c>
      <c r="G154" s="19">
        <v>3</v>
      </c>
      <c r="H154" s="260"/>
      <c r="I154" s="261"/>
    </row>
    <row r="155" spans="1:9" ht="15.75">
      <c r="A155" s="19">
        <v>154</v>
      </c>
      <c r="B155" s="21">
        <v>41348</v>
      </c>
      <c r="C155" s="17" t="s">
        <v>127</v>
      </c>
      <c r="D155" s="18">
        <v>0.68333333333333324</v>
      </c>
      <c r="E155" s="18">
        <v>0.68958333333333333</v>
      </c>
      <c r="F155" s="19">
        <f t="shared" si="2"/>
        <v>540</v>
      </c>
      <c r="G155" s="19">
        <v>9</v>
      </c>
      <c r="H155" s="260"/>
      <c r="I155" s="261"/>
    </row>
    <row r="156" spans="1:9" ht="15.75">
      <c r="A156" s="19">
        <v>155</v>
      </c>
      <c r="B156" s="21">
        <v>41348</v>
      </c>
      <c r="C156" s="17" t="s">
        <v>127</v>
      </c>
      <c r="D156" s="18">
        <v>0.68958333333333333</v>
      </c>
      <c r="E156" s="18">
        <v>0.69097222222222221</v>
      </c>
      <c r="F156" s="19">
        <f t="shared" si="2"/>
        <v>120</v>
      </c>
      <c r="G156" s="19">
        <v>2</v>
      </c>
      <c r="H156" s="260"/>
      <c r="I156" s="261"/>
    </row>
    <row r="157" spans="1:9" ht="15.75">
      <c r="A157" s="19">
        <v>156</v>
      </c>
      <c r="B157" s="21">
        <v>41348</v>
      </c>
      <c r="C157" s="17" t="s">
        <v>127</v>
      </c>
      <c r="D157" s="18">
        <v>0.69097222222222221</v>
      </c>
      <c r="E157" s="18">
        <v>0.69861111111111107</v>
      </c>
      <c r="F157" s="19">
        <f t="shared" si="2"/>
        <v>660</v>
      </c>
      <c r="G157" s="19">
        <v>11</v>
      </c>
      <c r="H157" s="260"/>
      <c r="I157" s="261"/>
    </row>
    <row r="158" spans="1:9" ht="15.75">
      <c r="A158" s="19">
        <v>157</v>
      </c>
      <c r="B158" s="21">
        <v>41348</v>
      </c>
      <c r="C158" s="17" t="s">
        <v>127</v>
      </c>
      <c r="D158" s="18">
        <v>0.69861111111111107</v>
      </c>
      <c r="E158" s="18">
        <v>0.70416666666666661</v>
      </c>
      <c r="F158" s="19">
        <f t="shared" si="2"/>
        <v>480</v>
      </c>
      <c r="G158" s="19">
        <v>8</v>
      </c>
      <c r="H158" s="260"/>
      <c r="I158" s="261"/>
    </row>
    <row r="159" spans="1:9" ht="15.75">
      <c r="A159" s="19">
        <v>158</v>
      </c>
      <c r="B159" s="21">
        <v>41348</v>
      </c>
      <c r="C159" s="17" t="s">
        <v>127</v>
      </c>
      <c r="D159" s="18">
        <v>0.70416666666666661</v>
      </c>
      <c r="E159" s="18">
        <v>0.7090277777777777</v>
      </c>
      <c r="F159" s="19">
        <f t="shared" si="2"/>
        <v>480</v>
      </c>
      <c r="G159" s="19">
        <v>8</v>
      </c>
      <c r="H159" s="260"/>
      <c r="I159" s="261"/>
    </row>
    <row r="160" spans="1:9" ht="15.75">
      <c r="A160" s="19">
        <v>159</v>
      </c>
      <c r="B160" s="21">
        <v>41348</v>
      </c>
      <c r="C160" s="17" t="s">
        <v>127</v>
      </c>
      <c r="D160" s="18">
        <v>0.7090277777777777</v>
      </c>
      <c r="E160" s="18">
        <v>0.71666666666666667</v>
      </c>
      <c r="F160" s="19">
        <f t="shared" si="2"/>
        <v>660</v>
      </c>
      <c r="G160" s="19">
        <v>11</v>
      </c>
      <c r="H160" s="260"/>
      <c r="I160" s="261"/>
    </row>
    <row r="161" spans="1:9" ht="15.75">
      <c r="A161" s="19">
        <v>160</v>
      </c>
      <c r="B161" s="21">
        <v>41348</v>
      </c>
      <c r="C161" s="17" t="s">
        <v>118</v>
      </c>
      <c r="D161" s="18">
        <v>0.71666666666666667</v>
      </c>
      <c r="E161" s="18">
        <v>0.71944444444444444</v>
      </c>
      <c r="F161" s="19">
        <f t="shared" si="2"/>
        <v>240</v>
      </c>
      <c r="G161" s="19">
        <v>4</v>
      </c>
      <c r="H161" s="260"/>
      <c r="I161" s="261"/>
    </row>
    <row r="162" spans="1:9" ht="15.75">
      <c r="A162" s="19">
        <v>161</v>
      </c>
      <c r="B162" s="21">
        <v>41348</v>
      </c>
      <c r="C162" s="17" t="s">
        <v>127</v>
      </c>
      <c r="D162" s="18">
        <v>0.71944444444444444</v>
      </c>
      <c r="E162" s="18">
        <v>0.72569444444444453</v>
      </c>
      <c r="F162" s="19">
        <f t="shared" si="2"/>
        <v>540</v>
      </c>
      <c r="G162" s="19">
        <v>9</v>
      </c>
      <c r="H162" s="260"/>
      <c r="I162" s="261"/>
    </row>
    <row r="163" spans="1:9" ht="15.75">
      <c r="A163" s="19">
        <v>162</v>
      </c>
      <c r="B163" s="21">
        <v>41348</v>
      </c>
      <c r="C163" s="17" t="s">
        <v>127</v>
      </c>
      <c r="D163" s="18">
        <v>0.72569444444444453</v>
      </c>
      <c r="E163" s="18">
        <v>0.7319444444444444</v>
      </c>
      <c r="F163" s="19">
        <f t="shared" si="2"/>
        <v>540</v>
      </c>
      <c r="G163" s="19">
        <v>9</v>
      </c>
      <c r="H163" s="260"/>
      <c r="I163" s="261"/>
    </row>
    <row r="164" spans="1:9" ht="15.75">
      <c r="A164" s="19">
        <v>163</v>
      </c>
      <c r="B164" s="21">
        <v>41348</v>
      </c>
      <c r="C164" s="17" t="s">
        <v>127</v>
      </c>
      <c r="D164" s="18">
        <v>0.7319444444444444</v>
      </c>
      <c r="E164" s="18">
        <v>0.73611111111111116</v>
      </c>
      <c r="F164" s="19">
        <f t="shared" si="2"/>
        <v>360</v>
      </c>
      <c r="G164" s="19">
        <v>6</v>
      </c>
      <c r="H164" s="260"/>
      <c r="I164" s="261"/>
    </row>
    <row r="165" spans="1:9" ht="15.75">
      <c r="A165" s="19">
        <v>164</v>
      </c>
      <c r="B165" s="21">
        <v>41348</v>
      </c>
      <c r="C165" s="17" t="s">
        <v>127</v>
      </c>
      <c r="D165" s="18">
        <v>0.73611111111111116</v>
      </c>
      <c r="E165" s="18">
        <v>0.7368055555555556</v>
      </c>
      <c r="F165" s="19">
        <f t="shared" si="2"/>
        <v>60</v>
      </c>
      <c r="G165" s="19">
        <v>1</v>
      </c>
      <c r="H165" s="260"/>
      <c r="I165" s="261"/>
    </row>
    <row r="166" spans="1:9" ht="15.75">
      <c r="A166" s="19">
        <v>165</v>
      </c>
      <c r="B166" s="21">
        <v>41348</v>
      </c>
      <c r="C166" s="17" t="s">
        <v>118</v>
      </c>
      <c r="D166" s="18">
        <v>0.7368055555555556</v>
      </c>
      <c r="E166" s="18">
        <v>0.73749999999999993</v>
      </c>
      <c r="F166" s="19">
        <f t="shared" si="2"/>
        <v>60</v>
      </c>
      <c r="G166" s="19">
        <v>1</v>
      </c>
      <c r="H166" s="260"/>
      <c r="I166" s="261"/>
    </row>
    <row r="167" spans="1:9" ht="15.75">
      <c r="A167" s="19">
        <v>166</v>
      </c>
      <c r="B167" s="21">
        <v>41348</v>
      </c>
      <c r="C167" s="17" t="s">
        <v>127</v>
      </c>
      <c r="D167" s="18">
        <v>0.73749999999999993</v>
      </c>
      <c r="E167" s="18">
        <v>0.74236111111111114</v>
      </c>
      <c r="F167" s="19">
        <f t="shared" si="2"/>
        <v>420</v>
      </c>
      <c r="G167" s="19">
        <v>7</v>
      </c>
      <c r="H167" s="260"/>
      <c r="I167" s="261"/>
    </row>
    <row r="168" spans="1:9" ht="15.75">
      <c r="A168" s="19">
        <v>167</v>
      </c>
      <c r="B168" s="21">
        <v>41348</v>
      </c>
      <c r="C168" s="17" t="s">
        <v>118</v>
      </c>
      <c r="D168" s="18">
        <v>0.74236111111111114</v>
      </c>
      <c r="E168" s="18">
        <v>0.74652777777777779</v>
      </c>
      <c r="F168" s="19">
        <f t="shared" si="2"/>
        <v>360</v>
      </c>
      <c r="G168" s="19">
        <v>6</v>
      </c>
      <c r="H168" s="260"/>
      <c r="I168" s="261"/>
    </row>
    <row r="169" spans="1:9" ht="15.75">
      <c r="A169" s="1"/>
      <c r="B169" s="1"/>
      <c r="C169" s="1"/>
      <c r="D169" s="262" t="s">
        <v>124</v>
      </c>
      <c r="E169" s="262"/>
      <c r="F169" s="20">
        <f>AVERAGE(F2:F168)</f>
        <v>448.74251497005986</v>
      </c>
      <c r="G169" s="20">
        <f>AVERAGE(G2:G168)</f>
        <v>7.4790419161676649</v>
      </c>
    </row>
  </sheetData>
  <mergeCells count="169">
    <mergeCell ref="D169:E169"/>
    <mergeCell ref="H166:I166"/>
    <mergeCell ref="H167:I167"/>
    <mergeCell ref="H168:I168"/>
    <mergeCell ref="H163:I163"/>
    <mergeCell ref="H164:I164"/>
    <mergeCell ref="H165:I165"/>
    <mergeCell ref="H160:I160"/>
    <mergeCell ref="H161:I161"/>
    <mergeCell ref="H162:I162"/>
    <mergeCell ref="H157:I157"/>
    <mergeCell ref="H158:I158"/>
    <mergeCell ref="H159:I159"/>
    <mergeCell ref="H154:I154"/>
    <mergeCell ref="H155:I155"/>
    <mergeCell ref="H156:I156"/>
    <mergeCell ref="H151:I151"/>
    <mergeCell ref="H152:I152"/>
    <mergeCell ref="H153:I153"/>
    <mergeCell ref="H148:I148"/>
    <mergeCell ref="H149:I149"/>
    <mergeCell ref="H150:I150"/>
    <mergeCell ref="H145:I145"/>
    <mergeCell ref="H146:I146"/>
    <mergeCell ref="H147:I147"/>
    <mergeCell ref="H142:I142"/>
    <mergeCell ref="H143:I143"/>
    <mergeCell ref="H144:I144"/>
    <mergeCell ref="H139:I139"/>
    <mergeCell ref="H140:I140"/>
    <mergeCell ref="H141:I141"/>
    <mergeCell ref="H136:I136"/>
    <mergeCell ref="H137:I137"/>
    <mergeCell ref="H138:I138"/>
    <mergeCell ref="H133:I133"/>
    <mergeCell ref="H134:I134"/>
    <mergeCell ref="H135:I135"/>
    <mergeCell ref="H130:I130"/>
    <mergeCell ref="H131:I131"/>
    <mergeCell ref="H132:I132"/>
    <mergeCell ref="H127:I127"/>
    <mergeCell ref="H128:I128"/>
    <mergeCell ref="H129:I129"/>
    <mergeCell ref="H124:I124"/>
    <mergeCell ref="H125:I125"/>
    <mergeCell ref="H126:I126"/>
    <mergeCell ref="H121:I121"/>
    <mergeCell ref="H122:I122"/>
    <mergeCell ref="H123:I123"/>
    <mergeCell ref="H118:I118"/>
    <mergeCell ref="H119:I119"/>
    <mergeCell ref="H120:I120"/>
    <mergeCell ref="H115:I115"/>
    <mergeCell ref="H116:I116"/>
    <mergeCell ref="H117:I117"/>
    <mergeCell ref="H112:I112"/>
    <mergeCell ref="H113:I113"/>
    <mergeCell ref="H114:I114"/>
    <mergeCell ref="H109:I109"/>
    <mergeCell ref="H110:I110"/>
    <mergeCell ref="H111:I111"/>
    <mergeCell ref="H106:I106"/>
    <mergeCell ref="H107:I107"/>
    <mergeCell ref="H108:I108"/>
    <mergeCell ref="H103:I103"/>
    <mergeCell ref="H104:I104"/>
    <mergeCell ref="H105:I105"/>
    <mergeCell ref="H100:I100"/>
    <mergeCell ref="H101:I101"/>
    <mergeCell ref="H102:I102"/>
    <mergeCell ref="H97:I97"/>
    <mergeCell ref="H98:I98"/>
    <mergeCell ref="H99:I99"/>
    <mergeCell ref="H94:I94"/>
    <mergeCell ref="H95:I95"/>
    <mergeCell ref="H96:I96"/>
    <mergeCell ref="H91:I91"/>
    <mergeCell ref="H92:I92"/>
    <mergeCell ref="H93:I93"/>
    <mergeCell ref="H88:I88"/>
    <mergeCell ref="H89:I89"/>
    <mergeCell ref="H90:I90"/>
    <mergeCell ref="H85:I85"/>
    <mergeCell ref="H86:I86"/>
    <mergeCell ref="H87:I87"/>
    <mergeCell ref="H82:I82"/>
    <mergeCell ref="H83:I83"/>
    <mergeCell ref="H84:I84"/>
    <mergeCell ref="H79:I79"/>
    <mergeCell ref="H80:I80"/>
    <mergeCell ref="H81:I81"/>
    <mergeCell ref="H76:I76"/>
    <mergeCell ref="H77:I77"/>
    <mergeCell ref="H78:I78"/>
    <mergeCell ref="H73:I73"/>
    <mergeCell ref="H74:I74"/>
    <mergeCell ref="H75:I75"/>
    <mergeCell ref="H70:I70"/>
    <mergeCell ref="H71:I71"/>
    <mergeCell ref="H72:I72"/>
    <mergeCell ref="H67:I67"/>
    <mergeCell ref="H68:I68"/>
    <mergeCell ref="H69:I69"/>
    <mergeCell ref="H64:I64"/>
    <mergeCell ref="H65:I65"/>
    <mergeCell ref="H66:I66"/>
    <mergeCell ref="H61:I61"/>
    <mergeCell ref="H62:I62"/>
    <mergeCell ref="H63:I63"/>
    <mergeCell ref="H58:I58"/>
    <mergeCell ref="H59:I59"/>
    <mergeCell ref="H60:I60"/>
    <mergeCell ref="H55:I55"/>
    <mergeCell ref="H56:I56"/>
    <mergeCell ref="H57:I57"/>
    <mergeCell ref="H52:I52"/>
    <mergeCell ref="H53:I53"/>
    <mergeCell ref="H54:I54"/>
    <mergeCell ref="H49:I49"/>
    <mergeCell ref="H50:I50"/>
    <mergeCell ref="H51:I51"/>
    <mergeCell ref="H46:I46"/>
    <mergeCell ref="H47:I47"/>
    <mergeCell ref="H48:I48"/>
    <mergeCell ref="H43:I43"/>
    <mergeCell ref="H44:I44"/>
    <mergeCell ref="H45:I45"/>
    <mergeCell ref="H40:I40"/>
    <mergeCell ref="H41:I41"/>
    <mergeCell ref="H42:I42"/>
    <mergeCell ref="H37:I37"/>
    <mergeCell ref="H38:I38"/>
    <mergeCell ref="H39:I39"/>
    <mergeCell ref="H34:I34"/>
    <mergeCell ref="H35:I35"/>
    <mergeCell ref="H36:I36"/>
    <mergeCell ref="H31:I31"/>
    <mergeCell ref="H32:I32"/>
    <mergeCell ref="H33:I33"/>
    <mergeCell ref="H28:I28"/>
    <mergeCell ref="H29:I29"/>
    <mergeCell ref="H30:I30"/>
    <mergeCell ref="H25:I25"/>
    <mergeCell ref="H26:I26"/>
    <mergeCell ref="H27:I27"/>
    <mergeCell ref="H22:I22"/>
    <mergeCell ref="H23:I23"/>
    <mergeCell ref="H24:I24"/>
    <mergeCell ref="H19:I19"/>
    <mergeCell ref="H20:I20"/>
    <mergeCell ref="H21:I21"/>
    <mergeCell ref="H16:I16"/>
    <mergeCell ref="H17:I17"/>
    <mergeCell ref="H18:I18"/>
    <mergeCell ref="H4:I4"/>
    <mergeCell ref="H5:I5"/>
    <mergeCell ref="H6:I6"/>
    <mergeCell ref="H1:I1"/>
    <mergeCell ref="H2:I2"/>
    <mergeCell ref="H3:I3"/>
    <mergeCell ref="H13:I13"/>
    <mergeCell ref="H14:I14"/>
    <mergeCell ref="H15:I15"/>
    <mergeCell ref="H10:I10"/>
    <mergeCell ref="H11:I11"/>
    <mergeCell ref="H12:I12"/>
    <mergeCell ref="H7:I7"/>
    <mergeCell ref="H8:I8"/>
    <mergeCell ref="H9:I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E22" sqref="E22"/>
    </sheetView>
  </sheetViews>
  <sheetFormatPr baseColWidth="10" defaultRowHeight="15"/>
  <cols>
    <col min="1" max="1" width="15" customWidth="1"/>
    <col min="2" max="2" width="19" customWidth="1"/>
    <col min="3" max="3" width="16.140625" customWidth="1"/>
    <col min="4" max="4" width="14" customWidth="1"/>
  </cols>
  <sheetData>
    <row r="1" spans="1:4" ht="65.25" customHeight="1">
      <c r="A1" s="263" t="s">
        <v>120</v>
      </c>
      <c r="B1" s="263" t="s">
        <v>129</v>
      </c>
      <c r="C1" s="263" t="s">
        <v>130</v>
      </c>
      <c r="D1" s="263" t="s">
        <v>131</v>
      </c>
    </row>
    <row r="2" spans="1:4" ht="33" customHeight="1">
      <c r="A2" s="263"/>
      <c r="B2" s="263"/>
      <c r="C2" s="263"/>
      <c r="D2" s="263"/>
    </row>
    <row r="3" spans="1:4" ht="19.5">
      <c r="A3" s="23">
        <v>41344</v>
      </c>
      <c r="B3" s="24">
        <v>33</v>
      </c>
      <c r="C3" s="24">
        <v>4</v>
      </c>
      <c r="D3" s="25">
        <v>29</v>
      </c>
    </row>
    <row r="4" spans="1:4" ht="19.5">
      <c r="A4" s="23">
        <v>41345</v>
      </c>
      <c r="B4" s="24">
        <v>51</v>
      </c>
      <c r="C4" s="24">
        <v>4</v>
      </c>
      <c r="D4" s="25">
        <v>49</v>
      </c>
    </row>
    <row r="5" spans="1:4" ht="19.5">
      <c r="A5" s="23">
        <v>41346</v>
      </c>
      <c r="B5" s="24">
        <v>49</v>
      </c>
      <c r="C5" s="24">
        <v>7</v>
      </c>
      <c r="D5" s="25">
        <v>42</v>
      </c>
    </row>
    <row r="6" spans="1:4" ht="19.5">
      <c r="A6" s="23">
        <v>41347</v>
      </c>
      <c r="B6" s="24">
        <v>44</v>
      </c>
      <c r="C6" s="24">
        <v>4</v>
      </c>
      <c r="D6" s="25">
        <v>40</v>
      </c>
    </row>
    <row r="7" spans="1:4" ht="19.5">
      <c r="A7" s="23">
        <v>41348</v>
      </c>
      <c r="B7" s="24">
        <v>41</v>
      </c>
      <c r="C7" s="24">
        <v>7</v>
      </c>
      <c r="D7" s="25">
        <v>34</v>
      </c>
    </row>
    <row r="8" spans="1:4" ht="19.5">
      <c r="A8" s="22" t="s">
        <v>132</v>
      </c>
      <c r="B8" s="28">
        <f t="shared" ref="B8:C8" si="0">SUM(B3:B7)</f>
        <v>218</v>
      </c>
      <c r="C8" s="28">
        <f t="shared" si="0"/>
        <v>26</v>
      </c>
      <c r="D8" s="28">
        <f>SUM(D3:D7)</f>
        <v>194</v>
      </c>
    </row>
    <row r="9" spans="1:4" ht="15.75" customHeight="1">
      <c r="A9" s="26"/>
      <c r="B9" s="27"/>
      <c r="C9" s="27"/>
      <c r="D9" s="27"/>
    </row>
  </sheetData>
  <mergeCells count="4">
    <mergeCell ref="A1:A2"/>
    <mergeCell ref="B1:B2"/>
    <mergeCell ref="C1:C2"/>
    <mergeCell ref="D1:D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24"/>
  <sheetViews>
    <sheetView topLeftCell="A2" workbookViewId="0">
      <selection activeCell="C18" sqref="C18"/>
    </sheetView>
  </sheetViews>
  <sheetFormatPr baseColWidth="10" defaultRowHeight="15"/>
  <cols>
    <col min="2" max="2" width="21.5703125" bestFit="1" customWidth="1"/>
    <col min="3" max="3" width="86.7109375" bestFit="1" customWidth="1"/>
  </cols>
  <sheetData>
    <row r="4" spans="2:7">
      <c r="B4" s="33" t="s">
        <v>163</v>
      </c>
      <c r="C4" s="29" t="s">
        <v>133</v>
      </c>
      <c r="D4" s="32" t="s">
        <v>134</v>
      </c>
      <c r="E4" s="32">
        <v>2009</v>
      </c>
      <c r="G4" t="str">
        <f>B4 &amp;" - "&amp; C4 &amp;" - "&amp; D4 &amp;" - "&amp; E4</f>
        <v>CURSO DE ACTUALIZACIÓN  - Desarrollo de aplicaciones con interfaz grafica, manejo de eventos, clases y objetos JAVA. - SENA - 2009</v>
      </c>
    </row>
    <row r="5" spans="2:7">
      <c r="B5" s="33" t="s">
        <v>164</v>
      </c>
      <c r="C5" s="29" t="s">
        <v>135</v>
      </c>
      <c r="D5" s="32" t="s">
        <v>137</v>
      </c>
      <c r="E5" s="32">
        <v>2009</v>
      </c>
      <c r="G5" t="str">
        <f t="shared" ref="G5:G24" si="0">B5 &amp;" - "&amp; C5 &amp;" - "&amp; D5 &amp;" - "&amp; E5</f>
        <v>SEMINARIO - Asistente a la conferencia  “Paginas Dinámicas” - Universidad Cesar Vallejo - 2009</v>
      </c>
    </row>
    <row r="6" spans="2:7">
      <c r="B6" s="33" t="s">
        <v>164</v>
      </c>
      <c r="C6" s="29" t="s">
        <v>136</v>
      </c>
      <c r="D6" s="32" t="s">
        <v>137</v>
      </c>
      <c r="E6" s="32">
        <v>2009</v>
      </c>
      <c r="G6" t="str">
        <f t="shared" si="0"/>
        <v>SEMINARIO - Asistente a la conferencia “Sistemas integrados de información - ERP” - Universidad Cesar Vallejo - 2009</v>
      </c>
    </row>
    <row r="7" spans="2:7">
      <c r="B7" s="33" t="s">
        <v>163</v>
      </c>
      <c r="C7" s="29" t="s">
        <v>138</v>
      </c>
      <c r="D7" s="32" t="s">
        <v>139</v>
      </c>
      <c r="E7" s="32">
        <v>2008</v>
      </c>
      <c r="G7" t="str">
        <f t="shared" si="0"/>
        <v>CURSO DE ACTUALIZACIÓN  - Diseño grafico - IST "EIGER" - 2008</v>
      </c>
    </row>
    <row r="8" spans="2:7">
      <c r="B8" s="33" t="s">
        <v>164</v>
      </c>
      <c r="C8" s="29" t="s">
        <v>158</v>
      </c>
      <c r="D8" s="32" t="s">
        <v>140</v>
      </c>
      <c r="E8" s="32">
        <v>2006</v>
      </c>
      <c r="G8" t="str">
        <f t="shared" si="0"/>
        <v>SEMINARIO - Integración en Sistemas Informáticos - ITGB Technology Group - 2006</v>
      </c>
    </row>
    <row r="9" spans="2:7">
      <c r="B9" s="33" t="s">
        <v>165</v>
      </c>
      <c r="C9" s="29" t="s">
        <v>159</v>
      </c>
      <c r="D9" s="32" t="s">
        <v>160</v>
      </c>
      <c r="E9" s="32">
        <v>2006</v>
      </c>
      <c r="G9" t="str">
        <f t="shared" si="0"/>
        <v>CONGRESO - Congreso de Nacional de Computación e Informática CONACIS - Capacitación &amp; Eventos Empresariales SA - 2006</v>
      </c>
    </row>
    <row r="10" spans="2:7">
      <c r="B10" s="33" t="s">
        <v>166</v>
      </c>
      <c r="C10" s="29" t="s">
        <v>141</v>
      </c>
      <c r="D10" s="32" t="s">
        <v>142</v>
      </c>
      <c r="E10" s="32">
        <v>2006</v>
      </c>
      <c r="G10" t="str">
        <f t="shared" si="0"/>
        <v>TALLER - Taller demostraciones y soluciones GNU/Linux - Grupo DNET - 2006</v>
      </c>
    </row>
    <row r="11" spans="2:7">
      <c r="B11" s="33" t="s">
        <v>163</v>
      </c>
      <c r="C11" s="30" t="s">
        <v>143</v>
      </c>
      <c r="D11" s="32" t="s">
        <v>146</v>
      </c>
      <c r="E11" s="32">
        <v>2006</v>
      </c>
      <c r="G11" t="str">
        <f t="shared" si="0"/>
        <v>CURSO DE ACTUALIZACIÓN  - Certificado progresiva analista de sistema  - CESCA - 2006</v>
      </c>
    </row>
    <row r="12" spans="2:7">
      <c r="B12" s="33" t="s">
        <v>163</v>
      </c>
      <c r="C12" s="31" t="s">
        <v>144</v>
      </c>
      <c r="D12" s="32" t="s">
        <v>146</v>
      </c>
      <c r="E12" s="32">
        <v>2006</v>
      </c>
      <c r="G12" t="str">
        <f t="shared" si="0"/>
        <v>CURSO DE ACTUALIZACIÓN  - Competencia laboral inicial “Operador en microcomputadoras”. - CESCA - 2006</v>
      </c>
    </row>
    <row r="13" spans="2:7">
      <c r="B13" s="33" t="s">
        <v>163</v>
      </c>
      <c r="C13" s="30" t="s">
        <v>145</v>
      </c>
      <c r="D13" s="32" t="s">
        <v>146</v>
      </c>
      <c r="E13" s="32">
        <v>2006</v>
      </c>
      <c r="G13" t="str">
        <f t="shared" si="0"/>
        <v>CURSO DE ACTUALIZACIÓN  - Competencia laboral intermedia “programador de aplicaciones” - CESCA - 2006</v>
      </c>
    </row>
    <row r="14" spans="2:7">
      <c r="B14" s="33" t="s">
        <v>163</v>
      </c>
      <c r="C14" s="30" t="s">
        <v>147</v>
      </c>
      <c r="D14" s="32" t="s">
        <v>146</v>
      </c>
      <c r="E14" s="32">
        <v>2005</v>
      </c>
      <c r="G14" t="str">
        <f t="shared" si="0"/>
        <v>CURSO DE ACTUALIZACIÓN  - Certificación  progresiva  : Administrador en Base de Datos  - CESCA - 2005</v>
      </c>
    </row>
    <row r="15" spans="2:7">
      <c r="B15" s="33" t="s">
        <v>163</v>
      </c>
      <c r="C15" s="30" t="s">
        <v>148</v>
      </c>
      <c r="D15" s="32" t="s">
        <v>146</v>
      </c>
      <c r="E15" s="32">
        <v>2005</v>
      </c>
      <c r="G15" t="str">
        <f t="shared" si="0"/>
        <v>CURSO DE ACTUALIZACIÓN  - Certificación  progresiva experto en aplicaciones office. - CESCA - 2005</v>
      </c>
    </row>
    <row r="16" spans="2:7">
      <c r="B16" s="33" t="s">
        <v>163</v>
      </c>
      <c r="C16" s="30" t="s">
        <v>149</v>
      </c>
      <c r="D16" s="32" t="s">
        <v>146</v>
      </c>
      <c r="E16" s="32">
        <v>2005</v>
      </c>
      <c r="G16" t="str">
        <f t="shared" si="0"/>
        <v>CURSO DE ACTUALIZACIÓN  - Certificación  progresiva programador en base de datos. - CESCA - 2005</v>
      </c>
    </row>
    <row r="17" spans="2:7">
      <c r="B17" s="33" t="s">
        <v>163</v>
      </c>
      <c r="C17" s="30" t="s">
        <v>150</v>
      </c>
      <c r="D17" s="32" t="s">
        <v>146</v>
      </c>
      <c r="E17" s="32">
        <v>2005</v>
      </c>
      <c r="G17" t="str">
        <f t="shared" si="0"/>
        <v>CURSO DE ACTUALIZACIÓN  - Certificación  progresiva experto en Aplicaciones Comerciales - CESCA - 2005</v>
      </c>
    </row>
    <row r="18" spans="2:7">
      <c r="B18" s="33" t="s">
        <v>164</v>
      </c>
      <c r="C18" s="30" t="s">
        <v>151</v>
      </c>
      <c r="D18" s="32" t="s">
        <v>146</v>
      </c>
      <c r="E18" s="32">
        <v>2005</v>
      </c>
      <c r="G18" t="str">
        <f t="shared" si="0"/>
        <v>SEMINARIO - Diploma  de participación en la implementación de un Servidor  Web Server Apache. - CESCA - 2005</v>
      </c>
    </row>
    <row r="19" spans="2:7">
      <c r="B19" s="33" t="s">
        <v>164</v>
      </c>
      <c r="C19" s="30" t="s">
        <v>152</v>
      </c>
      <c r="D19" s="32" t="s">
        <v>146</v>
      </c>
      <c r="E19" s="32">
        <v>2005</v>
      </c>
      <c r="G19" t="str">
        <f t="shared" si="0"/>
        <v>SEMINARIO - Constancia de participación en la conferencia “ Negocios en red “ - CESCA - 2005</v>
      </c>
    </row>
    <row r="20" spans="2:7">
      <c r="B20" s="33" t="s">
        <v>164</v>
      </c>
      <c r="C20" s="30" t="s">
        <v>153</v>
      </c>
      <c r="D20" s="32" t="s">
        <v>146</v>
      </c>
      <c r="E20" s="32">
        <v>2005</v>
      </c>
      <c r="G20" t="str">
        <f t="shared" si="0"/>
        <v>SEMINARIO - Constancia de participación en la conferencia “Tecnologías WAP”. - CESCA - 2005</v>
      </c>
    </row>
    <row r="21" spans="2:7">
      <c r="B21" s="33" t="s">
        <v>164</v>
      </c>
      <c r="C21" s="30" t="s">
        <v>154</v>
      </c>
      <c r="D21" s="32" t="s">
        <v>146</v>
      </c>
      <c r="E21" s="32">
        <v>2005</v>
      </c>
      <c r="G21" t="str">
        <f t="shared" si="0"/>
        <v>SEMINARIO - Constancia  actualización  en Programación en Visual Studio.Net  - CESCA - 2005</v>
      </c>
    </row>
    <row r="22" spans="2:7">
      <c r="B22" s="33" t="s">
        <v>164</v>
      </c>
      <c r="C22" s="30" t="s">
        <v>155</v>
      </c>
      <c r="D22" s="32" t="s">
        <v>146</v>
      </c>
      <c r="E22" s="32">
        <v>2005</v>
      </c>
      <c r="G22" t="str">
        <f t="shared" si="0"/>
        <v>SEMINARIO - Diploma de participación en  la conf. Creación de empresas - CESCA - 2005</v>
      </c>
    </row>
    <row r="23" spans="2:7">
      <c r="B23" s="33" t="s">
        <v>164</v>
      </c>
      <c r="C23" s="30" t="s">
        <v>161</v>
      </c>
      <c r="D23" s="32" t="s">
        <v>162</v>
      </c>
      <c r="E23" s="32">
        <v>2003</v>
      </c>
      <c r="G23" t="str">
        <f t="shared" si="0"/>
        <v>SEMINARIO - Certificado de participación en el II Evento Tecnológico  “IST JOSÉ PARDO ”. - IST JOSÉ PARDO  - 2003</v>
      </c>
    </row>
    <row r="24" spans="2:7">
      <c r="B24" s="33" t="s">
        <v>163</v>
      </c>
      <c r="C24" s="29" t="s">
        <v>156</v>
      </c>
      <c r="D24" s="32" t="s">
        <v>157</v>
      </c>
      <c r="E24" s="32">
        <v>2002</v>
      </c>
      <c r="G24" t="str">
        <f t="shared" si="0"/>
        <v>CURSO DE ACTUALIZACIÓN  - Certificado de Atención al Cliente otorgado  por la “MUNICIPALIDAD DE LIMA” - MUNICIPALIDAD DE LIMA - 2002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33"/>
  <sheetViews>
    <sheetView tabSelected="1" topLeftCell="D1" zoomScale="70" zoomScaleNormal="70" workbookViewId="0">
      <selection activeCell="H27" sqref="H27"/>
    </sheetView>
  </sheetViews>
  <sheetFormatPr baseColWidth="10" defaultRowHeight="15"/>
  <cols>
    <col min="3" max="3" width="127.85546875" bestFit="1" customWidth="1"/>
    <col min="8" max="8" width="136.7109375" bestFit="1" customWidth="1"/>
  </cols>
  <sheetData>
    <row r="3" spans="2:9">
      <c r="B3" s="5" t="s">
        <v>167</v>
      </c>
      <c r="C3" s="5" t="s">
        <v>168</v>
      </c>
      <c r="D3" s="5" t="s">
        <v>169</v>
      </c>
      <c r="G3" t="s">
        <v>167</v>
      </c>
      <c r="H3" t="s">
        <v>168</v>
      </c>
      <c r="I3" t="s">
        <v>169</v>
      </c>
    </row>
    <row r="4" spans="2:9">
      <c r="B4" s="2" t="s">
        <v>170</v>
      </c>
      <c r="C4" s="38" t="s">
        <v>171</v>
      </c>
      <c r="D4" s="2" t="s">
        <v>172</v>
      </c>
      <c r="G4" t="s">
        <v>170</v>
      </c>
      <c r="H4" t="s">
        <v>171</v>
      </c>
      <c r="I4" t="s">
        <v>172</v>
      </c>
    </row>
    <row r="5" spans="2:9">
      <c r="B5" s="2" t="s">
        <v>173</v>
      </c>
      <c r="C5" s="38" t="s">
        <v>189</v>
      </c>
      <c r="D5" s="2" t="s">
        <v>172</v>
      </c>
      <c r="G5" t="s">
        <v>173</v>
      </c>
      <c r="H5" t="s">
        <v>189</v>
      </c>
      <c r="I5" t="s">
        <v>172</v>
      </c>
    </row>
    <row r="6" spans="2:9">
      <c r="B6" s="2" t="s">
        <v>175</v>
      </c>
      <c r="C6" s="38" t="s">
        <v>190</v>
      </c>
      <c r="D6" s="2" t="s">
        <v>172</v>
      </c>
      <c r="G6" t="s">
        <v>175</v>
      </c>
      <c r="H6" t="s">
        <v>1067</v>
      </c>
      <c r="I6" t="s">
        <v>172</v>
      </c>
    </row>
    <row r="7" spans="2:9">
      <c r="B7" s="2" t="s">
        <v>176</v>
      </c>
      <c r="C7" s="38" t="s">
        <v>174</v>
      </c>
      <c r="D7" s="2" t="s">
        <v>172</v>
      </c>
      <c r="G7" t="s">
        <v>176</v>
      </c>
      <c r="H7" t="s">
        <v>539</v>
      </c>
      <c r="I7" t="s">
        <v>172</v>
      </c>
    </row>
    <row r="8" spans="2:9">
      <c r="B8" s="2" t="s">
        <v>177</v>
      </c>
      <c r="C8" s="38" t="s">
        <v>191</v>
      </c>
      <c r="D8" s="2" t="s">
        <v>172</v>
      </c>
      <c r="G8" t="s">
        <v>177</v>
      </c>
      <c r="H8" t="s">
        <v>559</v>
      </c>
      <c r="I8" t="s">
        <v>172</v>
      </c>
    </row>
    <row r="9" spans="2:9">
      <c r="B9" s="2" t="s">
        <v>179</v>
      </c>
      <c r="C9" s="38" t="s">
        <v>192</v>
      </c>
      <c r="D9" s="2" t="s">
        <v>172</v>
      </c>
      <c r="G9" t="s">
        <v>179</v>
      </c>
      <c r="H9" t="s">
        <v>1068</v>
      </c>
      <c r="I9" t="s">
        <v>172</v>
      </c>
    </row>
    <row r="10" spans="2:9">
      <c r="B10" s="2" t="s">
        <v>181</v>
      </c>
      <c r="C10" s="38" t="s">
        <v>193</v>
      </c>
      <c r="D10" s="2" t="s">
        <v>172</v>
      </c>
      <c r="G10" t="s">
        <v>181</v>
      </c>
      <c r="H10" t="s">
        <v>556</v>
      </c>
      <c r="I10" t="s">
        <v>172</v>
      </c>
    </row>
    <row r="11" spans="2:9">
      <c r="B11" s="2" t="s">
        <v>182</v>
      </c>
      <c r="C11" s="38" t="s">
        <v>194</v>
      </c>
      <c r="D11" s="2" t="s">
        <v>172</v>
      </c>
      <c r="G11" t="s">
        <v>182</v>
      </c>
      <c r="H11" t="s">
        <v>557</v>
      </c>
      <c r="I11" t="s">
        <v>172</v>
      </c>
    </row>
    <row r="12" spans="2:9">
      <c r="B12" s="2" t="s">
        <v>183</v>
      </c>
      <c r="C12" s="38" t="s">
        <v>195</v>
      </c>
      <c r="D12" s="2" t="s">
        <v>172</v>
      </c>
      <c r="G12" t="s">
        <v>183</v>
      </c>
      <c r="H12" t="s">
        <v>197</v>
      </c>
      <c r="I12" t="s">
        <v>172</v>
      </c>
    </row>
    <row r="13" spans="2:9">
      <c r="B13" s="2" t="s">
        <v>199</v>
      </c>
      <c r="C13" s="38" t="s">
        <v>178</v>
      </c>
      <c r="D13" s="2" t="s">
        <v>172</v>
      </c>
      <c r="G13" t="s">
        <v>199</v>
      </c>
      <c r="H13" t="s">
        <v>558</v>
      </c>
      <c r="I13" t="s">
        <v>172</v>
      </c>
    </row>
    <row r="14" spans="2:9">
      <c r="B14" s="2" t="s">
        <v>185</v>
      </c>
      <c r="C14" s="38" t="s">
        <v>180</v>
      </c>
      <c r="D14" s="2" t="s">
        <v>172</v>
      </c>
      <c r="G14" t="s">
        <v>185</v>
      </c>
      <c r="H14" t="s">
        <v>1069</v>
      </c>
      <c r="I14" t="s">
        <v>172</v>
      </c>
    </row>
    <row r="15" spans="2:9">
      <c r="B15" s="2" t="s">
        <v>186</v>
      </c>
      <c r="C15" s="38" t="s">
        <v>196</v>
      </c>
      <c r="D15" s="2" t="s">
        <v>172</v>
      </c>
      <c r="G15" t="s">
        <v>186</v>
      </c>
      <c r="H15" t="s">
        <v>553</v>
      </c>
      <c r="I15" t="s">
        <v>172</v>
      </c>
    </row>
    <row r="16" spans="2:9">
      <c r="B16" s="2" t="s">
        <v>187</v>
      </c>
      <c r="C16" s="38" t="s">
        <v>184</v>
      </c>
      <c r="D16" s="2" t="s">
        <v>172</v>
      </c>
      <c r="G16" t="s">
        <v>187</v>
      </c>
      <c r="H16" t="s">
        <v>1070</v>
      </c>
      <c r="I16" t="s">
        <v>172</v>
      </c>
    </row>
    <row r="17" spans="2:9">
      <c r="B17" s="2" t="s">
        <v>188</v>
      </c>
      <c r="C17" s="38" t="s">
        <v>197</v>
      </c>
      <c r="D17" s="2" t="s">
        <v>172</v>
      </c>
      <c r="G17" t="s">
        <v>188</v>
      </c>
      <c r="H17" t="s">
        <v>568</v>
      </c>
      <c r="I17" t="s">
        <v>172</v>
      </c>
    </row>
    <row r="18" spans="2:9">
      <c r="B18" s="2" t="s">
        <v>200</v>
      </c>
      <c r="C18" s="38" t="s">
        <v>198</v>
      </c>
      <c r="D18" s="2" t="s">
        <v>172</v>
      </c>
    </row>
    <row r="19" spans="2:9" ht="15.75" thickBot="1"/>
    <row r="20" spans="2:9" ht="48" thickBot="1">
      <c r="B20" s="34" t="s">
        <v>167</v>
      </c>
      <c r="C20" s="35" t="s">
        <v>201</v>
      </c>
      <c r="D20" s="35" t="s">
        <v>202</v>
      </c>
    </row>
    <row r="21" spans="2:9" ht="16.5" thickBot="1">
      <c r="B21" s="36" t="s">
        <v>203</v>
      </c>
      <c r="C21" s="37" t="s">
        <v>216</v>
      </c>
      <c r="D21" s="37" t="s">
        <v>229</v>
      </c>
    </row>
    <row r="22" spans="2:9" ht="16.5" thickBot="1">
      <c r="B22" s="36" t="s">
        <v>204</v>
      </c>
      <c r="C22" s="37" t="s">
        <v>217</v>
      </c>
      <c r="D22" s="37">
        <v>2</v>
      </c>
    </row>
    <row r="23" spans="2:9" ht="16.5" thickBot="1">
      <c r="B23" s="36" t="s">
        <v>205</v>
      </c>
      <c r="C23" s="37" t="s">
        <v>218</v>
      </c>
      <c r="D23" s="37">
        <v>4</v>
      </c>
    </row>
    <row r="24" spans="2:9" ht="16.5" thickBot="1">
      <c r="B24" s="36" t="s">
        <v>206</v>
      </c>
      <c r="C24" s="37" t="s">
        <v>219</v>
      </c>
      <c r="D24" s="37">
        <v>5</v>
      </c>
    </row>
    <row r="25" spans="2:9" ht="16.5" thickBot="1">
      <c r="B25" s="36" t="s">
        <v>207</v>
      </c>
      <c r="C25" s="37" t="s">
        <v>220</v>
      </c>
      <c r="D25" s="37">
        <v>6</v>
      </c>
    </row>
    <row r="26" spans="2:9" ht="16.5" thickBot="1">
      <c r="B26" s="36" t="s">
        <v>208</v>
      </c>
      <c r="C26" s="37" t="s">
        <v>221</v>
      </c>
      <c r="D26" s="37">
        <v>7</v>
      </c>
    </row>
    <row r="27" spans="2:9" ht="16.5" thickBot="1">
      <c r="B27" s="36" t="s">
        <v>209</v>
      </c>
      <c r="C27" s="37" t="s">
        <v>222</v>
      </c>
      <c r="D27" s="37">
        <v>8</v>
      </c>
    </row>
    <row r="28" spans="2:9" ht="16.5" thickBot="1">
      <c r="B28" s="36" t="s">
        <v>210</v>
      </c>
      <c r="C28" s="37" t="s">
        <v>223</v>
      </c>
      <c r="D28" s="37">
        <v>9</v>
      </c>
    </row>
    <row r="29" spans="2:9" ht="16.5" thickBot="1">
      <c r="B29" s="36" t="s">
        <v>211</v>
      </c>
      <c r="C29" s="37" t="s">
        <v>224</v>
      </c>
      <c r="D29" s="37" t="s">
        <v>230</v>
      </c>
    </row>
    <row r="30" spans="2:9" ht="16.5" thickBot="1">
      <c r="B30" s="36" t="s">
        <v>212</v>
      </c>
      <c r="C30" s="37" t="s">
        <v>225</v>
      </c>
      <c r="D30" s="37">
        <v>12</v>
      </c>
    </row>
    <row r="31" spans="2:9" ht="16.5" thickBot="1">
      <c r="B31" s="36" t="s">
        <v>213</v>
      </c>
      <c r="C31" s="37" t="s">
        <v>226</v>
      </c>
      <c r="D31" s="37">
        <v>13</v>
      </c>
    </row>
    <row r="32" spans="2:9" ht="16.5" thickBot="1">
      <c r="B32" s="36" t="s">
        <v>214</v>
      </c>
      <c r="C32" s="37" t="s">
        <v>227</v>
      </c>
      <c r="D32" s="37">
        <v>14</v>
      </c>
    </row>
    <row r="33" spans="2:4" ht="16.5" thickBot="1">
      <c r="B33" s="36" t="s">
        <v>215</v>
      </c>
      <c r="C33" s="37" t="s">
        <v>228</v>
      </c>
      <c r="D33" s="37">
        <v>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21</vt:i4>
      </vt:variant>
    </vt:vector>
  </HeadingPairs>
  <TitlesOfParts>
    <vt:vector size="21" baseType="lpstr">
      <vt:lpstr>Hoja6</vt:lpstr>
      <vt:lpstr>TEVAL</vt:lpstr>
      <vt:lpstr>OBS</vt:lpstr>
      <vt:lpstr>T_ELAB_RS</vt:lpstr>
      <vt:lpstr>matriz</vt:lpstr>
      <vt:lpstr>foTE</vt:lpstr>
      <vt:lpstr>foDS</vt:lpstr>
      <vt:lpstr>cv</vt:lpstr>
      <vt:lpstr>req</vt:lpstr>
      <vt:lpstr>php</vt:lpstr>
      <vt:lpstr>revisar</vt:lpstr>
      <vt:lpstr>Hoja1</vt:lpstr>
      <vt:lpstr>Hoja2</vt:lpstr>
      <vt:lpstr>Hoja3</vt:lpstr>
      <vt:lpstr>Hoja4</vt:lpstr>
      <vt:lpstr>Hoja5</vt:lpstr>
      <vt:lpstr>req5.3</vt:lpstr>
      <vt:lpstr>bd</vt:lpstr>
      <vt:lpstr>Hoja7</vt:lpstr>
      <vt:lpstr>discusion</vt:lpstr>
      <vt:lpstr>rup1</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Pascuala</dc:creator>
  <cp:lastModifiedBy>Pascuala</cp:lastModifiedBy>
  <cp:lastPrinted>2013-06-05T19:59:43Z</cp:lastPrinted>
  <dcterms:created xsi:type="dcterms:W3CDTF">2013-03-22T08:19:44Z</dcterms:created>
  <dcterms:modified xsi:type="dcterms:W3CDTF">2013-06-18T15:59:29Z</dcterms:modified>
</cp:coreProperties>
</file>