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am/Documents/Projects/Online Stores/www.other-levels.com/Datasets/"/>
    </mc:Choice>
  </mc:AlternateContent>
  <xr:revisionPtr revIDLastSave="0" documentId="13_ncr:1_{D3CC2168-DF83-9846-949D-569DE3A52E05}" xr6:coauthVersionLast="47" xr6:coauthVersionMax="47" xr10:uidLastSave="{00000000-0000-0000-0000-000000000000}"/>
  <bookViews>
    <workbookView xWindow="0" yWindow="0" windowWidth="26880" windowHeight="15600" xr2:uid="{969E7EBF-A5E1-46CF-9A61-A0FB20421C9F}"/>
  </bookViews>
  <sheets>
    <sheet name="Data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1" l="1"/>
  <c r="G56" i="1"/>
  <c r="G57" i="1" s="1"/>
  <c r="F56" i="1"/>
  <c r="N53" i="1"/>
  <c r="O53" i="1" s="1"/>
  <c r="K43" i="1"/>
  <c r="D43" i="1"/>
  <c r="C43" i="1"/>
  <c r="S16" i="1"/>
  <c r="N16" i="1"/>
  <c r="J16" i="1"/>
  <c r="E16" i="1"/>
  <c r="C16" i="1"/>
  <c r="H58" i="1" l="1"/>
  <c r="G58" i="1"/>
  <c r="F57" i="1"/>
</calcChain>
</file>

<file path=xl/sharedStrings.xml><?xml version="1.0" encoding="utf-8"?>
<sst xmlns="http://schemas.openxmlformats.org/spreadsheetml/2006/main" count="173" uniqueCount="105">
  <si>
    <t>Country</t>
  </si>
  <si>
    <t>Social</t>
  </si>
  <si>
    <t>Source</t>
  </si>
  <si>
    <t>Staging Orders</t>
  </si>
  <si>
    <t>Recent Activties</t>
  </si>
  <si>
    <t>Egypt</t>
  </si>
  <si>
    <t>Twitter</t>
  </si>
  <si>
    <t>Direct Source</t>
  </si>
  <si>
    <t>Payment</t>
  </si>
  <si>
    <t>Profile Creation</t>
  </si>
  <si>
    <t>Palastine</t>
  </si>
  <si>
    <t>YouTube</t>
  </si>
  <si>
    <t>In Progess</t>
  </si>
  <si>
    <t>P102/21 Bosh</t>
  </si>
  <si>
    <t>UAE</t>
  </si>
  <si>
    <t>Facebook</t>
  </si>
  <si>
    <t>Email</t>
  </si>
  <si>
    <t>Delivery</t>
  </si>
  <si>
    <t>New Product Added</t>
  </si>
  <si>
    <t>Brazil</t>
  </si>
  <si>
    <t>Instagram</t>
  </si>
  <si>
    <t>Other</t>
  </si>
  <si>
    <t>Delivered</t>
  </si>
  <si>
    <t>Payout</t>
  </si>
  <si>
    <t>Malisya</t>
  </si>
  <si>
    <t>Pinterest</t>
  </si>
  <si>
    <t>Referrals</t>
  </si>
  <si>
    <t>Failed</t>
  </si>
  <si>
    <t>Germany</t>
  </si>
  <si>
    <t>TikTok</t>
  </si>
  <si>
    <t>Search</t>
  </si>
  <si>
    <t>Refund</t>
  </si>
  <si>
    <t>Z876/23 Dorc</t>
  </si>
  <si>
    <t>Japan</t>
  </si>
  <si>
    <t>Reddit</t>
  </si>
  <si>
    <t>Inventory</t>
  </si>
  <si>
    <t>Canada</t>
  </si>
  <si>
    <t>Rusia</t>
  </si>
  <si>
    <t>Average Orders</t>
  </si>
  <si>
    <t>First Time</t>
  </si>
  <si>
    <t>Returning</t>
  </si>
  <si>
    <t>Visitors</t>
  </si>
  <si>
    <t>Profits</t>
  </si>
  <si>
    <t>Customers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</si>
  <si>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</si>
  <si>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</si>
  <si>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</si>
  <si>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</si>
  <si>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</si>
  <si>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</si>
  <si>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</si>
  <si>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</si>
  <si>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</si>
  <si>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</si>
  <si>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</si>
  <si>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</si>
  <si>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</si>
  <si>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Branches</t>
  </si>
  <si>
    <t>Online</t>
  </si>
  <si>
    <t>Most Viewed Products</t>
  </si>
  <si>
    <t>Most Profitable Categores</t>
  </si>
  <si>
    <t>Top Selling Products</t>
  </si>
  <si>
    <t>Most Profitable Sections</t>
  </si>
  <si>
    <t>Most Viewed Product</t>
  </si>
  <si>
    <t>Items On Sale</t>
  </si>
  <si>
    <t>Aple MacDook Pro 16</t>
  </si>
  <si>
    <t>93K</t>
  </si>
  <si>
    <t>Smart Watch</t>
  </si>
  <si>
    <t>Aple Air Pobs</t>
  </si>
  <si>
    <t>EGP 167K</t>
  </si>
  <si>
    <t>Electronics</t>
  </si>
  <si>
    <t>Aple K Pad 10.2</t>
  </si>
  <si>
    <t>57K</t>
  </si>
  <si>
    <t>Profitable Acoustics</t>
  </si>
  <si>
    <t>Samsng Smart Watch</t>
  </si>
  <si>
    <t>EGP 98K</t>
  </si>
  <si>
    <t>Computer</t>
  </si>
  <si>
    <t>Mixrosoft Surkase Book</t>
  </si>
  <si>
    <t>36K</t>
  </si>
  <si>
    <t>Smart Speakers</t>
  </si>
  <si>
    <t>Aple Monitor Pro</t>
  </si>
  <si>
    <t>EGP 68K</t>
  </si>
  <si>
    <t xml:space="preserve">Construction </t>
  </si>
  <si>
    <t>Sales this month</t>
  </si>
  <si>
    <t>Next Coocle</t>
  </si>
  <si>
    <t>98K</t>
  </si>
  <si>
    <t>Camcorders</t>
  </si>
  <si>
    <t>Aple Watch Series</t>
  </si>
  <si>
    <t>EGP 53K</t>
  </si>
  <si>
    <t>Auto Goods</t>
  </si>
  <si>
    <t>Aple Max Pro</t>
  </si>
  <si>
    <t>13K</t>
  </si>
  <si>
    <t>Coogle Pixl 4VL</t>
  </si>
  <si>
    <t>EGP 7K</t>
  </si>
  <si>
    <t>Smaew Smart Watch</t>
  </si>
  <si>
    <t>9K</t>
  </si>
  <si>
    <t>Anazom Smart Speaker</t>
  </si>
  <si>
    <t>EGP 5K</t>
  </si>
  <si>
    <t>Sales Over Time</t>
  </si>
  <si>
    <t>Customer rate Over Time</t>
  </si>
  <si>
    <t>Orders</t>
  </si>
  <si>
    <t>Conversion Funnel</t>
  </si>
  <si>
    <t>Added to Cart</t>
  </si>
  <si>
    <t>Reached Checkout</t>
  </si>
  <si>
    <t>Purched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</si>
</sst>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;@"/>
    <numFmt numFmtId="165" formatCode="0.0%"/>
    <numFmt numFmtId="166" formatCode="#,##0;[Red]#,##0"/>
    <numFmt numFmtId="167" formatCode="[&gt;=1000]#,##0,&quot;K&quot;;0"/>
    <numFmt numFmtId="168" formatCode="_(* #,##0_);_(* \(#,##0\);_(* &quot;-&quot;??_);_(@_)"/>
    <numFmt numFmtId="169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485879"/>
      <name val="Calibri"/>
      <family val="2"/>
      <scheme val="minor"/>
    </font>
    <font>
      <sz val="10"/>
      <name val="Arial"/>
      <family val="2"/>
    </font>
    <font>
      <sz val="14"/>
      <color rgb="FF526FA3"/>
      <name val="Calibri"/>
      <family val="2"/>
      <scheme val="minor"/>
    </font>
    <font>
      <sz val="12"/>
      <color rgb="FF485879"/>
      <name val="Arial"/>
      <family val="2"/>
    </font>
    <font>
      <sz val="11"/>
      <color indexed="8"/>
      <name val="Calibri"/>
      <family val="2"/>
    </font>
    <font>
      <b/>
      <sz val="14"/>
      <color theme="0"/>
      <name val="Calibri"/>
      <family val="2"/>
      <scheme val="minor"/>
    </font>
    <font>
      <sz val="14"/>
      <color rgb="FF485879"/>
      <name val="Calibri"/>
      <family val="2"/>
      <scheme val="minor"/>
    </font>
    <font>
      <sz val="14"/>
      <color rgb="FF607092"/>
      <name val="Calibri"/>
      <family val="2"/>
      <scheme val="minor"/>
    </font>
    <font>
      <sz val="12"/>
      <color rgb="FF607092"/>
      <name val="Arial"/>
      <family val="2"/>
    </font>
    <font>
      <b/>
      <sz val="14"/>
      <color rgb="FF8832FF"/>
      <name val="Calibri"/>
      <family val="2"/>
      <scheme val="minor"/>
    </font>
    <font>
      <b/>
      <sz val="12"/>
      <color rgb="FF8832FF"/>
      <name val="Calibri"/>
      <family val="2"/>
      <scheme val="minor"/>
    </font>
    <font>
      <b/>
      <sz val="12"/>
      <color rgb="FF8832FF"/>
      <name val="Arial"/>
      <family val="2"/>
    </font>
    <font>
      <sz val="12"/>
      <color theme="0"/>
      <name val="Calibri"/>
      <family val="2"/>
      <scheme val="minor"/>
    </font>
    <font>
      <sz val="12"/>
      <color rgb="FF60709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BAE96"/>
      <name val="Calibri"/>
      <family val="2"/>
      <scheme val="minor"/>
    </font>
    <font>
      <b/>
      <sz val="14"/>
      <color rgb="FFFBAE96"/>
      <name val="Calibri"/>
      <family val="2"/>
      <scheme val="minor"/>
    </font>
    <font>
      <sz val="12"/>
      <color rgb="FFFBAE96"/>
      <name val="Calibri"/>
      <family val="2"/>
      <scheme val="minor"/>
    </font>
    <font>
      <sz val="14"/>
      <color rgb="FFFBAE9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8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832FF"/>
        <bgColor indexed="64"/>
      </patternFill>
    </fill>
    <fill>
      <patternFill patternType="solid">
        <fgColor rgb="FFD228B3"/>
        <bgColor indexed="64"/>
      </patternFill>
    </fill>
    <fill>
      <patternFill patternType="solid">
        <fgColor rgb="FFFBAE9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5" fillId="0" borderId="0"/>
    <xf numFmtId="43" fontId="8" fillId="0" borderId="0" applyFont="0" applyFill="0" applyBorder="0" applyAlignment="0" applyProtection="0"/>
  </cellStyleXfs>
  <cellXfs count="63">
    <xf numFmtId="0" fontId="0" fillId="0" borderId="0" xfId="0"/>
    <xf numFmtId="10" fontId="7" fillId="3" borderId="0" xfId="2" applyNumberFormat="1" applyFont="1" applyFill="1" applyBorder="1" applyAlignment="1">
      <alignment horizontal="center" vertical="center"/>
    </xf>
    <xf numFmtId="9" fontId="7" fillId="3" borderId="0" xfId="2" applyFont="1" applyFill="1" applyBorder="1" applyAlignment="1">
      <alignment horizontal="center" vertical="center"/>
    </xf>
    <xf numFmtId="165" fontId="7" fillId="3" borderId="0" xfId="2" applyNumberFormat="1" applyFont="1" applyFill="1" applyBorder="1" applyAlignment="1">
      <alignment horizontal="center" vertical="center"/>
    </xf>
    <xf numFmtId="166" fontId="3" fillId="4" borderId="0" xfId="4" applyNumberFormat="1" applyFont="1" applyFill="1" applyBorder="1" applyAlignment="1">
      <alignment horizontal="center" vertical="center"/>
    </xf>
    <xf numFmtId="167" fontId="3" fillId="4" borderId="0" xfId="1" applyNumberFormat="1" applyFont="1" applyFill="1" applyBorder="1" applyAlignment="1">
      <alignment horizontal="center" vertical="center"/>
    </xf>
    <xf numFmtId="168" fontId="7" fillId="3" borderId="0" xfId="4" applyNumberFormat="1" applyFont="1" applyFill="1" applyBorder="1" applyAlignment="1">
      <alignment horizontal="center" vertical="center"/>
    </xf>
    <xf numFmtId="167" fontId="7" fillId="3" borderId="0" xfId="4" applyNumberFormat="1" applyFont="1" applyFill="1" applyBorder="1" applyAlignment="1">
      <alignment horizontal="center" vertical="center"/>
    </xf>
    <xf numFmtId="166" fontId="7" fillId="2" borderId="0" xfId="4" applyNumberFormat="1" applyFont="1" applyFill="1" applyBorder="1" applyAlignment="1">
      <alignment horizontal="center" vertical="center"/>
    </xf>
    <xf numFmtId="168" fontId="12" fillId="3" borderId="0" xfId="4" applyNumberFormat="1" applyFont="1" applyFill="1" applyBorder="1" applyAlignment="1">
      <alignment horizontal="center" vertical="center"/>
    </xf>
    <xf numFmtId="166" fontId="3" fillId="6" borderId="0" xfId="4" applyNumberFormat="1" applyFont="1" applyFill="1" applyBorder="1" applyAlignment="1">
      <alignment horizontal="center" vertical="center"/>
    </xf>
    <xf numFmtId="9" fontId="18" fillId="6" borderId="0" xfId="2" applyFont="1" applyFill="1" applyBorder="1" applyAlignment="1">
      <alignment horizontal="center" vertical="center"/>
    </xf>
    <xf numFmtId="167" fontId="3" fillId="6" borderId="0" xfId="1" applyNumberFormat="1" applyFont="1" applyFill="1" applyBorder="1" applyAlignment="1">
      <alignment horizontal="center" vertical="center"/>
    </xf>
    <xf numFmtId="167" fontId="12" fillId="3" borderId="0" xfId="4" applyNumberFormat="1" applyFont="1" applyFill="1" applyBorder="1" applyAlignment="1">
      <alignment horizontal="center" vertical="center"/>
    </xf>
    <xf numFmtId="9" fontId="19" fillId="3" borderId="0" xfId="2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3" fontId="7" fillId="3" borderId="0" xfId="0" applyNumberFormat="1" applyFont="1" applyFill="1" applyBorder="1" applyAlignment="1">
      <alignment horizontal="center" vertical="center"/>
    </xf>
    <xf numFmtId="20" fontId="7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0" fontId="7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10" fontId="17" fillId="3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" fontId="6" fillId="2" borderId="0" xfId="3" applyNumberFormat="1" applyFont="1" applyFill="1" applyBorder="1" applyAlignment="1">
      <alignment horizontal="center" vertical="center"/>
    </xf>
    <xf numFmtId="1" fontId="10" fillId="2" borderId="0" xfId="3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20" fontId="12" fillId="3" borderId="0" xfId="0" applyNumberFormat="1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3" fontId="19" fillId="3" borderId="0" xfId="0" applyNumberFormat="1" applyFont="1" applyFill="1" applyBorder="1" applyAlignment="1">
      <alignment horizontal="center" vertical="center"/>
    </xf>
    <xf numFmtId="1" fontId="6" fillId="3" borderId="0" xfId="3" applyNumberFormat="1" applyFont="1" applyFill="1" applyBorder="1" applyAlignment="1">
      <alignment horizontal="center" vertical="center"/>
    </xf>
    <xf numFmtId="9" fontId="9" fillId="4" borderId="0" xfId="2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68" fontId="0" fillId="2" borderId="0" xfId="0" applyNumberFormat="1" applyFill="1" applyBorder="1" applyAlignment="1">
      <alignment horizontal="center" vertical="center"/>
    </xf>
    <xf numFmtId="1" fontId="11" fillId="3" borderId="0" xfId="3" applyNumberFormat="1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9" fontId="14" fillId="3" borderId="0" xfId="2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" fontId="6" fillId="5" borderId="0" xfId="3" applyNumberFormat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168" fontId="6" fillId="3" borderId="0" xfId="1" applyNumberFormat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9" fontId="17" fillId="3" borderId="0" xfId="0" applyNumberFormat="1" applyFont="1" applyFill="1" applyBorder="1" applyAlignment="1">
      <alignment horizontal="center" vertical="center"/>
    </xf>
    <xf numFmtId="169" fontId="17" fillId="3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0" fontId="20" fillId="3" borderId="0" xfId="2" applyNumberFormat="1" applyFont="1" applyFill="1" applyBorder="1" applyAlignment="1">
      <alignment horizontal="center" vertical="center"/>
    </xf>
    <xf numFmtId="9" fontId="21" fillId="3" borderId="0" xfId="2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168" fontId="19" fillId="3" borderId="0" xfId="0" applyNumberFormat="1" applyFont="1" applyFill="1" applyBorder="1" applyAlignment="1">
      <alignment horizontal="center" vertical="center"/>
    </xf>
    <xf numFmtId="10" fontId="21" fillId="3" borderId="0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Comma" xfId="1" builtinId="3"/>
    <cellStyle name="Comma 3 3" xfId="4" xr:uid="{7CC4EE58-40C3-4CA7-9754-96A29B910E4F}"/>
    <cellStyle name="Normal" xfId="0" builtinId="0"/>
    <cellStyle name="Normal 3" xfId="3" xr:uid="{95D3783A-DE39-4695-BCB0-D2F55A485B8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CEE0-1BD6-413B-B111-03E8B7179F4C}">
  <sheetPr>
    <tabColor theme="0"/>
  </sheetPr>
  <dimension ref="A1:AT61"/>
  <sheetViews>
    <sheetView showGridLines="0" showRowColHeaders="0" tabSelected="1" zoomScaleNormal="100" workbookViewId="0"/>
  </sheetViews>
  <sheetFormatPr baseColWidth="10" defaultColWidth="10.83203125" defaultRowHeight="16" x14ac:dyDescent="0.2"/>
  <cols>
    <col min="1" max="1" width="10.83203125" style="62"/>
    <col min="2" max="2" width="23.33203125" style="62" bestFit="1" customWidth="1"/>
    <col min="3" max="3" width="10.33203125" style="62" bestFit="1" customWidth="1"/>
    <col min="4" max="4" width="10" style="62" bestFit="1" customWidth="1"/>
    <col min="5" max="5" width="26" style="62" bestFit="1" customWidth="1"/>
    <col min="6" max="6" width="25.1640625" style="62" bestFit="1" customWidth="1"/>
    <col min="7" max="8" width="10.5" style="62" bestFit="1" customWidth="1"/>
    <col min="9" max="9" width="23.33203125" style="62" bestFit="1" customWidth="1"/>
    <col min="10" max="10" width="13.83203125" style="62" bestFit="1" customWidth="1"/>
    <col min="11" max="11" width="8.83203125" style="62" bestFit="1" customWidth="1"/>
    <col min="12" max="12" width="7" style="62" bestFit="1" customWidth="1"/>
    <col min="13" max="13" width="24.1640625" style="62" bestFit="1" customWidth="1"/>
    <col min="14" max="14" width="15" style="62" bestFit="1" customWidth="1"/>
    <col min="15" max="15" width="11" style="62" bestFit="1" customWidth="1"/>
    <col min="16" max="16" width="21.6640625" style="62" bestFit="1" customWidth="1"/>
    <col min="17" max="17" width="18.6640625" style="62" bestFit="1" customWidth="1"/>
    <col min="18" max="18" width="20" style="62" bestFit="1" customWidth="1"/>
    <col min="19" max="19" width="14" style="62" bestFit="1" customWidth="1"/>
    <col min="20" max="20" width="10" style="62" bestFit="1" customWidth="1"/>
    <col min="21" max="21" width="3.6640625" style="20" customWidth="1"/>
    <col min="22" max="30" width="10.83203125" style="28"/>
    <col min="31" max="31" width="16" style="28" bestFit="1" customWidth="1"/>
    <col min="32" max="34" width="10.83203125" style="28"/>
    <col min="35" max="35" width="18.6640625" style="28" bestFit="1" customWidth="1"/>
    <col min="36" max="38" width="10.83203125" style="28"/>
    <col min="39" max="39" width="25.1640625" style="28" bestFit="1" customWidth="1"/>
    <col min="40" max="16384" width="10.83203125" style="28"/>
  </cols>
  <sheetData>
    <row r="1" spans="1:46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46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46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46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AI4" s="15"/>
      <c r="AM4" s="15"/>
      <c r="AQ4" s="15"/>
      <c r="AT4" s="15"/>
    </row>
    <row r="5" spans="1:46" ht="19" x14ac:dyDescent="0.2">
      <c r="A5" s="20"/>
      <c r="B5" s="22" t="s">
        <v>0</v>
      </c>
      <c r="C5" s="22"/>
      <c r="D5" s="22"/>
      <c r="E5" s="20"/>
      <c r="F5" s="22" t="s">
        <v>1</v>
      </c>
      <c r="G5" s="22"/>
      <c r="H5" s="22"/>
      <c r="I5" s="20"/>
      <c r="J5" s="22" t="s">
        <v>2</v>
      </c>
      <c r="K5" s="22"/>
      <c r="L5" s="22"/>
      <c r="M5" s="20"/>
      <c r="N5" s="22" t="s">
        <v>3</v>
      </c>
      <c r="O5" s="22"/>
      <c r="P5" s="20"/>
      <c r="Q5" s="20"/>
      <c r="R5" s="22" t="s">
        <v>4</v>
      </c>
      <c r="S5" s="22"/>
      <c r="T5" s="20"/>
      <c r="W5" s="25"/>
    </row>
    <row r="6" spans="1:46" ht="19" x14ac:dyDescent="0.2">
      <c r="A6" s="20"/>
      <c r="B6" s="37" t="s">
        <v>5</v>
      </c>
      <c r="C6" s="16">
        <v>1478</v>
      </c>
      <c r="D6" s="1">
        <v>8.3000000000000004E-2</v>
      </c>
      <c r="E6" s="20"/>
      <c r="F6" s="37" t="s">
        <v>6</v>
      </c>
      <c r="G6" s="16">
        <v>167</v>
      </c>
      <c r="H6" s="2">
        <v>0.8308457711442786</v>
      </c>
      <c r="I6" s="20"/>
      <c r="J6" s="37" t="s">
        <v>7</v>
      </c>
      <c r="K6" s="16">
        <v>201</v>
      </c>
      <c r="L6" s="3">
        <v>0.13084577114427901</v>
      </c>
      <c r="M6" s="20"/>
      <c r="N6" s="37" t="s">
        <v>8</v>
      </c>
      <c r="O6" s="16">
        <v>18</v>
      </c>
      <c r="P6" s="20"/>
      <c r="Q6" s="20"/>
      <c r="R6" s="37" t="s">
        <v>9</v>
      </c>
      <c r="S6" s="17">
        <v>0.59166666666666667</v>
      </c>
      <c r="T6" s="20"/>
      <c r="W6" s="18"/>
    </row>
    <row r="7" spans="1:46" ht="19" x14ac:dyDescent="0.2">
      <c r="A7" s="20"/>
      <c r="B7" s="37" t="s">
        <v>10</v>
      </c>
      <c r="C7" s="18">
        <v>983</v>
      </c>
      <c r="D7" s="1">
        <v>1.7000000000000001E-2</v>
      </c>
      <c r="E7" s="20"/>
      <c r="F7" s="37" t="s">
        <v>11</v>
      </c>
      <c r="G7" s="18">
        <v>98</v>
      </c>
      <c r="H7" s="2">
        <v>0.67586206896551726</v>
      </c>
      <c r="I7" s="20"/>
      <c r="J7" s="37" t="s">
        <v>1</v>
      </c>
      <c r="K7" s="18">
        <v>145</v>
      </c>
      <c r="L7" s="3">
        <v>0.87586206896551699</v>
      </c>
      <c r="M7" s="20"/>
      <c r="N7" s="37" t="s">
        <v>12</v>
      </c>
      <c r="O7" s="18">
        <v>12</v>
      </c>
      <c r="P7" s="20"/>
      <c r="Q7" s="20"/>
      <c r="R7" s="37" t="s">
        <v>13</v>
      </c>
      <c r="S7" s="17">
        <v>0.52986111111111112</v>
      </c>
      <c r="T7" s="20"/>
      <c r="W7" s="18"/>
    </row>
    <row r="8" spans="1:46" ht="19" x14ac:dyDescent="0.2">
      <c r="A8" s="20"/>
      <c r="B8" s="37" t="s">
        <v>14</v>
      </c>
      <c r="C8" s="18">
        <v>567</v>
      </c>
      <c r="D8" s="1">
        <v>5.0000000000000001E-4</v>
      </c>
      <c r="E8" s="20"/>
      <c r="F8" s="37" t="s">
        <v>15</v>
      </c>
      <c r="G8" s="18">
        <v>68</v>
      </c>
      <c r="H8" s="2">
        <v>1.5813953488372092</v>
      </c>
      <c r="I8" s="20"/>
      <c r="J8" s="37" t="s">
        <v>16</v>
      </c>
      <c r="K8" s="18">
        <v>43</v>
      </c>
      <c r="L8" s="3">
        <v>1.3953488372099999E-3</v>
      </c>
      <c r="M8" s="20"/>
      <c r="N8" s="37" t="s">
        <v>17</v>
      </c>
      <c r="O8" s="18">
        <v>32</v>
      </c>
      <c r="P8" s="20"/>
      <c r="Q8" s="20"/>
      <c r="R8" s="37" t="s">
        <v>18</v>
      </c>
      <c r="S8" s="17">
        <v>0.46666666666666662</v>
      </c>
      <c r="T8" s="20"/>
      <c r="W8" s="18"/>
    </row>
    <row r="9" spans="1:46" ht="19" x14ac:dyDescent="0.2">
      <c r="A9" s="20"/>
      <c r="B9" s="37" t="s">
        <v>19</v>
      </c>
      <c r="C9" s="18">
        <v>368</v>
      </c>
      <c r="D9" s="1">
        <v>3.0000000000000001E-3</v>
      </c>
      <c r="E9" s="20"/>
      <c r="F9" s="37" t="s">
        <v>20</v>
      </c>
      <c r="G9" s="18">
        <v>53</v>
      </c>
      <c r="H9" s="2">
        <v>4.416666666666667</v>
      </c>
      <c r="I9" s="20"/>
      <c r="J9" s="37" t="s">
        <v>21</v>
      </c>
      <c r="K9" s="18">
        <v>12</v>
      </c>
      <c r="L9" s="3">
        <v>1.6666666666670001E-2</v>
      </c>
      <c r="M9" s="20"/>
      <c r="N9" s="37" t="s">
        <v>22</v>
      </c>
      <c r="O9" s="18">
        <v>43</v>
      </c>
      <c r="P9" s="20"/>
      <c r="Q9" s="20"/>
      <c r="R9" s="37" t="s">
        <v>23</v>
      </c>
      <c r="S9" s="17">
        <v>0.42499999999999999</v>
      </c>
      <c r="T9" s="20"/>
      <c r="W9" s="18"/>
    </row>
    <row r="10" spans="1:46" ht="19" x14ac:dyDescent="0.2">
      <c r="A10" s="20"/>
      <c r="B10" s="37" t="s">
        <v>24</v>
      </c>
      <c r="C10" s="18">
        <v>298</v>
      </c>
      <c r="D10" s="1">
        <v>3.8899999999999997E-2</v>
      </c>
      <c r="E10" s="20"/>
      <c r="F10" s="37" t="s">
        <v>25</v>
      </c>
      <c r="G10" s="18">
        <v>7</v>
      </c>
      <c r="H10" s="2">
        <v>0.875</v>
      </c>
      <c r="I10" s="20"/>
      <c r="J10" s="37" t="s">
        <v>26</v>
      </c>
      <c r="K10" s="18">
        <v>8</v>
      </c>
      <c r="L10" s="3">
        <v>9.5000000000000001E-2</v>
      </c>
      <c r="M10" s="20"/>
      <c r="N10" s="37" t="s">
        <v>27</v>
      </c>
      <c r="O10" s="18">
        <v>5</v>
      </c>
      <c r="P10" s="20"/>
      <c r="Q10" s="20"/>
      <c r="R10" s="37" t="s">
        <v>18</v>
      </c>
      <c r="S10" s="17">
        <v>0.41250000000000003</v>
      </c>
      <c r="T10" s="20"/>
      <c r="W10" s="18"/>
    </row>
    <row r="11" spans="1:46" ht="19" x14ac:dyDescent="0.2">
      <c r="A11" s="20"/>
      <c r="B11" s="37" t="s">
        <v>28</v>
      </c>
      <c r="C11" s="18">
        <v>143</v>
      </c>
      <c r="D11" s="1">
        <v>2.98E-2</v>
      </c>
      <c r="E11" s="20"/>
      <c r="F11" s="37" t="s">
        <v>29</v>
      </c>
      <c r="G11" s="18">
        <v>5</v>
      </c>
      <c r="H11" s="2">
        <v>1.25</v>
      </c>
      <c r="I11" s="20"/>
      <c r="J11" s="37" t="s">
        <v>30</v>
      </c>
      <c r="K11" s="18">
        <v>4</v>
      </c>
      <c r="L11" s="3">
        <v>8.3000000000000004E-2</v>
      </c>
      <c r="M11" s="20"/>
      <c r="N11" s="37" t="s">
        <v>31</v>
      </c>
      <c r="O11" s="18">
        <v>11</v>
      </c>
      <c r="P11" s="20"/>
      <c r="Q11" s="20"/>
      <c r="R11" s="37" t="s">
        <v>32</v>
      </c>
      <c r="S11" s="17">
        <v>0.3979166666666667</v>
      </c>
      <c r="T11" s="20"/>
      <c r="W11" s="18"/>
    </row>
    <row r="12" spans="1:46" ht="19" x14ac:dyDescent="0.2">
      <c r="A12" s="20"/>
      <c r="B12" s="37" t="s">
        <v>33</v>
      </c>
      <c r="C12" s="18">
        <v>98</v>
      </c>
      <c r="D12" s="1">
        <v>2.1000000000000001E-2</v>
      </c>
      <c r="E12" s="20"/>
      <c r="F12" s="37" t="s">
        <v>34</v>
      </c>
      <c r="G12" s="18">
        <v>1</v>
      </c>
      <c r="H12" s="19">
        <v>4.4999999999999997E-3</v>
      </c>
      <c r="I12" s="20"/>
      <c r="J12" s="20"/>
      <c r="K12" s="20"/>
      <c r="L12" s="20"/>
      <c r="M12" s="20"/>
      <c r="N12" s="20"/>
      <c r="O12" s="20"/>
      <c r="P12" s="20"/>
      <c r="Q12" s="21"/>
      <c r="R12" s="37" t="s">
        <v>35</v>
      </c>
      <c r="S12" s="17">
        <v>0.34166666666666662</v>
      </c>
      <c r="T12" s="20"/>
      <c r="W12" s="18"/>
    </row>
    <row r="13" spans="1:46" ht="19" x14ac:dyDescent="0.2">
      <c r="A13" s="20"/>
      <c r="B13" s="37" t="s">
        <v>36</v>
      </c>
      <c r="C13" s="18">
        <v>567</v>
      </c>
      <c r="D13" s="1">
        <v>2.3E-3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W13" s="18"/>
    </row>
    <row r="14" spans="1:46" ht="19" x14ac:dyDescent="0.2">
      <c r="A14" s="20"/>
      <c r="B14" s="37" t="s">
        <v>37</v>
      </c>
      <c r="C14" s="18">
        <v>368</v>
      </c>
      <c r="D14" s="1">
        <v>5.4000000000000003E-3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W14" s="18"/>
    </row>
    <row r="15" spans="1:46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W15" s="18"/>
    </row>
    <row r="16" spans="1:46" ht="19" x14ac:dyDescent="0.2">
      <c r="A16" s="20"/>
      <c r="B16" s="22" t="s">
        <v>38</v>
      </c>
      <c r="C16" s="4">
        <f>AVERAGE(C17:C28)</f>
        <v>84.25</v>
      </c>
      <c r="D16" s="20"/>
      <c r="E16" s="38">
        <f>SUM(G17:G28)/SUM(F17:F28)-3%</f>
        <v>0.47</v>
      </c>
      <c r="F16" s="5" t="s">
        <v>39</v>
      </c>
      <c r="G16" s="22" t="s">
        <v>40</v>
      </c>
      <c r="H16" s="20"/>
      <c r="I16" s="22" t="s">
        <v>41</v>
      </c>
      <c r="J16" s="5">
        <f>SUM(J17:J28)</f>
        <v>113812.19614466667</v>
      </c>
      <c r="K16" s="39"/>
      <c r="L16" s="20"/>
      <c r="M16" s="22" t="s">
        <v>42</v>
      </c>
      <c r="N16" s="4">
        <f>SUM(N17:N28)</f>
        <v>3745183.1676400015</v>
      </c>
      <c r="O16" s="22" t="s">
        <v>43</v>
      </c>
      <c r="P16" s="23"/>
      <c r="Q16" s="20"/>
      <c r="R16" s="22" t="s">
        <v>44</v>
      </c>
      <c r="S16" s="4">
        <f>SUM(S17:S28)</f>
        <v>9362957.9191000015</v>
      </c>
      <c r="T16" s="22"/>
      <c r="W16" s="18"/>
    </row>
    <row r="17" spans="1:26" ht="19" x14ac:dyDescent="0.2">
      <c r="A17" s="20"/>
      <c r="B17" s="37" t="s">
        <v>45</v>
      </c>
      <c r="C17" s="6">
        <v>45</v>
      </c>
      <c r="D17" s="20"/>
      <c r="E17" s="37" t="s">
        <v>45</v>
      </c>
      <c r="F17" s="6">
        <v>90</v>
      </c>
      <c r="G17" s="6">
        <v>45</v>
      </c>
      <c r="H17" s="20"/>
      <c r="I17" s="37" t="s">
        <v>45</v>
      </c>
      <c r="J17" s="6">
        <v>9271.7724999999991</v>
      </c>
      <c r="K17" s="6">
        <v>9271.7724999999991</v>
      </c>
      <c r="L17" s="40"/>
      <c r="M17" s="37" t="s">
        <v>45</v>
      </c>
      <c r="N17" s="7">
        <v>330000.06876000017</v>
      </c>
      <c r="O17" s="37" t="s">
        <v>45</v>
      </c>
      <c r="P17" s="16">
        <v>983</v>
      </c>
      <c r="Q17" s="20"/>
      <c r="R17" s="37" t="s">
        <v>45</v>
      </c>
      <c r="S17" s="7">
        <v>825000.17190000042</v>
      </c>
      <c r="T17" s="6">
        <v>825000.17190000042</v>
      </c>
      <c r="W17" s="18"/>
    </row>
    <row r="18" spans="1:26" ht="19" x14ac:dyDescent="0.2">
      <c r="A18" s="20"/>
      <c r="B18" s="37" t="s">
        <v>46</v>
      </c>
      <c r="C18" s="6">
        <v>23</v>
      </c>
      <c r="D18" s="20"/>
      <c r="E18" s="37" t="s">
        <v>46</v>
      </c>
      <c r="F18" s="6">
        <v>75</v>
      </c>
      <c r="G18" s="6">
        <v>37.5</v>
      </c>
      <c r="H18" s="20"/>
      <c r="I18" s="37" t="s">
        <v>46</v>
      </c>
      <c r="J18" s="6">
        <v>16083.333906333335</v>
      </c>
      <c r="K18" s="6">
        <v>16083.333906333335</v>
      </c>
      <c r="L18" s="40"/>
      <c r="M18" s="37" t="s">
        <v>46</v>
      </c>
      <c r="N18" s="7">
        <v>257377.61600000004</v>
      </c>
      <c r="O18" s="37" t="s">
        <v>46</v>
      </c>
      <c r="P18" s="18">
        <v>567</v>
      </c>
      <c r="Q18" s="20"/>
      <c r="R18" s="37" t="s">
        <v>46</v>
      </c>
      <c r="S18" s="7">
        <v>643444.04</v>
      </c>
      <c r="T18" s="6">
        <v>643444.04</v>
      </c>
      <c r="U18" s="24"/>
      <c r="W18" s="18"/>
    </row>
    <row r="19" spans="1:26" ht="19" x14ac:dyDescent="0.2">
      <c r="A19" s="20"/>
      <c r="B19" s="37" t="s">
        <v>47</v>
      </c>
      <c r="C19" s="6">
        <v>56</v>
      </c>
      <c r="D19" s="20"/>
      <c r="E19" s="37" t="s">
        <v>47</v>
      </c>
      <c r="F19" s="6">
        <v>127.8014736521</v>
      </c>
      <c r="G19" s="6">
        <v>63.90073682605</v>
      </c>
      <c r="H19" s="20"/>
      <c r="I19" s="37" t="s">
        <v>47</v>
      </c>
      <c r="J19" s="6">
        <v>6200.8577079999995</v>
      </c>
      <c r="K19" s="6">
        <v>6200.8577079999995</v>
      </c>
      <c r="L19" s="40"/>
      <c r="M19" s="37" t="s">
        <v>47</v>
      </c>
      <c r="N19" s="7">
        <v>378973.38800000015</v>
      </c>
      <c r="O19" s="37" t="s">
        <v>47</v>
      </c>
      <c r="P19" s="18">
        <v>368</v>
      </c>
      <c r="Q19" s="20"/>
      <c r="R19" s="37" t="s">
        <v>47</v>
      </c>
      <c r="S19" s="7">
        <v>947433.4700000002</v>
      </c>
      <c r="T19" s="6">
        <v>947433.4700000002</v>
      </c>
      <c r="U19" s="8"/>
      <c r="W19" s="18"/>
    </row>
    <row r="20" spans="1:26" ht="19" x14ac:dyDescent="0.2">
      <c r="A20" s="20"/>
      <c r="B20" s="37" t="s">
        <v>48</v>
      </c>
      <c r="C20" s="6">
        <v>78</v>
      </c>
      <c r="D20" s="20"/>
      <c r="E20" s="37" t="s">
        <v>48</v>
      </c>
      <c r="F20" s="6">
        <v>127.8014736521</v>
      </c>
      <c r="G20" s="6">
        <v>63.90073682605</v>
      </c>
      <c r="H20" s="20"/>
      <c r="I20" s="37" t="s">
        <v>48</v>
      </c>
      <c r="J20" s="6">
        <v>10346.723333333333</v>
      </c>
      <c r="K20" s="6">
        <v>10346.723333333333</v>
      </c>
      <c r="L20" s="40"/>
      <c r="M20" s="37" t="s">
        <v>48</v>
      </c>
      <c r="N20" s="7">
        <v>380648.9600000002</v>
      </c>
      <c r="O20" s="37" t="s">
        <v>48</v>
      </c>
      <c r="P20" s="18">
        <v>298</v>
      </c>
      <c r="Q20" s="20"/>
      <c r="R20" s="37" t="s">
        <v>48</v>
      </c>
      <c r="S20" s="7">
        <v>951622.40000000037</v>
      </c>
      <c r="T20" s="6">
        <v>951622.40000000037</v>
      </c>
      <c r="U20" s="8"/>
      <c r="W20" s="18"/>
      <c r="X20" s="25"/>
      <c r="Y20" s="25"/>
      <c r="Z20" s="25"/>
    </row>
    <row r="21" spans="1:26" ht="19" x14ac:dyDescent="0.2">
      <c r="A21" s="20"/>
      <c r="B21" s="37" t="s">
        <v>49</v>
      </c>
      <c r="C21" s="6">
        <v>96</v>
      </c>
      <c r="D21" s="20"/>
      <c r="E21" s="37" t="s">
        <v>49</v>
      </c>
      <c r="F21" s="6">
        <v>90</v>
      </c>
      <c r="G21" s="6">
        <v>45</v>
      </c>
      <c r="H21" s="20"/>
      <c r="I21" s="37" t="s">
        <v>49</v>
      </c>
      <c r="J21" s="6">
        <v>6200.8577079999995</v>
      </c>
      <c r="K21" s="6">
        <v>6200.8577079999995</v>
      </c>
      <c r="L21" s="40"/>
      <c r="M21" s="37" t="s">
        <v>49</v>
      </c>
      <c r="N21" s="7">
        <v>344102.92495999997</v>
      </c>
      <c r="O21" s="37" t="s">
        <v>49</v>
      </c>
      <c r="P21" s="18">
        <v>143</v>
      </c>
      <c r="Q21" s="20"/>
      <c r="R21" s="37" t="s">
        <v>49</v>
      </c>
      <c r="S21" s="7">
        <v>860257.31239999994</v>
      </c>
      <c r="T21" s="6">
        <v>860257.31239999994</v>
      </c>
      <c r="U21" s="21"/>
      <c r="W21" s="25"/>
      <c r="X21" s="25"/>
      <c r="Y21" s="25"/>
      <c r="Z21" s="25"/>
    </row>
    <row r="22" spans="1:26" ht="19" x14ac:dyDescent="0.2">
      <c r="A22" s="20"/>
      <c r="B22" s="37" t="s">
        <v>50</v>
      </c>
      <c r="C22" s="6">
        <v>36</v>
      </c>
      <c r="D22" s="20"/>
      <c r="E22" s="37" t="s">
        <v>50</v>
      </c>
      <c r="F22" s="6">
        <v>127.8014736521</v>
      </c>
      <c r="G22" s="6">
        <v>63.90073682605</v>
      </c>
      <c r="H22" s="20"/>
      <c r="I22" s="37" t="s">
        <v>50</v>
      </c>
      <c r="J22" s="6">
        <v>6200.8577079999995</v>
      </c>
      <c r="K22" s="6">
        <v>6200.8577079999995</v>
      </c>
      <c r="L22" s="40"/>
      <c r="M22" s="37" t="s">
        <v>50</v>
      </c>
      <c r="N22" s="7">
        <v>344102.92495999997</v>
      </c>
      <c r="O22" s="37" t="s">
        <v>50</v>
      </c>
      <c r="P22" s="18">
        <v>98</v>
      </c>
      <c r="Q22" s="20"/>
      <c r="R22" s="37" t="s">
        <v>50</v>
      </c>
      <c r="S22" s="7">
        <v>860257.31239999994</v>
      </c>
      <c r="T22" s="6">
        <v>860257.31239999994</v>
      </c>
      <c r="U22" s="21"/>
      <c r="W22" s="25"/>
      <c r="X22" s="25"/>
      <c r="Y22" s="25"/>
      <c r="Z22" s="25"/>
    </row>
    <row r="23" spans="1:26" ht="19" x14ac:dyDescent="0.2">
      <c r="A23" s="20"/>
      <c r="B23" s="37" t="s">
        <v>51</v>
      </c>
      <c r="C23" s="6">
        <v>22</v>
      </c>
      <c r="D23" s="20"/>
      <c r="E23" s="37" t="s">
        <v>51</v>
      </c>
      <c r="F23" s="6">
        <v>90</v>
      </c>
      <c r="G23" s="6">
        <v>45</v>
      </c>
      <c r="H23" s="20"/>
      <c r="I23" s="37" t="s">
        <v>51</v>
      </c>
      <c r="J23" s="6">
        <v>8333.3333333333339</v>
      </c>
      <c r="K23" s="6">
        <v>8333.3333333333339</v>
      </c>
      <c r="L23" s="40"/>
      <c r="M23" s="37" t="s">
        <v>51</v>
      </c>
      <c r="N23" s="7">
        <v>200000</v>
      </c>
      <c r="O23" s="37" t="s">
        <v>51</v>
      </c>
      <c r="P23" s="18">
        <v>167</v>
      </c>
      <c r="Q23" s="20"/>
      <c r="R23" s="37" t="s">
        <v>51</v>
      </c>
      <c r="S23" s="7">
        <v>500000</v>
      </c>
      <c r="T23" s="6">
        <v>500000</v>
      </c>
      <c r="U23" s="21"/>
      <c r="W23" s="25"/>
      <c r="X23" s="25"/>
      <c r="Y23" s="25"/>
      <c r="Z23" s="25"/>
    </row>
    <row r="24" spans="1:26" ht="19" x14ac:dyDescent="0.2">
      <c r="A24" s="20"/>
      <c r="B24" s="37" t="s">
        <v>52</v>
      </c>
      <c r="C24" s="6">
        <v>34</v>
      </c>
      <c r="D24" s="20"/>
      <c r="E24" s="37" t="s">
        <v>52</v>
      </c>
      <c r="F24" s="6">
        <v>75</v>
      </c>
      <c r="G24" s="6">
        <v>37.5</v>
      </c>
      <c r="H24" s="20"/>
      <c r="I24" s="37" t="s">
        <v>52</v>
      </c>
      <c r="J24" s="6">
        <v>9271.7724999999991</v>
      </c>
      <c r="K24" s="6">
        <v>9271.7724999999991</v>
      </c>
      <c r="L24" s="40"/>
      <c r="M24" s="37" t="s">
        <v>52</v>
      </c>
      <c r="N24" s="7">
        <v>312612.7</v>
      </c>
      <c r="O24" s="37" t="s">
        <v>52</v>
      </c>
      <c r="P24" s="18">
        <v>98</v>
      </c>
      <c r="Q24" s="20"/>
      <c r="R24" s="37" t="s">
        <v>52</v>
      </c>
      <c r="S24" s="7">
        <v>781531.75</v>
      </c>
      <c r="T24" s="6">
        <v>781531.75</v>
      </c>
      <c r="U24" s="21"/>
      <c r="W24" s="25"/>
      <c r="X24" s="25"/>
      <c r="Y24" s="25"/>
      <c r="Z24" s="25"/>
    </row>
    <row r="25" spans="1:26" ht="19" x14ac:dyDescent="0.2">
      <c r="A25" s="20"/>
      <c r="B25" s="37" t="s">
        <v>53</v>
      </c>
      <c r="C25" s="6">
        <v>68</v>
      </c>
      <c r="D25" s="20"/>
      <c r="E25" s="37" t="s">
        <v>53</v>
      </c>
      <c r="F25" s="6">
        <v>80</v>
      </c>
      <c r="G25" s="6">
        <v>40</v>
      </c>
      <c r="H25" s="20"/>
      <c r="I25" s="37" t="s">
        <v>53</v>
      </c>
      <c r="J25" s="6">
        <v>9271.7724999999991</v>
      </c>
      <c r="K25" s="6">
        <v>9271.7724999999991</v>
      </c>
      <c r="L25" s="40"/>
      <c r="M25" s="37" t="s">
        <v>53</v>
      </c>
      <c r="N25" s="7">
        <v>312612.7</v>
      </c>
      <c r="O25" s="37" t="s">
        <v>53</v>
      </c>
      <c r="P25" s="18">
        <v>68</v>
      </c>
      <c r="Q25" s="20"/>
      <c r="R25" s="37" t="s">
        <v>53</v>
      </c>
      <c r="S25" s="7">
        <v>781531.75</v>
      </c>
      <c r="T25" s="6">
        <v>781531.75</v>
      </c>
      <c r="U25" s="21"/>
      <c r="W25" s="25"/>
      <c r="X25" s="25"/>
      <c r="Y25" s="25"/>
      <c r="Z25" s="25"/>
    </row>
    <row r="26" spans="1:26" ht="19" x14ac:dyDescent="0.2">
      <c r="A26" s="20"/>
      <c r="B26" s="37" t="s">
        <v>54</v>
      </c>
      <c r="C26" s="6">
        <v>75</v>
      </c>
      <c r="D26" s="20"/>
      <c r="E26" s="37" t="s">
        <v>54</v>
      </c>
      <c r="F26" s="6">
        <v>90</v>
      </c>
      <c r="G26" s="6">
        <v>45</v>
      </c>
      <c r="H26" s="20"/>
      <c r="I26" s="37" t="s">
        <v>54</v>
      </c>
      <c r="J26" s="6">
        <v>16083.333906333335</v>
      </c>
      <c r="K26" s="6">
        <v>16083.333906333335</v>
      </c>
      <c r="L26" s="40"/>
      <c r="M26" s="37" t="s">
        <v>54</v>
      </c>
      <c r="N26" s="7">
        <v>160000</v>
      </c>
      <c r="O26" s="37" t="s">
        <v>54</v>
      </c>
      <c r="P26" s="18">
        <v>298</v>
      </c>
      <c r="Q26" s="20"/>
      <c r="R26" s="37" t="s">
        <v>54</v>
      </c>
      <c r="S26" s="7">
        <v>400000</v>
      </c>
      <c r="T26" s="6">
        <v>400000</v>
      </c>
      <c r="U26" s="21"/>
      <c r="W26" s="25"/>
      <c r="X26" s="25"/>
      <c r="Y26" s="25"/>
      <c r="Z26" s="25"/>
    </row>
    <row r="27" spans="1:26" ht="19" x14ac:dyDescent="0.2">
      <c r="A27" s="20"/>
      <c r="B27" s="37" t="s">
        <v>55</v>
      </c>
      <c r="C27" s="6">
        <v>199</v>
      </c>
      <c r="D27" s="20"/>
      <c r="E27" s="37" t="s">
        <v>55</v>
      </c>
      <c r="F27" s="6">
        <v>90</v>
      </c>
      <c r="G27" s="6">
        <v>45</v>
      </c>
      <c r="H27" s="20"/>
      <c r="I27" s="37" t="s">
        <v>55</v>
      </c>
      <c r="J27" s="6">
        <v>6200.8577079999995</v>
      </c>
      <c r="K27" s="6">
        <v>6200.8577079999995</v>
      </c>
      <c r="L27" s="40"/>
      <c r="M27" s="37" t="s">
        <v>55</v>
      </c>
      <c r="N27" s="7">
        <v>344102.92495999997</v>
      </c>
      <c r="O27" s="37" t="s">
        <v>55</v>
      </c>
      <c r="P27" s="18">
        <v>143</v>
      </c>
      <c r="Q27" s="20"/>
      <c r="R27" s="37" t="s">
        <v>55</v>
      </c>
      <c r="S27" s="7">
        <v>860257.31239999994</v>
      </c>
      <c r="T27" s="6">
        <v>860257.31239999994</v>
      </c>
      <c r="U27" s="21"/>
      <c r="W27" s="25"/>
      <c r="X27" s="25"/>
      <c r="Y27" s="25"/>
      <c r="Z27" s="25"/>
    </row>
    <row r="28" spans="1:26" ht="19" x14ac:dyDescent="0.2">
      <c r="A28" s="20"/>
      <c r="B28" s="37" t="s">
        <v>56</v>
      </c>
      <c r="C28" s="6">
        <v>279</v>
      </c>
      <c r="D28" s="29"/>
      <c r="E28" s="37" t="s">
        <v>56</v>
      </c>
      <c r="F28" s="6">
        <v>127.8014736521</v>
      </c>
      <c r="G28" s="6">
        <v>63.90073682605</v>
      </c>
      <c r="H28" s="20"/>
      <c r="I28" s="41" t="s">
        <v>56</v>
      </c>
      <c r="J28" s="9">
        <v>10346.723333333333</v>
      </c>
      <c r="K28" s="9">
        <v>10346.723333333333</v>
      </c>
      <c r="L28" s="40"/>
      <c r="M28" s="37" t="s">
        <v>56</v>
      </c>
      <c r="N28" s="7">
        <v>380648.9600000002</v>
      </c>
      <c r="O28" s="37" t="s">
        <v>56</v>
      </c>
      <c r="P28" s="18">
        <v>795</v>
      </c>
      <c r="Q28" s="20"/>
      <c r="R28" s="37" t="s">
        <v>56</v>
      </c>
      <c r="S28" s="7">
        <v>951622.40000000037</v>
      </c>
      <c r="T28" s="6">
        <v>951622.40000000037</v>
      </c>
      <c r="U28" s="21"/>
      <c r="W28" s="25"/>
      <c r="X28" s="25"/>
      <c r="Y28" s="25"/>
      <c r="Z28" s="25"/>
    </row>
    <row r="29" spans="1:26" ht="19" x14ac:dyDescent="0.2">
      <c r="A29" s="20"/>
      <c r="B29" s="20"/>
      <c r="C29" s="20"/>
      <c r="D29" s="20"/>
      <c r="E29" s="20"/>
      <c r="F29" s="20"/>
      <c r="G29" s="20"/>
      <c r="H29" s="20"/>
      <c r="I29" s="42" t="s">
        <v>57</v>
      </c>
      <c r="J29" s="43">
        <v>0.76</v>
      </c>
      <c r="K29" s="44"/>
      <c r="L29" s="20"/>
      <c r="M29" s="20"/>
      <c r="N29" s="20"/>
      <c r="O29" s="21"/>
      <c r="P29" s="21"/>
      <c r="Q29" s="21"/>
      <c r="R29" s="21"/>
      <c r="S29" s="21"/>
      <c r="T29" s="21"/>
      <c r="U29" s="21"/>
      <c r="V29" s="25"/>
      <c r="W29" s="25"/>
      <c r="X29" s="25"/>
      <c r="Y29" s="25"/>
      <c r="Z29" s="25"/>
    </row>
    <row r="30" spans="1:26" x14ac:dyDescent="0.2">
      <c r="A30" s="20"/>
      <c r="B30" s="20"/>
      <c r="C30" s="20"/>
      <c r="D30" s="20"/>
      <c r="E30" s="20"/>
      <c r="F30" s="20"/>
      <c r="G30" s="20"/>
      <c r="H30" s="20"/>
      <c r="I30" s="45" t="s">
        <v>58</v>
      </c>
      <c r="J30" s="43">
        <v>0.25</v>
      </c>
      <c r="K30" s="45"/>
      <c r="L30" s="20"/>
      <c r="M30" s="20"/>
      <c r="N30" s="20"/>
      <c r="O30" s="20"/>
      <c r="P30" s="20"/>
      <c r="Q30" s="20"/>
      <c r="R30" s="20"/>
      <c r="S30" s="20"/>
      <c r="T30" s="21"/>
      <c r="U30" s="21"/>
      <c r="V30" s="25"/>
      <c r="W30" s="25"/>
      <c r="X30" s="25"/>
      <c r="Y30" s="25"/>
      <c r="Z30" s="25"/>
    </row>
    <row r="31" spans="1:26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6" ht="19" x14ac:dyDescent="0.2">
      <c r="A32" s="20"/>
      <c r="B32" s="46" t="s">
        <v>59</v>
      </c>
      <c r="C32" s="46"/>
      <c r="D32" s="20"/>
      <c r="E32" s="46" t="s">
        <v>60</v>
      </c>
      <c r="F32" s="47"/>
      <c r="G32" s="20"/>
      <c r="H32" s="20"/>
      <c r="I32" s="46" t="s">
        <v>61</v>
      </c>
      <c r="J32" s="46"/>
      <c r="K32" s="20"/>
      <c r="L32" s="20"/>
      <c r="M32" s="46" t="s">
        <v>62</v>
      </c>
      <c r="N32" s="26"/>
      <c r="O32" s="20"/>
      <c r="P32" s="46" t="s">
        <v>63</v>
      </c>
      <c r="Q32" s="48"/>
      <c r="R32" s="20"/>
      <c r="S32" s="46" t="s">
        <v>64</v>
      </c>
      <c r="T32" s="20"/>
    </row>
    <row r="33" spans="1:20" ht="19" x14ac:dyDescent="0.2">
      <c r="A33" s="20"/>
      <c r="B33" s="37" t="s">
        <v>65</v>
      </c>
      <c r="C33" s="7" t="s">
        <v>66</v>
      </c>
      <c r="D33" s="20"/>
      <c r="E33" s="37" t="s">
        <v>67</v>
      </c>
      <c r="F33" s="16">
        <v>201</v>
      </c>
      <c r="G33" s="20"/>
      <c r="H33" s="20"/>
      <c r="I33" s="37" t="s">
        <v>68</v>
      </c>
      <c r="J33" s="16" t="s">
        <v>69</v>
      </c>
      <c r="K33" s="20"/>
      <c r="L33" s="20"/>
      <c r="M33" s="37" t="s">
        <v>70</v>
      </c>
      <c r="N33" s="16">
        <v>786</v>
      </c>
      <c r="O33" s="20"/>
      <c r="P33" s="49">
        <v>2143</v>
      </c>
      <c r="Q33" s="27">
        <v>1.23E-2</v>
      </c>
      <c r="R33" s="20"/>
      <c r="S33" s="18">
        <v>3781</v>
      </c>
      <c r="T33" s="20"/>
    </row>
    <row r="34" spans="1:20" ht="19" x14ac:dyDescent="0.2">
      <c r="A34" s="20"/>
      <c r="B34" s="37" t="s">
        <v>71</v>
      </c>
      <c r="C34" s="7" t="s">
        <v>72</v>
      </c>
      <c r="D34" s="20"/>
      <c r="E34" s="37" t="s">
        <v>73</v>
      </c>
      <c r="F34" s="18">
        <v>145</v>
      </c>
      <c r="G34" s="20"/>
      <c r="H34" s="20"/>
      <c r="I34" s="37" t="s">
        <v>74</v>
      </c>
      <c r="J34" s="18" t="s">
        <v>75</v>
      </c>
      <c r="K34" s="20"/>
      <c r="L34" s="20"/>
      <c r="M34" s="37" t="s">
        <v>76</v>
      </c>
      <c r="N34" s="18">
        <v>456</v>
      </c>
      <c r="O34" s="20"/>
      <c r="P34" s="29"/>
      <c r="Q34" s="20"/>
      <c r="R34" s="20"/>
      <c r="S34" s="20"/>
      <c r="T34" s="20"/>
    </row>
    <row r="35" spans="1:20" ht="19" x14ac:dyDescent="0.2">
      <c r="A35" s="20"/>
      <c r="B35" s="37" t="s">
        <v>77</v>
      </c>
      <c r="C35" s="7" t="s">
        <v>78</v>
      </c>
      <c r="D35" s="20"/>
      <c r="E35" s="37" t="s">
        <v>79</v>
      </c>
      <c r="F35" s="18">
        <v>43</v>
      </c>
      <c r="G35" s="20"/>
      <c r="H35" s="20"/>
      <c r="I35" s="37" t="s">
        <v>80</v>
      </c>
      <c r="J35" s="18" t="s">
        <v>81</v>
      </c>
      <c r="K35" s="20"/>
      <c r="L35" s="20"/>
      <c r="M35" s="37" t="s">
        <v>82</v>
      </c>
      <c r="N35" s="18">
        <v>368</v>
      </c>
      <c r="O35" s="20"/>
      <c r="P35" s="46" t="s">
        <v>83</v>
      </c>
      <c r="Q35" s="20"/>
      <c r="R35" s="20"/>
      <c r="S35" s="20"/>
      <c r="T35" s="20"/>
    </row>
    <row r="36" spans="1:20" ht="19" x14ac:dyDescent="0.2">
      <c r="A36" s="20"/>
      <c r="B36" s="37" t="s">
        <v>84</v>
      </c>
      <c r="C36" s="7" t="s">
        <v>85</v>
      </c>
      <c r="D36" s="20"/>
      <c r="E36" s="37" t="s">
        <v>86</v>
      </c>
      <c r="F36" s="18">
        <v>12</v>
      </c>
      <c r="G36" s="20"/>
      <c r="H36" s="20"/>
      <c r="I36" s="37" t="s">
        <v>87</v>
      </c>
      <c r="J36" s="18" t="s">
        <v>88</v>
      </c>
      <c r="K36" s="20"/>
      <c r="L36" s="20"/>
      <c r="M36" s="37" t="s">
        <v>89</v>
      </c>
      <c r="N36" s="18">
        <v>233</v>
      </c>
      <c r="O36" s="20"/>
      <c r="P36" s="18">
        <v>549</v>
      </c>
      <c r="Q36" s="20"/>
      <c r="R36" s="20"/>
      <c r="S36" s="20"/>
      <c r="T36" s="20"/>
    </row>
    <row r="37" spans="1:20" ht="19" x14ac:dyDescent="0.2">
      <c r="A37" s="20"/>
      <c r="B37" s="37" t="s">
        <v>90</v>
      </c>
      <c r="C37" s="7" t="s">
        <v>91</v>
      </c>
      <c r="D37" s="20"/>
      <c r="E37" s="29"/>
      <c r="F37" s="20"/>
      <c r="G37" s="20"/>
      <c r="H37" s="20"/>
      <c r="I37" s="37" t="s">
        <v>92</v>
      </c>
      <c r="J37" s="18" t="s">
        <v>93</v>
      </c>
      <c r="K37" s="20"/>
      <c r="L37" s="20"/>
      <c r="M37" s="37" t="s">
        <v>86</v>
      </c>
      <c r="N37" s="18">
        <v>97</v>
      </c>
      <c r="O37" s="20"/>
      <c r="P37" s="29"/>
      <c r="Q37" s="20"/>
      <c r="R37" s="20"/>
      <c r="S37" s="20"/>
      <c r="T37" s="20"/>
    </row>
    <row r="38" spans="1:20" ht="19" x14ac:dyDescent="0.2">
      <c r="A38" s="20"/>
      <c r="B38" s="37" t="s">
        <v>94</v>
      </c>
      <c r="C38" s="7" t="s">
        <v>95</v>
      </c>
      <c r="D38" s="20"/>
      <c r="E38" s="29"/>
      <c r="F38" s="20"/>
      <c r="G38" s="20"/>
      <c r="H38" s="20"/>
      <c r="I38" s="37" t="s">
        <v>96</v>
      </c>
      <c r="J38" s="18" t="s">
        <v>97</v>
      </c>
      <c r="K38" s="20"/>
      <c r="L38" s="20"/>
      <c r="M38" s="20"/>
      <c r="N38" s="20"/>
      <c r="O38" s="20"/>
      <c r="P38" s="29"/>
      <c r="Q38" s="20"/>
      <c r="R38" s="20"/>
      <c r="S38" s="20"/>
      <c r="T38" s="20"/>
    </row>
    <row r="39" spans="1:20" ht="19" x14ac:dyDescent="0.2">
      <c r="A39" s="20"/>
      <c r="B39" s="29"/>
      <c r="C39" s="20"/>
      <c r="D39" s="20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30"/>
      <c r="P39" s="29"/>
      <c r="Q39" s="20"/>
      <c r="R39" s="20"/>
      <c r="S39" s="20"/>
      <c r="T39" s="20"/>
    </row>
    <row r="40" spans="1:20" ht="19" x14ac:dyDescent="0.2">
      <c r="A40" s="20"/>
      <c r="B40" s="29"/>
      <c r="C40" s="20"/>
      <c r="D40" s="20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29"/>
      <c r="Q40" s="20"/>
      <c r="R40" s="20"/>
      <c r="S40" s="20"/>
      <c r="T40" s="20"/>
    </row>
    <row r="41" spans="1:20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ht="19" x14ac:dyDescent="0.2">
      <c r="A43" s="20"/>
      <c r="B43" s="31" t="s">
        <v>98</v>
      </c>
      <c r="C43" s="10">
        <f>SUM(C44:C55)</f>
        <v>9302957.9191000015</v>
      </c>
      <c r="D43" s="11">
        <f>C55/C54</f>
        <v>1.1891455226395258</v>
      </c>
      <c r="E43" s="20"/>
      <c r="F43" s="31" t="s">
        <v>99</v>
      </c>
      <c r="G43" s="12" t="s">
        <v>39</v>
      </c>
      <c r="H43" s="31" t="s">
        <v>40</v>
      </c>
      <c r="I43" s="20"/>
      <c r="J43" s="31" t="s">
        <v>41</v>
      </c>
      <c r="K43" s="12">
        <f>SUM(K44:K55)</f>
        <v>113812.19614466667</v>
      </c>
      <c r="L43" s="20"/>
      <c r="M43" s="31" t="s">
        <v>100</v>
      </c>
      <c r="N43" s="50"/>
      <c r="O43" s="50"/>
      <c r="P43" s="20"/>
      <c r="Q43" s="31" t="s">
        <v>101</v>
      </c>
      <c r="R43" s="50"/>
      <c r="S43" s="50"/>
      <c r="T43" s="20"/>
    </row>
    <row r="44" spans="1:20" ht="19" x14ac:dyDescent="0.2">
      <c r="A44" s="20"/>
      <c r="B44" s="32">
        <v>0.5</v>
      </c>
      <c r="C44" s="13">
        <v>825000.17190000042</v>
      </c>
      <c r="D44" s="9">
        <v>412500.08595000021</v>
      </c>
      <c r="E44" s="20"/>
      <c r="F44" s="17">
        <v>0.5</v>
      </c>
      <c r="G44" s="6">
        <v>90</v>
      </c>
      <c r="H44" s="6">
        <v>55</v>
      </c>
      <c r="I44" s="20"/>
      <c r="J44" s="17">
        <v>0.5</v>
      </c>
      <c r="K44" s="6">
        <v>9271.7724999999991</v>
      </c>
      <c r="L44" s="20"/>
      <c r="M44" s="32">
        <v>0.5</v>
      </c>
      <c r="N44" s="33">
        <v>1478</v>
      </c>
      <c r="O44" s="51"/>
      <c r="P44" s="20"/>
      <c r="Q44" s="52" t="s">
        <v>102</v>
      </c>
      <c r="R44" s="53">
        <v>5.43</v>
      </c>
      <c r="S44" s="51">
        <v>3.4</v>
      </c>
      <c r="T44" s="20"/>
    </row>
    <row r="45" spans="1:20" ht="19" x14ac:dyDescent="0.2">
      <c r="A45" s="20"/>
      <c r="B45" s="32">
        <v>0.55763888888888891</v>
      </c>
      <c r="C45" s="13">
        <v>643444.04</v>
      </c>
      <c r="D45" s="9">
        <v>321722.02</v>
      </c>
      <c r="E45" s="20"/>
      <c r="F45" s="17">
        <v>0.55763888888888891</v>
      </c>
      <c r="G45" s="6">
        <v>75</v>
      </c>
      <c r="H45" s="6">
        <v>44</v>
      </c>
      <c r="I45" s="20"/>
      <c r="J45" s="17">
        <v>0.55763888888888891</v>
      </c>
      <c r="K45" s="6">
        <v>16083.333906333335</v>
      </c>
      <c r="L45" s="20"/>
      <c r="M45" s="32">
        <v>0.55763888888888891</v>
      </c>
      <c r="N45" s="34">
        <v>983</v>
      </c>
      <c r="O45" s="51"/>
      <c r="P45" s="20"/>
      <c r="Q45" s="52" t="s">
        <v>103</v>
      </c>
      <c r="R45" s="53">
        <v>1.23</v>
      </c>
      <c r="S45" s="51">
        <v>9.3000000000000007</v>
      </c>
      <c r="T45" s="20"/>
    </row>
    <row r="46" spans="1:20" ht="19" x14ac:dyDescent="0.2">
      <c r="A46" s="20"/>
      <c r="B46" s="32">
        <v>0.59166666666666667</v>
      </c>
      <c r="C46" s="13">
        <v>947433.4700000002</v>
      </c>
      <c r="D46" s="9">
        <v>473716.7350000001</v>
      </c>
      <c r="E46" s="20"/>
      <c r="F46" s="17">
        <v>0.59166666666666667</v>
      </c>
      <c r="G46" s="6">
        <v>127.8014736521</v>
      </c>
      <c r="H46" s="6">
        <v>88</v>
      </c>
      <c r="I46" s="20"/>
      <c r="J46" s="17">
        <v>0.59166666666666667</v>
      </c>
      <c r="K46" s="6">
        <v>6200.8577079999995</v>
      </c>
      <c r="L46" s="20"/>
      <c r="M46" s="32">
        <v>0.59166666666666667</v>
      </c>
      <c r="N46" s="34">
        <v>567</v>
      </c>
      <c r="O46" s="51"/>
      <c r="P46" s="20"/>
      <c r="Q46" s="52" t="s">
        <v>104</v>
      </c>
      <c r="R46" s="53">
        <v>0.32</v>
      </c>
      <c r="S46" s="54">
        <v>8</v>
      </c>
      <c r="T46" s="20"/>
    </row>
    <row r="47" spans="1:20" x14ac:dyDescent="0.2">
      <c r="A47" s="20"/>
      <c r="B47" s="32">
        <v>0.52986111111111112</v>
      </c>
      <c r="C47" s="13">
        <v>951622.40000000037</v>
      </c>
      <c r="D47" s="9">
        <v>475811.20000000019</v>
      </c>
      <c r="E47" s="20"/>
      <c r="F47" s="17">
        <v>0.52986111111111112</v>
      </c>
      <c r="G47" s="6">
        <v>127.8014736521</v>
      </c>
      <c r="H47" s="6">
        <v>63.90073682605</v>
      </c>
      <c r="I47" s="20"/>
      <c r="J47" s="17">
        <v>0.52986111111111112</v>
      </c>
      <c r="K47" s="6">
        <v>10346.723333333333</v>
      </c>
      <c r="L47" s="20"/>
      <c r="M47" s="32">
        <v>0.52986111111111112</v>
      </c>
      <c r="N47" s="34">
        <v>368</v>
      </c>
      <c r="O47" s="51"/>
      <c r="P47" s="20"/>
      <c r="Q47" s="20"/>
      <c r="R47" s="20"/>
      <c r="S47" s="20"/>
      <c r="T47" s="20"/>
    </row>
    <row r="48" spans="1:20" x14ac:dyDescent="0.2">
      <c r="A48" s="20"/>
      <c r="B48" s="32">
        <v>0.46666666666666662</v>
      </c>
      <c r="C48" s="13">
        <v>860257.31239999994</v>
      </c>
      <c r="D48" s="9">
        <v>430128.65619999997</v>
      </c>
      <c r="E48" s="20"/>
      <c r="F48" s="17">
        <v>0.46666666666666662</v>
      </c>
      <c r="G48" s="6">
        <v>90</v>
      </c>
      <c r="H48" s="6">
        <v>45</v>
      </c>
      <c r="I48" s="20"/>
      <c r="J48" s="17">
        <v>0.46666666666666662</v>
      </c>
      <c r="K48" s="6">
        <v>6200.8577079999995</v>
      </c>
      <c r="L48" s="20"/>
      <c r="M48" s="32">
        <v>0.46666666666666662</v>
      </c>
      <c r="N48" s="33">
        <v>999</v>
      </c>
      <c r="O48" s="51"/>
      <c r="P48" s="20"/>
      <c r="Q48" s="20"/>
      <c r="R48" s="20"/>
      <c r="S48" s="20"/>
      <c r="T48" s="20"/>
    </row>
    <row r="49" spans="1:20" x14ac:dyDescent="0.2">
      <c r="A49" s="20"/>
      <c r="B49" s="32">
        <v>0.42499999999999999</v>
      </c>
      <c r="C49" s="13">
        <v>860257.31239999994</v>
      </c>
      <c r="D49" s="9">
        <v>430128.65619999997</v>
      </c>
      <c r="E49" s="20"/>
      <c r="F49" s="17">
        <v>0.42499999999999999</v>
      </c>
      <c r="G49" s="6">
        <v>127.8014736521</v>
      </c>
      <c r="H49" s="6">
        <v>78</v>
      </c>
      <c r="I49" s="20"/>
      <c r="J49" s="17">
        <v>0.42499999999999999</v>
      </c>
      <c r="K49" s="6">
        <v>6200.8577079999995</v>
      </c>
      <c r="L49" s="20"/>
      <c r="M49" s="32">
        <v>0.42499999999999999</v>
      </c>
      <c r="N49" s="34">
        <v>143</v>
      </c>
      <c r="O49" s="51"/>
      <c r="P49" s="20"/>
      <c r="Q49" s="20"/>
      <c r="R49" s="20"/>
      <c r="S49" s="20"/>
      <c r="T49" s="20"/>
    </row>
    <row r="50" spans="1:20" x14ac:dyDescent="0.2">
      <c r="A50" s="20"/>
      <c r="B50" s="32">
        <v>0.41250000000000003</v>
      </c>
      <c r="C50" s="13">
        <v>500000</v>
      </c>
      <c r="D50" s="9">
        <v>250000</v>
      </c>
      <c r="E50" s="20"/>
      <c r="F50" s="17">
        <v>0.41250000000000003</v>
      </c>
      <c r="G50" s="6">
        <v>90</v>
      </c>
      <c r="H50" s="6">
        <v>33</v>
      </c>
      <c r="I50" s="20"/>
      <c r="J50" s="17">
        <v>0.41250000000000003</v>
      </c>
      <c r="K50" s="6">
        <v>8333.3333333333339</v>
      </c>
      <c r="L50" s="20"/>
      <c r="M50" s="32">
        <v>0.41250000000000003</v>
      </c>
      <c r="N50" s="34">
        <v>98</v>
      </c>
      <c r="O50" s="51"/>
      <c r="P50" s="20"/>
      <c r="Q50" s="20"/>
      <c r="R50" s="20"/>
      <c r="S50" s="20"/>
      <c r="T50" s="20"/>
    </row>
    <row r="51" spans="1:20" x14ac:dyDescent="0.2">
      <c r="A51" s="20"/>
      <c r="B51" s="32">
        <v>0.3979166666666667</v>
      </c>
      <c r="C51" s="13">
        <v>781531.75</v>
      </c>
      <c r="D51" s="9">
        <v>390765.875</v>
      </c>
      <c r="E51" s="20"/>
      <c r="F51" s="17">
        <v>0.3979166666666667</v>
      </c>
      <c r="G51" s="6">
        <v>75</v>
      </c>
      <c r="H51" s="6">
        <v>37.5</v>
      </c>
      <c r="I51" s="20"/>
      <c r="J51" s="17">
        <v>0.3979166666666667</v>
      </c>
      <c r="K51" s="6">
        <v>9271.7724999999991</v>
      </c>
      <c r="L51" s="20"/>
      <c r="M51" s="32">
        <v>0.3979166666666667</v>
      </c>
      <c r="N51" s="34">
        <v>567</v>
      </c>
      <c r="O51" s="51"/>
      <c r="P51" s="20"/>
      <c r="Q51" s="20"/>
      <c r="R51" s="20"/>
      <c r="S51" s="20"/>
      <c r="T51" s="20"/>
    </row>
    <row r="52" spans="1:20" x14ac:dyDescent="0.2">
      <c r="A52" s="20"/>
      <c r="B52" s="32">
        <v>0.34166666666666662</v>
      </c>
      <c r="C52" s="13">
        <v>781531.75</v>
      </c>
      <c r="D52" s="9">
        <v>390765.875</v>
      </c>
      <c r="E52" s="20"/>
      <c r="F52" s="17">
        <v>0.34166666666666662</v>
      </c>
      <c r="G52" s="6">
        <v>80</v>
      </c>
      <c r="H52" s="6">
        <v>55</v>
      </c>
      <c r="I52" s="20"/>
      <c r="J52" s="17">
        <v>0.34166666666666662</v>
      </c>
      <c r="K52" s="6">
        <v>9271.7724999999991</v>
      </c>
      <c r="L52" s="20"/>
      <c r="M52" s="32">
        <v>0.16666666666666666</v>
      </c>
      <c r="N52" s="34">
        <v>368</v>
      </c>
      <c r="O52" s="51"/>
      <c r="P52" s="20"/>
      <c r="Q52" s="20"/>
      <c r="R52" s="20"/>
      <c r="S52" s="20"/>
      <c r="T52" s="20"/>
    </row>
    <row r="53" spans="1:20" x14ac:dyDescent="0.2">
      <c r="A53" s="20"/>
      <c r="B53" s="32">
        <v>0.30486111111111108</v>
      </c>
      <c r="C53" s="13">
        <v>400000</v>
      </c>
      <c r="D53" s="9">
        <v>200000</v>
      </c>
      <c r="E53" s="20"/>
      <c r="F53" s="32">
        <v>0.30486111111111108</v>
      </c>
      <c r="G53" s="9">
        <v>90</v>
      </c>
      <c r="H53" s="9">
        <v>78</v>
      </c>
      <c r="I53" s="55"/>
      <c r="J53" s="32">
        <v>0.30486111111111108</v>
      </c>
      <c r="K53" s="9">
        <v>16083.333906333335</v>
      </c>
      <c r="L53" s="55"/>
      <c r="M53" s="35">
        <v>799</v>
      </c>
      <c r="N53" s="36">
        <f>AVERAGE(N44:N52)</f>
        <v>619</v>
      </c>
      <c r="O53" s="14">
        <f>N53/M53</f>
        <v>0.77471839799749687</v>
      </c>
      <c r="P53" s="20"/>
      <c r="Q53" s="20"/>
      <c r="R53" s="20"/>
      <c r="S53" s="20"/>
      <c r="T53" s="20"/>
    </row>
    <row r="54" spans="1:20" x14ac:dyDescent="0.2">
      <c r="A54" s="20"/>
      <c r="B54" s="32">
        <v>0.23055555555555554</v>
      </c>
      <c r="C54" s="13">
        <v>800257.31240000005</v>
      </c>
      <c r="D54" s="9">
        <v>430128.65619999997</v>
      </c>
      <c r="E54" s="20"/>
      <c r="F54" s="32">
        <v>0.23055555555555554</v>
      </c>
      <c r="G54" s="9">
        <v>90</v>
      </c>
      <c r="H54" s="9">
        <v>45</v>
      </c>
      <c r="I54" s="55"/>
      <c r="J54" s="32">
        <v>0.23055555555555554</v>
      </c>
      <c r="K54" s="9">
        <v>6200.8577079999995</v>
      </c>
      <c r="L54" s="55"/>
      <c r="M54" s="55"/>
      <c r="N54" s="20"/>
      <c r="O54" s="20"/>
      <c r="P54" s="20"/>
      <c r="Q54" s="20"/>
      <c r="R54" s="20"/>
      <c r="S54" s="20"/>
      <c r="T54" s="20"/>
    </row>
    <row r="55" spans="1:20" x14ac:dyDescent="0.2">
      <c r="A55" s="20"/>
      <c r="B55" s="32">
        <v>0.16666666666666666</v>
      </c>
      <c r="C55" s="13">
        <v>951622.40000000037</v>
      </c>
      <c r="D55" s="9">
        <v>475811.20000000019</v>
      </c>
      <c r="E55" s="20"/>
      <c r="F55" s="32">
        <v>0.16666666666666666</v>
      </c>
      <c r="G55" s="9">
        <v>127.8014736521</v>
      </c>
      <c r="H55" s="9">
        <v>57</v>
      </c>
      <c r="I55" s="55"/>
      <c r="J55" s="32">
        <v>0.16666666666666666</v>
      </c>
      <c r="K55" s="9">
        <v>10346.723333333333</v>
      </c>
      <c r="L55" s="55"/>
      <c r="M55" s="55"/>
      <c r="N55" s="20"/>
      <c r="O55" s="20"/>
      <c r="P55" s="20"/>
      <c r="Q55" s="20"/>
      <c r="R55" s="20"/>
      <c r="S55" s="20"/>
      <c r="T55" s="20"/>
    </row>
    <row r="56" spans="1:20" ht="19" x14ac:dyDescent="0.2">
      <c r="A56" s="20"/>
      <c r="B56" s="20"/>
      <c r="C56" s="20"/>
      <c r="D56" s="20"/>
      <c r="E56" s="20"/>
      <c r="F56" s="56">
        <f>SUM(H44:H55)/SUM(G44:G55)-3%</f>
        <v>0.54034702388657829</v>
      </c>
      <c r="G56" s="57">
        <f>G55/G54</f>
        <v>1.4200163739122222</v>
      </c>
      <c r="H56" s="58"/>
      <c r="I56" s="55"/>
      <c r="J56" s="59" t="s">
        <v>57</v>
      </c>
      <c r="K56" s="57">
        <v>0.76</v>
      </c>
      <c r="L56" s="55"/>
      <c r="M56" s="55"/>
      <c r="N56" s="20"/>
      <c r="O56" s="20"/>
      <c r="P56" s="20"/>
      <c r="Q56" s="20"/>
      <c r="R56" s="20"/>
      <c r="S56" s="20"/>
      <c r="T56" s="20"/>
    </row>
    <row r="57" spans="1:20" x14ac:dyDescent="0.2">
      <c r="A57" s="20"/>
      <c r="B57" s="20"/>
      <c r="C57" s="20"/>
      <c r="D57" s="20"/>
      <c r="E57" s="20"/>
      <c r="F57" s="60">
        <f>SUM(G57:H57)</f>
        <v>1872.026647808362</v>
      </c>
      <c r="G57" s="60">
        <f>SUM(G44:G56)</f>
        <v>1192.625910982312</v>
      </c>
      <c r="H57" s="60">
        <f>SUM(H44:H56)</f>
        <v>679.40073682604998</v>
      </c>
      <c r="I57" s="55"/>
      <c r="J57" s="58" t="s">
        <v>58</v>
      </c>
      <c r="K57" s="61">
        <v>0.25</v>
      </c>
      <c r="L57" s="55"/>
      <c r="M57" s="55"/>
      <c r="N57" s="20"/>
      <c r="O57" s="20"/>
      <c r="P57" s="20"/>
      <c r="Q57" s="20"/>
      <c r="R57" s="20"/>
      <c r="S57" s="20"/>
      <c r="T57" s="20"/>
    </row>
    <row r="58" spans="1:20" x14ac:dyDescent="0.2">
      <c r="A58" s="20"/>
      <c r="B58" s="20"/>
      <c r="C58" s="20"/>
      <c r="D58" s="20"/>
      <c r="E58" s="20"/>
      <c r="F58" s="35"/>
      <c r="G58" s="14">
        <f>G57/SUM(G57:H57)</f>
        <v>0.63707742215024299</v>
      </c>
      <c r="H58" s="14">
        <f>H57/SUM(G57:H57)</f>
        <v>0.36292257784975707</v>
      </c>
      <c r="I58" s="55"/>
      <c r="J58" s="55"/>
      <c r="K58" s="55"/>
      <c r="L58" s="55"/>
      <c r="M58" s="55"/>
      <c r="N58" s="20"/>
      <c r="O58" s="20"/>
      <c r="P58" s="20"/>
      <c r="Q58" s="20"/>
      <c r="R58" s="20"/>
      <c r="S58" s="20"/>
      <c r="T58" s="20"/>
    </row>
    <row r="59" spans="1:20" x14ac:dyDescent="0.2">
      <c r="A59" s="20"/>
      <c r="B59" s="20"/>
      <c r="C59" s="20"/>
      <c r="D59" s="20"/>
      <c r="E59" s="20"/>
      <c r="F59" s="20"/>
      <c r="G59" s="20"/>
      <c r="H59" s="20"/>
      <c r="I59" s="55"/>
      <c r="J59" s="55"/>
      <c r="K59" s="55"/>
      <c r="L59" s="55"/>
      <c r="M59" s="55"/>
      <c r="N59" s="55"/>
      <c r="O59" s="55"/>
      <c r="P59" s="55"/>
      <c r="Q59" s="55"/>
      <c r="R59" s="20"/>
      <c r="S59" s="20"/>
      <c r="T59" s="20"/>
    </row>
    <row r="60" spans="1:20" x14ac:dyDescent="0.2">
      <c r="A60" s="20"/>
      <c r="B60" s="20"/>
      <c r="C60" s="20"/>
      <c r="D60" s="20"/>
      <c r="E60" s="20"/>
      <c r="F60" s="20"/>
      <c r="G60" s="20"/>
      <c r="H60" s="20"/>
      <c r="I60" s="55"/>
      <c r="J60" s="55"/>
      <c r="K60" s="55"/>
      <c r="L60" s="55"/>
      <c r="M60" s="55"/>
      <c r="N60" s="55"/>
      <c r="O60" s="55"/>
      <c r="P60" s="55"/>
      <c r="Q60" s="55"/>
      <c r="R60" s="20"/>
      <c r="S60" s="20"/>
      <c r="T60" s="20"/>
    </row>
    <row r="61" spans="1:20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Performance Systems Dashboard</dc:title>
  <dc:subject>www.other-levels.com</dc:subject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Other Level's</cp:lastModifiedBy>
  <dcterms:created xsi:type="dcterms:W3CDTF">2021-08-19T20:05:06Z</dcterms:created>
  <dcterms:modified xsi:type="dcterms:W3CDTF">2022-03-03T05:16:58Z</dcterms:modified>
  <cp:category/>
</cp:coreProperties>
</file>