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investing\Analysis\Piccadily Agro Industries Ltd\"/>
    </mc:Choice>
  </mc:AlternateContent>
  <xr:revisionPtr revIDLastSave="0" documentId="13_ncr:1_{78165C41-54B2-410A-890F-220152DA40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6" i="2"/>
  <c r="C23" i="2"/>
  <c r="C21" i="2"/>
  <c r="C20" i="2"/>
  <c r="C19" i="2"/>
  <c r="C18" i="2"/>
  <c r="C17" i="2"/>
  <c r="C3" i="2"/>
  <c r="C14" i="2"/>
  <c r="C13" i="2"/>
  <c r="C12" i="2"/>
  <c r="C11" i="2"/>
  <c r="C10" i="2"/>
  <c r="C9" i="2"/>
  <c r="C8" i="2"/>
  <c r="C7" i="2"/>
  <c r="C5" i="2"/>
  <c r="C16" i="2" s="1"/>
  <c r="C4" i="2"/>
  <c r="D7" i="1" l="1"/>
  <c r="C7" i="1"/>
  <c r="C6" i="1"/>
</calcChain>
</file>

<file path=xl/sharedStrings.xml><?xml version="1.0" encoding="utf-8"?>
<sst xmlns="http://schemas.openxmlformats.org/spreadsheetml/2006/main" count="33" uniqueCount="33">
  <si>
    <t>Piccadily Agro Industries Ltd</t>
  </si>
  <si>
    <t>Price</t>
  </si>
  <si>
    <t>Shares</t>
  </si>
  <si>
    <t>Market Cap</t>
  </si>
  <si>
    <t>Cash</t>
  </si>
  <si>
    <t>Debt</t>
  </si>
  <si>
    <t>EV</t>
  </si>
  <si>
    <t>Harvinder Singh Chopra</t>
  </si>
  <si>
    <t>MD</t>
  </si>
  <si>
    <t>Revenue Statement</t>
  </si>
  <si>
    <t xml:space="preserve">Revenue </t>
  </si>
  <si>
    <t>Other Income</t>
  </si>
  <si>
    <t>TOTAL INCOME</t>
  </si>
  <si>
    <t>Expenses</t>
  </si>
  <si>
    <t xml:space="preserve">Cost of Material </t>
  </si>
  <si>
    <t>Change in inventory</t>
  </si>
  <si>
    <t>Exice duty</t>
  </si>
  <si>
    <t>Employee benefit</t>
  </si>
  <si>
    <t>Finance Cost</t>
  </si>
  <si>
    <t>Depreciation</t>
  </si>
  <si>
    <t>Other expenses</t>
  </si>
  <si>
    <t>Total expenses</t>
  </si>
  <si>
    <t>PBT</t>
  </si>
  <si>
    <t>Exceptional items</t>
  </si>
  <si>
    <t xml:space="preserve">PBT before </t>
  </si>
  <si>
    <t>Current Tax</t>
  </si>
  <si>
    <t>Deferred Tax</t>
  </si>
  <si>
    <t>Income Tax of PY</t>
  </si>
  <si>
    <t>PAT</t>
  </si>
  <si>
    <t>EPS</t>
  </si>
  <si>
    <t>Outstanding shares</t>
  </si>
  <si>
    <t>2019-20</t>
  </si>
  <si>
    <t>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</si>
</sst>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0" fontId="0" fillId="0" borderId="0" xfId="0" applyFont="1"/>
    <xf numFmtId="43" fontId="2" fillId="0" borderId="0" xfId="1" applyFont="1"/>
    <xf numFmtId="43" fontId="0" fillId="0" borderId="0" xfId="0" applyNumberFormat="1"/>
    <xf numFmtId="43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workbookViewId="0">
      <selection activeCell="D13" sqref="D13"/>
    </sheetView>
  </sheetViews>
  <sheetFormatPr defaultRowHeight="14.4" x14ac:dyDescent="0.3"/>
  <cols>
    <col min="2" max="2" width="11.44140625" customWidth="1"/>
    <col min="3" max="3" width="12" bestFit="1" customWidth="1"/>
  </cols>
  <sheetData>
    <row r="2" spans="2:4" ht="24.6" x14ac:dyDescent="0.4">
      <c r="B2" s="2" t="s">
        <v>0</v>
      </c>
    </row>
    <row r="5" spans="2:4" x14ac:dyDescent="0.3">
      <c r="B5" t="s">
        <v>1</v>
      </c>
      <c r="C5">
        <v>590</v>
      </c>
    </row>
    <row r="6" spans="2:4" x14ac:dyDescent="0.3">
      <c r="B6" t="s">
        <v>2</v>
      </c>
      <c r="C6">
        <f>(9.43*10000000/100000)</f>
        <v>943</v>
      </c>
    </row>
    <row r="7" spans="2:4" x14ac:dyDescent="0.3">
      <c r="B7" t="s">
        <v>3</v>
      </c>
      <c r="C7">
        <f>C5*C6</f>
        <v>556370</v>
      </c>
      <c r="D7">
        <f>(C7*100000/10000000)</f>
        <v>5563.7</v>
      </c>
    </row>
    <row r="8" spans="2:4" x14ac:dyDescent="0.3">
      <c r="B8" t="s">
        <v>4</v>
      </c>
    </row>
    <row r="9" spans="2:4" x14ac:dyDescent="0.3">
      <c r="B9" t="s">
        <v>5</v>
      </c>
    </row>
    <row r="10" spans="2:4" x14ac:dyDescent="0.3">
      <c r="B10" t="s">
        <v>6</v>
      </c>
    </row>
    <row r="13" spans="2:4" x14ac:dyDescent="0.3">
      <c r="B13" s="1" t="s">
        <v>7</v>
      </c>
      <c r="D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241E-AAE7-481E-876B-42F05EE6CA30}">
  <dimension ref="B1:C28"/>
  <sheetViews>
    <sheetView tabSelected="1" workbookViewId="0">
      <selection activeCell="G15" sqref="G15"/>
    </sheetView>
  </sheetViews>
  <sheetFormatPr defaultRowHeight="14.4" x14ac:dyDescent="0.3"/>
  <cols>
    <col min="2" max="2" width="17.77734375" bestFit="1" customWidth="1"/>
    <col min="3" max="3" width="10.5546875" customWidth="1"/>
  </cols>
  <sheetData>
    <row r="1" spans="2:3" x14ac:dyDescent="0.3">
      <c r="B1" s="1" t="s">
        <v>9</v>
      </c>
    </row>
    <row r="2" spans="2:3" x14ac:dyDescent="0.3">
      <c r="C2" s="8" t="s">
        <v>31</v>
      </c>
    </row>
    <row r="3" spans="2:3" x14ac:dyDescent="0.3">
      <c r="B3" s="1" t="s">
        <v>10</v>
      </c>
      <c r="C3" s="5">
        <f>3995401772/100000</f>
        <v>39954.017720000003</v>
      </c>
    </row>
    <row r="4" spans="2:3" x14ac:dyDescent="0.3">
      <c r="B4" t="s">
        <v>11</v>
      </c>
      <c r="C4" s="3">
        <f>2867073/100000</f>
        <v>28.670729999999999</v>
      </c>
    </row>
    <row r="5" spans="2:3" x14ac:dyDescent="0.3">
      <c r="B5" s="1" t="s">
        <v>12</v>
      </c>
      <c r="C5" s="5">
        <f>SUM(C3:C4)</f>
        <v>39982.688450000001</v>
      </c>
    </row>
    <row r="6" spans="2:3" x14ac:dyDescent="0.3">
      <c r="B6" t="s">
        <v>13</v>
      </c>
    </row>
    <row r="7" spans="2:3" x14ac:dyDescent="0.3">
      <c r="B7" s="4" t="s">
        <v>14</v>
      </c>
      <c r="C7" s="3">
        <f>2882782082/100000</f>
        <v>28827.820820000001</v>
      </c>
    </row>
    <row r="8" spans="2:3" x14ac:dyDescent="0.3">
      <c r="B8" t="s">
        <v>15</v>
      </c>
      <c r="C8" s="3">
        <f>-195372252/100000</f>
        <v>-1953.72252</v>
      </c>
    </row>
    <row r="9" spans="2:3" x14ac:dyDescent="0.3">
      <c r="B9" s="4" t="s">
        <v>16</v>
      </c>
      <c r="C9" s="3">
        <f>1340887/100000</f>
        <v>13.40887</v>
      </c>
    </row>
    <row r="10" spans="2:3" x14ac:dyDescent="0.3">
      <c r="B10" s="4" t="s">
        <v>17</v>
      </c>
      <c r="C10" s="3">
        <f>147596283/100000</f>
        <v>1475.9628299999999</v>
      </c>
    </row>
    <row r="11" spans="2:3" x14ac:dyDescent="0.3">
      <c r="B11" s="4" t="s">
        <v>18</v>
      </c>
      <c r="C11" s="3">
        <f>148455510/100000</f>
        <v>1484.5551</v>
      </c>
    </row>
    <row r="12" spans="2:3" x14ac:dyDescent="0.3">
      <c r="B12" s="4" t="s">
        <v>19</v>
      </c>
      <c r="C12" s="3">
        <f>131478678/100000</f>
        <v>1314.7867799999999</v>
      </c>
    </row>
    <row r="13" spans="2:3" x14ac:dyDescent="0.3">
      <c r="B13" s="4" t="s">
        <v>20</v>
      </c>
      <c r="C13" s="3">
        <f>754695173/100000</f>
        <v>7546.9517299999998</v>
      </c>
    </row>
    <row r="14" spans="2:3" x14ac:dyDescent="0.3">
      <c r="B14" s="1" t="s">
        <v>21</v>
      </c>
      <c r="C14" s="5">
        <f>SUM(C7:C13)</f>
        <v>38709.763610000002</v>
      </c>
    </row>
    <row r="16" spans="2:3" x14ac:dyDescent="0.3">
      <c r="B16" s="1" t="s">
        <v>24</v>
      </c>
      <c r="C16" s="5">
        <f>C5-C14</f>
        <v>1272.9248399999997</v>
      </c>
    </row>
    <row r="17" spans="2:3" x14ac:dyDescent="0.3">
      <c r="B17" t="s">
        <v>23</v>
      </c>
      <c r="C17" s="3">
        <f>15009936/100000</f>
        <v>150.09935999999999</v>
      </c>
    </row>
    <row r="18" spans="2:3" x14ac:dyDescent="0.3">
      <c r="B18" s="1" t="s">
        <v>22</v>
      </c>
      <c r="C18" s="6">
        <f>+C16-C17</f>
        <v>1122.8254799999997</v>
      </c>
    </row>
    <row r="19" spans="2:3" x14ac:dyDescent="0.3">
      <c r="B19" t="s">
        <v>25</v>
      </c>
      <c r="C19" s="3">
        <f>39176086/100000</f>
        <v>391.76085999999998</v>
      </c>
    </row>
    <row r="20" spans="2:3" x14ac:dyDescent="0.3">
      <c r="B20" s="4" t="s">
        <v>26</v>
      </c>
      <c r="C20" s="3">
        <f>-69545826/100000</f>
        <v>-695.45826</v>
      </c>
    </row>
    <row r="21" spans="2:3" x14ac:dyDescent="0.3">
      <c r="B21" s="4" t="s">
        <v>27</v>
      </c>
      <c r="C21" s="3">
        <f>7108616/100000</f>
        <v>71.086160000000007</v>
      </c>
    </row>
    <row r="23" spans="2:3" x14ac:dyDescent="0.3">
      <c r="B23" s="1" t="s">
        <v>28</v>
      </c>
      <c r="C23" s="7">
        <f>+C18-C19-C20-C21</f>
        <v>1355.4367199999997</v>
      </c>
    </row>
    <row r="24" spans="2:3" x14ac:dyDescent="0.3">
      <c r="C24" s="6">
        <f>C23/(943392800/100000)</f>
        <v>0.14367681415418898</v>
      </c>
    </row>
    <row r="25" spans="2:3" x14ac:dyDescent="0.3">
      <c r="B25" t="s">
        <v>29</v>
      </c>
      <c r="C25">
        <v>2.0299999999999998</v>
      </c>
    </row>
    <row r="26" spans="2:3" x14ac:dyDescent="0.3">
      <c r="B26" s="1" t="s">
        <v>30</v>
      </c>
      <c r="C26" s="7">
        <f>C25*C23</f>
        <v>2751.5365415999991</v>
      </c>
    </row>
    <row r="27" spans="2:3" x14ac:dyDescent="0.3">
      <c r="B27" t="s">
        <v>32</v>
      </c>
      <c r="C27" s="6">
        <v>27.515365415999991</v>
      </c>
    </row>
    <row r="28" spans="2:3" x14ac:dyDescent="0.3">
      <c r="C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2025-04-19T17:21:36Z</dcterms:modified>
</cp:coreProperties>
</file>