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S Address Search Report" sheetId="1" r:id="rId1"/>
  </sheets>
  <calcPr calcId="124519" fullCalcOnLoad="1"/>
</workbook>
</file>

<file path=xl/sharedStrings.xml><?xml version="1.0" encoding="utf-8"?>
<sst xmlns="http://schemas.openxmlformats.org/spreadsheetml/2006/main" count="639" uniqueCount="106">
  <si>
    <t>Hyperlinked Case #</t>
  </si>
  <si>
    <t>Primary Advocate</t>
  </si>
  <si>
    <t>Date Opened</t>
  </si>
  <si>
    <t>Date Closed</t>
  </si>
  <si>
    <t>Client First Name</t>
  </si>
  <si>
    <t>Client Last Name</t>
  </si>
  <si>
    <t>Street Address</t>
  </si>
  <si>
    <t>Apt#/Suite#</t>
  </si>
  <si>
    <t>City</t>
  </si>
  <si>
    <t>State</t>
  </si>
  <si>
    <t>Zip Code</t>
  </si>
  <si>
    <t>Housing Level of Service</t>
  </si>
  <si>
    <t>Housing Type Of Case</t>
  </si>
  <si>
    <t>Housing Years Living In Apartment</t>
  </si>
  <si>
    <t>Housing Total Monthly Rent</t>
  </si>
  <si>
    <t>Housing Form Of Regulation</t>
  </si>
  <si>
    <t>Housing Number Of Units In Building</t>
  </si>
  <si>
    <t>Primary Funding Code</t>
  </si>
  <si>
    <t>Secondary Funding Codes</t>
  </si>
  <si>
    <t>Legal Problem Code</t>
  </si>
  <si>
    <t>Close Reason</t>
  </si>
  <si>
    <t>Outcome</t>
  </si>
  <si>
    <t>Patel, Mona</t>
  </si>
  <si>
    <t>Marchena, Ivan</t>
  </si>
  <si>
    <t>St. Louis, Bianca</t>
  </si>
  <si>
    <t>Roman, Melissa</t>
  </si>
  <si>
    <t>Chew, Thomas</t>
  </si>
  <si>
    <t>Christian, Fitzroy</t>
  </si>
  <si>
    <t>Zaman, Razeen</t>
  </si>
  <si>
    <t>10/30/2019</t>
  </si>
  <si>
    <t>11/18/2019</t>
  </si>
  <si>
    <t>11/19/2019</t>
  </si>
  <si>
    <t>11/20/2019</t>
  </si>
  <si>
    <t>11/25/2019</t>
  </si>
  <si>
    <t>08/31/2018</t>
  </si>
  <si>
    <t>08/30/2018</t>
  </si>
  <si>
    <t>10/11/2018</t>
  </si>
  <si>
    <t>11/01/2018</t>
  </si>
  <si>
    <t>09/16/2019</t>
  </si>
  <si>
    <t>05/23/2019</t>
  </si>
  <si>
    <t>05/24/2019</t>
  </si>
  <si>
    <t>10/28/2019</t>
  </si>
  <si>
    <t>10/29/2019</t>
  </si>
  <si>
    <t>11/01/2019</t>
  </si>
  <si>
    <t>11/04/2019</t>
  </si>
  <si>
    <t>11/07/2019</t>
  </si>
  <si>
    <t>11/13/2019</t>
  </si>
  <si>
    <t>03/20/2019</t>
  </si>
  <si>
    <t>04/02/2019</t>
  </si>
  <si>
    <t>12/06/2016</t>
  </si>
  <si>
    <t>05/30/2018</t>
  </si>
  <si>
    <t>Viola</t>
  </si>
  <si>
    <t>Agatha</t>
  </si>
  <si>
    <t>Nadine</t>
  </si>
  <si>
    <t>Richard</t>
  </si>
  <si>
    <t>Gemma</t>
  </si>
  <si>
    <t>Garcia</t>
  </si>
  <si>
    <t>Venetta</t>
  </si>
  <si>
    <t>Anita</t>
  </si>
  <si>
    <t>Leonora</t>
  </si>
  <si>
    <t>Maryline</t>
  </si>
  <si>
    <t>Marsha</t>
  </si>
  <si>
    <t>Imelda</t>
  </si>
  <si>
    <t>Gertrude</t>
  </si>
  <si>
    <t>Abigail</t>
  </si>
  <si>
    <t>David</t>
  </si>
  <si>
    <t>Euginia</t>
  </si>
  <si>
    <t>Monica</t>
  </si>
  <si>
    <t>Piklin</t>
  </si>
  <si>
    <t>Bibins</t>
  </si>
  <si>
    <t>Antoine</t>
  </si>
  <si>
    <t>Dor</t>
  </si>
  <si>
    <t>Felix</t>
  </si>
  <si>
    <t>Christmas</t>
  </si>
  <si>
    <t>Watson</t>
  </si>
  <si>
    <t>Noel</t>
  </si>
  <si>
    <t>Foxe</t>
  </si>
  <si>
    <t>John</t>
  </si>
  <si>
    <t>Alexis</t>
  </si>
  <si>
    <t>Matty</t>
  </si>
  <si>
    <t>McLawrence</t>
  </si>
  <si>
    <t>George</t>
  </si>
  <si>
    <t>Morain</t>
  </si>
  <si>
    <t>Burrows</t>
  </si>
  <si>
    <t>Fortune</t>
  </si>
  <si>
    <t>Charles</t>
  </si>
  <si>
    <t>1074 Eastern Pkwy</t>
  </si>
  <si>
    <t>1074 Eastern PKWY</t>
  </si>
  <si>
    <t>Brooklyn</t>
  </si>
  <si>
    <t>NY</t>
  </si>
  <si>
    <t>Representation - State Court</t>
  </si>
  <si>
    <t>Representation - Admin. Agency</t>
  </si>
  <si>
    <t>Brief Service</t>
  </si>
  <si>
    <t>Affirmative Litigation Supreme</t>
  </si>
  <si>
    <t>DHCR Administrative Action</t>
  </si>
  <si>
    <t>HP Action</t>
  </si>
  <si>
    <t>Human Rights Complaint</t>
  </si>
  <si>
    <t>No Case</t>
  </si>
  <si>
    <t>Non-payment</t>
  </si>
  <si>
    <t>SCRIE/DRIE</t>
  </si>
  <si>
    <t>Rent Stabilized</t>
  </si>
  <si>
    <t>3018 Tenant Rights Coalition (TRC)</t>
  </si>
  <si>
    <t>3459 Immigrant Opportunities Initiative (IOI) #2 ("IOI 2")</t>
  </si>
  <si>
    <t>3458 Immigrant Opportunities Initiative (IOI)</t>
  </si>
  <si>
    <t>63 Private Landlord/Tenant</t>
  </si>
  <si>
    <t>81 Immigration/Naturalization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</si>
</sst>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/>
  </sheetViews>
  <sheetFormatPr defaultRowHeight="15"/>
  <cols>
    <col min="1" max="1" width="20.7109375" style="1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1">
        <f>HYPERLINK("https://lsnyc.legalserver.org/matter/dynamic-profile/view/1913294","19-1913294")</f>
        <v>0</v>
      </c>
      <c r="B2" t="s">
        <v>22</v>
      </c>
      <c r="C2" t="s">
        <v>29</v>
      </c>
      <c r="E2" t="s">
        <v>51</v>
      </c>
      <c r="F2" t="s">
        <v>69</v>
      </c>
      <c r="G2" t="s">
        <v>86</v>
      </c>
      <c r="H2">
        <v>27</v>
      </c>
      <c r="I2" t="s">
        <v>88</v>
      </c>
      <c r="J2" t="s">
        <v>89</v>
      </c>
      <c r="K2">
        <v>11213</v>
      </c>
      <c r="L2" t="s">
        <v>90</v>
      </c>
      <c r="M2" t="s">
        <v>93</v>
      </c>
      <c r="N2">
        <v>34</v>
      </c>
      <c r="O2">
        <v>861.2</v>
      </c>
      <c r="P2" t="s">
        <v>100</v>
      </c>
      <c r="Q2">
        <v>31</v>
      </c>
      <c r="R2" t="s">
        <v>101</v>
      </c>
      <c r="T2" t="s">
        <v>104</v>
      </c>
    </row>
    <row r="3" spans="1:22">
      <c r="A3" s="1">
        <f>HYPERLINK("https://lsnyc.legalserver.org/matter/dynamic-profile/view/1914702","19-1914702")</f>
        <v>0</v>
      </c>
      <c r="B3" t="s">
        <v>23</v>
      </c>
      <c r="C3" t="s">
        <v>30</v>
      </c>
      <c r="E3" t="s">
        <v>52</v>
      </c>
      <c r="F3" t="s">
        <v>70</v>
      </c>
      <c r="G3" t="s">
        <v>86</v>
      </c>
      <c r="H3">
        <v>41</v>
      </c>
      <c r="I3" t="s">
        <v>88</v>
      </c>
      <c r="J3" t="s">
        <v>89</v>
      </c>
      <c r="K3">
        <v>11213</v>
      </c>
      <c r="L3" t="s">
        <v>90</v>
      </c>
      <c r="M3" t="s">
        <v>93</v>
      </c>
      <c r="N3">
        <v>35</v>
      </c>
      <c r="O3">
        <v>739.64</v>
      </c>
      <c r="P3" t="s">
        <v>100</v>
      </c>
      <c r="Q3">
        <v>31</v>
      </c>
      <c r="R3" t="s">
        <v>101</v>
      </c>
      <c r="T3" t="s">
        <v>104</v>
      </c>
    </row>
    <row r="4" spans="1:22">
      <c r="A4" s="1">
        <f>HYPERLINK("https://lsnyc.legalserver.org/matter/dynamic-profile/view/1914786","19-1914786")</f>
        <v>0</v>
      </c>
      <c r="B4" t="s">
        <v>23</v>
      </c>
      <c r="C4" t="s">
        <v>31</v>
      </c>
      <c r="E4" t="s">
        <v>53</v>
      </c>
      <c r="F4" t="s">
        <v>71</v>
      </c>
      <c r="G4" t="s">
        <v>86</v>
      </c>
      <c r="H4">
        <v>37</v>
      </c>
      <c r="I4" t="s">
        <v>88</v>
      </c>
      <c r="J4" t="s">
        <v>89</v>
      </c>
      <c r="K4">
        <v>11213</v>
      </c>
      <c r="L4" t="s">
        <v>90</v>
      </c>
      <c r="M4" t="s">
        <v>93</v>
      </c>
      <c r="N4">
        <v>41</v>
      </c>
      <c r="O4">
        <v>798.41</v>
      </c>
      <c r="P4" t="s">
        <v>100</v>
      </c>
      <c r="Q4">
        <v>31</v>
      </c>
      <c r="R4" t="s">
        <v>101</v>
      </c>
      <c r="T4" t="s">
        <v>104</v>
      </c>
    </row>
    <row r="5" spans="1:22">
      <c r="A5" s="1">
        <f>HYPERLINK("https://lsnyc.legalserver.org/matter/dynamic-profile/view/1914788","19-1914788")</f>
        <v>0</v>
      </c>
      <c r="B5" t="s">
        <v>23</v>
      </c>
      <c r="C5" t="s">
        <v>31</v>
      </c>
      <c r="E5" t="s">
        <v>54</v>
      </c>
      <c r="F5" t="s">
        <v>72</v>
      </c>
      <c r="G5" t="s">
        <v>86</v>
      </c>
      <c r="H5">
        <v>44</v>
      </c>
      <c r="I5" t="s">
        <v>88</v>
      </c>
      <c r="J5" t="s">
        <v>89</v>
      </c>
      <c r="K5">
        <v>11213</v>
      </c>
      <c r="L5" t="s">
        <v>90</v>
      </c>
      <c r="M5" t="s">
        <v>93</v>
      </c>
      <c r="N5">
        <v>15</v>
      </c>
      <c r="O5">
        <v>996.34</v>
      </c>
      <c r="P5" t="s">
        <v>100</v>
      </c>
      <c r="Q5">
        <v>31</v>
      </c>
      <c r="R5" t="s">
        <v>101</v>
      </c>
      <c r="T5" t="s">
        <v>104</v>
      </c>
    </row>
    <row r="6" spans="1:22">
      <c r="A6" s="1">
        <f>HYPERLINK("https://lsnyc.legalserver.org/matter/dynamic-profile/view/1914790","19-1914790")</f>
        <v>0</v>
      </c>
      <c r="B6" t="s">
        <v>23</v>
      </c>
      <c r="C6" t="s">
        <v>31</v>
      </c>
      <c r="E6" t="s">
        <v>51</v>
      </c>
      <c r="F6" t="s">
        <v>69</v>
      </c>
      <c r="G6" t="s">
        <v>86</v>
      </c>
      <c r="H6">
        <v>27</v>
      </c>
      <c r="I6" t="s">
        <v>88</v>
      </c>
      <c r="J6" t="s">
        <v>89</v>
      </c>
      <c r="K6">
        <v>11213</v>
      </c>
      <c r="L6" t="s">
        <v>90</v>
      </c>
      <c r="M6" t="s">
        <v>93</v>
      </c>
      <c r="N6">
        <v>34</v>
      </c>
      <c r="O6">
        <v>861.2</v>
      </c>
      <c r="P6" t="s">
        <v>100</v>
      </c>
      <c r="Q6">
        <v>31</v>
      </c>
      <c r="R6" t="s">
        <v>101</v>
      </c>
      <c r="T6" t="s">
        <v>104</v>
      </c>
    </row>
    <row r="7" spans="1:22">
      <c r="A7" s="1">
        <f>HYPERLINK("https://lsnyc.legalserver.org/matter/dynamic-profile/view/1914793","19-1914793")</f>
        <v>0</v>
      </c>
      <c r="B7" t="s">
        <v>23</v>
      </c>
      <c r="C7" t="s">
        <v>31</v>
      </c>
      <c r="E7" t="s">
        <v>55</v>
      </c>
      <c r="F7" t="s">
        <v>73</v>
      </c>
      <c r="G7" t="s">
        <v>86</v>
      </c>
      <c r="H7">
        <v>34</v>
      </c>
      <c r="I7" t="s">
        <v>88</v>
      </c>
      <c r="J7" t="s">
        <v>89</v>
      </c>
      <c r="K7">
        <v>11213</v>
      </c>
      <c r="L7" t="s">
        <v>90</v>
      </c>
      <c r="M7" t="s">
        <v>93</v>
      </c>
      <c r="N7">
        <v>17</v>
      </c>
      <c r="O7">
        <v>881.67</v>
      </c>
      <c r="P7" t="s">
        <v>100</v>
      </c>
      <c r="Q7">
        <v>31</v>
      </c>
      <c r="R7" t="s">
        <v>101</v>
      </c>
      <c r="T7" t="s">
        <v>104</v>
      </c>
    </row>
    <row r="8" spans="1:22">
      <c r="A8" s="1">
        <f>HYPERLINK("https://lsnyc.legalserver.org/matter/dynamic-profile/view/1914797","19-1914797")</f>
        <v>0</v>
      </c>
      <c r="B8" t="s">
        <v>23</v>
      </c>
      <c r="C8" t="s">
        <v>31</v>
      </c>
      <c r="E8" t="s">
        <v>56</v>
      </c>
      <c r="F8" t="s">
        <v>74</v>
      </c>
      <c r="G8" t="s">
        <v>86</v>
      </c>
      <c r="H8">
        <v>28</v>
      </c>
      <c r="I8" t="s">
        <v>88</v>
      </c>
      <c r="J8" t="s">
        <v>89</v>
      </c>
      <c r="K8">
        <v>11213</v>
      </c>
      <c r="L8" t="s">
        <v>90</v>
      </c>
      <c r="M8" t="s">
        <v>93</v>
      </c>
      <c r="N8">
        <v>2</v>
      </c>
      <c r="O8">
        <v>1326</v>
      </c>
      <c r="P8" t="s">
        <v>100</v>
      </c>
      <c r="Q8">
        <v>31</v>
      </c>
      <c r="R8" t="s">
        <v>101</v>
      </c>
      <c r="T8" t="s">
        <v>104</v>
      </c>
    </row>
    <row r="9" spans="1:22">
      <c r="A9" s="1">
        <f>HYPERLINK("https://lsnyc.legalserver.org/matter/dynamic-profile/view/1914799","19-1914799")</f>
        <v>0</v>
      </c>
      <c r="B9" t="s">
        <v>23</v>
      </c>
      <c r="C9" t="s">
        <v>31</v>
      </c>
      <c r="E9" t="s">
        <v>57</v>
      </c>
      <c r="F9" t="s">
        <v>75</v>
      </c>
      <c r="G9" t="s">
        <v>86</v>
      </c>
      <c r="H9">
        <v>7</v>
      </c>
      <c r="I9" t="s">
        <v>88</v>
      </c>
      <c r="J9" t="s">
        <v>89</v>
      </c>
      <c r="K9">
        <v>11213</v>
      </c>
      <c r="L9" t="s">
        <v>90</v>
      </c>
      <c r="M9" t="s">
        <v>93</v>
      </c>
      <c r="N9">
        <v>35</v>
      </c>
      <c r="O9">
        <v>931.36</v>
      </c>
      <c r="P9" t="s">
        <v>100</v>
      </c>
      <c r="Q9">
        <v>31</v>
      </c>
      <c r="R9" t="s">
        <v>101</v>
      </c>
      <c r="T9" t="s">
        <v>104</v>
      </c>
    </row>
    <row r="10" spans="1:22">
      <c r="A10" s="1">
        <f>HYPERLINK("https://lsnyc.legalserver.org/matter/dynamic-profile/view/1914805","19-1914805")</f>
        <v>0</v>
      </c>
      <c r="B10" t="s">
        <v>24</v>
      </c>
      <c r="E10" t="s">
        <v>58</v>
      </c>
      <c r="F10" t="s">
        <v>76</v>
      </c>
      <c r="G10" t="s">
        <v>86</v>
      </c>
      <c r="H10">
        <v>24</v>
      </c>
      <c r="I10" t="s">
        <v>88</v>
      </c>
      <c r="J10" t="s">
        <v>89</v>
      </c>
      <c r="K10">
        <v>11213</v>
      </c>
      <c r="L10" t="s">
        <v>90</v>
      </c>
      <c r="M10" t="s">
        <v>93</v>
      </c>
      <c r="N10">
        <v>18</v>
      </c>
      <c r="O10">
        <v>917</v>
      </c>
      <c r="P10" t="s">
        <v>100</v>
      </c>
      <c r="Q10">
        <v>31</v>
      </c>
      <c r="T10" t="s">
        <v>104</v>
      </c>
    </row>
    <row r="11" spans="1:22">
      <c r="A11" s="1">
        <f>HYPERLINK("https://lsnyc.legalserver.org/matter/dynamic-profile/view/1914809","19-1914809")</f>
        <v>0</v>
      </c>
      <c r="B11" t="s">
        <v>23</v>
      </c>
      <c r="C11" t="s">
        <v>31</v>
      </c>
      <c r="E11" t="s">
        <v>59</v>
      </c>
      <c r="F11" t="s">
        <v>77</v>
      </c>
      <c r="G11" t="s">
        <v>86</v>
      </c>
      <c r="H11">
        <v>25</v>
      </c>
      <c r="I11" t="s">
        <v>88</v>
      </c>
      <c r="J11" t="s">
        <v>89</v>
      </c>
      <c r="K11">
        <v>11213</v>
      </c>
      <c r="L11" t="s">
        <v>90</v>
      </c>
      <c r="M11" t="s">
        <v>93</v>
      </c>
      <c r="N11">
        <v>26</v>
      </c>
      <c r="O11">
        <v>1103.14</v>
      </c>
      <c r="P11" t="s">
        <v>100</v>
      </c>
      <c r="Q11">
        <v>0</v>
      </c>
      <c r="R11" t="s">
        <v>101</v>
      </c>
      <c r="T11" t="s">
        <v>104</v>
      </c>
    </row>
    <row r="12" spans="1:22">
      <c r="A12" s="1">
        <f>HYPERLINK("https://lsnyc.legalserver.org/matter/dynamic-profile/view/1914892","19-1914892")</f>
        <v>0</v>
      </c>
      <c r="B12" t="s">
        <v>23</v>
      </c>
      <c r="C12" t="s">
        <v>32</v>
      </c>
      <c r="E12" t="s">
        <v>60</v>
      </c>
      <c r="F12" t="s">
        <v>78</v>
      </c>
      <c r="G12" t="s">
        <v>86</v>
      </c>
      <c r="H12">
        <v>31</v>
      </c>
      <c r="I12" t="s">
        <v>88</v>
      </c>
      <c r="J12" t="s">
        <v>89</v>
      </c>
      <c r="K12">
        <v>11213</v>
      </c>
      <c r="L12" t="s">
        <v>90</v>
      </c>
      <c r="M12" t="s">
        <v>93</v>
      </c>
      <c r="N12">
        <v>15</v>
      </c>
      <c r="O12">
        <v>944.38</v>
      </c>
      <c r="P12" t="s">
        <v>100</v>
      </c>
      <c r="Q12">
        <v>31</v>
      </c>
      <c r="R12" t="s">
        <v>101</v>
      </c>
      <c r="T12" t="s">
        <v>104</v>
      </c>
    </row>
    <row r="13" spans="1:22">
      <c r="A13" s="1">
        <f>HYPERLINK("https://lsnyc.legalserver.org/matter/dynamic-profile/view/1914898","19-1914898")</f>
        <v>0</v>
      </c>
      <c r="B13" t="s">
        <v>23</v>
      </c>
      <c r="C13" t="s">
        <v>32</v>
      </c>
      <c r="E13" t="s">
        <v>61</v>
      </c>
      <c r="F13" t="s">
        <v>78</v>
      </c>
      <c r="G13" t="s">
        <v>86</v>
      </c>
      <c r="H13">
        <v>4</v>
      </c>
      <c r="I13" t="s">
        <v>88</v>
      </c>
      <c r="J13" t="s">
        <v>89</v>
      </c>
      <c r="K13">
        <v>11213</v>
      </c>
      <c r="L13" t="s">
        <v>90</v>
      </c>
      <c r="M13" t="s">
        <v>93</v>
      </c>
      <c r="N13">
        <v>20</v>
      </c>
      <c r="O13">
        <v>993</v>
      </c>
      <c r="P13" t="s">
        <v>100</v>
      </c>
      <c r="Q13">
        <v>31</v>
      </c>
      <c r="R13" t="s">
        <v>101</v>
      </c>
      <c r="T13" t="s">
        <v>104</v>
      </c>
    </row>
    <row r="14" spans="1:22">
      <c r="A14" s="1">
        <f>HYPERLINK("https://lsnyc.legalserver.org/matter/dynamic-profile/view/1914905","19-1914905")</f>
        <v>0</v>
      </c>
      <c r="B14" t="s">
        <v>23</v>
      </c>
      <c r="C14" t="s">
        <v>32</v>
      </c>
      <c r="E14" t="s">
        <v>62</v>
      </c>
      <c r="F14" t="s">
        <v>79</v>
      </c>
      <c r="G14" t="s">
        <v>87</v>
      </c>
      <c r="H14">
        <v>6</v>
      </c>
      <c r="I14" t="s">
        <v>88</v>
      </c>
      <c r="J14" t="s">
        <v>89</v>
      </c>
      <c r="K14">
        <v>11213</v>
      </c>
      <c r="L14" t="s">
        <v>90</v>
      </c>
      <c r="M14" t="s">
        <v>93</v>
      </c>
      <c r="N14">
        <v>15</v>
      </c>
      <c r="O14">
        <v>998.03</v>
      </c>
      <c r="P14" t="s">
        <v>100</v>
      </c>
      <c r="Q14">
        <v>31</v>
      </c>
      <c r="R14" t="s">
        <v>101</v>
      </c>
      <c r="T14" t="s">
        <v>104</v>
      </c>
    </row>
    <row r="15" spans="1:22">
      <c r="A15" s="1">
        <f>HYPERLINK("https://lsnyc.legalserver.org/matter/dynamic-profile/view/1914921","19-1914921")</f>
        <v>0</v>
      </c>
      <c r="B15" t="s">
        <v>23</v>
      </c>
      <c r="C15" t="s">
        <v>32</v>
      </c>
      <c r="E15" t="s">
        <v>63</v>
      </c>
      <c r="F15" t="s">
        <v>80</v>
      </c>
      <c r="G15" t="s">
        <v>86</v>
      </c>
      <c r="H15">
        <v>42</v>
      </c>
      <c r="I15" t="s">
        <v>88</v>
      </c>
      <c r="J15" t="s">
        <v>89</v>
      </c>
      <c r="K15">
        <v>11213</v>
      </c>
      <c r="L15" t="s">
        <v>90</v>
      </c>
      <c r="M15" t="s">
        <v>93</v>
      </c>
      <c r="N15">
        <v>18</v>
      </c>
      <c r="O15">
        <v>950</v>
      </c>
      <c r="P15" t="s">
        <v>100</v>
      </c>
      <c r="Q15">
        <v>31</v>
      </c>
      <c r="R15" t="s">
        <v>101</v>
      </c>
      <c r="T15" t="s">
        <v>104</v>
      </c>
    </row>
    <row r="16" spans="1:22">
      <c r="A16" s="1">
        <f>HYPERLINK("https://lsnyc.legalserver.org/matter/dynamic-profile/view/1915315","19-1915315")</f>
        <v>0</v>
      </c>
      <c r="B16" t="s">
        <v>22</v>
      </c>
      <c r="C16" t="s">
        <v>33</v>
      </c>
      <c r="E16" t="s">
        <v>64</v>
      </c>
      <c r="F16" t="s">
        <v>81</v>
      </c>
      <c r="G16" t="s">
        <v>86</v>
      </c>
      <c r="H16">
        <v>38</v>
      </c>
      <c r="I16" t="s">
        <v>88</v>
      </c>
      <c r="J16" t="s">
        <v>89</v>
      </c>
      <c r="K16">
        <v>11213</v>
      </c>
      <c r="L16" t="s">
        <v>90</v>
      </c>
      <c r="M16" t="s">
        <v>93</v>
      </c>
      <c r="N16">
        <v>8</v>
      </c>
      <c r="O16">
        <v>1161.8</v>
      </c>
      <c r="P16" t="s">
        <v>100</v>
      </c>
      <c r="Q16">
        <v>31</v>
      </c>
      <c r="R16" t="s">
        <v>101</v>
      </c>
      <c r="T16" t="s">
        <v>104</v>
      </c>
    </row>
    <row r="17" spans="1:20">
      <c r="A17" s="1">
        <f>HYPERLINK("https://lsnyc.legalserver.org/matter/dynamic-profile/view/1914600","19-1914600")</f>
        <v>0</v>
      </c>
      <c r="B17" t="s">
        <v>22</v>
      </c>
      <c r="C17" t="s">
        <v>30</v>
      </c>
      <c r="E17" t="s">
        <v>56</v>
      </c>
      <c r="F17" t="s">
        <v>74</v>
      </c>
      <c r="G17" t="s">
        <v>86</v>
      </c>
      <c r="H17">
        <v>28</v>
      </c>
      <c r="I17" t="s">
        <v>88</v>
      </c>
      <c r="J17" t="s">
        <v>89</v>
      </c>
      <c r="K17">
        <v>11213</v>
      </c>
      <c r="L17" t="s">
        <v>91</v>
      </c>
      <c r="M17" t="s">
        <v>94</v>
      </c>
      <c r="N17">
        <v>2</v>
      </c>
      <c r="O17">
        <v>1326</v>
      </c>
      <c r="P17" t="s">
        <v>100</v>
      </c>
      <c r="Q17">
        <v>31</v>
      </c>
      <c r="R17" t="s">
        <v>101</v>
      </c>
      <c r="T17" t="s">
        <v>104</v>
      </c>
    </row>
    <row r="18" spans="1:20">
      <c r="A18" s="1">
        <f>HYPERLINK("https://lsnyc.legalserver.org/matter/dynamic-profile/view/1914614","19-1914614")</f>
        <v>0</v>
      </c>
      <c r="B18" t="s">
        <v>22</v>
      </c>
      <c r="C18" t="s">
        <v>30</v>
      </c>
      <c r="E18" t="s">
        <v>56</v>
      </c>
      <c r="F18" t="s">
        <v>74</v>
      </c>
      <c r="G18" t="s">
        <v>86</v>
      </c>
      <c r="H18">
        <v>28</v>
      </c>
      <c r="I18" t="s">
        <v>88</v>
      </c>
      <c r="J18" t="s">
        <v>89</v>
      </c>
      <c r="K18">
        <v>11213</v>
      </c>
      <c r="L18" t="s">
        <v>91</v>
      </c>
      <c r="M18" t="s">
        <v>94</v>
      </c>
      <c r="N18">
        <v>2</v>
      </c>
      <c r="O18">
        <v>1326</v>
      </c>
      <c r="P18" t="s">
        <v>100</v>
      </c>
      <c r="Q18">
        <v>31</v>
      </c>
      <c r="R18" t="s">
        <v>101</v>
      </c>
      <c r="T18" t="s">
        <v>104</v>
      </c>
    </row>
    <row r="19" spans="1:20">
      <c r="A19" s="1">
        <f>HYPERLINK("https://lsnyc.legalserver.org/matter/dynamic-profile/view/1914616","19-1914616")</f>
        <v>0</v>
      </c>
      <c r="B19" t="s">
        <v>25</v>
      </c>
      <c r="C19" t="s">
        <v>30</v>
      </c>
      <c r="E19" t="s">
        <v>55</v>
      </c>
      <c r="F19" t="s">
        <v>73</v>
      </c>
      <c r="G19" t="s">
        <v>86</v>
      </c>
      <c r="H19">
        <v>34</v>
      </c>
      <c r="I19" t="s">
        <v>88</v>
      </c>
      <c r="J19" t="s">
        <v>89</v>
      </c>
      <c r="K19">
        <v>11213</v>
      </c>
      <c r="L19" t="s">
        <v>91</v>
      </c>
      <c r="M19" t="s">
        <v>94</v>
      </c>
      <c r="N19">
        <v>17</v>
      </c>
      <c r="O19">
        <v>881.67</v>
      </c>
      <c r="P19" t="s">
        <v>100</v>
      </c>
      <c r="Q19">
        <v>31</v>
      </c>
      <c r="R19" t="s">
        <v>101</v>
      </c>
      <c r="T19" t="s">
        <v>104</v>
      </c>
    </row>
    <row r="20" spans="1:20">
      <c r="A20" s="1">
        <f>HYPERLINK("https://lsnyc.legalserver.org/matter/dynamic-profile/view/1914632","19-1914632")</f>
        <v>0</v>
      </c>
      <c r="B20" t="s">
        <v>25</v>
      </c>
      <c r="C20" t="s">
        <v>30</v>
      </c>
      <c r="E20" t="s">
        <v>55</v>
      </c>
      <c r="F20" t="s">
        <v>73</v>
      </c>
      <c r="G20" t="s">
        <v>86</v>
      </c>
      <c r="H20">
        <v>34</v>
      </c>
      <c r="I20" t="s">
        <v>88</v>
      </c>
      <c r="J20" t="s">
        <v>89</v>
      </c>
      <c r="K20">
        <v>11213</v>
      </c>
      <c r="L20" t="s">
        <v>91</v>
      </c>
      <c r="M20" t="s">
        <v>94</v>
      </c>
      <c r="N20">
        <v>17</v>
      </c>
      <c r="O20">
        <v>881.67</v>
      </c>
      <c r="P20" t="s">
        <v>100</v>
      </c>
      <c r="Q20">
        <v>31</v>
      </c>
      <c r="R20" t="s">
        <v>101</v>
      </c>
      <c r="T20" t="s">
        <v>104</v>
      </c>
    </row>
    <row r="21" spans="1:20">
      <c r="A21" s="1">
        <f>HYPERLINK("https://lsnyc.legalserver.org/matter/dynamic-profile/view/1914633","19-1914633")</f>
        <v>0</v>
      </c>
      <c r="B21" t="s">
        <v>25</v>
      </c>
      <c r="C21" t="s">
        <v>30</v>
      </c>
      <c r="E21" t="s">
        <v>54</v>
      </c>
      <c r="F21" t="s">
        <v>72</v>
      </c>
      <c r="G21" t="s">
        <v>86</v>
      </c>
      <c r="H21">
        <v>44</v>
      </c>
      <c r="I21" t="s">
        <v>88</v>
      </c>
      <c r="J21" t="s">
        <v>89</v>
      </c>
      <c r="K21">
        <v>11213</v>
      </c>
      <c r="L21" t="s">
        <v>91</v>
      </c>
      <c r="M21" t="s">
        <v>94</v>
      </c>
      <c r="N21">
        <v>15</v>
      </c>
      <c r="O21">
        <v>996.34</v>
      </c>
      <c r="P21" t="s">
        <v>100</v>
      </c>
      <c r="Q21">
        <v>31</v>
      </c>
      <c r="R21" t="s">
        <v>101</v>
      </c>
      <c r="T21" t="s">
        <v>104</v>
      </c>
    </row>
    <row r="22" spans="1:20">
      <c r="A22" s="1">
        <f>HYPERLINK("https://lsnyc.legalserver.org/matter/dynamic-profile/view/1914635","19-1914635")</f>
        <v>0</v>
      </c>
      <c r="B22" t="s">
        <v>25</v>
      </c>
      <c r="C22" t="s">
        <v>30</v>
      </c>
      <c r="E22" t="s">
        <v>54</v>
      </c>
      <c r="F22" t="s">
        <v>72</v>
      </c>
      <c r="G22" t="s">
        <v>86</v>
      </c>
      <c r="H22">
        <v>44</v>
      </c>
      <c r="I22" t="s">
        <v>88</v>
      </c>
      <c r="J22" t="s">
        <v>89</v>
      </c>
      <c r="K22">
        <v>11213</v>
      </c>
      <c r="L22" t="s">
        <v>91</v>
      </c>
      <c r="M22" t="s">
        <v>94</v>
      </c>
      <c r="N22">
        <v>15</v>
      </c>
      <c r="O22">
        <v>996.34</v>
      </c>
      <c r="P22" t="s">
        <v>100</v>
      </c>
      <c r="Q22">
        <v>31</v>
      </c>
      <c r="R22" t="s">
        <v>101</v>
      </c>
      <c r="T22" t="s">
        <v>104</v>
      </c>
    </row>
    <row r="23" spans="1:20">
      <c r="A23" s="1">
        <f>HYPERLINK("https://lsnyc.legalserver.org/matter/dynamic-profile/view/1914636","19-1914636")</f>
        <v>0</v>
      </c>
      <c r="B23" t="s">
        <v>25</v>
      </c>
      <c r="C23" t="s">
        <v>30</v>
      </c>
      <c r="E23" t="s">
        <v>53</v>
      </c>
      <c r="F23" t="s">
        <v>71</v>
      </c>
      <c r="G23" t="s">
        <v>86</v>
      </c>
      <c r="H23">
        <v>37</v>
      </c>
      <c r="I23" t="s">
        <v>88</v>
      </c>
      <c r="J23" t="s">
        <v>89</v>
      </c>
      <c r="K23">
        <v>11213</v>
      </c>
      <c r="L23" t="s">
        <v>91</v>
      </c>
      <c r="M23" t="s">
        <v>94</v>
      </c>
      <c r="N23">
        <v>41</v>
      </c>
      <c r="O23">
        <v>798.41</v>
      </c>
      <c r="P23" t="s">
        <v>100</v>
      </c>
      <c r="Q23">
        <v>31</v>
      </c>
      <c r="R23" t="s">
        <v>101</v>
      </c>
      <c r="T23" t="s">
        <v>104</v>
      </c>
    </row>
    <row r="24" spans="1:20">
      <c r="A24" s="1">
        <f>HYPERLINK("https://lsnyc.legalserver.org/matter/dynamic-profile/view/1914639","19-1914639")</f>
        <v>0</v>
      </c>
      <c r="B24" t="s">
        <v>25</v>
      </c>
      <c r="C24" t="s">
        <v>30</v>
      </c>
      <c r="E24" t="s">
        <v>53</v>
      </c>
      <c r="F24" t="s">
        <v>71</v>
      </c>
      <c r="G24" t="s">
        <v>86</v>
      </c>
      <c r="H24">
        <v>37</v>
      </c>
      <c r="I24" t="s">
        <v>88</v>
      </c>
      <c r="J24" t="s">
        <v>89</v>
      </c>
      <c r="K24">
        <v>11213</v>
      </c>
      <c r="L24" t="s">
        <v>91</v>
      </c>
      <c r="M24" t="s">
        <v>94</v>
      </c>
      <c r="N24">
        <v>41</v>
      </c>
      <c r="O24">
        <v>798.41</v>
      </c>
      <c r="P24" t="s">
        <v>100</v>
      </c>
      <c r="Q24">
        <v>31</v>
      </c>
      <c r="R24" t="s">
        <v>101</v>
      </c>
      <c r="T24" t="s">
        <v>104</v>
      </c>
    </row>
    <row r="25" spans="1:20">
      <c r="A25" s="1">
        <f>HYPERLINK("https://lsnyc.legalserver.org/matter/dynamic-profile/view/1876504","18-1876504")</f>
        <v>0</v>
      </c>
      <c r="B25" t="s">
        <v>22</v>
      </c>
      <c r="C25" t="s">
        <v>34</v>
      </c>
      <c r="E25" t="s">
        <v>58</v>
      </c>
      <c r="F25" t="s">
        <v>76</v>
      </c>
      <c r="G25" t="s">
        <v>86</v>
      </c>
      <c r="H25">
        <v>24</v>
      </c>
      <c r="I25" t="s">
        <v>88</v>
      </c>
      <c r="J25" t="s">
        <v>89</v>
      </c>
      <c r="K25">
        <v>11213</v>
      </c>
      <c r="L25" t="s">
        <v>90</v>
      </c>
      <c r="M25" t="s">
        <v>95</v>
      </c>
      <c r="N25">
        <v>18</v>
      </c>
      <c r="O25">
        <v>917</v>
      </c>
      <c r="P25" t="s">
        <v>100</v>
      </c>
      <c r="Q25">
        <v>31</v>
      </c>
      <c r="R25" t="s">
        <v>101</v>
      </c>
      <c r="T25" t="s">
        <v>104</v>
      </c>
    </row>
    <row r="26" spans="1:20">
      <c r="A26" s="1">
        <f>HYPERLINK("https://lsnyc.legalserver.org/matter/dynamic-profile/view/1876516","18-1876516")</f>
        <v>0</v>
      </c>
      <c r="B26" t="s">
        <v>26</v>
      </c>
      <c r="C26" t="s">
        <v>34</v>
      </c>
      <c r="E26" t="s">
        <v>51</v>
      </c>
      <c r="F26" t="s">
        <v>69</v>
      </c>
      <c r="G26" t="s">
        <v>86</v>
      </c>
      <c r="H26">
        <v>27</v>
      </c>
      <c r="I26" t="s">
        <v>88</v>
      </c>
      <c r="J26" t="s">
        <v>89</v>
      </c>
      <c r="K26">
        <v>11213</v>
      </c>
      <c r="L26" t="s">
        <v>90</v>
      </c>
      <c r="M26" t="s">
        <v>95</v>
      </c>
      <c r="N26">
        <v>34</v>
      </c>
      <c r="O26">
        <v>861.2</v>
      </c>
      <c r="P26" t="s">
        <v>100</v>
      </c>
      <c r="Q26">
        <v>31</v>
      </c>
      <c r="R26" t="s">
        <v>101</v>
      </c>
      <c r="S26" t="s">
        <v>101</v>
      </c>
      <c r="T26" t="s">
        <v>104</v>
      </c>
    </row>
    <row r="27" spans="1:20">
      <c r="A27" s="1">
        <f>HYPERLINK("https://lsnyc.legalserver.org/matter/dynamic-profile/view/1876938","18-1876938")</f>
        <v>0</v>
      </c>
      <c r="B27" t="s">
        <v>22</v>
      </c>
      <c r="C27" t="s">
        <v>35</v>
      </c>
      <c r="E27" t="s">
        <v>56</v>
      </c>
      <c r="F27" t="s">
        <v>74</v>
      </c>
      <c r="G27" t="s">
        <v>86</v>
      </c>
      <c r="H27">
        <v>28</v>
      </c>
      <c r="I27" t="s">
        <v>88</v>
      </c>
      <c r="J27" t="s">
        <v>89</v>
      </c>
      <c r="K27">
        <v>11213</v>
      </c>
      <c r="L27" t="s">
        <v>90</v>
      </c>
      <c r="M27" t="s">
        <v>95</v>
      </c>
      <c r="N27">
        <v>2</v>
      </c>
      <c r="O27">
        <v>1326</v>
      </c>
      <c r="P27" t="s">
        <v>100</v>
      </c>
      <c r="Q27">
        <v>31</v>
      </c>
      <c r="R27" t="s">
        <v>101</v>
      </c>
      <c r="S27" t="s">
        <v>101</v>
      </c>
      <c r="T27" t="s">
        <v>104</v>
      </c>
    </row>
    <row r="28" spans="1:20">
      <c r="A28" s="1">
        <f>HYPERLINK("https://lsnyc.legalserver.org/matter/dynamic-profile/view/1880272","18-1880272")</f>
        <v>0</v>
      </c>
      <c r="B28" t="s">
        <v>26</v>
      </c>
      <c r="C28" t="s">
        <v>36</v>
      </c>
      <c r="E28" t="s">
        <v>57</v>
      </c>
      <c r="F28" t="s">
        <v>75</v>
      </c>
      <c r="G28" t="s">
        <v>86</v>
      </c>
      <c r="H28">
        <v>7</v>
      </c>
      <c r="I28" t="s">
        <v>88</v>
      </c>
      <c r="J28" t="s">
        <v>89</v>
      </c>
      <c r="K28">
        <v>11213</v>
      </c>
      <c r="L28" t="s">
        <v>90</v>
      </c>
      <c r="M28" t="s">
        <v>95</v>
      </c>
      <c r="N28">
        <v>35</v>
      </c>
      <c r="O28">
        <v>931.36</v>
      </c>
      <c r="P28" t="s">
        <v>100</v>
      </c>
      <c r="Q28">
        <v>31</v>
      </c>
      <c r="R28" t="s">
        <v>101</v>
      </c>
      <c r="T28" t="s">
        <v>104</v>
      </c>
    </row>
    <row r="29" spans="1:20">
      <c r="A29" s="1">
        <f>HYPERLINK("https://lsnyc.legalserver.org/matter/dynamic-profile/view/1882161","18-1882161")</f>
        <v>0</v>
      </c>
      <c r="B29" t="s">
        <v>25</v>
      </c>
      <c r="C29" t="s">
        <v>37</v>
      </c>
      <c r="E29" t="s">
        <v>55</v>
      </c>
      <c r="F29" t="s">
        <v>73</v>
      </c>
      <c r="G29" t="s">
        <v>86</v>
      </c>
      <c r="I29" t="s">
        <v>88</v>
      </c>
      <c r="J29" t="s">
        <v>89</v>
      </c>
      <c r="K29">
        <v>11213</v>
      </c>
      <c r="L29" t="s">
        <v>90</v>
      </c>
      <c r="M29" t="s">
        <v>95</v>
      </c>
      <c r="N29">
        <v>17</v>
      </c>
      <c r="O29">
        <v>881.67</v>
      </c>
      <c r="P29" t="s">
        <v>100</v>
      </c>
      <c r="Q29">
        <v>31</v>
      </c>
      <c r="R29" t="s">
        <v>101</v>
      </c>
      <c r="T29" t="s">
        <v>104</v>
      </c>
    </row>
    <row r="30" spans="1:20">
      <c r="A30" s="1">
        <f>HYPERLINK("https://lsnyc.legalserver.org/matter/dynamic-profile/view/1909731","19-1909731")</f>
        <v>0</v>
      </c>
      <c r="B30" t="s">
        <v>22</v>
      </c>
      <c r="C30" t="s">
        <v>38</v>
      </c>
      <c r="E30" t="s">
        <v>53</v>
      </c>
      <c r="F30" t="s">
        <v>71</v>
      </c>
      <c r="G30" t="s">
        <v>86</v>
      </c>
      <c r="H30">
        <v>37</v>
      </c>
      <c r="I30" t="s">
        <v>88</v>
      </c>
      <c r="J30" t="s">
        <v>89</v>
      </c>
      <c r="K30">
        <v>11213</v>
      </c>
      <c r="L30" t="s">
        <v>92</v>
      </c>
      <c r="M30" t="s">
        <v>96</v>
      </c>
      <c r="N30">
        <v>41</v>
      </c>
      <c r="O30">
        <v>798.41</v>
      </c>
      <c r="P30" t="s">
        <v>100</v>
      </c>
      <c r="Q30">
        <v>31</v>
      </c>
      <c r="R30" t="s">
        <v>101</v>
      </c>
      <c r="T30" t="s">
        <v>104</v>
      </c>
    </row>
    <row r="31" spans="1:20">
      <c r="A31" s="1">
        <f>HYPERLINK("https://lsnyc.legalserver.org/matter/dynamic-profile/view/1900672","19-1900672")</f>
        <v>0</v>
      </c>
      <c r="B31" t="s">
        <v>25</v>
      </c>
      <c r="C31" t="s">
        <v>39</v>
      </c>
      <c r="E31" t="s">
        <v>58</v>
      </c>
      <c r="F31" t="s">
        <v>76</v>
      </c>
      <c r="G31" t="s">
        <v>86</v>
      </c>
      <c r="H31">
        <v>24</v>
      </c>
      <c r="I31" t="s">
        <v>88</v>
      </c>
      <c r="J31" t="s">
        <v>89</v>
      </c>
      <c r="K31">
        <v>11213</v>
      </c>
      <c r="L31" t="s">
        <v>92</v>
      </c>
      <c r="M31" t="s">
        <v>97</v>
      </c>
      <c r="N31">
        <v>18</v>
      </c>
      <c r="O31">
        <v>917</v>
      </c>
      <c r="P31" t="s">
        <v>100</v>
      </c>
      <c r="Q31">
        <v>31</v>
      </c>
      <c r="R31" t="s">
        <v>101</v>
      </c>
      <c r="T31" t="s">
        <v>104</v>
      </c>
    </row>
    <row r="32" spans="1:20">
      <c r="A32" s="1">
        <f>HYPERLINK("https://lsnyc.legalserver.org/matter/dynamic-profile/view/1900677","19-1900677")</f>
        <v>0</v>
      </c>
      <c r="B32" t="s">
        <v>25</v>
      </c>
      <c r="C32" t="s">
        <v>39</v>
      </c>
      <c r="E32" t="s">
        <v>57</v>
      </c>
      <c r="F32" t="s">
        <v>75</v>
      </c>
      <c r="G32" t="s">
        <v>86</v>
      </c>
      <c r="H32">
        <v>7</v>
      </c>
      <c r="I32" t="s">
        <v>88</v>
      </c>
      <c r="J32" t="s">
        <v>89</v>
      </c>
      <c r="K32">
        <v>11213</v>
      </c>
      <c r="L32" t="s">
        <v>92</v>
      </c>
      <c r="M32" t="s">
        <v>97</v>
      </c>
      <c r="N32">
        <v>35</v>
      </c>
      <c r="O32">
        <v>931.36</v>
      </c>
      <c r="P32" t="s">
        <v>100</v>
      </c>
      <c r="Q32">
        <v>31</v>
      </c>
      <c r="R32" t="s">
        <v>101</v>
      </c>
      <c r="T32" t="s">
        <v>104</v>
      </c>
    </row>
    <row r="33" spans="1:20">
      <c r="A33" s="1">
        <f>HYPERLINK("https://lsnyc.legalserver.org/matter/dynamic-profile/view/1900691","19-1900691")</f>
        <v>0</v>
      </c>
      <c r="B33" t="s">
        <v>22</v>
      </c>
      <c r="C33" t="s">
        <v>40</v>
      </c>
      <c r="E33" t="s">
        <v>55</v>
      </c>
      <c r="F33" t="s">
        <v>73</v>
      </c>
      <c r="G33" t="s">
        <v>86</v>
      </c>
      <c r="H33">
        <v>34</v>
      </c>
      <c r="I33" t="s">
        <v>88</v>
      </c>
      <c r="J33" t="s">
        <v>89</v>
      </c>
      <c r="K33">
        <v>11213</v>
      </c>
      <c r="L33" t="s">
        <v>92</v>
      </c>
      <c r="M33" t="s">
        <v>97</v>
      </c>
      <c r="N33">
        <v>17</v>
      </c>
      <c r="O33">
        <v>881.67</v>
      </c>
      <c r="P33" t="s">
        <v>100</v>
      </c>
      <c r="Q33">
        <v>31</v>
      </c>
      <c r="R33" t="s">
        <v>101</v>
      </c>
      <c r="T33" t="s">
        <v>104</v>
      </c>
    </row>
    <row r="34" spans="1:20">
      <c r="A34" s="1">
        <f>HYPERLINK("https://lsnyc.legalserver.org/matter/dynamic-profile/view/1900714","19-1900714")</f>
        <v>0</v>
      </c>
      <c r="B34" t="s">
        <v>25</v>
      </c>
      <c r="C34" t="s">
        <v>40</v>
      </c>
      <c r="E34" t="s">
        <v>56</v>
      </c>
      <c r="F34" t="s">
        <v>74</v>
      </c>
      <c r="G34" t="s">
        <v>86</v>
      </c>
      <c r="H34">
        <v>28</v>
      </c>
      <c r="I34" t="s">
        <v>88</v>
      </c>
      <c r="J34" t="s">
        <v>89</v>
      </c>
      <c r="K34">
        <v>11213</v>
      </c>
      <c r="L34" t="s">
        <v>92</v>
      </c>
      <c r="M34" t="s">
        <v>97</v>
      </c>
      <c r="N34">
        <v>2</v>
      </c>
      <c r="O34">
        <v>1326</v>
      </c>
      <c r="P34" t="s">
        <v>100</v>
      </c>
      <c r="Q34">
        <v>31</v>
      </c>
      <c r="R34" t="s">
        <v>101</v>
      </c>
      <c r="T34" t="s">
        <v>104</v>
      </c>
    </row>
    <row r="35" spans="1:20">
      <c r="A35" s="1">
        <f>HYPERLINK("https://lsnyc.legalserver.org/matter/dynamic-profile/view/1900725","19-1900725")</f>
        <v>0</v>
      </c>
      <c r="B35" t="s">
        <v>25</v>
      </c>
      <c r="C35" t="s">
        <v>40</v>
      </c>
      <c r="E35" t="s">
        <v>51</v>
      </c>
      <c r="F35" t="s">
        <v>69</v>
      </c>
      <c r="G35" t="s">
        <v>86</v>
      </c>
      <c r="H35">
        <v>27</v>
      </c>
      <c r="I35" t="s">
        <v>88</v>
      </c>
      <c r="J35" t="s">
        <v>89</v>
      </c>
      <c r="K35">
        <v>11213</v>
      </c>
      <c r="L35" t="s">
        <v>92</v>
      </c>
      <c r="M35" t="s">
        <v>97</v>
      </c>
      <c r="N35">
        <v>34</v>
      </c>
      <c r="O35">
        <v>861.2</v>
      </c>
      <c r="P35" t="s">
        <v>100</v>
      </c>
      <c r="Q35">
        <v>31</v>
      </c>
      <c r="R35" t="s">
        <v>101</v>
      </c>
      <c r="T35" t="s">
        <v>104</v>
      </c>
    </row>
    <row r="36" spans="1:20">
      <c r="A36" s="1">
        <f>HYPERLINK("https://lsnyc.legalserver.org/matter/dynamic-profile/view/1913028","19-1913028")</f>
        <v>0</v>
      </c>
      <c r="B36" t="s">
        <v>25</v>
      </c>
      <c r="C36" t="s">
        <v>41</v>
      </c>
      <c r="E36" t="s">
        <v>61</v>
      </c>
      <c r="F36" t="s">
        <v>78</v>
      </c>
      <c r="G36" t="s">
        <v>86</v>
      </c>
      <c r="H36">
        <v>4</v>
      </c>
      <c r="I36" t="s">
        <v>88</v>
      </c>
      <c r="J36" t="s">
        <v>89</v>
      </c>
      <c r="K36">
        <v>11213</v>
      </c>
      <c r="L36" t="s">
        <v>92</v>
      </c>
      <c r="M36" t="s">
        <v>97</v>
      </c>
      <c r="N36">
        <v>20</v>
      </c>
      <c r="O36">
        <v>993</v>
      </c>
      <c r="P36" t="s">
        <v>100</v>
      </c>
      <c r="Q36">
        <v>31</v>
      </c>
      <c r="R36" t="s">
        <v>101</v>
      </c>
      <c r="T36" t="s">
        <v>104</v>
      </c>
    </row>
    <row r="37" spans="1:20">
      <c r="A37" s="1">
        <f>HYPERLINK("https://lsnyc.legalserver.org/matter/dynamic-profile/view/1913097","19-1913097")</f>
        <v>0</v>
      </c>
      <c r="B37" t="s">
        <v>23</v>
      </c>
      <c r="C37" t="s">
        <v>41</v>
      </c>
      <c r="E37" t="s">
        <v>60</v>
      </c>
      <c r="F37" t="s">
        <v>78</v>
      </c>
      <c r="G37" t="s">
        <v>86</v>
      </c>
      <c r="H37">
        <v>31</v>
      </c>
      <c r="I37" t="s">
        <v>88</v>
      </c>
      <c r="J37" t="s">
        <v>89</v>
      </c>
      <c r="K37">
        <v>11213</v>
      </c>
      <c r="L37" t="s">
        <v>92</v>
      </c>
      <c r="M37" t="s">
        <v>97</v>
      </c>
      <c r="N37">
        <v>15</v>
      </c>
      <c r="O37">
        <v>944.38</v>
      </c>
      <c r="P37" t="s">
        <v>100</v>
      </c>
      <c r="Q37">
        <v>31</v>
      </c>
      <c r="R37" t="s">
        <v>101</v>
      </c>
      <c r="T37" t="s">
        <v>104</v>
      </c>
    </row>
    <row r="38" spans="1:20">
      <c r="A38" s="1">
        <f>HYPERLINK("https://lsnyc.legalserver.org/matter/dynamic-profile/view/1913104","19-1913104")</f>
        <v>0</v>
      </c>
      <c r="B38" t="s">
        <v>23</v>
      </c>
      <c r="C38" t="s">
        <v>42</v>
      </c>
      <c r="E38" t="s">
        <v>62</v>
      </c>
      <c r="F38" t="s">
        <v>79</v>
      </c>
      <c r="G38" t="s">
        <v>87</v>
      </c>
      <c r="H38">
        <v>6</v>
      </c>
      <c r="I38" t="s">
        <v>88</v>
      </c>
      <c r="J38" t="s">
        <v>89</v>
      </c>
      <c r="K38">
        <v>11213</v>
      </c>
      <c r="L38" t="s">
        <v>92</v>
      </c>
      <c r="M38" t="s">
        <v>97</v>
      </c>
      <c r="N38">
        <v>15</v>
      </c>
      <c r="O38">
        <v>998.03</v>
      </c>
      <c r="P38" t="s">
        <v>100</v>
      </c>
      <c r="Q38">
        <v>31</v>
      </c>
      <c r="R38" t="s">
        <v>101</v>
      </c>
      <c r="T38" t="s">
        <v>104</v>
      </c>
    </row>
    <row r="39" spans="1:20">
      <c r="A39" s="1">
        <f>HYPERLINK("https://lsnyc.legalserver.org/matter/dynamic-profile/view/1913297","19-1913297")</f>
        <v>0</v>
      </c>
      <c r="B39" t="s">
        <v>22</v>
      </c>
      <c r="C39" t="s">
        <v>29</v>
      </c>
      <c r="E39" t="s">
        <v>54</v>
      </c>
      <c r="F39" t="s">
        <v>72</v>
      </c>
      <c r="G39" t="s">
        <v>86</v>
      </c>
      <c r="H39">
        <v>44</v>
      </c>
      <c r="I39" t="s">
        <v>88</v>
      </c>
      <c r="J39" t="s">
        <v>89</v>
      </c>
      <c r="K39">
        <v>11213</v>
      </c>
      <c r="L39" t="s">
        <v>92</v>
      </c>
      <c r="M39" t="s">
        <v>97</v>
      </c>
      <c r="N39">
        <v>15</v>
      </c>
      <c r="O39">
        <v>996.34</v>
      </c>
      <c r="P39" t="s">
        <v>100</v>
      </c>
      <c r="Q39">
        <v>31</v>
      </c>
      <c r="R39" t="s">
        <v>101</v>
      </c>
      <c r="T39" t="s">
        <v>104</v>
      </c>
    </row>
    <row r="40" spans="1:20">
      <c r="A40" s="1">
        <f>HYPERLINK("https://lsnyc.legalserver.org/matter/dynamic-profile/view/1913306","19-1913306")</f>
        <v>0</v>
      </c>
      <c r="B40" t="s">
        <v>23</v>
      </c>
      <c r="C40" t="s">
        <v>29</v>
      </c>
      <c r="E40" t="s">
        <v>65</v>
      </c>
      <c r="F40" t="s">
        <v>82</v>
      </c>
      <c r="G40" t="s">
        <v>86</v>
      </c>
      <c r="H40">
        <v>47</v>
      </c>
      <c r="I40" t="s">
        <v>88</v>
      </c>
      <c r="J40" t="s">
        <v>89</v>
      </c>
      <c r="K40">
        <v>11213</v>
      </c>
      <c r="L40" t="s">
        <v>92</v>
      </c>
      <c r="M40" t="s">
        <v>97</v>
      </c>
      <c r="N40">
        <v>22</v>
      </c>
      <c r="O40">
        <v>1017.21</v>
      </c>
      <c r="P40" t="s">
        <v>100</v>
      </c>
      <c r="Q40">
        <v>31</v>
      </c>
      <c r="R40" t="s">
        <v>101</v>
      </c>
      <c r="T40" t="s">
        <v>104</v>
      </c>
    </row>
    <row r="41" spans="1:20">
      <c r="A41" s="1">
        <f>HYPERLINK("https://lsnyc.legalserver.org/matter/dynamic-profile/view/1913476","19-1913476")</f>
        <v>0</v>
      </c>
      <c r="B41" t="s">
        <v>26</v>
      </c>
      <c r="C41" t="s">
        <v>43</v>
      </c>
      <c r="E41" t="s">
        <v>63</v>
      </c>
      <c r="F41" t="s">
        <v>80</v>
      </c>
      <c r="G41" t="s">
        <v>86</v>
      </c>
      <c r="H41">
        <v>42</v>
      </c>
      <c r="I41" t="s">
        <v>88</v>
      </c>
      <c r="J41" t="s">
        <v>89</v>
      </c>
      <c r="K41">
        <v>11213</v>
      </c>
      <c r="L41" t="s">
        <v>92</v>
      </c>
      <c r="M41" t="s">
        <v>97</v>
      </c>
      <c r="N41">
        <v>18</v>
      </c>
      <c r="O41">
        <v>950</v>
      </c>
      <c r="P41" t="s">
        <v>100</v>
      </c>
      <c r="Q41">
        <v>31</v>
      </c>
      <c r="R41" t="s">
        <v>101</v>
      </c>
      <c r="T41" t="s">
        <v>104</v>
      </c>
    </row>
    <row r="42" spans="1:20">
      <c r="A42" s="1">
        <f>HYPERLINK("https://lsnyc.legalserver.org/matter/dynamic-profile/view/1913492","19-1913492")</f>
        <v>0</v>
      </c>
      <c r="B42" t="s">
        <v>22</v>
      </c>
      <c r="C42" t="s">
        <v>43</v>
      </c>
      <c r="E42" t="s">
        <v>55</v>
      </c>
      <c r="F42" t="s">
        <v>73</v>
      </c>
      <c r="G42" t="s">
        <v>86</v>
      </c>
      <c r="H42">
        <v>34</v>
      </c>
      <c r="I42" t="s">
        <v>88</v>
      </c>
      <c r="J42" t="s">
        <v>89</v>
      </c>
      <c r="K42">
        <v>11213</v>
      </c>
      <c r="L42" t="s">
        <v>92</v>
      </c>
      <c r="M42" t="s">
        <v>97</v>
      </c>
      <c r="N42">
        <v>17</v>
      </c>
      <c r="O42">
        <v>881.67</v>
      </c>
      <c r="P42" t="s">
        <v>100</v>
      </c>
      <c r="Q42">
        <v>31</v>
      </c>
      <c r="R42" t="s">
        <v>101</v>
      </c>
      <c r="T42" t="s">
        <v>104</v>
      </c>
    </row>
    <row r="43" spans="1:20">
      <c r="A43" s="1">
        <f>HYPERLINK("https://lsnyc.legalserver.org/matter/dynamic-profile/view/1913581","19-1913581")</f>
        <v>0</v>
      </c>
      <c r="B43" t="s">
        <v>23</v>
      </c>
      <c r="C43" t="s">
        <v>44</v>
      </c>
      <c r="E43" t="s">
        <v>66</v>
      </c>
      <c r="F43" t="s">
        <v>83</v>
      </c>
      <c r="G43" t="s">
        <v>86</v>
      </c>
      <c r="H43">
        <v>5</v>
      </c>
      <c r="I43" t="s">
        <v>88</v>
      </c>
      <c r="J43" t="s">
        <v>89</v>
      </c>
      <c r="K43">
        <v>11213</v>
      </c>
      <c r="L43" t="s">
        <v>92</v>
      </c>
      <c r="M43" t="s">
        <v>97</v>
      </c>
      <c r="N43">
        <v>23</v>
      </c>
      <c r="O43">
        <v>785.95</v>
      </c>
      <c r="P43" t="s">
        <v>100</v>
      </c>
      <c r="Q43">
        <v>31</v>
      </c>
      <c r="R43" t="s">
        <v>101</v>
      </c>
      <c r="T43" t="s">
        <v>104</v>
      </c>
    </row>
    <row r="44" spans="1:20">
      <c r="A44" s="1">
        <f>HYPERLINK("https://lsnyc.legalserver.org/matter/dynamic-profile/view/1913860","19-1913860")</f>
        <v>0</v>
      </c>
      <c r="B44" t="s">
        <v>23</v>
      </c>
      <c r="C44" t="s">
        <v>45</v>
      </c>
      <c r="E44" t="s">
        <v>53</v>
      </c>
      <c r="F44" t="s">
        <v>71</v>
      </c>
      <c r="G44" t="s">
        <v>86</v>
      </c>
      <c r="H44">
        <v>37</v>
      </c>
      <c r="I44" t="s">
        <v>88</v>
      </c>
      <c r="J44" t="s">
        <v>89</v>
      </c>
      <c r="K44">
        <v>11213</v>
      </c>
      <c r="L44" t="s">
        <v>92</v>
      </c>
      <c r="M44" t="s">
        <v>97</v>
      </c>
      <c r="N44">
        <v>41</v>
      </c>
      <c r="O44">
        <v>798.41</v>
      </c>
      <c r="P44" t="s">
        <v>100</v>
      </c>
      <c r="Q44">
        <v>31</v>
      </c>
      <c r="R44" t="s">
        <v>101</v>
      </c>
      <c r="T44" t="s">
        <v>104</v>
      </c>
    </row>
    <row r="45" spans="1:20">
      <c r="A45" s="1">
        <f>HYPERLINK("https://lsnyc.legalserver.org/matter/dynamic-profile/view/1913900","19-1913900")</f>
        <v>0</v>
      </c>
      <c r="B45" t="s">
        <v>23</v>
      </c>
      <c r="C45" t="s">
        <v>45</v>
      </c>
      <c r="E45" t="s">
        <v>59</v>
      </c>
      <c r="F45" t="s">
        <v>77</v>
      </c>
      <c r="G45" t="s">
        <v>86</v>
      </c>
      <c r="H45">
        <v>25</v>
      </c>
      <c r="I45" t="s">
        <v>88</v>
      </c>
      <c r="J45" t="s">
        <v>89</v>
      </c>
      <c r="K45">
        <v>11213</v>
      </c>
      <c r="L45" t="s">
        <v>92</v>
      </c>
      <c r="M45" t="s">
        <v>97</v>
      </c>
      <c r="N45">
        <v>26</v>
      </c>
      <c r="O45">
        <v>1103.14</v>
      </c>
      <c r="P45" t="s">
        <v>100</v>
      </c>
      <c r="Q45">
        <v>31</v>
      </c>
      <c r="R45" t="s">
        <v>101</v>
      </c>
      <c r="T45" t="s">
        <v>104</v>
      </c>
    </row>
    <row r="46" spans="1:20">
      <c r="A46" s="1">
        <f>HYPERLINK("https://lsnyc.legalserver.org/matter/dynamic-profile/view/1914288","19-1914288")</f>
        <v>0</v>
      </c>
      <c r="B46" t="s">
        <v>27</v>
      </c>
      <c r="C46" t="s">
        <v>46</v>
      </c>
      <c r="E46" t="s">
        <v>52</v>
      </c>
      <c r="F46" t="s">
        <v>70</v>
      </c>
      <c r="G46" t="s">
        <v>86</v>
      </c>
      <c r="H46">
        <v>41</v>
      </c>
      <c r="I46" t="s">
        <v>88</v>
      </c>
      <c r="J46" t="s">
        <v>89</v>
      </c>
      <c r="K46">
        <v>11213</v>
      </c>
      <c r="L46" t="s">
        <v>92</v>
      </c>
      <c r="M46" t="s">
        <v>97</v>
      </c>
      <c r="N46">
        <v>35</v>
      </c>
      <c r="O46">
        <v>739.64</v>
      </c>
      <c r="P46" t="s">
        <v>100</v>
      </c>
      <c r="Q46">
        <v>31</v>
      </c>
      <c r="R46" t="s">
        <v>101</v>
      </c>
      <c r="T46" t="s">
        <v>104</v>
      </c>
    </row>
    <row r="47" spans="1:20">
      <c r="A47" s="1">
        <f>HYPERLINK("https://lsnyc.legalserver.org/matter/dynamic-profile/view/1915317","19-1915317")</f>
        <v>0</v>
      </c>
      <c r="B47" t="s">
        <v>23</v>
      </c>
      <c r="C47" t="s">
        <v>33</v>
      </c>
      <c r="E47" t="s">
        <v>64</v>
      </c>
      <c r="F47" t="s">
        <v>81</v>
      </c>
      <c r="G47" t="s">
        <v>86</v>
      </c>
      <c r="H47">
        <v>38</v>
      </c>
      <c r="I47" t="s">
        <v>88</v>
      </c>
      <c r="J47" t="s">
        <v>89</v>
      </c>
      <c r="K47">
        <v>11213</v>
      </c>
      <c r="L47" t="s">
        <v>92</v>
      </c>
      <c r="M47" t="s">
        <v>97</v>
      </c>
      <c r="N47">
        <v>8</v>
      </c>
      <c r="O47">
        <v>1161.8</v>
      </c>
      <c r="P47" t="s">
        <v>100</v>
      </c>
      <c r="Q47">
        <v>31</v>
      </c>
      <c r="R47" t="s">
        <v>101</v>
      </c>
      <c r="T47" t="s">
        <v>104</v>
      </c>
    </row>
    <row r="48" spans="1:20">
      <c r="A48" s="1">
        <f>HYPERLINK("https://lsnyc.legalserver.org/matter/dynamic-profile/view/1894378","19-1894378")</f>
        <v>0</v>
      </c>
      <c r="B48" t="s">
        <v>22</v>
      </c>
      <c r="C48" t="s">
        <v>47</v>
      </c>
      <c r="E48" t="s">
        <v>56</v>
      </c>
      <c r="F48" t="s">
        <v>74</v>
      </c>
      <c r="G48" t="s">
        <v>86</v>
      </c>
      <c r="H48">
        <v>28</v>
      </c>
      <c r="I48" t="s">
        <v>88</v>
      </c>
      <c r="J48" t="s">
        <v>89</v>
      </c>
      <c r="K48">
        <v>11213</v>
      </c>
      <c r="L48" t="s">
        <v>90</v>
      </c>
      <c r="M48" t="s">
        <v>98</v>
      </c>
      <c r="N48">
        <v>2</v>
      </c>
      <c r="O48">
        <v>1326</v>
      </c>
      <c r="P48" t="s">
        <v>100</v>
      </c>
      <c r="Q48">
        <v>31</v>
      </c>
      <c r="R48" t="s">
        <v>101</v>
      </c>
      <c r="T48" t="s">
        <v>104</v>
      </c>
    </row>
    <row r="49" spans="1:20">
      <c r="A49" s="1">
        <f>HYPERLINK("https://lsnyc.legalserver.org/matter/dynamic-profile/view/1895618","19-1895618")</f>
        <v>0</v>
      </c>
      <c r="B49" t="s">
        <v>22</v>
      </c>
      <c r="C49" t="s">
        <v>48</v>
      </c>
      <c r="E49" t="s">
        <v>67</v>
      </c>
      <c r="F49" t="s">
        <v>84</v>
      </c>
      <c r="G49" t="s">
        <v>86</v>
      </c>
      <c r="H49">
        <v>23</v>
      </c>
      <c r="I49" t="s">
        <v>88</v>
      </c>
      <c r="J49" t="s">
        <v>89</v>
      </c>
      <c r="K49">
        <v>11213</v>
      </c>
      <c r="L49" t="s">
        <v>90</v>
      </c>
      <c r="M49" t="s">
        <v>98</v>
      </c>
      <c r="N49">
        <v>9</v>
      </c>
      <c r="O49">
        <v>1513.39</v>
      </c>
      <c r="P49" t="s">
        <v>100</v>
      </c>
      <c r="Q49">
        <v>31</v>
      </c>
      <c r="R49" t="s">
        <v>101</v>
      </c>
      <c r="T49" t="s">
        <v>104</v>
      </c>
    </row>
    <row r="50" spans="1:20">
      <c r="A50" s="1">
        <f>HYPERLINK("https://lsnyc.legalserver.org/matter/dynamic-profile/view/1880274","18-1880274")</f>
        <v>0</v>
      </c>
      <c r="B50" t="s">
        <v>25</v>
      </c>
      <c r="C50" t="s">
        <v>36</v>
      </c>
      <c r="E50" t="s">
        <v>57</v>
      </c>
      <c r="F50" t="s">
        <v>75</v>
      </c>
      <c r="G50" t="s">
        <v>86</v>
      </c>
      <c r="H50">
        <v>7</v>
      </c>
      <c r="I50" t="s">
        <v>88</v>
      </c>
      <c r="J50" t="s">
        <v>89</v>
      </c>
      <c r="K50">
        <v>11213</v>
      </c>
      <c r="L50" t="s">
        <v>92</v>
      </c>
      <c r="M50" t="s">
        <v>99</v>
      </c>
      <c r="N50">
        <v>35</v>
      </c>
      <c r="O50">
        <v>931.36</v>
      </c>
      <c r="P50" t="s">
        <v>100</v>
      </c>
      <c r="Q50">
        <v>31</v>
      </c>
      <c r="R50" t="s">
        <v>101</v>
      </c>
      <c r="T50" t="s">
        <v>104</v>
      </c>
    </row>
    <row r="51" spans="1:20">
      <c r="A51" s="1">
        <f>HYPERLINK("https://lsnyc.legalserver.org/matter/dynamic-profile/view/0821553","16-0821553")</f>
        <v>0</v>
      </c>
      <c r="B51" t="s">
        <v>28</v>
      </c>
      <c r="C51" t="s">
        <v>49</v>
      </c>
      <c r="E51" t="s">
        <v>68</v>
      </c>
      <c r="F51" t="s">
        <v>85</v>
      </c>
      <c r="G51" t="s">
        <v>86</v>
      </c>
      <c r="H51">
        <v>33</v>
      </c>
      <c r="I51" t="s">
        <v>88</v>
      </c>
      <c r="J51" t="s">
        <v>89</v>
      </c>
      <c r="K51">
        <v>11213</v>
      </c>
      <c r="L51" t="s">
        <v>91</v>
      </c>
      <c r="N51">
        <v>0</v>
      </c>
      <c r="O51">
        <v>0</v>
      </c>
      <c r="Q51">
        <v>0</v>
      </c>
      <c r="R51" t="s">
        <v>102</v>
      </c>
      <c r="T51" t="s">
        <v>105</v>
      </c>
    </row>
    <row r="52" spans="1:20">
      <c r="A52" s="1">
        <f>HYPERLINK("https://lsnyc.legalserver.org/matter/dynamic-profile/view/1868616","18-1868616")</f>
        <v>0</v>
      </c>
      <c r="B52" t="s">
        <v>28</v>
      </c>
      <c r="C52" t="s">
        <v>50</v>
      </c>
      <c r="E52" t="s">
        <v>68</v>
      </c>
      <c r="F52" t="s">
        <v>85</v>
      </c>
      <c r="G52" t="s">
        <v>86</v>
      </c>
      <c r="H52">
        <v>33</v>
      </c>
      <c r="I52" t="s">
        <v>88</v>
      </c>
      <c r="J52" t="s">
        <v>89</v>
      </c>
      <c r="K52">
        <v>11213</v>
      </c>
      <c r="N52">
        <v>0</v>
      </c>
      <c r="O52">
        <v>0</v>
      </c>
      <c r="Q52">
        <v>0</v>
      </c>
      <c r="R52" t="s">
        <v>103</v>
      </c>
      <c r="T52" t="s">
        <v>105</v>
      </c>
    </row>
    <row r="53" spans="1:20">
      <c r="A53" s="1">
        <f>HYPERLINK("https://lsnyc.legalserver.org/matter/dynamic-profile/view/1868621","18-1868621")</f>
        <v>0</v>
      </c>
      <c r="B53" t="s">
        <v>28</v>
      </c>
      <c r="C53" t="s">
        <v>50</v>
      </c>
      <c r="E53" t="s">
        <v>68</v>
      </c>
      <c r="F53" t="s">
        <v>85</v>
      </c>
      <c r="G53" t="s">
        <v>86</v>
      </c>
      <c r="H53">
        <v>33</v>
      </c>
      <c r="I53" t="s">
        <v>88</v>
      </c>
      <c r="J53" t="s">
        <v>89</v>
      </c>
      <c r="K53">
        <v>11213</v>
      </c>
      <c r="L53" t="s">
        <v>91</v>
      </c>
      <c r="N53">
        <v>0</v>
      </c>
      <c r="O53">
        <v>0</v>
      </c>
      <c r="Q53">
        <v>0</v>
      </c>
      <c r="R53" t="s">
        <v>102</v>
      </c>
      <c r="T5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Address Search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2019-11-26T19:14:00Z</dcterms:created>
  <dcterms:modified xsi:type="dcterms:W3CDTF">2019-11-26T19:14:00Z</dcterms:modified>
</cp:coreProperties>
</file>