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<sst xmlns="http://schemas.openxmlformats.org/spreadsheetml/2006/main" count="661" uniqueCount="125">
  <si>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</si>
  <si>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</si>
  <si>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</si>
  <si>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</si>
  <si>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</si>
  <si>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</si>
  <si>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</si>
  <si>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</si>
  <si>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</si>
  <si>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</si>
  <si>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</si>
  <si>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HAL Eligibility Date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</si>
  <si>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</si>
  <si>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</si>
  <si>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</si>
  <si>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</si>
  <si>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</si>
  <si>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</si>
  <si>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</si>
  <si>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</si>
  <si>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Housing Total Monthly Rent</t>
  </si>
  <si>
    <t>Referral Source</t>
  </si>
  <si>
    <t>Date of Birth</t>
  </si>
  <si>
    <t>Gen Pub Assist Case Number</t>
  </si>
  <si>
    <t>Social Security #</t>
  </si>
  <si>
    <t>Housing Income Verification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</si>
  <si>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</si>
  <si>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</si>
  <si>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</si>
  <si>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</si>
  <si>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</si>
  <si>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</si>
  <si>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</si>
  <si>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</si>
  <si>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</si>
  <si>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</si>
  <si>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</si>
  <si>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</si>
  <si>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</si>
  <si>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</si>
  <si>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</si>
  <si>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</si>
  <si>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</si>
  <si>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Caseworker Name</t>
  </si>
  <si>
    <t>Honan, Thomas</t>
  </si>
  <si>
    <t>James, Lelia</t>
  </si>
  <si>
    <t>10/08/2019</t>
  </si>
  <si>
    <t>10/21/2019</t>
  </si>
  <si>
    <t>10/18/2019</t>
  </si>
  <si>
    <t>10/25/2019</t>
  </si>
  <si>
    <t>10/28/2019</t>
  </si>
  <si>
    <t>10/09/2019</t>
  </si>
  <si>
    <t>10/29/2019</t>
  </si>
  <si>
    <t>Cherly</t>
  </si>
  <si>
    <t>Ana</t>
  </si>
  <si>
    <t>Santa</t>
  </si>
  <si>
    <t>Zobeida</t>
  </si>
  <si>
    <t>Eva</t>
  </si>
  <si>
    <t>Beatriz</t>
  </si>
  <si>
    <t>Nidia</t>
  </si>
  <si>
    <t>Zenaida</t>
  </si>
  <si>
    <t>Sandra</t>
  </si>
  <si>
    <t>Jorge</t>
  </si>
  <si>
    <t>Garcia</t>
  </si>
  <si>
    <t>Diaz</t>
  </si>
  <si>
    <t>Baldayac</t>
  </si>
  <si>
    <t>Polanco</t>
  </si>
  <si>
    <t>Nunez</t>
  </si>
  <si>
    <t>Luna</t>
  </si>
  <si>
    <t>Ramirez</t>
  </si>
  <si>
    <t>Bolanos</t>
  </si>
  <si>
    <t>Santiago</t>
  </si>
  <si>
    <t>Tejeda</t>
  </si>
  <si>
    <t>5763 wadsworth terrace</t>
  </si>
  <si>
    <t>57-63 wadsworth terrace</t>
  </si>
  <si>
    <t>57-63 Wadsworth Terrace</t>
  </si>
  <si>
    <t>4a</t>
  </si>
  <si>
    <t>4G</t>
  </si>
  <si>
    <t>5D</t>
  </si>
  <si>
    <t>5G</t>
  </si>
  <si>
    <t>1E</t>
  </si>
  <si>
    <t>2D</t>
  </si>
  <si>
    <t>2E</t>
  </si>
  <si>
    <t>5F</t>
  </si>
  <si>
    <t>New York</t>
  </si>
  <si>
    <t>Yes</t>
  </si>
  <si>
    <t>Affirmative Litigation Supreme</t>
  </si>
  <si>
    <t>DHCR Administrative Action</t>
  </si>
  <si>
    <t>HP Action</t>
  </si>
  <si>
    <t>Representation - State Court</t>
  </si>
  <si>
    <t>3018 Tenant Rights Coalition (TRC)</t>
  </si>
  <si>
    <t>63 Private Landlord/Tenant</t>
  </si>
  <si>
    <t>Returning Client</t>
  </si>
  <si>
    <t>Outreach</t>
  </si>
  <si>
    <t>Self-referred</t>
  </si>
  <si>
    <t>02/07/1997</t>
  </si>
  <si>
    <t>08/07/1955</t>
  </si>
  <si>
    <t>12/13/1971</t>
  </si>
  <si>
    <t>12/15/1964</t>
  </si>
  <si>
    <t>06/02/1947</t>
  </si>
  <si>
    <t>01/18/1958</t>
  </si>
  <si>
    <t>04/26/1987</t>
  </si>
  <si>
    <t>12/24/1925</t>
  </si>
  <si>
    <t>04/13/1965</t>
  </si>
  <si>
    <t>07/13/1954</t>
  </si>
  <si>
    <t>018333465F</t>
  </si>
  <si>
    <t>WX87371X</t>
  </si>
  <si>
    <t>087-86-4402</t>
  </si>
  <si>
    <t>123-54-6854</t>
  </si>
  <si>
    <t>075-84-5743</t>
  </si>
  <si>
    <t>096-68-6113</t>
  </si>
  <si>
    <t>071-46-3302</t>
  </si>
  <si>
    <t>103-82-4642</t>
  </si>
  <si>
    <t>114-96-7551</t>
  </si>
  <si>
    <t>044-70-4495</t>
  </si>
  <si>
    <t>074-62-1096</t>
  </si>
  <si>
    <t>096-88-6073</t>
  </si>
  <si>
    <t>DHCI Form</t>
  </si>
  <si>
    <t>Rent Stabilized</t>
  </si>
  <si>
    <t>None</t>
  </si>
  <si>
    <t>Section 8</t>
  </si>
  <si>
    <t>DRIE/SCRIE</t>
  </si>
  <si>
    <t>Spanish</t>
  </si>
  <si>
    <t>English</t>
  </si>
  <si>
    <t>Garcia, Keiannis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</si>
</sst>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29"/>
  <sheetViews>
    <sheetView tabSelected="1" workbookViewId="0"/>
  </sheetViews>
  <sheetFormatPr defaultRowHeight="15"/>
  <cols>
    <col min="1" max="1" width="20.7109375" style="1" customWidth="1"/>
  </cols>
  <sheetData>
    <row r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 s="1">
        <f>HYPERLINK("https://lsnyc.legalserver.org/matter/dynamic-profile/view/1911513","19-1911513")</f>
        <v>0</v>
      </c>
      <c r="B2" t="s">
        <v>44</v>
      </c>
      <c r="C2" t="s">
        <v>46</v>
      </c>
      <c r="E2" t="s">
        <v>53</v>
      </c>
      <c r="F2" t="s">
        <v>63</v>
      </c>
      <c r="G2" t="s">
        <v>73</v>
      </c>
      <c r="H2" t="s">
        <v>76</v>
      </c>
      <c r="I2" t="s">
        <v>84</v>
      </c>
      <c r="J2">
        <v>10040</v>
      </c>
      <c r="K2" t="s">
        <v>85</v>
      </c>
      <c r="L2" t="s">
        <v>46</v>
      </c>
      <c r="N2" t="s">
        <v>86</v>
      </c>
      <c r="O2" t="s">
        <v>89</v>
      </c>
      <c r="Q2" t="s">
        <v>90</v>
      </c>
      <c r="R2" t="s">
        <v>85</v>
      </c>
      <c r="S2" t="s">
        <v>91</v>
      </c>
      <c r="U2">
        <v>995.92</v>
      </c>
      <c r="V2" t="s">
        <v>92</v>
      </c>
      <c r="W2" t="s">
        <v>95</v>
      </c>
      <c r="X2" t="s">
        <v>105</v>
      </c>
      <c r="Y2" t="s">
        <v>107</v>
      </c>
      <c r="Z2" t="s">
        <v>117</v>
      </c>
      <c r="AA2">
        <v>44</v>
      </c>
      <c r="AB2" t="s">
        <v>118</v>
      </c>
      <c r="AC2" t="s">
        <v>119</v>
      </c>
      <c r="AD2">
        <v>15</v>
      </c>
      <c r="AE2">
        <v>2</v>
      </c>
      <c r="AF2">
        <v>2</v>
      </c>
      <c r="AG2">
        <v>50.49</v>
      </c>
      <c r="AJ2" t="s">
        <v>122</v>
      </c>
      <c r="AK2">
        <v>13000</v>
      </c>
      <c r="AQ2">
        <v>0.1</v>
      </c>
      <c r="AR2" t="s">
        <v>124</v>
      </c>
    </row>
    <row r="3" spans="1:44">
      <c r="A3" s="1">
        <f>HYPERLINK("https://lsnyc.legalserver.org/matter/dynamic-profile/view/1912409","19-1912409")</f>
        <v>0</v>
      </c>
      <c r="B3" t="s">
        <v>44</v>
      </c>
      <c r="C3" t="s">
        <v>47</v>
      </c>
      <c r="E3" t="s">
        <v>53</v>
      </c>
      <c r="F3" t="s">
        <v>63</v>
      </c>
      <c r="G3" t="s">
        <v>74</v>
      </c>
      <c r="H3" t="s">
        <v>76</v>
      </c>
      <c r="I3" t="s">
        <v>84</v>
      </c>
      <c r="J3">
        <v>10040</v>
      </c>
      <c r="K3" t="s">
        <v>85</v>
      </c>
      <c r="L3" t="s">
        <v>47</v>
      </c>
      <c r="N3" t="s">
        <v>87</v>
      </c>
      <c r="O3" t="s">
        <v>89</v>
      </c>
      <c r="Q3" t="s">
        <v>90</v>
      </c>
      <c r="R3" t="s">
        <v>85</v>
      </c>
      <c r="S3" t="s">
        <v>91</v>
      </c>
      <c r="U3">
        <v>995.92</v>
      </c>
      <c r="V3" t="s">
        <v>92</v>
      </c>
      <c r="W3" t="s">
        <v>95</v>
      </c>
      <c r="X3" t="s">
        <v>105</v>
      </c>
      <c r="Y3" t="s">
        <v>107</v>
      </c>
      <c r="Z3" t="s">
        <v>117</v>
      </c>
      <c r="AA3">
        <v>44</v>
      </c>
      <c r="AB3" t="s">
        <v>118</v>
      </c>
      <c r="AC3" t="s">
        <v>119</v>
      </c>
      <c r="AD3">
        <v>15</v>
      </c>
      <c r="AE3">
        <v>2</v>
      </c>
      <c r="AF3">
        <v>2</v>
      </c>
      <c r="AG3">
        <v>50.49</v>
      </c>
      <c r="AJ3" t="s">
        <v>122</v>
      </c>
      <c r="AK3">
        <v>13000</v>
      </c>
      <c r="AQ3">
        <v>0</v>
      </c>
      <c r="AR3" t="s">
        <v>124</v>
      </c>
    </row>
    <row r="4" spans="1:44">
      <c r="A4" s="1">
        <f>HYPERLINK("https://lsnyc.legalserver.org/matter/dynamic-profile/view/1912418","19-1912418")</f>
        <v>0</v>
      </c>
      <c r="B4" t="s">
        <v>44</v>
      </c>
      <c r="C4" t="s">
        <v>47</v>
      </c>
      <c r="E4" t="s">
        <v>53</v>
      </c>
      <c r="F4" t="s">
        <v>63</v>
      </c>
      <c r="G4" t="s">
        <v>74</v>
      </c>
      <c r="H4" t="s">
        <v>76</v>
      </c>
      <c r="I4" t="s">
        <v>84</v>
      </c>
      <c r="J4">
        <v>10040</v>
      </c>
      <c r="K4" t="s">
        <v>85</v>
      </c>
      <c r="L4" t="s">
        <v>47</v>
      </c>
      <c r="N4" t="s">
        <v>87</v>
      </c>
      <c r="O4" t="s">
        <v>89</v>
      </c>
      <c r="Q4" t="s">
        <v>90</v>
      </c>
      <c r="R4" t="s">
        <v>85</v>
      </c>
      <c r="S4" t="s">
        <v>91</v>
      </c>
      <c r="U4">
        <v>995.92</v>
      </c>
      <c r="V4" t="s">
        <v>92</v>
      </c>
      <c r="W4" t="s">
        <v>95</v>
      </c>
      <c r="X4" t="s">
        <v>105</v>
      </c>
      <c r="Y4" t="s">
        <v>107</v>
      </c>
      <c r="Z4" t="s">
        <v>117</v>
      </c>
      <c r="AA4">
        <v>44</v>
      </c>
      <c r="AB4" t="s">
        <v>118</v>
      </c>
      <c r="AC4" t="s">
        <v>119</v>
      </c>
      <c r="AD4">
        <v>15</v>
      </c>
      <c r="AE4">
        <v>2</v>
      </c>
      <c r="AF4">
        <v>2</v>
      </c>
      <c r="AG4">
        <v>50.49</v>
      </c>
      <c r="AJ4" t="s">
        <v>122</v>
      </c>
      <c r="AK4">
        <v>13000</v>
      </c>
      <c r="AQ4">
        <v>0</v>
      </c>
      <c r="AR4" t="s">
        <v>124</v>
      </c>
    </row>
    <row r="5" spans="1:44">
      <c r="A5" s="1">
        <f>HYPERLINK("https://lsnyc.legalserver.org/matter/dynamic-profile/view/1912336","19-1912336")</f>
        <v>0</v>
      </c>
      <c r="B5" t="s">
        <v>44</v>
      </c>
      <c r="C5" t="s">
        <v>48</v>
      </c>
      <c r="E5" t="s">
        <v>54</v>
      </c>
      <c r="F5" t="s">
        <v>64</v>
      </c>
      <c r="G5" t="s">
        <v>75</v>
      </c>
      <c r="H5" t="s">
        <v>77</v>
      </c>
      <c r="I5" t="s">
        <v>84</v>
      </c>
      <c r="J5">
        <v>10040</v>
      </c>
      <c r="K5" t="s">
        <v>85</v>
      </c>
      <c r="L5" t="s">
        <v>48</v>
      </c>
      <c r="N5" t="s">
        <v>87</v>
      </c>
      <c r="O5" t="s">
        <v>89</v>
      </c>
      <c r="Q5" t="s">
        <v>90</v>
      </c>
      <c r="R5" t="s">
        <v>85</v>
      </c>
      <c r="S5" t="s">
        <v>91</v>
      </c>
      <c r="U5">
        <v>1134.04</v>
      </c>
      <c r="V5" t="s">
        <v>92</v>
      </c>
      <c r="W5" t="s">
        <v>96</v>
      </c>
      <c r="X5" t="s">
        <v>106</v>
      </c>
      <c r="Y5" t="s">
        <v>108</v>
      </c>
      <c r="Z5" t="s">
        <v>117</v>
      </c>
      <c r="AA5">
        <v>44</v>
      </c>
      <c r="AB5" t="s">
        <v>118</v>
      </c>
      <c r="AC5" t="s">
        <v>120</v>
      </c>
      <c r="AD5">
        <v>36</v>
      </c>
      <c r="AE5">
        <v>1</v>
      </c>
      <c r="AF5">
        <v>0</v>
      </c>
      <c r="AG5">
        <v>59.72</v>
      </c>
      <c r="AJ5" t="s">
        <v>122</v>
      </c>
      <c r="AK5">
        <v>7459.2</v>
      </c>
      <c r="AQ5">
        <v>0</v>
      </c>
      <c r="AR5" t="s">
        <v>124</v>
      </c>
    </row>
    <row r="6" spans="1:44">
      <c r="A6" s="1">
        <f>HYPERLINK("https://lsnyc.legalserver.org/matter/dynamic-profile/view/1912943","19-1912943")</f>
        <v>0</v>
      </c>
      <c r="B6" t="s">
        <v>44</v>
      </c>
      <c r="C6" t="s">
        <v>49</v>
      </c>
      <c r="E6" t="s">
        <v>54</v>
      </c>
      <c r="F6" t="s">
        <v>64</v>
      </c>
      <c r="G6" t="s">
        <v>75</v>
      </c>
      <c r="H6" t="s">
        <v>77</v>
      </c>
      <c r="I6" t="s">
        <v>84</v>
      </c>
      <c r="J6">
        <v>10040</v>
      </c>
      <c r="K6" t="s">
        <v>85</v>
      </c>
      <c r="L6" t="s">
        <v>49</v>
      </c>
      <c r="N6" t="s">
        <v>87</v>
      </c>
      <c r="O6" t="s">
        <v>89</v>
      </c>
      <c r="Q6" t="s">
        <v>90</v>
      </c>
      <c r="R6" t="s">
        <v>85</v>
      </c>
      <c r="S6" t="s">
        <v>91</v>
      </c>
      <c r="U6">
        <v>1134.04</v>
      </c>
      <c r="V6" t="s">
        <v>92</v>
      </c>
      <c r="W6" t="s">
        <v>96</v>
      </c>
      <c r="Y6" t="s">
        <v>108</v>
      </c>
      <c r="Z6" t="s">
        <v>117</v>
      </c>
      <c r="AA6">
        <v>44</v>
      </c>
      <c r="AB6" t="s">
        <v>118</v>
      </c>
      <c r="AC6" t="s">
        <v>120</v>
      </c>
      <c r="AD6">
        <v>36</v>
      </c>
      <c r="AE6">
        <v>1</v>
      </c>
      <c r="AF6">
        <v>0</v>
      </c>
      <c r="AG6">
        <v>59.72</v>
      </c>
      <c r="AJ6" t="s">
        <v>122</v>
      </c>
      <c r="AK6">
        <v>7459.2</v>
      </c>
      <c r="AQ6">
        <v>0</v>
      </c>
      <c r="AR6" t="s">
        <v>124</v>
      </c>
    </row>
    <row r="7" spans="1:44">
      <c r="A7" s="1">
        <f>HYPERLINK("https://lsnyc.legalserver.org/matter/dynamic-profile/view/1911516","19-1911516")</f>
        <v>0</v>
      </c>
      <c r="B7" t="s">
        <v>44</v>
      </c>
      <c r="C7" t="s">
        <v>46</v>
      </c>
      <c r="E7" t="s">
        <v>54</v>
      </c>
      <c r="F7" t="s">
        <v>64</v>
      </c>
      <c r="G7" t="s">
        <v>75</v>
      </c>
      <c r="H7" t="s">
        <v>77</v>
      </c>
      <c r="I7" t="s">
        <v>84</v>
      </c>
      <c r="J7">
        <v>10040</v>
      </c>
      <c r="K7" t="s">
        <v>85</v>
      </c>
      <c r="L7" t="s">
        <v>46</v>
      </c>
      <c r="N7" t="s">
        <v>86</v>
      </c>
      <c r="O7" t="s">
        <v>89</v>
      </c>
      <c r="Q7" t="s">
        <v>90</v>
      </c>
      <c r="R7" t="s">
        <v>85</v>
      </c>
      <c r="S7" t="s">
        <v>91</v>
      </c>
      <c r="U7">
        <v>1134.04</v>
      </c>
      <c r="V7" t="s">
        <v>92</v>
      </c>
      <c r="W7" t="s">
        <v>96</v>
      </c>
      <c r="X7" t="s">
        <v>106</v>
      </c>
      <c r="Y7" t="s">
        <v>108</v>
      </c>
      <c r="Z7" t="s">
        <v>117</v>
      </c>
      <c r="AA7">
        <v>44</v>
      </c>
      <c r="AB7" t="s">
        <v>118</v>
      </c>
      <c r="AC7" t="s">
        <v>120</v>
      </c>
      <c r="AD7">
        <v>36</v>
      </c>
      <c r="AE7">
        <v>1</v>
      </c>
      <c r="AF7">
        <v>0</v>
      </c>
      <c r="AG7">
        <v>63.51</v>
      </c>
      <c r="AJ7" t="s">
        <v>122</v>
      </c>
      <c r="AK7">
        <v>7932</v>
      </c>
      <c r="AQ7">
        <v>0.1</v>
      </c>
      <c r="AR7" t="s">
        <v>124</v>
      </c>
    </row>
    <row r="8" spans="1:44">
      <c r="A8" s="1">
        <f>HYPERLINK("https://lsnyc.legalserver.org/matter/dynamic-profile/view/1911547","19-1911547")</f>
        <v>0</v>
      </c>
      <c r="B8" t="s">
        <v>44</v>
      </c>
      <c r="C8" t="s">
        <v>46</v>
      </c>
      <c r="E8" t="s">
        <v>55</v>
      </c>
      <c r="F8" t="s">
        <v>65</v>
      </c>
      <c r="G8" t="s">
        <v>75</v>
      </c>
      <c r="H8" t="s">
        <v>78</v>
      </c>
      <c r="I8" t="s">
        <v>84</v>
      </c>
      <c r="J8">
        <v>10040</v>
      </c>
      <c r="K8" t="s">
        <v>85</v>
      </c>
      <c r="L8" t="s">
        <v>46</v>
      </c>
      <c r="N8" t="s">
        <v>86</v>
      </c>
      <c r="O8" t="s">
        <v>89</v>
      </c>
      <c r="Q8" t="s">
        <v>90</v>
      </c>
      <c r="R8" t="s">
        <v>85</v>
      </c>
      <c r="S8" t="s">
        <v>91</v>
      </c>
      <c r="U8">
        <v>952</v>
      </c>
      <c r="V8" t="s">
        <v>92</v>
      </c>
      <c r="W8" t="s">
        <v>97</v>
      </c>
      <c r="Y8" t="s">
        <v>109</v>
      </c>
      <c r="Z8" t="s">
        <v>117</v>
      </c>
      <c r="AA8">
        <v>44</v>
      </c>
      <c r="AB8" t="s">
        <v>118</v>
      </c>
      <c r="AC8" t="s">
        <v>119</v>
      </c>
      <c r="AD8">
        <v>24</v>
      </c>
      <c r="AE8">
        <v>2</v>
      </c>
      <c r="AF8">
        <v>1</v>
      </c>
      <c r="AG8">
        <v>93.76000000000001</v>
      </c>
      <c r="AJ8" t="s">
        <v>122</v>
      </c>
      <c r="AK8">
        <v>20000</v>
      </c>
      <c r="AQ8">
        <v>0.1</v>
      </c>
      <c r="AR8" t="s">
        <v>124</v>
      </c>
    </row>
    <row r="9" spans="1:44">
      <c r="A9" s="1">
        <f>HYPERLINK("https://lsnyc.legalserver.org/matter/dynamic-profile/view/1912334","19-1912334")</f>
        <v>0</v>
      </c>
      <c r="B9" t="s">
        <v>44</v>
      </c>
      <c r="C9" t="s">
        <v>48</v>
      </c>
      <c r="E9" t="s">
        <v>55</v>
      </c>
      <c r="F9" t="s">
        <v>65</v>
      </c>
      <c r="G9" t="s">
        <v>75</v>
      </c>
      <c r="H9" t="s">
        <v>78</v>
      </c>
      <c r="I9" t="s">
        <v>84</v>
      </c>
      <c r="J9">
        <v>10040</v>
      </c>
      <c r="K9" t="s">
        <v>85</v>
      </c>
      <c r="L9" t="s">
        <v>48</v>
      </c>
      <c r="N9" t="s">
        <v>87</v>
      </c>
      <c r="O9" t="s">
        <v>89</v>
      </c>
      <c r="Q9" t="s">
        <v>90</v>
      </c>
      <c r="R9" t="s">
        <v>85</v>
      </c>
      <c r="S9" t="s">
        <v>91</v>
      </c>
      <c r="U9">
        <v>952</v>
      </c>
      <c r="V9" t="s">
        <v>92</v>
      </c>
      <c r="W9" t="s">
        <v>97</v>
      </c>
      <c r="Y9" t="s">
        <v>109</v>
      </c>
      <c r="Z9" t="s">
        <v>117</v>
      </c>
      <c r="AA9">
        <v>44</v>
      </c>
      <c r="AB9" t="s">
        <v>118</v>
      </c>
      <c r="AC9" t="s">
        <v>119</v>
      </c>
      <c r="AD9">
        <v>24</v>
      </c>
      <c r="AE9">
        <v>2</v>
      </c>
      <c r="AF9">
        <v>1</v>
      </c>
      <c r="AG9">
        <v>93.76000000000001</v>
      </c>
      <c r="AJ9" t="s">
        <v>122</v>
      </c>
      <c r="AK9">
        <v>20000</v>
      </c>
      <c r="AQ9">
        <v>0</v>
      </c>
      <c r="AR9" t="s">
        <v>124</v>
      </c>
    </row>
    <row r="10" spans="1:44">
      <c r="A10" s="1">
        <f>HYPERLINK("https://lsnyc.legalserver.org/matter/dynamic-profile/view/1913071","19-1913071")</f>
        <v>0</v>
      </c>
      <c r="B10" t="s">
        <v>44</v>
      </c>
      <c r="C10" t="s">
        <v>50</v>
      </c>
      <c r="E10" t="s">
        <v>55</v>
      </c>
      <c r="F10" t="s">
        <v>65</v>
      </c>
      <c r="G10" t="s">
        <v>75</v>
      </c>
      <c r="H10" t="s">
        <v>78</v>
      </c>
      <c r="I10" t="s">
        <v>84</v>
      </c>
      <c r="J10">
        <v>10040</v>
      </c>
      <c r="K10" t="s">
        <v>85</v>
      </c>
      <c r="L10" t="s">
        <v>50</v>
      </c>
      <c r="N10" t="s">
        <v>87</v>
      </c>
      <c r="O10" t="s">
        <v>89</v>
      </c>
      <c r="Q10" t="s">
        <v>90</v>
      </c>
      <c r="R10" t="s">
        <v>85</v>
      </c>
      <c r="S10" t="s">
        <v>91</v>
      </c>
      <c r="U10">
        <v>952</v>
      </c>
      <c r="V10" t="s">
        <v>92</v>
      </c>
      <c r="W10" t="s">
        <v>97</v>
      </c>
      <c r="Y10" t="s">
        <v>109</v>
      </c>
      <c r="Z10" t="s">
        <v>117</v>
      </c>
      <c r="AA10">
        <v>44</v>
      </c>
      <c r="AB10" t="s">
        <v>118</v>
      </c>
      <c r="AC10" t="s">
        <v>119</v>
      </c>
      <c r="AD10">
        <v>25</v>
      </c>
      <c r="AE10">
        <v>2</v>
      </c>
      <c r="AF10">
        <v>1</v>
      </c>
      <c r="AG10">
        <v>93.76000000000001</v>
      </c>
      <c r="AJ10" t="s">
        <v>122</v>
      </c>
      <c r="AK10">
        <v>20000</v>
      </c>
      <c r="AQ10">
        <v>0</v>
      </c>
      <c r="AR10" t="s">
        <v>124</v>
      </c>
    </row>
    <row r="11" spans="1:44">
      <c r="A11" s="1">
        <f>HYPERLINK("https://lsnyc.legalserver.org/matter/dynamic-profile/view/1911553","19-1911553")</f>
        <v>0</v>
      </c>
      <c r="B11" t="s">
        <v>44</v>
      </c>
      <c r="C11" t="s">
        <v>46</v>
      </c>
      <c r="E11" t="s">
        <v>56</v>
      </c>
      <c r="F11" t="s">
        <v>66</v>
      </c>
      <c r="G11" t="s">
        <v>75</v>
      </c>
      <c r="H11" t="s">
        <v>79</v>
      </c>
      <c r="I11" t="s">
        <v>84</v>
      </c>
      <c r="J11">
        <v>10040</v>
      </c>
      <c r="K11" t="s">
        <v>85</v>
      </c>
      <c r="L11" t="s">
        <v>46</v>
      </c>
      <c r="N11" t="s">
        <v>86</v>
      </c>
      <c r="O11" t="s">
        <v>89</v>
      </c>
      <c r="Q11" t="s">
        <v>90</v>
      </c>
      <c r="R11" t="s">
        <v>85</v>
      </c>
      <c r="S11" t="s">
        <v>91</v>
      </c>
      <c r="U11">
        <v>211</v>
      </c>
      <c r="V11" t="s">
        <v>92</v>
      </c>
      <c r="W11" t="s">
        <v>98</v>
      </c>
      <c r="Y11" t="s">
        <v>110</v>
      </c>
      <c r="Z11" t="s">
        <v>117</v>
      </c>
      <c r="AA11">
        <v>44</v>
      </c>
      <c r="AB11" t="s">
        <v>118</v>
      </c>
      <c r="AC11" t="s">
        <v>120</v>
      </c>
      <c r="AD11">
        <v>24</v>
      </c>
      <c r="AE11">
        <v>1</v>
      </c>
      <c r="AF11">
        <v>0</v>
      </c>
      <c r="AG11">
        <v>100.39</v>
      </c>
      <c r="AJ11" t="s">
        <v>122</v>
      </c>
      <c r="AK11">
        <v>12539</v>
      </c>
      <c r="AQ11">
        <v>0.1</v>
      </c>
      <c r="AR11" t="s">
        <v>124</v>
      </c>
    </row>
    <row r="12" spans="1:44">
      <c r="A12" s="1">
        <f>HYPERLINK("https://lsnyc.legalserver.org/matter/dynamic-profile/view/1912405","19-1912405")</f>
        <v>0</v>
      </c>
      <c r="B12" t="s">
        <v>44</v>
      </c>
      <c r="C12" t="s">
        <v>47</v>
      </c>
      <c r="E12" t="s">
        <v>56</v>
      </c>
      <c r="F12" t="s">
        <v>66</v>
      </c>
      <c r="G12" t="s">
        <v>75</v>
      </c>
      <c r="H12" t="s">
        <v>79</v>
      </c>
      <c r="I12" t="s">
        <v>84</v>
      </c>
      <c r="J12">
        <v>10040</v>
      </c>
      <c r="K12" t="s">
        <v>85</v>
      </c>
      <c r="L12" t="s">
        <v>47</v>
      </c>
      <c r="N12" t="s">
        <v>87</v>
      </c>
      <c r="O12" t="s">
        <v>89</v>
      </c>
      <c r="Q12" t="s">
        <v>90</v>
      </c>
      <c r="R12" t="s">
        <v>85</v>
      </c>
      <c r="S12" t="s">
        <v>91</v>
      </c>
      <c r="U12">
        <v>211</v>
      </c>
      <c r="V12" t="s">
        <v>92</v>
      </c>
      <c r="W12" t="s">
        <v>98</v>
      </c>
      <c r="Y12" t="s">
        <v>110</v>
      </c>
      <c r="Z12" t="s">
        <v>117</v>
      </c>
      <c r="AA12">
        <v>44</v>
      </c>
      <c r="AB12" t="s">
        <v>118</v>
      </c>
      <c r="AC12" t="s">
        <v>120</v>
      </c>
      <c r="AD12">
        <v>24</v>
      </c>
      <c r="AE12">
        <v>1</v>
      </c>
      <c r="AF12">
        <v>0</v>
      </c>
      <c r="AG12">
        <v>100.39</v>
      </c>
      <c r="AJ12" t="s">
        <v>122</v>
      </c>
      <c r="AK12">
        <v>12539</v>
      </c>
      <c r="AQ12">
        <v>0</v>
      </c>
      <c r="AR12" t="s">
        <v>124</v>
      </c>
    </row>
    <row r="13" spans="1:44">
      <c r="A13" s="1">
        <f>HYPERLINK("https://lsnyc.legalserver.org/matter/dynamic-profile/view/1912938","19-1912938")</f>
        <v>0</v>
      </c>
      <c r="B13" t="s">
        <v>44</v>
      </c>
      <c r="C13" t="s">
        <v>49</v>
      </c>
      <c r="E13" t="s">
        <v>56</v>
      </c>
      <c r="F13" t="s">
        <v>66</v>
      </c>
      <c r="G13" t="s">
        <v>75</v>
      </c>
      <c r="H13" t="s">
        <v>79</v>
      </c>
      <c r="I13" t="s">
        <v>84</v>
      </c>
      <c r="J13">
        <v>10040</v>
      </c>
      <c r="K13" t="s">
        <v>85</v>
      </c>
      <c r="L13" t="s">
        <v>49</v>
      </c>
      <c r="N13" t="s">
        <v>87</v>
      </c>
      <c r="O13" t="s">
        <v>89</v>
      </c>
      <c r="Q13" t="s">
        <v>90</v>
      </c>
      <c r="R13" t="s">
        <v>85</v>
      </c>
      <c r="S13" t="s">
        <v>91</v>
      </c>
      <c r="U13">
        <v>211</v>
      </c>
      <c r="V13" t="s">
        <v>92</v>
      </c>
      <c r="W13" t="s">
        <v>98</v>
      </c>
      <c r="Y13" t="s">
        <v>110</v>
      </c>
      <c r="Z13" t="s">
        <v>117</v>
      </c>
      <c r="AA13">
        <v>44</v>
      </c>
      <c r="AB13" t="s">
        <v>118</v>
      </c>
      <c r="AC13" t="s">
        <v>120</v>
      </c>
      <c r="AD13">
        <v>24</v>
      </c>
      <c r="AE13">
        <v>1</v>
      </c>
      <c r="AF13">
        <v>0</v>
      </c>
      <c r="AG13">
        <v>100.39</v>
      </c>
      <c r="AJ13" t="s">
        <v>122</v>
      </c>
      <c r="AK13">
        <v>12539</v>
      </c>
      <c r="AQ13">
        <v>0</v>
      </c>
      <c r="AR13" t="s">
        <v>124</v>
      </c>
    </row>
    <row r="14" spans="1:44">
      <c r="A14" s="1">
        <f>HYPERLINK("https://lsnyc.legalserver.org/matter/dynamic-profile/view/1911491","19-1911491")</f>
        <v>0</v>
      </c>
      <c r="B14" t="s">
        <v>44</v>
      </c>
      <c r="C14" t="s">
        <v>46</v>
      </c>
      <c r="E14" t="s">
        <v>57</v>
      </c>
      <c r="F14" t="s">
        <v>67</v>
      </c>
      <c r="G14" t="s">
        <v>75</v>
      </c>
      <c r="H14" t="s">
        <v>80</v>
      </c>
      <c r="I14" t="s">
        <v>84</v>
      </c>
      <c r="J14">
        <v>10040</v>
      </c>
      <c r="K14" t="s">
        <v>85</v>
      </c>
      <c r="L14" t="s">
        <v>46</v>
      </c>
      <c r="N14" t="s">
        <v>86</v>
      </c>
      <c r="O14" t="s">
        <v>89</v>
      </c>
      <c r="Q14" t="s">
        <v>90</v>
      </c>
      <c r="R14" t="s">
        <v>85</v>
      </c>
      <c r="S14" t="s">
        <v>91</v>
      </c>
      <c r="U14">
        <v>1230.2</v>
      </c>
      <c r="V14" t="s">
        <v>92</v>
      </c>
      <c r="W14" t="s">
        <v>99</v>
      </c>
      <c r="Y14" t="s">
        <v>111</v>
      </c>
      <c r="Z14" t="s">
        <v>117</v>
      </c>
      <c r="AA14">
        <v>44</v>
      </c>
      <c r="AB14" t="s">
        <v>118</v>
      </c>
      <c r="AC14" t="s">
        <v>120</v>
      </c>
      <c r="AD14">
        <v>23</v>
      </c>
      <c r="AE14">
        <v>1</v>
      </c>
      <c r="AF14">
        <v>0</v>
      </c>
      <c r="AG14">
        <v>114.43</v>
      </c>
      <c r="AJ14" t="s">
        <v>122</v>
      </c>
      <c r="AK14">
        <v>14292</v>
      </c>
      <c r="AQ14">
        <v>0.1</v>
      </c>
      <c r="AR14" t="s">
        <v>124</v>
      </c>
    </row>
    <row r="15" spans="1:44">
      <c r="A15" s="1">
        <f>HYPERLINK("https://lsnyc.legalserver.org/matter/dynamic-profile/view/1911593","19-1911593")</f>
        <v>0</v>
      </c>
      <c r="B15" t="s">
        <v>44</v>
      </c>
      <c r="C15" t="s">
        <v>51</v>
      </c>
      <c r="E15" t="s">
        <v>57</v>
      </c>
      <c r="F15" t="s">
        <v>67</v>
      </c>
      <c r="G15" t="s">
        <v>75</v>
      </c>
      <c r="H15" t="s">
        <v>80</v>
      </c>
      <c r="I15" t="s">
        <v>84</v>
      </c>
      <c r="J15">
        <v>10040</v>
      </c>
      <c r="K15" t="s">
        <v>85</v>
      </c>
      <c r="L15" t="s">
        <v>51</v>
      </c>
      <c r="N15" t="s">
        <v>87</v>
      </c>
      <c r="O15" t="s">
        <v>89</v>
      </c>
      <c r="Q15" t="s">
        <v>90</v>
      </c>
      <c r="R15" t="s">
        <v>85</v>
      </c>
      <c r="S15" t="s">
        <v>91</v>
      </c>
      <c r="U15">
        <v>1230.4</v>
      </c>
      <c r="V15" t="s">
        <v>92</v>
      </c>
      <c r="W15" t="s">
        <v>99</v>
      </c>
      <c r="Y15" t="s">
        <v>111</v>
      </c>
      <c r="Z15" t="s">
        <v>117</v>
      </c>
      <c r="AA15">
        <v>44</v>
      </c>
      <c r="AB15" t="s">
        <v>118</v>
      </c>
      <c r="AC15" t="s">
        <v>120</v>
      </c>
      <c r="AD15">
        <v>23</v>
      </c>
      <c r="AE15">
        <v>1</v>
      </c>
      <c r="AF15">
        <v>0</v>
      </c>
      <c r="AG15">
        <v>114.43</v>
      </c>
      <c r="AJ15" t="s">
        <v>122</v>
      </c>
      <c r="AK15">
        <v>14292</v>
      </c>
      <c r="AQ15">
        <v>0</v>
      </c>
      <c r="AR15" t="s">
        <v>124</v>
      </c>
    </row>
    <row r="16" spans="1:44">
      <c r="A16" s="1">
        <f>HYPERLINK("https://lsnyc.legalserver.org/matter/dynamic-profile/view/1912423","19-1912423")</f>
        <v>0</v>
      </c>
      <c r="B16" t="s">
        <v>44</v>
      </c>
      <c r="C16" t="s">
        <v>47</v>
      </c>
      <c r="E16" t="s">
        <v>57</v>
      </c>
      <c r="F16" t="s">
        <v>67</v>
      </c>
      <c r="G16" t="s">
        <v>75</v>
      </c>
      <c r="H16" t="s">
        <v>80</v>
      </c>
      <c r="I16" t="s">
        <v>84</v>
      </c>
      <c r="J16">
        <v>10040</v>
      </c>
      <c r="K16" t="s">
        <v>85</v>
      </c>
      <c r="L16" t="s">
        <v>47</v>
      </c>
      <c r="N16" t="s">
        <v>87</v>
      </c>
      <c r="O16" t="s">
        <v>89</v>
      </c>
      <c r="Q16" t="s">
        <v>90</v>
      </c>
      <c r="R16" t="s">
        <v>85</v>
      </c>
      <c r="S16" t="s">
        <v>91</v>
      </c>
      <c r="U16">
        <v>1230.4</v>
      </c>
      <c r="V16" t="s">
        <v>92</v>
      </c>
      <c r="W16" t="s">
        <v>99</v>
      </c>
      <c r="Y16" t="s">
        <v>111</v>
      </c>
      <c r="Z16" t="s">
        <v>117</v>
      </c>
      <c r="AA16">
        <v>44</v>
      </c>
      <c r="AB16" t="s">
        <v>118</v>
      </c>
      <c r="AC16" t="s">
        <v>120</v>
      </c>
      <c r="AD16">
        <v>23</v>
      </c>
      <c r="AE16">
        <v>1</v>
      </c>
      <c r="AF16">
        <v>0</v>
      </c>
      <c r="AG16">
        <v>114.43</v>
      </c>
      <c r="AJ16" t="s">
        <v>122</v>
      </c>
      <c r="AK16">
        <v>14292</v>
      </c>
      <c r="AQ16">
        <v>0</v>
      </c>
      <c r="AR16" t="s">
        <v>124</v>
      </c>
    </row>
    <row r="17" spans="1:44">
      <c r="A17" s="1">
        <f>HYPERLINK("https://lsnyc.legalserver.org/matter/dynamic-profile/view/1911493","19-1911493")</f>
        <v>0</v>
      </c>
      <c r="B17" t="s">
        <v>44</v>
      </c>
      <c r="C17" t="s">
        <v>46</v>
      </c>
      <c r="E17" t="s">
        <v>58</v>
      </c>
      <c r="F17" t="s">
        <v>68</v>
      </c>
      <c r="G17" t="s">
        <v>75</v>
      </c>
      <c r="H17" t="s">
        <v>81</v>
      </c>
      <c r="I17" t="s">
        <v>84</v>
      </c>
      <c r="J17">
        <v>10040</v>
      </c>
      <c r="K17" t="s">
        <v>85</v>
      </c>
      <c r="L17" t="s">
        <v>46</v>
      </c>
      <c r="N17" t="s">
        <v>86</v>
      </c>
      <c r="O17" t="s">
        <v>89</v>
      </c>
      <c r="Q17" t="s">
        <v>90</v>
      </c>
      <c r="R17" t="s">
        <v>85</v>
      </c>
      <c r="S17" t="s">
        <v>91</v>
      </c>
      <c r="U17">
        <v>983.6</v>
      </c>
      <c r="V17" t="s">
        <v>92</v>
      </c>
      <c r="W17" t="s">
        <v>100</v>
      </c>
      <c r="Y17" t="s">
        <v>112</v>
      </c>
      <c r="Z17" t="s">
        <v>117</v>
      </c>
      <c r="AA17">
        <v>44</v>
      </c>
      <c r="AB17" t="s">
        <v>118</v>
      </c>
      <c r="AC17" t="s">
        <v>121</v>
      </c>
      <c r="AD17">
        <v>25</v>
      </c>
      <c r="AE17">
        <v>2</v>
      </c>
      <c r="AF17">
        <v>0</v>
      </c>
      <c r="AG17">
        <v>154.68</v>
      </c>
      <c r="AJ17" t="s">
        <v>122</v>
      </c>
      <c r="AK17">
        <v>26156</v>
      </c>
      <c r="AQ17">
        <v>0.1</v>
      </c>
      <c r="AR17" t="s">
        <v>124</v>
      </c>
    </row>
    <row r="18" spans="1:44">
      <c r="A18" s="1">
        <f>HYPERLINK("https://lsnyc.legalserver.org/matter/dynamic-profile/view/1911615","19-1911615")</f>
        <v>0</v>
      </c>
      <c r="B18" t="s">
        <v>44</v>
      </c>
      <c r="C18" t="s">
        <v>51</v>
      </c>
      <c r="E18" t="s">
        <v>58</v>
      </c>
      <c r="F18" t="s">
        <v>68</v>
      </c>
      <c r="G18" t="s">
        <v>75</v>
      </c>
      <c r="H18" t="s">
        <v>81</v>
      </c>
      <c r="I18" t="s">
        <v>84</v>
      </c>
      <c r="J18">
        <v>10040</v>
      </c>
      <c r="K18" t="s">
        <v>85</v>
      </c>
      <c r="L18" t="s">
        <v>51</v>
      </c>
      <c r="N18" t="s">
        <v>87</v>
      </c>
      <c r="O18" t="s">
        <v>89</v>
      </c>
      <c r="Q18" t="s">
        <v>90</v>
      </c>
      <c r="R18" t="s">
        <v>85</v>
      </c>
      <c r="S18" t="s">
        <v>91</v>
      </c>
      <c r="U18">
        <v>983.6</v>
      </c>
      <c r="V18" t="s">
        <v>92</v>
      </c>
      <c r="W18" t="s">
        <v>100</v>
      </c>
      <c r="Y18" t="s">
        <v>112</v>
      </c>
      <c r="Z18" t="s">
        <v>117</v>
      </c>
      <c r="AA18">
        <v>44</v>
      </c>
      <c r="AB18" t="s">
        <v>118</v>
      </c>
      <c r="AC18" t="s">
        <v>119</v>
      </c>
      <c r="AD18">
        <v>25</v>
      </c>
      <c r="AE18">
        <v>2</v>
      </c>
      <c r="AF18">
        <v>0</v>
      </c>
      <c r="AG18">
        <v>154.68</v>
      </c>
      <c r="AJ18" t="s">
        <v>122</v>
      </c>
      <c r="AK18">
        <v>26156</v>
      </c>
      <c r="AQ18">
        <v>0</v>
      </c>
      <c r="AR18" t="s">
        <v>124</v>
      </c>
    </row>
    <row r="19" spans="1:44">
      <c r="A19" s="1">
        <f>HYPERLINK("https://lsnyc.legalserver.org/matter/dynamic-profile/view/1912470","19-1912470")</f>
        <v>0</v>
      </c>
      <c r="B19" t="s">
        <v>44</v>
      </c>
      <c r="C19" t="s">
        <v>47</v>
      </c>
      <c r="E19" t="s">
        <v>58</v>
      </c>
      <c r="F19" t="s">
        <v>68</v>
      </c>
      <c r="G19" t="s">
        <v>75</v>
      </c>
      <c r="H19" t="s">
        <v>81</v>
      </c>
      <c r="I19" t="s">
        <v>84</v>
      </c>
      <c r="J19">
        <v>10040</v>
      </c>
      <c r="K19" t="s">
        <v>85</v>
      </c>
      <c r="L19" t="s">
        <v>47</v>
      </c>
      <c r="N19" t="s">
        <v>87</v>
      </c>
      <c r="O19" t="s">
        <v>89</v>
      </c>
      <c r="Q19" t="s">
        <v>90</v>
      </c>
      <c r="R19" t="s">
        <v>85</v>
      </c>
      <c r="S19" t="s">
        <v>91</v>
      </c>
      <c r="U19">
        <v>1231.45</v>
      </c>
      <c r="V19" t="s">
        <v>93</v>
      </c>
      <c r="W19" t="s">
        <v>100</v>
      </c>
      <c r="Y19" t="s">
        <v>112</v>
      </c>
      <c r="Z19" t="s">
        <v>117</v>
      </c>
      <c r="AA19">
        <v>44</v>
      </c>
      <c r="AB19" t="s">
        <v>118</v>
      </c>
      <c r="AC19" t="s">
        <v>119</v>
      </c>
      <c r="AD19">
        <v>13</v>
      </c>
      <c r="AE19">
        <v>2</v>
      </c>
      <c r="AF19">
        <v>0</v>
      </c>
      <c r="AG19">
        <v>154.68</v>
      </c>
      <c r="AJ19" t="s">
        <v>122</v>
      </c>
      <c r="AK19">
        <v>26156</v>
      </c>
      <c r="AQ19">
        <v>0</v>
      </c>
      <c r="AR19" t="s">
        <v>124</v>
      </c>
    </row>
    <row r="20" spans="1:44">
      <c r="A20" s="1">
        <f>HYPERLINK("https://lsnyc.legalserver.org/matter/dynamic-profile/view/1911533","19-1911533")</f>
        <v>0</v>
      </c>
      <c r="B20" t="s">
        <v>44</v>
      </c>
      <c r="C20" t="s">
        <v>46</v>
      </c>
      <c r="E20" t="s">
        <v>59</v>
      </c>
      <c r="F20" t="s">
        <v>69</v>
      </c>
      <c r="G20" t="s">
        <v>75</v>
      </c>
      <c r="I20" t="s">
        <v>84</v>
      </c>
      <c r="J20">
        <v>10040</v>
      </c>
      <c r="K20" t="s">
        <v>85</v>
      </c>
      <c r="L20" t="s">
        <v>46</v>
      </c>
      <c r="N20" t="s">
        <v>86</v>
      </c>
      <c r="O20" t="s">
        <v>89</v>
      </c>
      <c r="Q20" t="s">
        <v>90</v>
      </c>
      <c r="R20" t="s">
        <v>85</v>
      </c>
      <c r="S20" t="s">
        <v>91</v>
      </c>
      <c r="U20">
        <v>10296</v>
      </c>
      <c r="V20" t="s">
        <v>92</v>
      </c>
      <c r="W20" t="s">
        <v>101</v>
      </c>
      <c r="Y20" t="s">
        <v>113</v>
      </c>
      <c r="Z20" t="s">
        <v>117</v>
      </c>
      <c r="AA20">
        <v>44</v>
      </c>
      <c r="AB20" t="s">
        <v>118</v>
      </c>
      <c r="AC20" t="s">
        <v>119</v>
      </c>
      <c r="AD20">
        <v>11</v>
      </c>
      <c r="AE20">
        <v>3</v>
      </c>
      <c r="AF20">
        <v>0</v>
      </c>
      <c r="AG20">
        <v>173.46</v>
      </c>
      <c r="AJ20" t="s">
        <v>122</v>
      </c>
      <c r="AK20">
        <v>37000</v>
      </c>
      <c r="AQ20">
        <v>0.1</v>
      </c>
      <c r="AR20" t="s">
        <v>124</v>
      </c>
    </row>
    <row r="21" spans="1:44">
      <c r="A21" s="1">
        <f>HYPERLINK("https://lsnyc.legalserver.org/matter/dynamic-profile/view/1912332","19-1912332")</f>
        <v>0</v>
      </c>
      <c r="B21" t="s">
        <v>44</v>
      </c>
      <c r="C21" t="s">
        <v>48</v>
      </c>
      <c r="E21" t="s">
        <v>59</v>
      </c>
      <c r="F21" t="s">
        <v>69</v>
      </c>
      <c r="G21" t="s">
        <v>75</v>
      </c>
      <c r="I21" t="s">
        <v>84</v>
      </c>
      <c r="J21">
        <v>10040</v>
      </c>
      <c r="K21" t="s">
        <v>85</v>
      </c>
      <c r="L21" t="s">
        <v>48</v>
      </c>
      <c r="N21" t="s">
        <v>87</v>
      </c>
      <c r="O21" t="s">
        <v>89</v>
      </c>
      <c r="Q21" t="s">
        <v>90</v>
      </c>
      <c r="R21" t="s">
        <v>85</v>
      </c>
      <c r="S21" t="s">
        <v>91</v>
      </c>
      <c r="U21">
        <v>1296</v>
      </c>
      <c r="V21" t="s">
        <v>92</v>
      </c>
      <c r="W21" t="s">
        <v>101</v>
      </c>
      <c r="Y21" t="s">
        <v>113</v>
      </c>
      <c r="Z21" t="s">
        <v>117</v>
      </c>
      <c r="AA21">
        <v>44</v>
      </c>
      <c r="AB21" t="s">
        <v>118</v>
      </c>
      <c r="AC21" t="s">
        <v>119</v>
      </c>
      <c r="AD21">
        <v>11</v>
      </c>
      <c r="AE21">
        <v>3</v>
      </c>
      <c r="AF21">
        <v>0</v>
      </c>
      <c r="AG21">
        <v>173.46</v>
      </c>
      <c r="AJ21" t="s">
        <v>122</v>
      </c>
      <c r="AK21">
        <v>37000</v>
      </c>
      <c r="AQ21">
        <v>0</v>
      </c>
      <c r="AR21" t="s">
        <v>124</v>
      </c>
    </row>
    <row r="22" spans="1:44">
      <c r="A22" s="1">
        <f>HYPERLINK("https://lsnyc.legalserver.org/matter/dynamic-profile/view/1912491","19-1912491")</f>
        <v>0</v>
      </c>
      <c r="B22" t="s">
        <v>44</v>
      </c>
      <c r="C22" t="s">
        <v>47</v>
      </c>
      <c r="E22" t="s">
        <v>59</v>
      </c>
      <c r="F22" t="s">
        <v>69</v>
      </c>
      <c r="G22" t="s">
        <v>75</v>
      </c>
      <c r="I22" t="s">
        <v>84</v>
      </c>
      <c r="J22">
        <v>10040</v>
      </c>
      <c r="K22" t="s">
        <v>85</v>
      </c>
      <c r="L22" t="s">
        <v>47</v>
      </c>
      <c r="N22" t="s">
        <v>87</v>
      </c>
      <c r="O22" t="s">
        <v>89</v>
      </c>
      <c r="Q22" t="s">
        <v>90</v>
      </c>
      <c r="R22" t="s">
        <v>85</v>
      </c>
      <c r="S22" t="s">
        <v>91</v>
      </c>
      <c r="U22">
        <v>1296</v>
      </c>
      <c r="V22" t="s">
        <v>92</v>
      </c>
      <c r="W22" t="s">
        <v>101</v>
      </c>
      <c r="Y22" t="s">
        <v>113</v>
      </c>
      <c r="Z22" t="s">
        <v>117</v>
      </c>
      <c r="AA22">
        <v>44</v>
      </c>
      <c r="AC22" t="s">
        <v>119</v>
      </c>
      <c r="AD22">
        <v>11</v>
      </c>
      <c r="AE22">
        <v>3</v>
      </c>
      <c r="AF22">
        <v>0</v>
      </c>
      <c r="AG22">
        <v>173.46</v>
      </c>
      <c r="AJ22" t="s">
        <v>122</v>
      </c>
      <c r="AK22">
        <v>37000</v>
      </c>
      <c r="AQ22">
        <v>0</v>
      </c>
      <c r="AR22" t="s">
        <v>124</v>
      </c>
    </row>
    <row r="23" spans="1:44">
      <c r="A23" s="1">
        <f>HYPERLINK("https://lsnyc.legalserver.org/matter/dynamic-profile/view/1911557","19-1911557")</f>
        <v>0</v>
      </c>
      <c r="B23" t="s">
        <v>44</v>
      </c>
      <c r="C23" t="s">
        <v>46</v>
      </c>
      <c r="E23" t="s">
        <v>60</v>
      </c>
      <c r="F23" t="s">
        <v>70</v>
      </c>
      <c r="G23" t="s">
        <v>75</v>
      </c>
      <c r="H23" t="s">
        <v>82</v>
      </c>
      <c r="I23" t="s">
        <v>84</v>
      </c>
      <c r="J23">
        <v>10040</v>
      </c>
      <c r="K23" t="s">
        <v>85</v>
      </c>
      <c r="L23" t="s">
        <v>46</v>
      </c>
      <c r="N23" t="s">
        <v>86</v>
      </c>
      <c r="O23" t="s">
        <v>89</v>
      </c>
      <c r="Q23" t="s">
        <v>90</v>
      </c>
      <c r="R23" t="s">
        <v>85</v>
      </c>
      <c r="S23" t="s">
        <v>91</v>
      </c>
      <c r="U23">
        <v>700</v>
      </c>
      <c r="V23" t="s">
        <v>94</v>
      </c>
      <c r="W23" t="s">
        <v>102</v>
      </c>
      <c r="Y23" t="s">
        <v>114</v>
      </c>
      <c r="Z23" t="s">
        <v>117</v>
      </c>
      <c r="AA23">
        <v>44</v>
      </c>
      <c r="AB23" t="s">
        <v>118</v>
      </c>
      <c r="AC23" t="s">
        <v>119</v>
      </c>
      <c r="AD23">
        <v>47</v>
      </c>
      <c r="AE23">
        <v>1</v>
      </c>
      <c r="AF23">
        <v>0</v>
      </c>
      <c r="AG23">
        <v>187.64</v>
      </c>
      <c r="AJ23" t="s">
        <v>122</v>
      </c>
      <c r="AK23">
        <v>23436</v>
      </c>
      <c r="AQ23">
        <v>0.1</v>
      </c>
      <c r="AR23" t="s">
        <v>124</v>
      </c>
    </row>
    <row r="24" spans="1:44">
      <c r="A24" s="1">
        <f>HYPERLINK("https://lsnyc.legalserver.org/matter/dynamic-profile/view/1913174","19-1913174")</f>
        <v>0</v>
      </c>
      <c r="B24" t="s">
        <v>45</v>
      </c>
      <c r="C24" t="s">
        <v>52</v>
      </c>
      <c r="E24" t="s">
        <v>60</v>
      </c>
      <c r="F24" t="s">
        <v>70</v>
      </c>
      <c r="G24" t="s">
        <v>75</v>
      </c>
      <c r="H24" t="s">
        <v>82</v>
      </c>
      <c r="I24" t="s">
        <v>84</v>
      </c>
      <c r="J24">
        <v>10040</v>
      </c>
      <c r="K24" t="s">
        <v>85</v>
      </c>
      <c r="L24" t="s">
        <v>52</v>
      </c>
      <c r="N24" t="s">
        <v>88</v>
      </c>
      <c r="O24" t="s">
        <v>89</v>
      </c>
      <c r="Q24" t="s">
        <v>90</v>
      </c>
      <c r="R24" t="s">
        <v>85</v>
      </c>
      <c r="S24" t="s">
        <v>91</v>
      </c>
      <c r="U24">
        <v>700</v>
      </c>
      <c r="V24" t="s">
        <v>92</v>
      </c>
      <c r="W24" t="s">
        <v>102</v>
      </c>
      <c r="Y24" t="s">
        <v>114</v>
      </c>
      <c r="Z24" t="s">
        <v>117</v>
      </c>
      <c r="AA24">
        <v>44</v>
      </c>
      <c r="AB24" t="s">
        <v>118</v>
      </c>
      <c r="AC24" t="s">
        <v>119</v>
      </c>
      <c r="AD24">
        <v>47</v>
      </c>
      <c r="AE24">
        <v>1</v>
      </c>
      <c r="AF24">
        <v>0</v>
      </c>
      <c r="AG24">
        <v>187.64</v>
      </c>
      <c r="AJ24" t="s">
        <v>122</v>
      </c>
      <c r="AK24">
        <v>23436</v>
      </c>
      <c r="AQ24">
        <v>0</v>
      </c>
      <c r="AR24" t="s">
        <v>124</v>
      </c>
    </row>
    <row r="25" spans="1:44">
      <c r="A25" s="1">
        <f>HYPERLINK("https://lsnyc.legalserver.org/matter/dynamic-profile/view/1911549","19-1911549")</f>
        <v>0</v>
      </c>
      <c r="B25" t="s">
        <v>44</v>
      </c>
      <c r="C25" t="s">
        <v>46</v>
      </c>
      <c r="E25" t="s">
        <v>61</v>
      </c>
      <c r="F25" t="s">
        <v>71</v>
      </c>
      <c r="G25" t="s">
        <v>75</v>
      </c>
      <c r="H25" t="s">
        <v>83</v>
      </c>
      <c r="I25" t="s">
        <v>84</v>
      </c>
      <c r="J25">
        <v>10040</v>
      </c>
      <c r="K25" t="s">
        <v>85</v>
      </c>
      <c r="L25" t="s">
        <v>46</v>
      </c>
      <c r="N25" t="s">
        <v>86</v>
      </c>
      <c r="O25" t="s">
        <v>89</v>
      </c>
      <c r="Q25" t="s">
        <v>90</v>
      </c>
      <c r="R25" t="s">
        <v>85</v>
      </c>
      <c r="S25" t="s">
        <v>91</v>
      </c>
      <c r="U25">
        <v>1600</v>
      </c>
      <c r="V25" t="s">
        <v>92</v>
      </c>
      <c r="W25" t="s">
        <v>103</v>
      </c>
      <c r="Y25" t="s">
        <v>115</v>
      </c>
      <c r="Z25" t="s">
        <v>117</v>
      </c>
      <c r="AA25">
        <v>44</v>
      </c>
      <c r="AB25" t="s">
        <v>118</v>
      </c>
      <c r="AC25" t="s">
        <v>119</v>
      </c>
      <c r="AD25">
        <v>39</v>
      </c>
      <c r="AE25">
        <v>4</v>
      </c>
      <c r="AF25">
        <v>2</v>
      </c>
      <c r="AG25">
        <v>193.7</v>
      </c>
      <c r="AJ25" t="s">
        <v>123</v>
      </c>
      <c r="AK25">
        <v>67000</v>
      </c>
      <c r="AQ25">
        <v>0.1</v>
      </c>
      <c r="AR25" t="s">
        <v>124</v>
      </c>
    </row>
    <row r="26" spans="1:44">
      <c r="A26" s="1">
        <f>HYPERLINK("https://lsnyc.legalserver.org/matter/dynamic-profile/view/1912365","19-1912365")</f>
        <v>0</v>
      </c>
      <c r="B26" t="s">
        <v>44</v>
      </c>
      <c r="C26" t="s">
        <v>48</v>
      </c>
      <c r="E26" t="s">
        <v>61</v>
      </c>
      <c r="F26" t="s">
        <v>71</v>
      </c>
      <c r="G26" t="s">
        <v>75</v>
      </c>
      <c r="H26" t="s">
        <v>83</v>
      </c>
      <c r="I26" t="s">
        <v>84</v>
      </c>
      <c r="J26">
        <v>10040</v>
      </c>
      <c r="K26" t="s">
        <v>85</v>
      </c>
      <c r="L26" t="s">
        <v>48</v>
      </c>
      <c r="N26" t="s">
        <v>87</v>
      </c>
      <c r="O26" t="s">
        <v>89</v>
      </c>
      <c r="Q26" t="s">
        <v>90</v>
      </c>
      <c r="R26" t="s">
        <v>85</v>
      </c>
      <c r="S26" t="s">
        <v>91</v>
      </c>
      <c r="U26">
        <v>1600</v>
      </c>
      <c r="V26" t="s">
        <v>92</v>
      </c>
      <c r="W26" t="s">
        <v>103</v>
      </c>
      <c r="Y26" t="s">
        <v>115</v>
      </c>
      <c r="Z26" t="s">
        <v>117</v>
      </c>
      <c r="AA26">
        <v>44</v>
      </c>
      <c r="AB26" t="s">
        <v>118</v>
      </c>
      <c r="AC26" t="s">
        <v>119</v>
      </c>
      <c r="AD26">
        <v>39</v>
      </c>
      <c r="AE26">
        <v>4</v>
      </c>
      <c r="AF26">
        <v>1</v>
      </c>
      <c r="AG26">
        <v>222.07</v>
      </c>
      <c r="AJ26" t="s">
        <v>123</v>
      </c>
      <c r="AK26">
        <v>67000</v>
      </c>
      <c r="AQ26">
        <v>0</v>
      </c>
      <c r="AR26" t="s">
        <v>124</v>
      </c>
    </row>
    <row r="27" spans="1:44">
      <c r="A27" s="1">
        <f>HYPERLINK("https://lsnyc.legalserver.org/matter/dynamic-profile/view/1912932","19-1912932")</f>
        <v>0</v>
      </c>
      <c r="B27" t="s">
        <v>44</v>
      </c>
      <c r="C27" t="s">
        <v>49</v>
      </c>
      <c r="E27" t="s">
        <v>61</v>
      </c>
      <c r="F27" t="s">
        <v>71</v>
      </c>
      <c r="G27" t="s">
        <v>75</v>
      </c>
      <c r="H27" t="s">
        <v>83</v>
      </c>
      <c r="I27" t="s">
        <v>84</v>
      </c>
      <c r="J27">
        <v>10040</v>
      </c>
      <c r="K27" t="s">
        <v>85</v>
      </c>
      <c r="L27" t="s">
        <v>49</v>
      </c>
      <c r="N27" t="s">
        <v>87</v>
      </c>
      <c r="O27" t="s">
        <v>89</v>
      </c>
      <c r="Q27" t="s">
        <v>90</v>
      </c>
      <c r="R27" t="s">
        <v>85</v>
      </c>
      <c r="S27" t="s">
        <v>91</v>
      </c>
      <c r="U27">
        <v>1600</v>
      </c>
      <c r="V27" t="s">
        <v>92</v>
      </c>
      <c r="W27" t="s">
        <v>103</v>
      </c>
      <c r="Y27" t="s">
        <v>115</v>
      </c>
      <c r="Z27" t="s">
        <v>117</v>
      </c>
      <c r="AA27">
        <v>44</v>
      </c>
      <c r="AB27" t="s">
        <v>118</v>
      </c>
      <c r="AC27" t="s">
        <v>119</v>
      </c>
      <c r="AD27">
        <v>39</v>
      </c>
      <c r="AE27">
        <v>4</v>
      </c>
      <c r="AF27">
        <v>1</v>
      </c>
      <c r="AG27">
        <v>222.07</v>
      </c>
      <c r="AJ27" t="s">
        <v>123</v>
      </c>
      <c r="AK27">
        <v>67000</v>
      </c>
      <c r="AQ27">
        <v>0</v>
      </c>
      <c r="AR27" t="s">
        <v>124</v>
      </c>
    </row>
    <row r="28" spans="1:44">
      <c r="A28" s="1">
        <f>HYPERLINK("https://lsnyc.legalserver.org/matter/dynamic-profile/view/1911559","19-1911559")</f>
        <v>0</v>
      </c>
      <c r="B28" t="s">
        <v>44</v>
      </c>
      <c r="C28" t="s">
        <v>46</v>
      </c>
      <c r="E28" t="s">
        <v>62</v>
      </c>
      <c r="F28" t="s">
        <v>72</v>
      </c>
      <c r="G28" t="s">
        <v>75</v>
      </c>
      <c r="H28" t="s">
        <v>80</v>
      </c>
      <c r="I28" t="s">
        <v>84</v>
      </c>
      <c r="J28">
        <v>10040</v>
      </c>
      <c r="K28" t="s">
        <v>85</v>
      </c>
      <c r="L28" t="s">
        <v>46</v>
      </c>
      <c r="N28" t="s">
        <v>86</v>
      </c>
      <c r="O28" t="s">
        <v>89</v>
      </c>
      <c r="Q28" t="s">
        <v>90</v>
      </c>
      <c r="R28" t="s">
        <v>85</v>
      </c>
      <c r="S28" t="s">
        <v>91</v>
      </c>
      <c r="U28">
        <v>1231.45</v>
      </c>
      <c r="V28" t="s">
        <v>92</v>
      </c>
      <c r="W28" t="s">
        <v>104</v>
      </c>
      <c r="Y28" t="s">
        <v>116</v>
      </c>
      <c r="Z28" t="s">
        <v>117</v>
      </c>
      <c r="AA28">
        <v>44</v>
      </c>
      <c r="AB28" t="s">
        <v>118</v>
      </c>
      <c r="AC28" t="s">
        <v>119</v>
      </c>
      <c r="AD28">
        <v>13</v>
      </c>
      <c r="AE28">
        <v>2</v>
      </c>
      <c r="AF28">
        <v>0</v>
      </c>
      <c r="AG28">
        <v>226.64</v>
      </c>
      <c r="AJ28" t="s">
        <v>122</v>
      </c>
      <c r="AK28">
        <v>38324</v>
      </c>
      <c r="AQ28">
        <v>0.1</v>
      </c>
      <c r="AR28" t="s">
        <v>124</v>
      </c>
    </row>
    <row r="29" spans="1:44">
      <c r="A29" s="1">
        <f>HYPERLINK("https://lsnyc.legalserver.org/matter/dynamic-profile/view/1911604","19-1911604")</f>
        <v>0</v>
      </c>
      <c r="B29" t="s">
        <v>44</v>
      </c>
      <c r="C29" t="s">
        <v>51</v>
      </c>
      <c r="E29" t="s">
        <v>62</v>
      </c>
      <c r="F29" t="s">
        <v>72</v>
      </c>
      <c r="G29" t="s">
        <v>75</v>
      </c>
      <c r="H29" t="s">
        <v>80</v>
      </c>
      <c r="I29" t="s">
        <v>84</v>
      </c>
      <c r="J29">
        <v>10040</v>
      </c>
      <c r="K29" t="s">
        <v>85</v>
      </c>
      <c r="L29" t="s">
        <v>51</v>
      </c>
      <c r="N29" t="s">
        <v>87</v>
      </c>
      <c r="O29" t="s">
        <v>89</v>
      </c>
      <c r="Q29" t="s">
        <v>90</v>
      </c>
      <c r="R29" t="s">
        <v>85</v>
      </c>
      <c r="S29" t="s">
        <v>91</v>
      </c>
      <c r="U29">
        <v>1231.45</v>
      </c>
      <c r="V29" t="s">
        <v>92</v>
      </c>
      <c r="W29" t="s">
        <v>104</v>
      </c>
      <c r="Y29" t="s">
        <v>116</v>
      </c>
      <c r="Z29" t="s">
        <v>117</v>
      </c>
      <c r="AA29">
        <v>44</v>
      </c>
      <c r="AB29" t="s">
        <v>118</v>
      </c>
      <c r="AC29" t="s">
        <v>119</v>
      </c>
      <c r="AD29">
        <v>13</v>
      </c>
      <c r="AE29">
        <v>2</v>
      </c>
      <c r="AF29">
        <v>0</v>
      </c>
      <c r="AG29">
        <v>226.64</v>
      </c>
      <c r="AJ29" t="s">
        <v>122</v>
      </c>
      <c r="AK29">
        <v>38324</v>
      </c>
      <c r="AQ29">
        <v>0</v>
      </c>
      <c r="AR2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2019-11-07T15:11:03Z</dcterms:created>
  <dcterms:modified xsi:type="dcterms:W3CDTF">2019-11-07T15:11:03Z</dcterms:modified>
</cp:coreProperties>
</file>