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<sst xmlns="http://schemas.openxmlformats.org/spreadsheetml/2006/main" count="432" uniqueCount="140">
  <si>
    <t>Hyperlinked Case #</t>
  </si>
  <si>
    <t>Office</t>
  </si>
  <si>
    <t>Primary Advocate</t>
  </si>
  <si>
    <t>Client Name</t>
  </si>
  <si>
    <t>Special Legal Problem Code</t>
  </si>
  <si>
    <t>Level of Service</t>
  </si>
  <si>
    <t>Country of Origin</t>
  </si>
  <si>
    <t>Consent form?</t>
  </si>
  <si>
    <t>Exclude due to Income?</t>
  </si>
  <si>
    <t>Needs DHCI?</t>
  </si>
  <si>
    <t>Needs Substantial Activity?</t>
  </si>
  <si>
    <t>Deliverable Tally</t>
  </si>
  <si>
    <t>QLS</t>
  </si>
  <si>
    <t>BxLS</t>
  </si>
  <si>
    <t>MLS</t>
  </si>
  <si>
    <t>BkLS</t>
  </si>
  <si>
    <t>LSU</t>
  </si>
  <si>
    <t>SILS</t>
  </si>
  <si>
    <t>Vitale, Soo Kyung</t>
  </si>
  <si>
    <t>Kim, Jennie</t>
  </si>
  <si>
    <t>Heine, Isabel</t>
  </si>
  <si>
    <t>Rosario Rodriguez, Luis</t>
  </si>
  <si>
    <t>Guiral Cuervo, Carolina</t>
  </si>
  <si>
    <t>Guerra, Yolanda</t>
  </si>
  <si>
    <t>Carlier, Milton</t>
  </si>
  <si>
    <t>Urizar, Ana</t>
  </si>
  <si>
    <t>Edwards, Zamara</t>
  </si>
  <si>
    <t>Taylor, Stephanie</t>
  </si>
  <si>
    <t>Barrow, Jennifer</t>
  </si>
  <si>
    <t>Telson, Sarah</t>
  </si>
  <si>
    <t>Carrillo, Sami</t>
  </si>
  <si>
    <t>Cardenas, Lizeth</t>
  </si>
  <si>
    <t>Patel, Kinjal</t>
  </si>
  <si>
    <t>Singh, Ermela</t>
  </si>
  <si>
    <t>Kim, Jae Young</t>
  </si>
  <si>
    <t>Patel, Roopal</t>
  </si>
  <si>
    <t>Rivera, Brunilda</t>
  </si>
  <si>
    <t>Madrid, Andrea</t>
  </si>
  <si>
    <t>Soung, Hyundong</t>
  </si>
  <si>
    <t>Paz-Ramirez, Maryolin</t>
  </si>
  <si>
    <t>Lucero Campos, Belkis Elena</t>
  </si>
  <si>
    <t>Vallecillo-Ramirez, Angel David</t>
  </si>
  <si>
    <t>Ballesteros Bernardez, Jahir</t>
  </si>
  <si>
    <t>Hernandez Campos, Angelica Maria</t>
  </si>
  <si>
    <t>Nunez, Helen</t>
  </si>
  <si>
    <t>Gray, Delano</t>
  </si>
  <si>
    <t>Alvarez, Jacklyn</t>
  </si>
  <si>
    <t>Portillo, Owen Coreas</t>
  </si>
  <si>
    <t>Salim, Shahnaz</t>
  </si>
  <si>
    <t>Toro Porras, Yenny</t>
  </si>
  <si>
    <t>Goodwin, Matthew</t>
  </si>
  <si>
    <t>Banegas Garcia, Herber Fabricio</t>
  </si>
  <si>
    <t>Franke, Marioara</t>
  </si>
  <si>
    <t>Martinez Crisostomo, Jorge Emilio</t>
  </si>
  <si>
    <t>Ventura, Sthewal</t>
  </si>
  <si>
    <t>Lopez Perez, Wilson</t>
  </si>
  <si>
    <t>Sewell, Sashagaye</t>
  </si>
  <si>
    <t>Saunders, Zyeair Undel</t>
  </si>
  <si>
    <t>Tracey, Melrose</t>
  </si>
  <si>
    <t>Pineda, Isauro Eduardo</t>
  </si>
  <si>
    <t>Mendez Cruz, Ambar Nicolle</t>
  </si>
  <si>
    <t>Miranda Alvarez, Carlos Geovany</t>
  </si>
  <si>
    <t>Saravia Mejia, Igundani Daneiri</t>
  </si>
  <si>
    <t>Lynch, Maria Corleta</t>
  </si>
  <si>
    <t>Tzep Quiema, Nancy Marisela</t>
  </si>
  <si>
    <t>Arevalo, Aura Maria</t>
  </si>
  <si>
    <t>Slashchev, Sergey</t>
  </si>
  <si>
    <t>Martin, Alejandra</t>
  </si>
  <si>
    <t>Denanauth, Rohan</t>
  </si>
  <si>
    <t>Velasquez Martinez, Terma M.</t>
  </si>
  <si>
    <t>Gamboa Estrada, Cherry A.</t>
  </si>
  <si>
    <t>Gamboa Velasquez, Keiry C.</t>
  </si>
  <si>
    <t>Gamboa Velasquez, Keilyn A.</t>
  </si>
  <si>
    <t>Pastor Sierra, Elva</t>
  </si>
  <si>
    <t>Melendez Saravia, Brandi Odalis</t>
  </si>
  <si>
    <t>Mejia Saravia, Jilaryn D</t>
  </si>
  <si>
    <t>Wright, Shellief</t>
  </si>
  <si>
    <t>Arriola Guity, Leslie</t>
  </si>
  <si>
    <t>Fernandez David, Helen E</t>
  </si>
  <si>
    <t>Guillen Suazo, Yeniss E</t>
  </si>
  <si>
    <t>Pastor, Gleisy</t>
  </si>
  <si>
    <t>Cruz, Felipe</t>
  </si>
  <si>
    <t>Diallo, Mohamadou</t>
  </si>
  <si>
    <t>Almubarak, Iyman</t>
  </si>
  <si>
    <t>Gaffoor, Ameer</t>
  </si>
  <si>
    <t>Pyter, Malgorzata</t>
  </si>
  <si>
    <t>Portillo, Jennifer</t>
  </si>
  <si>
    <t>Bandeira, Joao Paulo</t>
  </si>
  <si>
    <t>Getten, Davon</t>
  </si>
  <si>
    <t>Laoe, Curtis A</t>
  </si>
  <si>
    <t>Betancourt, Nelson</t>
  </si>
  <si>
    <t>Gutierrez-Velasquez, Alexa Jesenia</t>
  </si>
  <si>
    <t>Alvarez-Gutierrez, Nilson Jacob</t>
  </si>
  <si>
    <t>Williams, Shakeem</t>
  </si>
  <si>
    <t>I-765</t>
  </si>
  <si>
    <t>Removal Defense</t>
  </si>
  <si>
    <t>I-589 Defensive</t>
  </si>
  <si>
    <t>I-360 SIJS</t>
  </si>
  <si>
    <t>311 Custody</t>
  </si>
  <si>
    <t>I-918</t>
  </si>
  <si>
    <t>327 Uncontested Divorce</t>
  </si>
  <si>
    <t>I-130</t>
  </si>
  <si>
    <t>I-485 Affirmative</t>
  </si>
  <si>
    <t>I-360 VAWA Self-Petition</t>
  </si>
  <si>
    <t>I-751</t>
  </si>
  <si>
    <t>I-914</t>
  </si>
  <si>
    <t>I-589 Affirmative</t>
  </si>
  <si>
    <t>I-192</t>
  </si>
  <si>
    <t>N-400</t>
  </si>
  <si>
    <t>I-601</t>
  </si>
  <si>
    <t>I-290B  Motion to Reopen/Reconsider</t>
  </si>
  <si>
    <t>Representation - Admin. Agency</t>
  </si>
  <si>
    <t>Representation - State Court</t>
  </si>
  <si>
    <t>Advice</t>
  </si>
  <si>
    <t>Hold For Review</t>
  </si>
  <si>
    <t>Guatemala</t>
  </si>
  <si>
    <t>Honduras</t>
  </si>
  <si>
    <t>Mexico</t>
  </si>
  <si>
    <t>Jamaica</t>
  </si>
  <si>
    <t>El Salvador</t>
  </si>
  <si>
    <t>Bangladesh</t>
  </si>
  <si>
    <t>Venezuela</t>
  </si>
  <si>
    <t>Dominican Republic</t>
  </si>
  <si>
    <t>Barbados</t>
  </si>
  <si>
    <t>Colombia</t>
  </si>
  <si>
    <t>Russia</t>
  </si>
  <si>
    <t>Guyana</t>
  </si>
  <si>
    <t>Mauritania</t>
  </si>
  <si>
    <t>Saudi Arabia</t>
  </si>
  <si>
    <t>Poland</t>
  </si>
  <si>
    <t>Brazil</t>
  </si>
  <si>
    <t>Yes</t>
  </si>
  <si>
    <t>Needs Income Waiver</t>
  </si>
  <si>
    <t>Needs DHCI Form</t>
  </si>
  <si>
    <t>Tier 1</t>
  </si>
  <si>
    <t>Tier 2 (removal)</t>
  </si>
  <si>
    <t>Tier 2 (other)</t>
  </si>
  <si>
    <t>Tier 2 (minor removal)</t>
  </si>
  <si>
    <t>Needs Cleanup</t>
  </si>
  <si>
    <t>Brief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</si>
</sst>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2"/>
  <sheetViews>
    <sheetView tabSelected="1" workbookViewId="0"/>
  </sheetViews>
  <sheetFormatPr defaultRowHeight="15"/>
  <cols>
    <col min="1" max="1" width="20.7109375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HYPERLINK("https://lsnyc.legalserver.org/matter/dynamic-profile/view/1908628","19-1908628")</f>
        <v>0</v>
      </c>
      <c r="B2" t="s">
        <v>12</v>
      </c>
      <c r="C2" t="s">
        <v>18</v>
      </c>
      <c r="D2" t="s">
        <v>38</v>
      </c>
      <c r="E2" t="s">
        <v>94</v>
      </c>
      <c r="J2" t="s">
        <v>133</v>
      </c>
      <c r="L2" t="s">
        <v>134</v>
      </c>
    </row>
    <row r="3" spans="1:12">
      <c r="A3" s="1">
        <f>HYPERLINK("https://lsnyc.legalserver.org/matter/dynamic-profile/view/1909558","19-1909558")</f>
        <v>0</v>
      </c>
      <c r="B3" t="s">
        <v>12</v>
      </c>
      <c r="C3" t="s">
        <v>19</v>
      </c>
      <c r="D3" t="s">
        <v>39</v>
      </c>
      <c r="E3" t="s">
        <v>95</v>
      </c>
      <c r="G3" t="s">
        <v>115</v>
      </c>
      <c r="J3" t="s">
        <v>133</v>
      </c>
      <c r="L3" t="s">
        <v>135</v>
      </c>
    </row>
    <row r="4" spans="1:12">
      <c r="A4" s="1">
        <f>HYPERLINK("https://lsnyc.legalserver.org/matter/dynamic-profile/view/1908542","19-1908542")</f>
        <v>0</v>
      </c>
      <c r="B4" t="s">
        <v>13</v>
      </c>
      <c r="C4" t="s">
        <v>20</v>
      </c>
      <c r="D4" t="s">
        <v>40</v>
      </c>
      <c r="E4" t="s">
        <v>96</v>
      </c>
      <c r="J4" t="s">
        <v>133</v>
      </c>
      <c r="L4" t="s">
        <v>135</v>
      </c>
    </row>
    <row r="5" spans="1:12">
      <c r="A5" s="1">
        <f>HYPERLINK("https://lsnyc.legalserver.org/matter/dynamic-profile/view/1908581","19-1908581")</f>
        <v>0</v>
      </c>
      <c r="B5" t="s">
        <v>12</v>
      </c>
      <c r="C5" t="s">
        <v>19</v>
      </c>
      <c r="D5" t="s">
        <v>41</v>
      </c>
      <c r="E5" t="s">
        <v>97</v>
      </c>
      <c r="G5" t="s">
        <v>116</v>
      </c>
      <c r="J5" t="s">
        <v>133</v>
      </c>
      <c r="L5" t="s">
        <v>136</v>
      </c>
    </row>
    <row r="6" spans="1:12">
      <c r="A6" s="1">
        <f>HYPERLINK("https://lsnyc.legalserver.org/matter/dynamic-profile/view/1908582","19-1908582")</f>
        <v>0</v>
      </c>
      <c r="B6" t="s">
        <v>12</v>
      </c>
      <c r="C6" t="s">
        <v>19</v>
      </c>
      <c r="D6" t="s">
        <v>41</v>
      </c>
      <c r="E6" t="s">
        <v>98</v>
      </c>
      <c r="J6" t="s">
        <v>133</v>
      </c>
      <c r="L6" t="s">
        <v>134</v>
      </c>
    </row>
    <row r="7" spans="1:12">
      <c r="A7" s="1">
        <f>HYPERLINK("https://lsnyc.legalserver.org/matter/dynamic-profile/view/1908315","19-1908315")</f>
        <v>0</v>
      </c>
      <c r="B7" t="s">
        <v>13</v>
      </c>
      <c r="C7" t="s">
        <v>21</v>
      </c>
      <c r="D7" t="s">
        <v>42</v>
      </c>
      <c r="E7" t="s">
        <v>94</v>
      </c>
      <c r="G7" t="s">
        <v>116</v>
      </c>
      <c r="J7" t="s">
        <v>133</v>
      </c>
      <c r="L7" t="s">
        <v>134</v>
      </c>
    </row>
    <row r="8" spans="1:12">
      <c r="A8" s="1">
        <f>HYPERLINK("https://lsnyc.legalserver.org/matter/dynamic-profile/view/1908381","19-1908381")</f>
        <v>0</v>
      </c>
      <c r="B8" t="s">
        <v>12</v>
      </c>
      <c r="C8" t="s">
        <v>19</v>
      </c>
      <c r="D8" t="s">
        <v>43</v>
      </c>
      <c r="E8" t="s">
        <v>95</v>
      </c>
      <c r="G8" t="s">
        <v>117</v>
      </c>
      <c r="J8" t="s">
        <v>133</v>
      </c>
      <c r="L8" t="s">
        <v>135</v>
      </c>
    </row>
    <row r="9" spans="1:12">
      <c r="A9" s="1">
        <f>HYPERLINK("https://lsnyc.legalserver.org/matter/dynamic-profile/view/1908268","19-1908268")</f>
        <v>0</v>
      </c>
      <c r="B9" t="s">
        <v>13</v>
      </c>
      <c r="C9" t="s">
        <v>22</v>
      </c>
      <c r="D9" t="s">
        <v>44</v>
      </c>
      <c r="E9" t="s">
        <v>99</v>
      </c>
      <c r="F9" t="s">
        <v>111</v>
      </c>
      <c r="J9" t="s">
        <v>133</v>
      </c>
      <c r="L9" t="s">
        <v>136</v>
      </c>
    </row>
    <row r="10" spans="1:12">
      <c r="A10" s="1">
        <f>HYPERLINK("https://lsnyc.legalserver.org/matter/dynamic-profile/view/1908332","19-1908332")</f>
        <v>0</v>
      </c>
      <c r="B10" t="s">
        <v>14</v>
      </c>
      <c r="C10" t="s">
        <v>23</v>
      </c>
      <c r="D10" t="s">
        <v>45</v>
      </c>
      <c r="E10" t="s">
        <v>100</v>
      </c>
      <c r="F10" t="s">
        <v>112</v>
      </c>
      <c r="G10" t="s">
        <v>118</v>
      </c>
      <c r="H10" t="s">
        <v>131</v>
      </c>
      <c r="L10" t="s">
        <v>134</v>
      </c>
    </row>
    <row r="11" spans="1:12">
      <c r="A11" s="1">
        <f>HYPERLINK("https://lsnyc.legalserver.org/matter/dynamic-profile/view/1908155","19-1908155")</f>
        <v>0</v>
      </c>
      <c r="B11" t="s">
        <v>14</v>
      </c>
      <c r="C11" t="s">
        <v>24</v>
      </c>
      <c r="D11" t="s">
        <v>46</v>
      </c>
      <c r="E11" t="s">
        <v>95</v>
      </c>
      <c r="G11" t="s">
        <v>116</v>
      </c>
      <c r="J11" t="s">
        <v>133</v>
      </c>
      <c r="L11" t="s">
        <v>135</v>
      </c>
    </row>
    <row r="12" spans="1:12">
      <c r="A12" s="1">
        <f>HYPERLINK("https://lsnyc.legalserver.org/matter/dynamic-profile/view/1907940","19-1907940")</f>
        <v>0</v>
      </c>
      <c r="B12" t="s">
        <v>13</v>
      </c>
      <c r="C12" t="s">
        <v>21</v>
      </c>
      <c r="D12" t="s">
        <v>47</v>
      </c>
      <c r="E12" t="s">
        <v>94</v>
      </c>
      <c r="G12" t="s">
        <v>119</v>
      </c>
      <c r="J12" t="s">
        <v>133</v>
      </c>
      <c r="L12" t="s">
        <v>134</v>
      </c>
    </row>
    <row r="13" spans="1:12">
      <c r="A13" s="1">
        <f>HYPERLINK("https://lsnyc.legalserver.org/matter/dynamic-profile/view/1908062","19-1908062")</f>
        <v>0</v>
      </c>
      <c r="B13" t="s">
        <v>12</v>
      </c>
      <c r="C13" t="s">
        <v>19</v>
      </c>
      <c r="D13" t="s">
        <v>48</v>
      </c>
      <c r="E13" t="s">
        <v>95</v>
      </c>
      <c r="G13" t="s">
        <v>120</v>
      </c>
      <c r="J13" t="s">
        <v>133</v>
      </c>
      <c r="L13" t="s">
        <v>135</v>
      </c>
    </row>
    <row r="14" spans="1:12">
      <c r="A14" s="1">
        <f>HYPERLINK("https://lsnyc.legalserver.org/matter/dynamic-profile/view/1908584","19-1908584")</f>
        <v>0</v>
      </c>
      <c r="B14" t="s">
        <v>12</v>
      </c>
      <c r="C14" t="s">
        <v>25</v>
      </c>
      <c r="D14" t="s">
        <v>49</v>
      </c>
      <c r="E14" t="s">
        <v>101</v>
      </c>
      <c r="G14" t="s">
        <v>121</v>
      </c>
      <c r="J14" t="s">
        <v>133</v>
      </c>
      <c r="L14" t="s">
        <v>134</v>
      </c>
    </row>
    <row r="15" spans="1:12">
      <c r="A15" s="1">
        <f>HYPERLINK("https://lsnyc.legalserver.org/matter/dynamic-profile/view/1907941","19-1907941")</f>
        <v>0</v>
      </c>
      <c r="B15" t="s">
        <v>15</v>
      </c>
      <c r="C15" t="s">
        <v>26</v>
      </c>
      <c r="D15" t="s">
        <v>50</v>
      </c>
      <c r="E15" t="s">
        <v>101</v>
      </c>
      <c r="G15" t="s">
        <v>118</v>
      </c>
      <c r="J15" t="s">
        <v>133</v>
      </c>
      <c r="L15" t="s">
        <v>134</v>
      </c>
    </row>
    <row r="16" spans="1:12">
      <c r="A16" s="1">
        <f>HYPERLINK("https://lsnyc.legalserver.org/matter/dynamic-profile/view/1907998","19-1907998")</f>
        <v>0</v>
      </c>
      <c r="B16" t="s">
        <v>12</v>
      </c>
      <c r="C16" t="s">
        <v>25</v>
      </c>
      <c r="D16" t="s">
        <v>51</v>
      </c>
      <c r="E16" t="s">
        <v>96</v>
      </c>
      <c r="G16" t="s">
        <v>116</v>
      </c>
      <c r="J16" t="s">
        <v>133</v>
      </c>
      <c r="L16" t="s">
        <v>137</v>
      </c>
    </row>
    <row r="17" spans="1:12">
      <c r="A17" s="1">
        <f>HYPERLINK("https://lsnyc.legalserver.org/matter/dynamic-profile/view/1908009","19-1908009")</f>
        <v>0</v>
      </c>
      <c r="B17" t="s">
        <v>15</v>
      </c>
      <c r="C17" t="s">
        <v>27</v>
      </c>
      <c r="D17" t="s">
        <v>52</v>
      </c>
      <c r="E17" t="s">
        <v>95</v>
      </c>
      <c r="J17" t="s">
        <v>133</v>
      </c>
      <c r="L17" t="s">
        <v>135</v>
      </c>
    </row>
    <row r="18" spans="1:12">
      <c r="A18" s="1">
        <f>HYPERLINK("https://lsnyc.legalserver.org/matter/dynamic-profile/view/1907817","19-1907817")</f>
        <v>0</v>
      </c>
      <c r="B18" t="s">
        <v>12</v>
      </c>
      <c r="C18" t="s">
        <v>28</v>
      </c>
      <c r="D18" t="s">
        <v>53</v>
      </c>
      <c r="E18" t="s">
        <v>102</v>
      </c>
      <c r="J18" t="s">
        <v>133</v>
      </c>
      <c r="L18" t="s">
        <v>134</v>
      </c>
    </row>
    <row r="19" spans="1:12">
      <c r="A19" s="1">
        <f>HYPERLINK("https://lsnyc.legalserver.org/matter/dynamic-profile/view/1907827","19-1907827")</f>
        <v>0</v>
      </c>
      <c r="B19" t="s">
        <v>13</v>
      </c>
      <c r="C19" t="s">
        <v>21</v>
      </c>
      <c r="D19" t="s">
        <v>54</v>
      </c>
      <c r="E19" t="s">
        <v>103</v>
      </c>
      <c r="G19" t="s">
        <v>122</v>
      </c>
      <c r="J19" t="s">
        <v>133</v>
      </c>
      <c r="L19" t="s">
        <v>136</v>
      </c>
    </row>
    <row r="20" spans="1:12">
      <c r="A20" s="1">
        <f>HYPERLINK("https://lsnyc.legalserver.org/matter/dynamic-profile/view/1907904","19-1907904")</f>
        <v>0</v>
      </c>
      <c r="B20" t="s">
        <v>15</v>
      </c>
      <c r="C20" t="s">
        <v>29</v>
      </c>
      <c r="D20" t="s">
        <v>55</v>
      </c>
      <c r="E20" t="s">
        <v>95</v>
      </c>
      <c r="J20" t="s">
        <v>133</v>
      </c>
      <c r="L20" t="s">
        <v>137</v>
      </c>
    </row>
    <row r="21" spans="1:12">
      <c r="A21" s="1">
        <f>HYPERLINK("https://lsnyc.legalserver.org/matter/dynamic-profile/view/1907906","19-1907906")</f>
        <v>0</v>
      </c>
      <c r="B21" t="s">
        <v>12</v>
      </c>
      <c r="C21" t="s">
        <v>19</v>
      </c>
      <c r="D21" t="s">
        <v>56</v>
      </c>
      <c r="E21" t="s">
        <v>95</v>
      </c>
      <c r="G21" t="s">
        <v>118</v>
      </c>
      <c r="I21" t="s">
        <v>132</v>
      </c>
      <c r="J21" t="s">
        <v>133</v>
      </c>
      <c r="L21" t="s">
        <v>138</v>
      </c>
    </row>
    <row r="22" spans="1:12">
      <c r="A22" s="1">
        <f>HYPERLINK("https://lsnyc.legalserver.org/matter/dynamic-profile/view/1907908","19-1907908")</f>
        <v>0</v>
      </c>
      <c r="B22" t="s">
        <v>12</v>
      </c>
      <c r="C22" t="s">
        <v>19</v>
      </c>
      <c r="D22" t="s">
        <v>57</v>
      </c>
      <c r="E22" t="s">
        <v>95</v>
      </c>
      <c r="G22" t="s">
        <v>118</v>
      </c>
      <c r="I22" t="s">
        <v>132</v>
      </c>
      <c r="J22" t="s">
        <v>133</v>
      </c>
      <c r="L22" t="s">
        <v>138</v>
      </c>
    </row>
    <row r="23" spans="1:12">
      <c r="A23" s="1">
        <f>HYPERLINK("https://lsnyc.legalserver.org/matter/dynamic-profile/view/1907753","19-1907753")</f>
        <v>0</v>
      </c>
      <c r="B23" t="s">
        <v>15</v>
      </c>
      <c r="C23" t="s">
        <v>26</v>
      </c>
      <c r="D23" t="s">
        <v>58</v>
      </c>
      <c r="E23" t="s">
        <v>94</v>
      </c>
      <c r="G23" t="s">
        <v>118</v>
      </c>
      <c r="J23" t="s">
        <v>133</v>
      </c>
      <c r="L23" t="s">
        <v>134</v>
      </c>
    </row>
    <row r="24" spans="1:12">
      <c r="A24" s="1">
        <f>HYPERLINK("https://lsnyc.legalserver.org/matter/dynamic-profile/view/1907788","19-1907788")</f>
        <v>0</v>
      </c>
      <c r="B24" t="s">
        <v>14</v>
      </c>
      <c r="C24" t="s">
        <v>23</v>
      </c>
      <c r="D24" t="s">
        <v>59</v>
      </c>
      <c r="E24" t="s">
        <v>104</v>
      </c>
      <c r="F24" t="s">
        <v>111</v>
      </c>
      <c r="G24" t="s">
        <v>117</v>
      </c>
      <c r="H24" t="s">
        <v>131</v>
      </c>
      <c r="L24" t="s">
        <v>134</v>
      </c>
    </row>
    <row r="25" spans="1:12">
      <c r="A25" s="1">
        <f>HYPERLINK("https://lsnyc.legalserver.org/matter/dynamic-profile/view/1907427","19-1907427")</f>
        <v>0</v>
      </c>
      <c r="B25" t="s">
        <v>12</v>
      </c>
      <c r="C25" t="s">
        <v>30</v>
      </c>
      <c r="D25" t="s">
        <v>60</v>
      </c>
      <c r="E25" t="s">
        <v>95</v>
      </c>
      <c r="F25" t="s">
        <v>113</v>
      </c>
      <c r="J25" t="s">
        <v>133</v>
      </c>
      <c r="L25" t="s">
        <v>139</v>
      </c>
    </row>
    <row r="26" spans="1:12">
      <c r="A26" s="1">
        <f>HYPERLINK("https://lsnyc.legalserver.org/matter/dynamic-profile/view/1907704","19-1907704")</f>
        <v>0</v>
      </c>
      <c r="B26" t="s">
        <v>15</v>
      </c>
      <c r="C26" t="s">
        <v>26</v>
      </c>
      <c r="D26" t="s">
        <v>58</v>
      </c>
      <c r="E26" t="s">
        <v>101</v>
      </c>
      <c r="G26" t="s">
        <v>118</v>
      </c>
      <c r="J26" t="s">
        <v>133</v>
      </c>
      <c r="L26" t="s">
        <v>134</v>
      </c>
    </row>
    <row r="27" spans="1:12">
      <c r="A27" s="1">
        <f>HYPERLINK("https://lsnyc.legalserver.org/matter/dynamic-profile/view/1907713","19-1907713")</f>
        <v>0</v>
      </c>
      <c r="B27" t="s">
        <v>15</v>
      </c>
      <c r="C27" t="s">
        <v>26</v>
      </c>
      <c r="D27" t="s">
        <v>58</v>
      </c>
      <c r="E27" t="s">
        <v>102</v>
      </c>
      <c r="G27" t="s">
        <v>118</v>
      </c>
      <c r="J27" t="s">
        <v>133</v>
      </c>
      <c r="L27" t="s">
        <v>134</v>
      </c>
    </row>
    <row r="28" spans="1:12">
      <c r="A28" s="1">
        <f>HYPERLINK("https://lsnyc.legalserver.org/matter/dynamic-profile/view/1907441","19-1907441")</f>
        <v>0</v>
      </c>
      <c r="B28" t="s">
        <v>13</v>
      </c>
      <c r="C28" t="s">
        <v>20</v>
      </c>
      <c r="D28" t="s">
        <v>61</v>
      </c>
      <c r="E28" t="s">
        <v>94</v>
      </c>
      <c r="J28" t="s">
        <v>133</v>
      </c>
      <c r="L28" t="s">
        <v>134</v>
      </c>
    </row>
    <row r="29" spans="1:12">
      <c r="A29" s="1">
        <f>HYPERLINK("https://lsnyc.legalserver.org/matter/dynamic-profile/view/1907465","19-1907465")</f>
        <v>0</v>
      </c>
      <c r="B29" t="s">
        <v>13</v>
      </c>
      <c r="C29" t="s">
        <v>20</v>
      </c>
      <c r="D29" t="s">
        <v>62</v>
      </c>
      <c r="E29" t="s">
        <v>94</v>
      </c>
      <c r="J29" t="s">
        <v>133</v>
      </c>
      <c r="L29" t="s">
        <v>134</v>
      </c>
    </row>
    <row r="30" spans="1:12">
      <c r="A30" s="1">
        <f>HYPERLINK("https://lsnyc.legalserver.org/matter/dynamic-profile/view/1907501","19-1907501")</f>
        <v>0</v>
      </c>
      <c r="B30" t="s">
        <v>12</v>
      </c>
      <c r="C30" t="s">
        <v>25</v>
      </c>
      <c r="D30" t="s">
        <v>63</v>
      </c>
      <c r="E30" t="s">
        <v>99</v>
      </c>
      <c r="G30" t="s">
        <v>123</v>
      </c>
      <c r="J30" t="s">
        <v>133</v>
      </c>
      <c r="L30" t="s">
        <v>136</v>
      </c>
    </row>
    <row r="31" spans="1:12">
      <c r="A31" s="1">
        <f>HYPERLINK("https://lsnyc.legalserver.org/matter/dynamic-profile/view/1907518","19-1907518")</f>
        <v>0</v>
      </c>
      <c r="B31" t="s">
        <v>15</v>
      </c>
      <c r="C31" t="s">
        <v>27</v>
      </c>
      <c r="D31" t="s">
        <v>64</v>
      </c>
      <c r="E31" t="s">
        <v>94</v>
      </c>
      <c r="J31" t="s">
        <v>133</v>
      </c>
      <c r="L31" t="s">
        <v>134</v>
      </c>
    </row>
    <row r="32" spans="1:12">
      <c r="A32" s="1">
        <f>HYPERLINK("https://lsnyc.legalserver.org/matter/dynamic-profile/view/1907570","19-1907570")</f>
        <v>0</v>
      </c>
      <c r="B32" t="s">
        <v>12</v>
      </c>
      <c r="C32" t="s">
        <v>19</v>
      </c>
      <c r="D32" t="s">
        <v>43</v>
      </c>
      <c r="E32" t="s">
        <v>105</v>
      </c>
      <c r="F32" t="s">
        <v>113</v>
      </c>
      <c r="G32" t="s">
        <v>117</v>
      </c>
      <c r="H32" t="s">
        <v>131</v>
      </c>
      <c r="L32" t="s">
        <v>139</v>
      </c>
    </row>
    <row r="33" spans="1:12">
      <c r="A33" s="1">
        <f>HYPERLINK("https://lsnyc.legalserver.org/matter/dynamic-profile/view/1907381","19-1907381")</f>
        <v>0</v>
      </c>
      <c r="B33" t="s">
        <v>12</v>
      </c>
      <c r="C33" t="s">
        <v>25</v>
      </c>
      <c r="D33" t="s">
        <v>65</v>
      </c>
      <c r="E33" t="s">
        <v>104</v>
      </c>
      <c r="G33" t="s">
        <v>124</v>
      </c>
      <c r="J33" t="s">
        <v>133</v>
      </c>
      <c r="L33" t="s">
        <v>134</v>
      </c>
    </row>
    <row r="34" spans="1:12">
      <c r="A34" s="1">
        <f>HYPERLINK("https://lsnyc.legalserver.org/matter/dynamic-profile/view/1907393","19-1907393")</f>
        <v>0</v>
      </c>
      <c r="B34" t="s">
        <v>16</v>
      </c>
      <c r="C34" t="s">
        <v>31</v>
      </c>
      <c r="D34" t="s">
        <v>66</v>
      </c>
      <c r="F34" t="s">
        <v>114</v>
      </c>
      <c r="G34" t="s">
        <v>125</v>
      </c>
      <c r="H34" t="s">
        <v>131</v>
      </c>
      <c r="L34" t="s">
        <v>138</v>
      </c>
    </row>
    <row r="35" spans="1:12">
      <c r="A35" s="1">
        <f>HYPERLINK("https://lsnyc.legalserver.org/matter/dynamic-profile/view/1904386","19-1904386")</f>
        <v>0</v>
      </c>
      <c r="B35" t="s">
        <v>17</v>
      </c>
      <c r="C35" t="s">
        <v>32</v>
      </c>
      <c r="D35" t="s">
        <v>67</v>
      </c>
      <c r="G35" t="s">
        <v>117</v>
      </c>
      <c r="J35" t="s">
        <v>133</v>
      </c>
      <c r="L35" t="s">
        <v>138</v>
      </c>
    </row>
    <row r="36" spans="1:12">
      <c r="A36" s="1">
        <f>HYPERLINK("https://lsnyc.legalserver.org/matter/dynamic-profile/view/1907233","19-1907233")</f>
        <v>0</v>
      </c>
      <c r="B36" t="s">
        <v>17</v>
      </c>
      <c r="C36" t="s">
        <v>32</v>
      </c>
      <c r="D36" t="s">
        <v>68</v>
      </c>
      <c r="E36" t="s">
        <v>106</v>
      </c>
      <c r="G36" t="s">
        <v>126</v>
      </c>
      <c r="J36" t="s">
        <v>133</v>
      </c>
      <c r="L36" t="s">
        <v>136</v>
      </c>
    </row>
    <row r="37" spans="1:12">
      <c r="A37" s="1">
        <f>HYPERLINK("https://lsnyc.legalserver.org/matter/dynamic-profile/view/1907257","19-1907257")</f>
        <v>0</v>
      </c>
      <c r="B37" t="s">
        <v>14</v>
      </c>
      <c r="C37" t="s">
        <v>33</v>
      </c>
      <c r="D37" t="s">
        <v>69</v>
      </c>
      <c r="E37" t="s">
        <v>95</v>
      </c>
      <c r="G37" t="s">
        <v>116</v>
      </c>
      <c r="H37" t="s">
        <v>131</v>
      </c>
      <c r="L37" t="s">
        <v>135</v>
      </c>
    </row>
    <row r="38" spans="1:12">
      <c r="A38" s="1">
        <f>HYPERLINK("https://lsnyc.legalserver.org/matter/dynamic-profile/view/1907261","19-1907261")</f>
        <v>0</v>
      </c>
      <c r="B38" t="s">
        <v>14</v>
      </c>
      <c r="C38" t="s">
        <v>33</v>
      </c>
      <c r="D38" t="s">
        <v>70</v>
      </c>
      <c r="E38" t="s">
        <v>95</v>
      </c>
      <c r="G38" t="s">
        <v>116</v>
      </c>
      <c r="H38" t="s">
        <v>131</v>
      </c>
      <c r="L38" t="s">
        <v>135</v>
      </c>
    </row>
    <row r="39" spans="1:12">
      <c r="A39" s="1">
        <f>HYPERLINK("https://lsnyc.legalserver.org/matter/dynamic-profile/view/1907270","19-1907270")</f>
        <v>0</v>
      </c>
      <c r="B39" t="s">
        <v>14</v>
      </c>
      <c r="C39" t="s">
        <v>33</v>
      </c>
      <c r="D39" t="s">
        <v>71</v>
      </c>
      <c r="E39" t="s">
        <v>95</v>
      </c>
      <c r="G39" t="s">
        <v>116</v>
      </c>
      <c r="H39" t="s">
        <v>131</v>
      </c>
      <c r="L39" t="s">
        <v>137</v>
      </c>
    </row>
    <row r="40" spans="1:12">
      <c r="A40" s="1">
        <f>HYPERLINK("https://lsnyc.legalserver.org/matter/dynamic-profile/view/1907274","19-1907274")</f>
        <v>0</v>
      </c>
      <c r="B40" t="s">
        <v>14</v>
      </c>
      <c r="C40" t="s">
        <v>33</v>
      </c>
      <c r="D40" t="s">
        <v>72</v>
      </c>
      <c r="E40" t="s">
        <v>95</v>
      </c>
      <c r="G40" t="s">
        <v>116</v>
      </c>
      <c r="H40" t="s">
        <v>131</v>
      </c>
      <c r="L40" t="s">
        <v>137</v>
      </c>
    </row>
    <row r="41" spans="1:12">
      <c r="A41" s="1">
        <f>HYPERLINK("https://lsnyc.legalserver.org/matter/dynamic-profile/view/1907299","19-1907299")</f>
        <v>0</v>
      </c>
      <c r="B41" t="s">
        <v>12</v>
      </c>
      <c r="C41" t="s">
        <v>25</v>
      </c>
      <c r="D41" t="s">
        <v>73</v>
      </c>
      <c r="E41" t="s">
        <v>107</v>
      </c>
      <c r="G41" t="s">
        <v>117</v>
      </c>
      <c r="J41" t="s">
        <v>133</v>
      </c>
      <c r="L41" t="s">
        <v>136</v>
      </c>
    </row>
    <row r="42" spans="1:12">
      <c r="A42" s="1">
        <f>HYPERLINK("https://lsnyc.legalserver.org/matter/dynamic-profile/view/1907141","19-1907141")</f>
        <v>0</v>
      </c>
      <c r="B42" t="s">
        <v>13</v>
      </c>
      <c r="C42" t="s">
        <v>20</v>
      </c>
      <c r="D42" t="s">
        <v>74</v>
      </c>
      <c r="E42" t="s">
        <v>94</v>
      </c>
      <c r="J42" t="s">
        <v>133</v>
      </c>
      <c r="L42" t="s">
        <v>134</v>
      </c>
    </row>
    <row r="43" spans="1:12">
      <c r="A43" s="1">
        <f>HYPERLINK("https://lsnyc.legalserver.org/matter/dynamic-profile/view/1907152","19-1907152")</f>
        <v>0</v>
      </c>
      <c r="B43" t="s">
        <v>13</v>
      </c>
      <c r="C43" t="s">
        <v>20</v>
      </c>
      <c r="D43" t="s">
        <v>75</v>
      </c>
      <c r="E43" t="s">
        <v>94</v>
      </c>
      <c r="J43" t="s">
        <v>133</v>
      </c>
      <c r="L43" t="s">
        <v>134</v>
      </c>
    </row>
    <row r="44" spans="1:12">
      <c r="A44" s="1">
        <f>HYPERLINK("https://lsnyc.legalserver.org/matter/dynamic-profile/view/1907157","19-1907157")</f>
        <v>0</v>
      </c>
      <c r="B44" t="s">
        <v>15</v>
      </c>
      <c r="C44" t="s">
        <v>26</v>
      </c>
      <c r="D44" t="s">
        <v>76</v>
      </c>
      <c r="E44" t="s">
        <v>108</v>
      </c>
      <c r="G44" t="s">
        <v>118</v>
      </c>
      <c r="J44" t="s">
        <v>133</v>
      </c>
      <c r="L44" t="s">
        <v>134</v>
      </c>
    </row>
    <row r="45" spans="1:12">
      <c r="A45" s="1">
        <f>HYPERLINK("https://lsnyc.legalserver.org/matter/dynamic-profile/view/1907159","19-1907159")</f>
        <v>0</v>
      </c>
      <c r="B45" t="s">
        <v>13</v>
      </c>
      <c r="C45" t="s">
        <v>34</v>
      </c>
      <c r="D45" t="s">
        <v>77</v>
      </c>
      <c r="E45" t="s">
        <v>95</v>
      </c>
      <c r="G45" t="s">
        <v>116</v>
      </c>
      <c r="J45" t="s">
        <v>133</v>
      </c>
      <c r="L45" t="s">
        <v>135</v>
      </c>
    </row>
    <row r="46" spans="1:12">
      <c r="A46" s="1">
        <f>HYPERLINK("https://lsnyc.legalserver.org/matter/dynamic-profile/view/1907201","19-1907201")</f>
        <v>0</v>
      </c>
      <c r="B46" t="s">
        <v>13</v>
      </c>
      <c r="C46" t="s">
        <v>20</v>
      </c>
      <c r="D46" t="s">
        <v>78</v>
      </c>
      <c r="E46" t="s">
        <v>95</v>
      </c>
      <c r="G46" t="s">
        <v>116</v>
      </c>
      <c r="J46" t="s">
        <v>133</v>
      </c>
      <c r="L46" t="s">
        <v>135</v>
      </c>
    </row>
    <row r="47" spans="1:12">
      <c r="A47" s="1">
        <f>HYPERLINK("https://lsnyc.legalserver.org/matter/dynamic-profile/view/1907105","19-1907105")</f>
        <v>0</v>
      </c>
      <c r="B47" t="s">
        <v>13</v>
      </c>
      <c r="C47" t="s">
        <v>22</v>
      </c>
      <c r="D47" t="s">
        <v>79</v>
      </c>
      <c r="E47" t="s">
        <v>95</v>
      </c>
      <c r="G47" t="s">
        <v>116</v>
      </c>
      <c r="H47" t="s">
        <v>131</v>
      </c>
      <c r="L47" t="s">
        <v>135</v>
      </c>
    </row>
    <row r="48" spans="1:12">
      <c r="A48" s="1">
        <f>HYPERLINK("https://lsnyc.legalserver.org/matter/dynamic-profile/view/1907114","19-1907114")</f>
        <v>0</v>
      </c>
      <c r="B48" t="s">
        <v>13</v>
      </c>
      <c r="C48" t="s">
        <v>21</v>
      </c>
      <c r="D48" t="s">
        <v>80</v>
      </c>
      <c r="E48" t="s">
        <v>95</v>
      </c>
      <c r="G48" t="s">
        <v>116</v>
      </c>
      <c r="H48" t="s">
        <v>131</v>
      </c>
      <c r="L48" t="s">
        <v>135</v>
      </c>
    </row>
    <row r="49" spans="1:12">
      <c r="A49" s="1">
        <f>HYPERLINK("https://lsnyc.legalserver.org/matter/dynamic-profile/view/1906938","19-1906938")</f>
        <v>0</v>
      </c>
      <c r="B49" t="s">
        <v>12</v>
      </c>
      <c r="C49" t="s">
        <v>25</v>
      </c>
      <c r="D49" t="s">
        <v>81</v>
      </c>
      <c r="E49" t="s">
        <v>99</v>
      </c>
      <c r="G49" t="s">
        <v>116</v>
      </c>
      <c r="J49" t="s">
        <v>133</v>
      </c>
      <c r="L49" t="s">
        <v>136</v>
      </c>
    </row>
    <row r="50" spans="1:12">
      <c r="A50" s="1">
        <f>HYPERLINK("https://lsnyc.legalserver.org/matter/dynamic-profile/view/1906950","19-1906950")</f>
        <v>0</v>
      </c>
      <c r="B50" t="s">
        <v>13</v>
      </c>
      <c r="C50" t="s">
        <v>22</v>
      </c>
      <c r="D50" t="s">
        <v>82</v>
      </c>
      <c r="E50" t="s">
        <v>109</v>
      </c>
      <c r="G50" t="s">
        <v>127</v>
      </c>
      <c r="H50" t="s">
        <v>131</v>
      </c>
      <c r="L50" t="s">
        <v>136</v>
      </c>
    </row>
    <row r="51" spans="1:12">
      <c r="A51" s="1">
        <f>HYPERLINK("https://lsnyc.legalserver.org/matter/dynamic-profile/view/1906951","19-1906951")</f>
        <v>0</v>
      </c>
      <c r="B51" t="s">
        <v>13</v>
      </c>
      <c r="C51" t="s">
        <v>22</v>
      </c>
      <c r="D51" t="s">
        <v>82</v>
      </c>
      <c r="E51" t="s">
        <v>102</v>
      </c>
      <c r="G51" t="s">
        <v>127</v>
      </c>
      <c r="H51" t="s">
        <v>131</v>
      </c>
      <c r="L51" t="s">
        <v>134</v>
      </c>
    </row>
    <row r="52" spans="1:12">
      <c r="A52" s="1">
        <f>HYPERLINK("https://lsnyc.legalserver.org/matter/dynamic-profile/view/1906811","19-1906811")</f>
        <v>0</v>
      </c>
      <c r="B52" t="s">
        <v>14</v>
      </c>
      <c r="C52" t="s">
        <v>35</v>
      </c>
      <c r="D52" t="s">
        <v>83</v>
      </c>
      <c r="E52" t="s">
        <v>106</v>
      </c>
      <c r="G52" t="s">
        <v>128</v>
      </c>
      <c r="H52" t="s">
        <v>131</v>
      </c>
      <c r="L52" t="s">
        <v>136</v>
      </c>
    </row>
    <row r="53" spans="1:12">
      <c r="A53" s="1">
        <f>HYPERLINK("https://lsnyc.legalserver.org/matter/dynamic-profile/view/1906822","19-1906822")</f>
        <v>0</v>
      </c>
      <c r="B53" t="s">
        <v>13</v>
      </c>
      <c r="C53" t="s">
        <v>36</v>
      </c>
      <c r="D53" t="s">
        <v>84</v>
      </c>
      <c r="E53" t="s">
        <v>101</v>
      </c>
      <c r="G53" t="s">
        <v>126</v>
      </c>
      <c r="J53" t="s">
        <v>133</v>
      </c>
      <c r="L53" t="s">
        <v>134</v>
      </c>
    </row>
    <row r="54" spans="1:12">
      <c r="A54" s="1">
        <f>HYPERLINK("https://lsnyc.legalserver.org/matter/dynamic-profile/view/1906872","19-1906872")</f>
        <v>0</v>
      </c>
      <c r="B54" t="s">
        <v>14</v>
      </c>
      <c r="C54" t="s">
        <v>23</v>
      </c>
      <c r="D54" t="s">
        <v>85</v>
      </c>
      <c r="E54" t="s">
        <v>103</v>
      </c>
      <c r="F54" t="s">
        <v>114</v>
      </c>
      <c r="G54" t="s">
        <v>129</v>
      </c>
      <c r="J54" t="s">
        <v>133</v>
      </c>
      <c r="L54" t="s">
        <v>138</v>
      </c>
    </row>
    <row r="55" spans="1:12">
      <c r="A55" s="1">
        <f>HYPERLINK("https://lsnyc.legalserver.org/matter/dynamic-profile/view/1906655","19-1906655")</f>
        <v>0</v>
      </c>
      <c r="B55" t="s">
        <v>13</v>
      </c>
      <c r="C55" t="s">
        <v>21</v>
      </c>
      <c r="D55" t="s">
        <v>86</v>
      </c>
      <c r="E55" t="s">
        <v>94</v>
      </c>
      <c r="J55" t="s">
        <v>133</v>
      </c>
      <c r="L55" t="s">
        <v>134</v>
      </c>
    </row>
    <row r="56" spans="1:12">
      <c r="A56" s="1">
        <f>HYPERLINK("https://lsnyc.legalserver.org/matter/dynamic-profile/view/1906997","19-1906997")</f>
        <v>0</v>
      </c>
      <c r="B56" t="s">
        <v>12</v>
      </c>
      <c r="C56" t="s">
        <v>37</v>
      </c>
      <c r="D56" t="s">
        <v>87</v>
      </c>
      <c r="E56" t="s">
        <v>110</v>
      </c>
      <c r="G56" t="s">
        <v>130</v>
      </c>
      <c r="J56" t="s">
        <v>133</v>
      </c>
      <c r="L56" t="s">
        <v>136</v>
      </c>
    </row>
    <row r="57" spans="1:12">
      <c r="A57" s="1">
        <f>HYPERLINK("https://lsnyc.legalserver.org/matter/dynamic-profile/view/1906044","19-1906044")</f>
        <v>0</v>
      </c>
      <c r="B57" t="s">
        <v>17</v>
      </c>
      <c r="C57" t="s">
        <v>32</v>
      </c>
      <c r="D57" t="s">
        <v>88</v>
      </c>
      <c r="G57" t="s">
        <v>118</v>
      </c>
      <c r="J57" t="s">
        <v>133</v>
      </c>
      <c r="L57" t="s">
        <v>138</v>
      </c>
    </row>
    <row r="58" spans="1:12">
      <c r="A58" s="1">
        <f>HYPERLINK("https://lsnyc.legalserver.org/matter/dynamic-profile/view/1906494","19-1906494")</f>
        <v>0</v>
      </c>
      <c r="B58" t="s">
        <v>16</v>
      </c>
      <c r="C58" t="s">
        <v>31</v>
      </c>
      <c r="D58" t="s">
        <v>89</v>
      </c>
      <c r="F58" t="s">
        <v>111</v>
      </c>
      <c r="G58" t="s">
        <v>118</v>
      </c>
      <c r="H58" t="s">
        <v>131</v>
      </c>
      <c r="L58" t="s">
        <v>138</v>
      </c>
    </row>
    <row r="59" spans="1:12">
      <c r="A59" s="1">
        <f>HYPERLINK("https://lsnyc.legalserver.org/matter/dynamic-profile/view/1906513","19-1906513")</f>
        <v>0</v>
      </c>
      <c r="B59" t="s">
        <v>16</v>
      </c>
      <c r="C59" t="s">
        <v>31</v>
      </c>
      <c r="D59" t="s">
        <v>90</v>
      </c>
      <c r="F59" t="s">
        <v>114</v>
      </c>
      <c r="G59" t="s">
        <v>121</v>
      </c>
      <c r="H59" t="s">
        <v>131</v>
      </c>
      <c r="L59" t="s">
        <v>138</v>
      </c>
    </row>
    <row r="60" spans="1:12">
      <c r="A60" s="1">
        <f>HYPERLINK("https://lsnyc.legalserver.org/matter/dynamic-profile/view/1906565","19-1906565")</f>
        <v>0</v>
      </c>
      <c r="B60" t="s">
        <v>12</v>
      </c>
      <c r="C60" t="s">
        <v>19</v>
      </c>
      <c r="D60" t="s">
        <v>91</v>
      </c>
      <c r="E60" t="s">
        <v>95</v>
      </c>
      <c r="G60" t="s">
        <v>116</v>
      </c>
      <c r="J60" t="s">
        <v>133</v>
      </c>
      <c r="L60" t="s">
        <v>135</v>
      </c>
    </row>
    <row r="61" spans="1:12">
      <c r="A61" s="1">
        <f>HYPERLINK("https://lsnyc.legalserver.org/matter/dynamic-profile/view/1906566","19-1906566")</f>
        <v>0</v>
      </c>
      <c r="B61" t="s">
        <v>12</v>
      </c>
      <c r="C61" t="s">
        <v>19</v>
      </c>
      <c r="D61" t="s">
        <v>92</v>
      </c>
      <c r="E61" t="s">
        <v>95</v>
      </c>
      <c r="G61" t="s">
        <v>116</v>
      </c>
      <c r="J61" t="s">
        <v>133</v>
      </c>
      <c r="L61" t="s">
        <v>137</v>
      </c>
    </row>
    <row r="62" spans="1:12">
      <c r="A62" s="1">
        <f>HYPERLINK("https://lsnyc.legalserver.org/matter/dynamic-profile/view/1906396","19-1906396")</f>
        <v>0</v>
      </c>
      <c r="B62" t="s">
        <v>13</v>
      </c>
      <c r="C62" t="s">
        <v>31</v>
      </c>
      <c r="D62" t="s">
        <v>93</v>
      </c>
      <c r="E62" t="s">
        <v>106</v>
      </c>
      <c r="F62" t="s">
        <v>113</v>
      </c>
      <c r="G62" t="s">
        <v>118</v>
      </c>
      <c r="H62" t="s">
        <v>131</v>
      </c>
      <c r="L62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2019-11-13T15:20:15Z</dcterms:created>
  <dcterms:modified xsi:type="dcterms:W3CDTF">2019-11-13T15:20:15Z</dcterms:modified>
</cp:coreProperties>
</file>