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<sst xmlns="http://schemas.openxmlformats.org/spreadsheetml/2006/main" count="544" uniqueCount="192">
  <si>
    <t>Hyperlinked Case #</t>
  </si>
  <si>
    <t>Assigned Branch/CC</t>
  </si>
  <si>
    <t>Client First Name</t>
  </si>
  <si>
    <t>Client Last Name</t>
  </si>
  <si>
    <t>FundsNum</t>
  </si>
  <si>
    <t>Caseworker Name</t>
  </si>
  <si>
    <t>FPU Prim Src Client Prob</t>
  </si>
  <si>
    <t>Loan Status At Intake</t>
  </si>
  <si>
    <t>Type Of Assistance</t>
  </si>
  <si>
    <t>FPU Primary Outcome</t>
  </si>
  <si>
    <t>Loan Modification Status</t>
  </si>
  <si>
    <t>Servicer</t>
  </si>
  <si>
    <t>PITI (Principal + Interest + Taxes + Insurance)</t>
  </si>
  <si>
    <t>Current Mortgage Payment</t>
  </si>
  <si>
    <t>Brooklyn Legal Services</t>
  </si>
  <si>
    <t>Juliet</t>
  </si>
  <si>
    <t>Gertrude</t>
  </si>
  <si>
    <t>Ollie</t>
  </si>
  <si>
    <t>Robert</t>
  </si>
  <si>
    <t>Elsa</t>
  </si>
  <si>
    <t>Yehuda</t>
  </si>
  <si>
    <t>Barbara</t>
  </si>
  <si>
    <t>Ralph</t>
  </si>
  <si>
    <t>Earl</t>
  </si>
  <si>
    <t>Frida</t>
  </si>
  <si>
    <t>Patricia</t>
  </si>
  <si>
    <t>John</t>
  </si>
  <si>
    <t>Flaubert</t>
  </si>
  <si>
    <t>Carmen</t>
  </si>
  <si>
    <t>Marilyn</t>
  </si>
  <si>
    <t>Edward</t>
  </si>
  <si>
    <t>Gilbert</t>
  </si>
  <si>
    <t>Melvina</t>
  </si>
  <si>
    <t>Marie</t>
  </si>
  <si>
    <t>Gloria</t>
  </si>
  <si>
    <t>Charles</t>
  </si>
  <si>
    <t>Frances</t>
  </si>
  <si>
    <t>Norma</t>
  </si>
  <si>
    <t>Esther</t>
  </si>
  <si>
    <t>Brenda</t>
  </si>
  <si>
    <t>Edwin</t>
  </si>
  <si>
    <t>Gilda</t>
  </si>
  <si>
    <t>Daphne</t>
  </si>
  <si>
    <t>Clinton</t>
  </si>
  <si>
    <t>Matilde</t>
  </si>
  <si>
    <t>Zelita</t>
  </si>
  <si>
    <t>Alberta</t>
  </si>
  <si>
    <t>Irma</t>
  </si>
  <si>
    <t>Carol</t>
  </si>
  <si>
    <t>Leonardo</t>
  </si>
  <si>
    <t>Lennard</t>
  </si>
  <si>
    <t>Merlene</t>
  </si>
  <si>
    <t>Yolanda</t>
  </si>
  <si>
    <t>Jean</t>
  </si>
  <si>
    <t>Beverley</t>
  </si>
  <si>
    <t>Hoathi</t>
  </si>
  <si>
    <t>Virlyn</t>
  </si>
  <si>
    <t>Alex</t>
  </si>
  <si>
    <t>Louise</t>
  </si>
  <si>
    <t>Faye</t>
  </si>
  <si>
    <t>Lamarr</t>
  </si>
  <si>
    <t>Amanda</t>
  </si>
  <si>
    <t>Alpha</t>
  </si>
  <si>
    <t>Elizabeth</t>
  </si>
  <si>
    <t>Maryse</t>
  </si>
  <si>
    <t>Esmine</t>
  </si>
  <si>
    <t>Clarke</t>
  </si>
  <si>
    <t>Nichols</t>
  </si>
  <si>
    <t>Gables</t>
  </si>
  <si>
    <t>Kelly</t>
  </si>
  <si>
    <t>Steglich</t>
  </si>
  <si>
    <t>Puretz</t>
  </si>
  <si>
    <t>Sciequan</t>
  </si>
  <si>
    <t>Lomuscio</t>
  </si>
  <si>
    <t>George</t>
  </si>
  <si>
    <t>Mizrahi</t>
  </si>
  <si>
    <t>Bordeaux</t>
  </si>
  <si>
    <t>Castronovo</t>
  </si>
  <si>
    <t>Ulysse</t>
  </si>
  <si>
    <t>Williams</t>
  </si>
  <si>
    <t>Arthur</t>
  </si>
  <si>
    <t>Gentile</t>
  </si>
  <si>
    <t>Neal</t>
  </si>
  <si>
    <t>Miller</t>
  </si>
  <si>
    <t>Israel</t>
  </si>
  <si>
    <t>Moreno</t>
  </si>
  <si>
    <t>Jackson</t>
  </si>
  <si>
    <t>Gray</t>
  </si>
  <si>
    <t>Poggioli</t>
  </si>
  <si>
    <t>Davis</t>
  </si>
  <si>
    <t>Herz</t>
  </si>
  <si>
    <t>Wright</t>
  </si>
  <si>
    <t>Cuffee</t>
  </si>
  <si>
    <t>Tucker</t>
  </si>
  <si>
    <t>Rodney</t>
  </si>
  <si>
    <t>Fortuna</t>
  </si>
  <si>
    <t>Ross</t>
  </si>
  <si>
    <t>Alston</t>
  </si>
  <si>
    <t>Bennett</t>
  </si>
  <si>
    <t>Young</t>
  </si>
  <si>
    <t>Bellocci</t>
  </si>
  <si>
    <t>Crick</t>
  </si>
  <si>
    <t>Corporan</t>
  </si>
  <si>
    <t>Idfresne</t>
  </si>
  <si>
    <t>Scott</t>
  </si>
  <si>
    <t>Kilichowski</t>
  </si>
  <si>
    <t>James</t>
  </si>
  <si>
    <t>Hoffman</t>
  </si>
  <si>
    <t>Johnson</t>
  </si>
  <si>
    <t>Long</t>
  </si>
  <si>
    <t>Joseph</t>
  </si>
  <si>
    <t>Logan</t>
  </si>
  <si>
    <t>Jean-Baptiste</t>
  </si>
  <si>
    <t>Matthews</t>
  </si>
  <si>
    <t>Eisenberg, Jennifer</t>
  </si>
  <si>
    <t>Geballe, Rachel</t>
  </si>
  <si>
    <t>Griffin, Jacquelyn</t>
  </si>
  <si>
    <t>Herman, Terry</t>
  </si>
  <si>
    <t>Isobe, Catherine</t>
  </si>
  <si>
    <t>Nunez, Crystal</t>
  </si>
  <si>
    <t>Sinton, Jennifer</t>
  </si>
  <si>
    <t>Tan, Andrea</t>
  </si>
  <si>
    <t>Tyler, Johnson</t>
  </si>
  <si>
    <t>Ysaguirre, Melissa</t>
  </si>
  <si>
    <t>Loss of Income from under/unemployment</t>
  </si>
  <si>
    <t>Servicing Problem/Payment Dispute</t>
  </si>
  <si>
    <t>Loan Unaffordable from Origination</t>
  </si>
  <si>
    <t>Property/Tax Delinquency</t>
  </si>
  <si>
    <t>Non-Payment of Rental/Inability to Rent</t>
  </si>
  <si>
    <t>Loss of income from Business Failure</t>
  </si>
  <si>
    <t>High Non-mortgage debt</t>
  </si>
  <si>
    <t xml:space="preserve"> </t>
  </si>
  <si>
    <t>Loss of income from Death in Family/Borrower</t>
  </si>
  <si>
    <t>Increased/Unexpected Medical Expenses/Issues</t>
  </si>
  <si>
    <t>Marital/Relationship Dispute</t>
  </si>
  <si>
    <t>Scam/Other</t>
  </si>
  <si>
    <t>Transfer of Ownership/Fraud</t>
  </si>
  <si>
    <t>Lis Pendens Filed</t>
  </si>
  <si>
    <t>No Mortgage</t>
  </si>
  <si>
    <t>Between 30 and 60 days late</t>
  </si>
  <si>
    <t>Between 1 and 2 years late</t>
  </si>
  <si>
    <t>Between 120 and 240 days late</t>
  </si>
  <si>
    <t>Between 90 and 120 days late</t>
  </si>
  <si>
    <t>Unknown</t>
  </si>
  <si>
    <t>At least 3 years late</t>
  </si>
  <si>
    <t>Current</t>
  </si>
  <si>
    <t>Submission of Loan Modification Request</t>
  </si>
  <si>
    <t>Assisted with Pro Se Representation</t>
  </si>
  <si>
    <t>Investigation and Advice and Counsel</t>
  </si>
  <si>
    <t>Litigation</t>
  </si>
  <si>
    <t>Non-Litigation Advocacy</t>
  </si>
  <si>
    <t>Provided Representation at Settlement Conference</t>
  </si>
  <si>
    <t>Assisted with tax lien issue</t>
  </si>
  <si>
    <t>Referral to Housing Counseling</t>
  </si>
  <si>
    <t>Advice and Counsel</t>
  </si>
  <si>
    <t>Mortgage Modified - In House</t>
  </si>
  <si>
    <t>Averted Default Judgment</t>
  </si>
  <si>
    <t>Secured Charitable Grant or Services For Client</t>
  </si>
  <si>
    <t>Extended homeowner or tenant’s tenure in property</t>
  </si>
  <si>
    <t>Advised Client Of Rights And Options</t>
  </si>
  <si>
    <t>Resolved non-mortgage lien</t>
  </si>
  <si>
    <t>Referral</t>
  </si>
  <si>
    <t>Brought Mortgage Current</t>
  </si>
  <si>
    <t>Foreclosure Dismissed</t>
  </si>
  <si>
    <t>Filed Complaint with Government Enforcement Agency</t>
  </si>
  <si>
    <t>Final Modification Offer Received And Accepted By Client</t>
  </si>
  <si>
    <t>Client Did Not Qualify For Modification</t>
  </si>
  <si>
    <t>BSI Financial Services</t>
  </si>
  <si>
    <t>CMG Mortgage Inc.</t>
  </si>
  <si>
    <t>RMS</t>
  </si>
  <si>
    <t>Seterus, Inc.</t>
  </si>
  <si>
    <t>Cross Country Federal Savings Bank</t>
  </si>
  <si>
    <t>Ocwen</t>
  </si>
  <si>
    <t>CitiMortgage</t>
  </si>
  <si>
    <t>Apple Bank</t>
  </si>
  <si>
    <t>Ocwen Loan Servicing</t>
  </si>
  <si>
    <t>Carrington Mortgage Services</t>
  </si>
  <si>
    <t>Nationstar Mortgage</t>
  </si>
  <si>
    <t>Selene Finance</t>
  </si>
  <si>
    <t>Mr. Cooper</t>
  </si>
  <si>
    <t>Caliber Home Loans</t>
  </si>
  <si>
    <t>Champion Mortgage</t>
  </si>
  <si>
    <t>Cenlar FSB</t>
  </si>
  <si>
    <t>Rushmore Capital Partners</t>
  </si>
  <si>
    <t>Wells Fargo</t>
  </si>
  <si>
    <t>Bayview</t>
  </si>
  <si>
    <t>Select Loan Servicing</t>
  </si>
  <si>
    <t>Select Portfolio Servicing, Inc.</t>
  </si>
  <si>
    <t>Mid-Island Mortgage</t>
  </si>
  <si>
    <t>Chase</t>
  </si>
  <si>
    <t>Fay Servicing</t>
  </si>
  <si>
    <t>Carver Federal Savings Bank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</si>
</sst>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HYPERLINK("https://lsnyc.legalserver.org/matter/dynamic-profile/view/0803426","16-0803426")</f>
        <v>0</v>
      </c>
      <c r="B2" t="s">
        <v>14</v>
      </c>
      <c r="C2" t="s">
        <v>15</v>
      </c>
      <c r="D2" t="s">
        <v>66</v>
      </c>
      <c r="E2">
        <v>5553</v>
      </c>
      <c r="F2" t="s">
        <v>114</v>
      </c>
      <c r="G2" t="s">
        <v>124</v>
      </c>
      <c r="H2" t="s">
        <v>137</v>
      </c>
      <c r="I2" t="s">
        <v>146</v>
      </c>
      <c r="J2" t="s">
        <v>155</v>
      </c>
      <c r="K2" t="s">
        <v>165</v>
      </c>
      <c r="L2" t="s">
        <v>167</v>
      </c>
      <c r="M2">
        <v>1856.33</v>
      </c>
      <c r="N2">
        <v>1505.73</v>
      </c>
    </row>
    <row r="3" spans="1:14">
      <c r="A3" s="1">
        <f>HYPERLINK("https://lsnyc.legalserver.org/matter/dynamic-profile/view/1852852","17-1852852")</f>
        <v>0</v>
      </c>
      <c r="B3" t="s">
        <v>14</v>
      </c>
      <c r="C3" t="s">
        <v>16</v>
      </c>
      <c r="D3" t="s">
        <v>67</v>
      </c>
      <c r="E3">
        <v>5553</v>
      </c>
      <c r="F3" t="s">
        <v>114</v>
      </c>
      <c r="G3" t="s">
        <v>125</v>
      </c>
      <c r="H3" t="s">
        <v>138</v>
      </c>
      <c r="I3" t="s">
        <v>147</v>
      </c>
      <c r="J3" t="s">
        <v>156</v>
      </c>
      <c r="K3" t="s">
        <v>131</v>
      </c>
      <c r="L3" t="s">
        <v>131</v>
      </c>
      <c r="M3">
        <v>0</v>
      </c>
      <c r="N3">
        <v>0</v>
      </c>
    </row>
    <row r="4" spans="1:14">
      <c r="A4" s="1">
        <f>HYPERLINK("https://lsnyc.legalserver.org/matter/dynamic-profile/view/1899182","19-1899182")</f>
        <v>0</v>
      </c>
      <c r="B4" t="s">
        <v>14</v>
      </c>
      <c r="C4" t="s">
        <v>17</v>
      </c>
      <c r="D4" t="s">
        <v>68</v>
      </c>
      <c r="E4">
        <v>5553</v>
      </c>
      <c r="F4" t="s">
        <v>114</v>
      </c>
      <c r="G4" t="s">
        <v>126</v>
      </c>
      <c r="H4" t="s">
        <v>139</v>
      </c>
      <c r="I4" t="s">
        <v>148</v>
      </c>
      <c r="J4" t="s">
        <v>131</v>
      </c>
      <c r="K4" t="s">
        <v>131</v>
      </c>
      <c r="L4" t="s">
        <v>168</v>
      </c>
      <c r="M4">
        <v>2266.15</v>
      </c>
      <c r="N4">
        <v>1962.83</v>
      </c>
    </row>
    <row r="5" spans="1:14">
      <c r="A5" s="1">
        <f>HYPERLINK("https://lsnyc.legalserver.org/matter/dynamic-profile/view/0817162","16-0817162")</f>
        <v>0</v>
      </c>
      <c r="B5" t="s">
        <v>14</v>
      </c>
      <c r="C5" t="s">
        <v>18</v>
      </c>
      <c r="D5" t="s">
        <v>69</v>
      </c>
      <c r="E5">
        <v>5553</v>
      </c>
      <c r="F5" t="s">
        <v>115</v>
      </c>
      <c r="G5" t="s">
        <v>127</v>
      </c>
      <c r="H5" t="s">
        <v>137</v>
      </c>
      <c r="I5" t="s">
        <v>149</v>
      </c>
      <c r="J5" t="s">
        <v>157</v>
      </c>
      <c r="K5" t="s">
        <v>131</v>
      </c>
      <c r="L5" t="s">
        <v>169</v>
      </c>
      <c r="M5">
        <v>0</v>
      </c>
      <c r="N5">
        <v>-1</v>
      </c>
    </row>
    <row r="6" spans="1:14">
      <c r="A6" s="1">
        <f>HYPERLINK("https://lsnyc.legalserver.org/matter/dynamic-profile/view/1881600","18-1881600")</f>
        <v>0</v>
      </c>
      <c r="B6" t="s">
        <v>14</v>
      </c>
      <c r="C6" t="s">
        <v>19</v>
      </c>
      <c r="D6" t="s">
        <v>70</v>
      </c>
      <c r="E6">
        <v>5553</v>
      </c>
      <c r="F6" t="s">
        <v>115</v>
      </c>
      <c r="G6" t="s">
        <v>128</v>
      </c>
      <c r="H6" t="s">
        <v>140</v>
      </c>
      <c r="I6" t="s">
        <v>148</v>
      </c>
      <c r="J6" t="s">
        <v>156</v>
      </c>
      <c r="K6" t="s">
        <v>131</v>
      </c>
      <c r="L6" t="s">
        <v>170</v>
      </c>
      <c r="M6">
        <v>1467</v>
      </c>
      <c r="N6">
        <v>952.0599999999999</v>
      </c>
    </row>
    <row r="7" spans="1:14">
      <c r="A7" s="1">
        <f>HYPERLINK("https://lsnyc.legalserver.org/matter/dynamic-profile/view/1849609","17-1849609")</f>
        <v>0</v>
      </c>
      <c r="B7" t="s">
        <v>14</v>
      </c>
      <c r="C7" t="s">
        <v>20</v>
      </c>
      <c r="D7" t="s">
        <v>71</v>
      </c>
      <c r="E7">
        <v>5553</v>
      </c>
      <c r="F7" t="s">
        <v>115</v>
      </c>
      <c r="G7" t="s">
        <v>127</v>
      </c>
      <c r="H7" t="s">
        <v>138</v>
      </c>
      <c r="I7" t="s">
        <v>150</v>
      </c>
      <c r="J7" t="s">
        <v>158</v>
      </c>
      <c r="K7" t="s">
        <v>131</v>
      </c>
      <c r="L7" t="s">
        <v>131</v>
      </c>
      <c r="M7">
        <v>0</v>
      </c>
      <c r="N7">
        <v>0</v>
      </c>
    </row>
    <row r="8" spans="1:14">
      <c r="A8" s="1">
        <f>HYPERLINK("https://lsnyc.legalserver.org/matter/dynamic-profile/view/1860686","18-1860686")</f>
        <v>0</v>
      </c>
      <c r="B8" t="s">
        <v>14</v>
      </c>
      <c r="C8" t="s">
        <v>21</v>
      </c>
      <c r="D8" t="s">
        <v>72</v>
      </c>
      <c r="E8">
        <v>5553</v>
      </c>
      <c r="F8" t="s">
        <v>116</v>
      </c>
      <c r="G8" t="s">
        <v>125</v>
      </c>
      <c r="H8" t="s">
        <v>138</v>
      </c>
      <c r="I8" t="s">
        <v>148</v>
      </c>
      <c r="J8" t="s">
        <v>131</v>
      </c>
      <c r="K8" t="s">
        <v>131</v>
      </c>
      <c r="L8" t="s">
        <v>131</v>
      </c>
      <c r="M8">
        <v>0</v>
      </c>
      <c r="N8">
        <v>0</v>
      </c>
    </row>
    <row r="9" spans="1:14">
      <c r="A9" s="1">
        <f>HYPERLINK("https://lsnyc.legalserver.org/matter/dynamic-profile/view/1890047","19-1890047")</f>
        <v>0</v>
      </c>
      <c r="B9" t="s">
        <v>14</v>
      </c>
      <c r="C9" t="s">
        <v>22</v>
      </c>
      <c r="D9" t="s">
        <v>73</v>
      </c>
      <c r="E9">
        <v>5553</v>
      </c>
      <c r="F9" t="s">
        <v>116</v>
      </c>
      <c r="G9" t="s">
        <v>125</v>
      </c>
      <c r="H9" t="s">
        <v>141</v>
      </c>
      <c r="I9" t="s">
        <v>150</v>
      </c>
      <c r="J9" t="s">
        <v>156</v>
      </c>
      <c r="K9" t="s">
        <v>131</v>
      </c>
      <c r="L9" t="s">
        <v>171</v>
      </c>
      <c r="M9">
        <v>1506.03</v>
      </c>
      <c r="N9">
        <v>851.6799999999999</v>
      </c>
    </row>
    <row r="10" spans="1:14">
      <c r="A10" s="1">
        <f>HYPERLINK("https://lsnyc.legalserver.org/matter/dynamic-profile/view/1890173","19-1890173")</f>
        <v>0</v>
      </c>
      <c r="B10" t="s">
        <v>14</v>
      </c>
      <c r="C10" t="s">
        <v>23</v>
      </c>
      <c r="D10" t="s">
        <v>74</v>
      </c>
      <c r="E10">
        <v>5553</v>
      </c>
      <c r="F10" t="s">
        <v>116</v>
      </c>
      <c r="G10" t="s">
        <v>124</v>
      </c>
      <c r="H10" t="s">
        <v>137</v>
      </c>
      <c r="I10" t="s">
        <v>150</v>
      </c>
      <c r="J10" t="s">
        <v>131</v>
      </c>
      <c r="K10" t="s">
        <v>131</v>
      </c>
      <c r="L10" t="s">
        <v>172</v>
      </c>
      <c r="M10">
        <v>3181.81</v>
      </c>
      <c r="N10">
        <v>2694.18</v>
      </c>
    </row>
    <row r="11" spans="1:14">
      <c r="A11" s="1">
        <f>HYPERLINK("https://lsnyc.legalserver.org/matter/dynamic-profile/view/1895003","19-1895003")</f>
        <v>0</v>
      </c>
      <c r="B11" t="s">
        <v>14</v>
      </c>
      <c r="C11" t="s">
        <v>24</v>
      </c>
      <c r="D11" t="s">
        <v>75</v>
      </c>
      <c r="E11">
        <v>5553</v>
      </c>
      <c r="F11" t="s">
        <v>116</v>
      </c>
      <c r="G11" t="s">
        <v>129</v>
      </c>
      <c r="H11" t="s">
        <v>137</v>
      </c>
      <c r="I11" t="s">
        <v>148</v>
      </c>
      <c r="J11" t="s">
        <v>131</v>
      </c>
      <c r="K11" t="s">
        <v>131</v>
      </c>
      <c r="L11" t="s">
        <v>173</v>
      </c>
      <c r="M11">
        <v>2250</v>
      </c>
      <c r="N11">
        <v>0</v>
      </c>
    </row>
    <row r="12" spans="1:14">
      <c r="A12" s="1">
        <f>HYPERLINK("https://lsnyc.legalserver.org/matter/dynamic-profile/view/1895635","19-1895635")</f>
        <v>0</v>
      </c>
      <c r="B12" t="s">
        <v>14</v>
      </c>
      <c r="C12" t="s">
        <v>25</v>
      </c>
      <c r="D12" t="s">
        <v>76</v>
      </c>
      <c r="E12">
        <v>5553</v>
      </c>
      <c r="F12" t="s">
        <v>116</v>
      </c>
      <c r="G12" t="s">
        <v>130</v>
      </c>
      <c r="H12" t="s">
        <v>137</v>
      </c>
      <c r="I12" t="s">
        <v>150</v>
      </c>
      <c r="J12" t="s">
        <v>159</v>
      </c>
      <c r="K12" t="s">
        <v>131</v>
      </c>
      <c r="L12" t="s">
        <v>174</v>
      </c>
      <c r="M12">
        <v>996</v>
      </c>
      <c r="N12">
        <v>550.86</v>
      </c>
    </row>
    <row r="13" spans="1:14">
      <c r="A13" s="1">
        <f>HYPERLINK("https://lsnyc.legalserver.org/matter/dynamic-profile/view/1899709","19-1899709")</f>
        <v>0</v>
      </c>
      <c r="B13" t="s">
        <v>14</v>
      </c>
      <c r="C13" t="s">
        <v>26</v>
      </c>
      <c r="D13" t="s">
        <v>77</v>
      </c>
      <c r="E13">
        <v>5553</v>
      </c>
      <c r="F13" t="s">
        <v>116</v>
      </c>
      <c r="G13" t="s">
        <v>126</v>
      </c>
      <c r="H13" t="s">
        <v>131</v>
      </c>
      <c r="I13" t="s">
        <v>147</v>
      </c>
      <c r="J13" t="s">
        <v>159</v>
      </c>
      <c r="K13" t="s">
        <v>131</v>
      </c>
      <c r="L13" t="s">
        <v>131</v>
      </c>
      <c r="M13">
        <v>-1</v>
      </c>
      <c r="N13">
        <v>3067.71</v>
      </c>
    </row>
    <row r="14" spans="1:14">
      <c r="A14" s="1">
        <f>HYPERLINK("https://lsnyc.legalserver.org/matter/dynamic-profile/view/1847189","17-1847189")</f>
        <v>0</v>
      </c>
      <c r="B14" t="s">
        <v>14</v>
      </c>
      <c r="C14" t="s">
        <v>27</v>
      </c>
      <c r="D14" t="s">
        <v>78</v>
      </c>
      <c r="E14">
        <v>5553</v>
      </c>
      <c r="F14" t="s">
        <v>116</v>
      </c>
      <c r="G14" t="s">
        <v>125</v>
      </c>
      <c r="H14" t="s">
        <v>138</v>
      </c>
      <c r="I14" t="s">
        <v>150</v>
      </c>
      <c r="J14" t="s">
        <v>131</v>
      </c>
      <c r="K14" t="s">
        <v>131</v>
      </c>
      <c r="L14" t="s">
        <v>131</v>
      </c>
      <c r="M14">
        <v>0</v>
      </c>
      <c r="N14">
        <v>0</v>
      </c>
    </row>
    <row r="15" spans="1:14">
      <c r="A15" s="1">
        <f>HYPERLINK("https://lsnyc.legalserver.org/matter/dynamic-profile/view/1865214","18-1865214")</f>
        <v>0</v>
      </c>
      <c r="B15" t="s">
        <v>14</v>
      </c>
      <c r="C15" t="s">
        <v>28</v>
      </c>
      <c r="D15" t="s">
        <v>79</v>
      </c>
      <c r="E15">
        <v>5553</v>
      </c>
      <c r="F15" t="s">
        <v>116</v>
      </c>
      <c r="G15" t="s">
        <v>125</v>
      </c>
      <c r="H15" t="s">
        <v>137</v>
      </c>
      <c r="I15" t="s">
        <v>151</v>
      </c>
      <c r="J15" t="s">
        <v>156</v>
      </c>
      <c r="K15" t="s">
        <v>131</v>
      </c>
      <c r="L15" t="s">
        <v>175</v>
      </c>
      <c r="M15">
        <v>0</v>
      </c>
      <c r="N15">
        <v>0</v>
      </c>
    </row>
    <row r="16" spans="1:14">
      <c r="A16" s="1">
        <f>HYPERLINK("https://lsnyc.legalserver.org/matter/dynamic-profile/view/1866469","18-1866469")</f>
        <v>0</v>
      </c>
      <c r="B16" t="s">
        <v>14</v>
      </c>
      <c r="C16" t="s">
        <v>29</v>
      </c>
      <c r="D16" t="s">
        <v>80</v>
      </c>
      <c r="E16">
        <v>5553</v>
      </c>
      <c r="F16" t="s">
        <v>116</v>
      </c>
      <c r="G16" t="s">
        <v>127</v>
      </c>
      <c r="H16" t="s">
        <v>138</v>
      </c>
      <c r="I16" t="s">
        <v>152</v>
      </c>
      <c r="J16" t="s">
        <v>160</v>
      </c>
      <c r="K16" t="s">
        <v>131</v>
      </c>
      <c r="L16" t="s">
        <v>131</v>
      </c>
      <c r="M16">
        <v>0</v>
      </c>
      <c r="N16">
        <v>0</v>
      </c>
    </row>
    <row r="17" spans="1:14">
      <c r="A17" s="1">
        <f>HYPERLINK("https://lsnyc.legalserver.org/matter/dynamic-profile/view/1869899","18-1869899")</f>
        <v>0</v>
      </c>
      <c r="B17" t="s">
        <v>14</v>
      </c>
      <c r="C17" t="s">
        <v>30</v>
      </c>
      <c r="D17" t="s">
        <v>81</v>
      </c>
      <c r="E17">
        <v>5553</v>
      </c>
      <c r="F17" t="s">
        <v>116</v>
      </c>
      <c r="G17" t="s">
        <v>131</v>
      </c>
      <c r="H17" t="s">
        <v>131</v>
      </c>
      <c r="I17" t="s">
        <v>131</v>
      </c>
      <c r="J17" t="s">
        <v>131</v>
      </c>
      <c r="K17" t="s">
        <v>131</v>
      </c>
      <c r="L17" t="s">
        <v>131</v>
      </c>
      <c r="M17">
        <v>0</v>
      </c>
      <c r="N17">
        <v>0</v>
      </c>
    </row>
    <row r="18" spans="1:14">
      <c r="A18" s="1">
        <f>HYPERLINK("https://lsnyc.legalserver.org/matter/dynamic-profile/view/1886960","19-1886960")</f>
        <v>0</v>
      </c>
      <c r="B18" t="s">
        <v>14</v>
      </c>
      <c r="C18" t="s">
        <v>31</v>
      </c>
      <c r="D18" t="s">
        <v>82</v>
      </c>
      <c r="E18">
        <v>5553</v>
      </c>
      <c r="F18" t="s">
        <v>116</v>
      </c>
      <c r="G18" t="s">
        <v>127</v>
      </c>
      <c r="H18" t="s">
        <v>138</v>
      </c>
      <c r="I18" t="s">
        <v>148</v>
      </c>
      <c r="J18" t="s">
        <v>131</v>
      </c>
      <c r="K18" t="s">
        <v>131</v>
      </c>
      <c r="L18" t="s">
        <v>131</v>
      </c>
      <c r="M18">
        <v>0</v>
      </c>
      <c r="N18">
        <v>0</v>
      </c>
    </row>
    <row r="19" spans="1:14">
      <c r="A19" s="1">
        <f>HYPERLINK("https://lsnyc.legalserver.org/matter/dynamic-profile/view/1895957","19-1895957")</f>
        <v>0</v>
      </c>
      <c r="B19" t="s">
        <v>14</v>
      </c>
      <c r="C19" t="s">
        <v>32</v>
      </c>
      <c r="D19" t="s">
        <v>83</v>
      </c>
      <c r="E19">
        <v>5553</v>
      </c>
      <c r="F19" t="s">
        <v>116</v>
      </c>
      <c r="G19" t="s">
        <v>126</v>
      </c>
      <c r="H19" t="s">
        <v>137</v>
      </c>
      <c r="I19" t="s">
        <v>150</v>
      </c>
      <c r="J19" t="s">
        <v>131</v>
      </c>
      <c r="K19" t="s">
        <v>131</v>
      </c>
      <c r="L19" t="s">
        <v>176</v>
      </c>
      <c r="M19">
        <v>3076.67</v>
      </c>
      <c r="N19">
        <v>2116.47</v>
      </c>
    </row>
    <row r="20" spans="1:14">
      <c r="A20" s="1">
        <f>HYPERLINK("https://lsnyc.legalserver.org/matter/dynamic-profile/view/1846767","17-1846767")</f>
        <v>0</v>
      </c>
      <c r="B20" t="s">
        <v>14</v>
      </c>
      <c r="C20" t="s">
        <v>33</v>
      </c>
      <c r="D20" t="s">
        <v>84</v>
      </c>
      <c r="E20">
        <v>5553</v>
      </c>
      <c r="F20" t="s">
        <v>117</v>
      </c>
      <c r="G20" t="s">
        <v>125</v>
      </c>
      <c r="H20" t="s">
        <v>142</v>
      </c>
      <c r="I20" t="s">
        <v>150</v>
      </c>
      <c r="J20" t="s">
        <v>155</v>
      </c>
      <c r="K20" t="s">
        <v>165</v>
      </c>
      <c r="L20" t="s">
        <v>177</v>
      </c>
      <c r="M20">
        <v>1941.15</v>
      </c>
      <c r="N20">
        <v>1237.53</v>
      </c>
    </row>
    <row r="21" spans="1:14">
      <c r="A21" s="1">
        <f>HYPERLINK("https://lsnyc.legalserver.org/matter/dynamic-profile/view/1868595","18-1868595")</f>
        <v>0</v>
      </c>
      <c r="B21" t="s">
        <v>14</v>
      </c>
      <c r="C21" t="s">
        <v>34</v>
      </c>
      <c r="D21" t="s">
        <v>85</v>
      </c>
      <c r="E21">
        <v>5553</v>
      </c>
      <c r="F21" t="s">
        <v>117</v>
      </c>
      <c r="G21" t="s">
        <v>132</v>
      </c>
      <c r="H21" t="s">
        <v>138</v>
      </c>
      <c r="I21" t="s">
        <v>153</v>
      </c>
      <c r="J21" t="s">
        <v>161</v>
      </c>
      <c r="K21" t="s">
        <v>131</v>
      </c>
      <c r="L21" t="s">
        <v>131</v>
      </c>
      <c r="M21">
        <v>0</v>
      </c>
      <c r="N21">
        <v>0</v>
      </c>
    </row>
    <row r="22" spans="1:14">
      <c r="A22" s="1">
        <f>HYPERLINK("https://lsnyc.legalserver.org/matter/dynamic-profile/view/1861771","18-1861771")</f>
        <v>0</v>
      </c>
      <c r="B22" t="s">
        <v>14</v>
      </c>
      <c r="C22" t="s">
        <v>26</v>
      </c>
      <c r="D22" t="s">
        <v>86</v>
      </c>
      <c r="E22">
        <v>5553</v>
      </c>
      <c r="F22" t="s">
        <v>117</v>
      </c>
      <c r="G22" t="s">
        <v>132</v>
      </c>
      <c r="H22" t="s">
        <v>137</v>
      </c>
      <c r="I22" t="s">
        <v>147</v>
      </c>
      <c r="J22" t="s">
        <v>162</v>
      </c>
      <c r="K22" t="s">
        <v>131</v>
      </c>
      <c r="L22" t="s">
        <v>178</v>
      </c>
      <c r="M22">
        <v>0</v>
      </c>
      <c r="N22">
        <v>1187.07</v>
      </c>
    </row>
    <row r="23" spans="1:14">
      <c r="A23" s="1">
        <f>HYPERLINK("https://lsnyc.legalserver.org/matter/dynamic-profile/view/0789518","15-0789518")</f>
        <v>0</v>
      </c>
      <c r="B23" t="s">
        <v>14</v>
      </c>
      <c r="C23" t="s">
        <v>35</v>
      </c>
      <c r="D23" t="s">
        <v>87</v>
      </c>
      <c r="E23">
        <v>5553</v>
      </c>
      <c r="F23" t="s">
        <v>117</v>
      </c>
      <c r="G23" t="s">
        <v>133</v>
      </c>
      <c r="H23" t="s">
        <v>137</v>
      </c>
      <c r="I23" t="s">
        <v>151</v>
      </c>
      <c r="J23" t="s">
        <v>131</v>
      </c>
      <c r="K23" t="s">
        <v>131</v>
      </c>
      <c r="L23" t="s">
        <v>169</v>
      </c>
      <c r="M23">
        <v>0</v>
      </c>
      <c r="N23">
        <v>0</v>
      </c>
    </row>
    <row r="24" spans="1:14">
      <c r="A24" s="1">
        <f>HYPERLINK("https://lsnyc.legalserver.org/matter/dynamic-profile/view/1866571","18-1866571")</f>
        <v>0</v>
      </c>
      <c r="B24" t="s">
        <v>14</v>
      </c>
      <c r="C24" t="s">
        <v>36</v>
      </c>
      <c r="D24" t="s">
        <v>88</v>
      </c>
      <c r="E24">
        <v>5553</v>
      </c>
      <c r="F24" t="s">
        <v>117</v>
      </c>
      <c r="G24" t="s">
        <v>125</v>
      </c>
      <c r="H24" t="s">
        <v>137</v>
      </c>
      <c r="I24" t="s">
        <v>151</v>
      </c>
      <c r="J24" t="s">
        <v>156</v>
      </c>
      <c r="K24" t="s">
        <v>131</v>
      </c>
      <c r="L24" t="s">
        <v>179</v>
      </c>
      <c r="M24">
        <v>1834.8</v>
      </c>
      <c r="N24">
        <v>1111.31</v>
      </c>
    </row>
    <row r="25" spans="1:14">
      <c r="A25" s="1">
        <f>HYPERLINK("https://lsnyc.legalserver.org/matter/dynamic-profile/view/1871853","18-1871853")</f>
        <v>0</v>
      </c>
      <c r="B25" t="s">
        <v>14</v>
      </c>
      <c r="C25" t="s">
        <v>37</v>
      </c>
      <c r="D25" t="s">
        <v>89</v>
      </c>
      <c r="E25">
        <v>5553</v>
      </c>
      <c r="F25" t="s">
        <v>117</v>
      </c>
      <c r="G25" t="s">
        <v>124</v>
      </c>
      <c r="H25" t="s">
        <v>141</v>
      </c>
      <c r="I25" t="s">
        <v>151</v>
      </c>
      <c r="J25" t="s">
        <v>131</v>
      </c>
      <c r="K25" t="s">
        <v>131</v>
      </c>
      <c r="L25" t="s">
        <v>179</v>
      </c>
      <c r="M25">
        <v>2393.4</v>
      </c>
      <c r="N25">
        <v>1745.07</v>
      </c>
    </row>
    <row r="26" spans="1:14">
      <c r="A26" s="1">
        <f>HYPERLINK("https://lsnyc.legalserver.org/matter/dynamic-profile/view/1871809","18-1871809")</f>
        <v>0</v>
      </c>
      <c r="B26" t="s">
        <v>14</v>
      </c>
      <c r="C26" t="s">
        <v>38</v>
      </c>
      <c r="D26" t="s">
        <v>90</v>
      </c>
      <c r="E26">
        <v>5553</v>
      </c>
      <c r="F26" t="s">
        <v>117</v>
      </c>
      <c r="G26" t="s">
        <v>126</v>
      </c>
      <c r="H26" t="s">
        <v>137</v>
      </c>
      <c r="I26" t="s">
        <v>147</v>
      </c>
      <c r="J26" t="s">
        <v>156</v>
      </c>
      <c r="K26" t="s">
        <v>131</v>
      </c>
      <c r="L26" t="s">
        <v>180</v>
      </c>
      <c r="M26">
        <v>7298.41</v>
      </c>
      <c r="N26">
        <v>6370</v>
      </c>
    </row>
    <row r="27" spans="1:14">
      <c r="A27" s="1">
        <f>HYPERLINK("https://lsnyc.legalserver.org/matter/dynamic-profile/view/1880508","18-1880508")</f>
        <v>0</v>
      </c>
      <c r="B27" t="s">
        <v>14</v>
      </c>
      <c r="C27" t="s">
        <v>39</v>
      </c>
      <c r="D27" t="s">
        <v>91</v>
      </c>
      <c r="E27">
        <v>5553</v>
      </c>
      <c r="F27" t="s">
        <v>117</v>
      </c>
      <c r="G27" t="s">
        <v>130</v>
      </c>
      <c r="H27" t="s">
        <v>140</v>
      </c>
      <c r="I27" t="s">
        <v>147</v>
      </c>
      <c r="J27" t="s">
        <v>156</v>
      </c>
      <c r="K27" t="s">
        <v>131</v>
      </c>
      <c r="L27" t="s">
        <v>175</v>
      </c>
      <c r="M27">
        <v>2700</v>
      </c>
      <c r="N27">
        <v>0</v>
      </c>
    </row>
    <row r="28" spans="1:14">
      <c r="A28" s="1">
        <f>HYPERLINK("https://lsnyc.legalserver.org/matter/dynamic-profile/view/1896554","19-1896554")</f>
        <v>0</v>
      </c>
      <c r="B28" t="s">
        <v>14</v>
      </c>
      <c r="C28" t="s">
        <v>40</v>
      </c>
      <c r="D28" t="s">
        <v>92</v>
      </c>
      <c r="E28">
        <v>5553</v>
      </c>
      <c r="F28" t="s">
        <v>117</v>
      </c>
      <c r="G28" t="s">
        <v>127</v>
      </c>
      <c r="H28" t="s">
        <v>137</v>
      </c>
      <c r="I28" t="s">
        <v>148</v>
      </c>
      <c r="J28" t="s">
        <v>131</v>
      </c>
      <c r="K28" t="s">
        <v>131</v>
      </c>
      <c r="L28" t="s">
        <v>181</v>
      </c>
      <c r="M28">
        <v>-1</v>
      </c>
      <c r="N28">
        <v>-1</v>
      </c>
    </row>
    <row r="29" spans="1:14">
      <c r="A29" s="1">
        <f>HYPERLINK("https://lsnyc.legalserver.org/matter/dynamic-profile/view/1901763","19-1901763")</f>
        <v>0</v>
      </c>
      <c r="B29" t="s">
        <v>14</v>
      </c>
      <c r="C29" t="s">
        <v>41</v>
      </c>
      <c r="D29" t="s">
        <v>93</v>
      </c>
      <c r="E29">
        <v>5553</v>
      </c>
      <c r="F29" t="s">
        <v>117</v>
      </c>
      <c r="G29" t="s">
        <v>128</v>
      </c>
      <c r="H29" t="s">
        <v>137</v>
      </c>
      <c r="I29" t="s">
        <v>148</v>
      </c>
      <c r="J29" t="s">
        <v>131</v>
      </c>
      <c r="K29" t="s">
        <v>131</v>
      </c>
      <c r="L29" t="s">
        <v>180</v>
      </c>
      <c r="M29">
        <v>2116.63</v>
      </c>
      <c r="N29">
        <v>-1</v>
      </c>
    </row>
    <row r="30" spans="1:14">
      <c r="A30" s="1">
        <f>HYPERLINK("https://lsnyc.legalserver.org/matter/dynamic-profile/view/1884180","18-1884180")</f>
        <v>0</v>
      </c>
      <c r="B30" t="s">
        <v>14</v>
      </c>
      <c r="C30" t="s">
        <v>42</v>
      </c>
      <c r="D30" t="s">
        <v>94</v>
      </c>
      <c r="E30">
        <v>5553</v>
      </c>
      <c r="F30" t="s">
        <v>118</v>
      </c>
      <c r="G30" t="s">
        <v>134</v>
      </c>
      <c r="H30" t="s">
        <v>143</v>
      </c>
      <c r="I30" t="s">
        <v>148</v>
      </c>
      <c r="J30" t="s">
        <v>159</v>
      </c>
      <c r="K30" t="s">
        <v>131</v>
      </c>
      <c r="L30" t="s">
        <v>131</v>
      </c>
      <c r="M30">
        <v>-1</v>
      </c>
      <c r="N30">
        <v>0</v>
      </c>
    </row>
    <row r="31" spans="1:14">
      <c r="A31" s="1">
        <f>HYPERLINK("https://lsnyc.legalserver.org/matter/dynamic-profile/view/0762964","14-0762964")</f>
        <v>0</v>
      </c>
      <c r="B31" t="s">
        <v>14</v>
      </c>
      <c r="C31" t="s">
        <v>43</v>
      </c>
      <c r="D31" t="s">
        <v>83</v>
      </c>
      <c r="E31">
        <v>5553</v>
      </c>
      <c r="F31" t="s">
        <v>118</v>
      </c>
      <c r="G31" t="s">
        <v>126</v>
      </c>
      <c r="H31" t="s">
        <v>137</v>
      </c>
      <c r="I31" t="s">
        <v>149</v>
      </c>
      <c r="J31" t="s">
        <v>163</v>
      </c>
      <c r="K31" t="s">
        <v>166</v>
      </c>
      <c r="L31" t="s">
        <v>182</v>
      </c>
      <c r="M31">
        <v>2989.08</v>
      </c>
      <c r="N31">
        <v>2421.73</v>
      </c>
    </row>
    <row r="32" spans="1:14">
      <c r="A32" s="1">
        <f>HYPERLINK("https://lsnyc.legalserver.org/matter/dynamic-profile/view/0815258","16-0815258")</f>
        <v>0</v>
      </c>
      <c r="B32" t="s">
        <v>14</v>
      </c>
      <c r="C32" t="s">
        <v>44</v>
      </c>
      <c r="D32" t="s">
        <v>95</v>
      </c>
      <c r="E32">
        <v>5553</v>
      </c>
      <c r="F32" t="s">
        <v>118</v>
      </c>
      <c r="G32" t="s">
        <v>133</v>
      </c>
      <c r="H32" t="s">
        <v>137</v>
      </c>
      <c r="I32" t="s">
        <v>149</v>
      </c>
      <c r="J32" t="s">
        <v>155</v>
      </c>
      <c r="K32" t="s">
        <v>165</v>
      </c>
      <c r="L32" t="s">
        <v>183</v>
      </c>
      <c r="M32">
        <v>3789</v>
      </c>
      <c r="N32">
        <v>3789</v>
      </c>
    </row>
    <row r="33" spans="1:14">
      <c r="A33" s="1">
        <f>HYPERLINK("https://lsnyc.legalserver.org/matter/dynamic-profile/view/0794071","15-0794071")</f>
        <v>0</v>
      </c>
      <c r="B33" t="s">
        <v>14</v>
      </c>
      <c r="C33" t="s">
        <v>45</v>
      </c>
      <c r="D33" t="s">
        <v>96</v>
      </c>
      <c r="E33">
        <v>5553</v>
      </c>
      <c r="F33" t="s">
        <v>118</v>
      </c>
      <c r="G33" t="s">
        <v>124</v>
      </c>
      <c r="H33" t="s">
        <v>144</v>
      </c>
      <c r="I33" t="s">
        <v>149</v>
      </c>
      <c r="J33" t="s">
        <v>156</v>
      </c>
      <c r="K33" t="s">
        <v>131</v>
      </c>
      <c r="L33" t="s">
        <v>175</v>
      </c>
      <c r="M33">
        <v>1712.8</v>
      </c>
      <c r="N33">
        <v>1393.75</v>
      </c>
    </row>
    <row r="34" spans="1:14">
      <c r="A34" s="1">
        <f>HYPERLINK("https://lsnyc.legalserver.org/matter/dynamic-profile/view/0816418","16-0816418")</f>
        <v>0</v>
      </c>
      <c r="B34" t="s">
        <v>14</v>
      </c>
      <c r="C34" t="s">
        <v>46</v>
      </c>
      <c r="D34" t="s">
        <v>97</v>
      </c>
      <c r="E34">
        <v>5553</v>
      </c>
      <c r="F34" t="s">
        <v>118</v>
      </c>
      <c r="G34" t="s">
        <v>132</v>
      </c>
      <c r="H34" t="s">
        <v>137</v>
      </c>
      <c r="I34" t="s">
        <v>151</v>
      </c>
      <c r="J34" t="s">
        <v>159</v>
      </c>
      <c r="K34" t="s">
        <v>131</v>
      </c>
      <c r="L34" t="s">
        <v>184</v>
      </c>
      <c r="M34">
        <v>1866.5</v>
      </c>
      <c r="N34">
        <v>1649.16</v>
      </c>
    </row>
    <row r="35" spans="1:14">
      <c r="A35" s="1">
        <f>HYPERLINK("https://lsnyc.legalserver.org/matter/dynamic-profile/view/1847119","17-1847119")</f>
        <v>0</v>
      </c>
      <c r="B35" t="s">
        <v>14</v>
      </c>
      <c r="C35" t="s">
        <v>47</v>
      </c>
      <c r="D35" t="s">
        <v>98</v>
      </c>
      <c r="E35">
        <v>5553</v>
      </c>
      <c r="F35" t="s">
        <v>118</v>
      </c>
      <c r="G35" t="s">
        <v>125</v>
      </c>
      <c r="H35" t="s">
        <v>137</v>
      </c>
      <c r="I35" t="s">
        <v>151</v>
      </c>
      <c r="J35" t="s">
        <v>163</v>
      </c>
      <c r="K35" t="s">
        <v>131</v>
      </c>
      <c r="L35" t="s">
        <v>177</v>
      </c>
      <c r="M35">
        <v>0</v>
      </c>
      <c r="N35">
        <v>0</v>
      </c>
    </row>
    <row r="36" spans="1:14">
      <c r="A36" s="1">
        <f>HYPERLINK("https://lsnyc.legalserver.org/matter/dynamic-profile/view/1877439","18-1877439")</f>
        <v>0</v>
      </c>
      <c r="B36" t="s">
        <v>14</v>
      </c>
      <c r="C36" t="s">
        <v>48</v>
      </c>
      <c r="D36" t="s">
        <v>99</v>
      </c>
      <c r="E36">
        <v>5553</v>
      </c>
      <c r="F36" t="s">
        <v>118</v>
      </c>
      <c r="G36" t="s">
        <v>126</v>
      </c>
      <c r="H36" t="s">
        <v>137</v>
      </c>
      <c r="I36" t="s">
        <v>149</v>
      </c>
      <c r="J36" t="s">
        <v>131</v>
      </c>
      <c r="K36" t="s">
        <v>131</v>
      </c>
      <c r="L36" t="s">
        <v>131</v>
      </c>
      <c r="M36">
        <v>0</v>
      </c>
      <c r="N36">
        <v>3406.03</v>
      </c>
    </row>
    <row r="37" spans="1:14">
      <c r="A37" s="1">
        <f>HYPERLINK("https://lsnyc.legalserver.org/matter/dynamic-profile/view/1884154","18-1884154")</f>
        <v>0</v>
      </c>
      <c r="B37" t="s">
        <v>14</v>
      </c>
      <c r="C37" t="s">
        <v>49</v>
      </c>
      <c r="D37" t="s">
        <v>100</v>
      </c>
      <c r="E37">
        <v>5553</v>
      </c>
      <c r="F37" t="s">
        <v>118</v>
      </c>
      <c r="G37" t="s">
        <v>135</v>
      </c>
      <c r="H37" t="s">
        <v>138</v>
      </c>
      <c r="I37" t="s">
        <v>148</v>
      </c>
      <c r="J37" t="s">
        <v>131</v>
      </c>
      <c r="K37" t="s">
        <v>131</v>
      </c>
      <c r="L37" t="s">
        <v>131</v>
      </c>
      <c r="M37">
        <v>0</v>
      </c>
      <c r="N37">
        <v>0</v>
      </c>
    </row>
    <row r="38" spans="1:14">
      <c r="A38" s="1">
        <f>HYPERLINK("https://lsnyc.legalserver.org/matter/dynamic-profile/view/1887767","19-1887767")</f>
        <v>0</v>
      </c>
      <c r="B38" t="s">
        <v>14</v>
      </c>
      <c r="C38" t="s">
        <v>50</v>
      </c>
      <c r="D38" t="s">
        <v>35</v>
      </c>
      <c r="E38">
        <v>5553</v>
      </c>
      <c r="F38" t="s">
        <v>118</v>
      </c>
      <c r="G38" t="s">
        <v>124</v>
      </c>
      <c r="H38" t="s">
        <v>137</v>
      </c>
      <c r="I38" t="s">
        <v>151</v>
      </c>
      <c r="J38" t="s">
        <v>158</v>
      </c>
      <c r="K38" t="s">
        <v>165</v>
      </c>
      <c r="L38" t="s">
        <v>175</v>
      </c>
      <c r="M38">
        <v>0</v>
      </c>
      <c r="N38">
        <v>0</v>
      </c>
    </row>
    <row r="39" spans="1:14">
      <c r="A39" s="1">
        <f>HYPERLINK("https://lsnyc.legalserver.org/matter/dynamic-profile/view/1893561","19-1893561")</f>
        <v>0</v>
      </c>
      <c r="B39" t="s">
        <v>14</v>
      </c>
      <c r="C39" t="s">
        <v>51</v>
      </c>
      <c r="D39" t="s">
        <v>101</v>
      </c>
      <c r="E39">
        <v>5553</v>
      </c>
      <c r="F39" t="s">
        <v>118</v>
      </c>
      <c r="G39" t="s">
        <v>124</v>
      </c>
      <c r="H39" t="s">
        <v>131</v>
      </c>
      <c r="I39" t="s">
        <v>150</v>
      </c>
      <c r="J39" t="s">
        <v>159</v>
      </c>
      <c r="K39" t="s">
        <v>131</v>
      </c>
      <c r="L39" t="s">
        <v>131</v>
      </c>
      <c r="M39">
        <v>0</v>
      </c>
      <c r="N39">
        <v>0</v>
      </c>
    </row>
    <row r="40" spans="1:14">
      <c r="A40" s="1">
        <f>HYPERLINK("https://lsnyc.legalserver.org/matter/dynamic-profile/view/1893900","19-1893900")</f>
        <v>0</v>
      </c>
      <c r="B40" t="s">
        <v>14</v>
      </c>
      <c r="C40" t="s">
        <v>52</v>
      </c>
      <c r="D40" t="s">
        <v>102</v>
      </c>
      <c r="E40">
        <v>5553</v>
      </c>
      <c r="F40" t="s">
        <v>118</v>
      </c>
      <c r="G40" t="s">
        <v>124</v>
      </c>
      <c r="H40" t="s">
        <v>137</v>
      </c>
      <c r="I40" t="s">
        <v>148</v>
      </c>
      <c r="J40" t="s">
        <v>131</v>
      </c>
      <c r="K40" t="s">
        <v>131</v>
      </c>
      <c r="L40" t="s">
        <v>185</v>
      </c>
      <c r="M40">
        <v>2524.8</v>
      </c>
      <c r="N40">
        <v>2023.88</v>
      </c>
    </row>
    <row r="41" spans="1:14">
      <c r="A41" s="1">
        <f>HYPERLINK("https://lsnyc.legalserver.org/matter/dynamic-profile/view/1899019","19-1899019")</f>
        <v>0</v>
      </c>
      <c r="B41" t="s">
        <v>14</v>
      </c>
      <c r="C41" t="s">
        <v>53</v>
      </c>
      <c r="D41" t="s">
        <v>103</v>
      </c>
      <c r="E41">
        <v>5553</v>
      </c>
      <c r="F41" t="s">
        <v>118</v>
      </c>
      <c r="G41" t="s">
        <v>124</v>
      </c>
      <c r="H41" t="s">
        <v>137</v>
      </c>
      <c r="I41" t="s">
        <v>148</v>
      </c>
      <c r="J41" t="s">
        <v>159</v>
      </c>
      <c r="K41" t="s">
        <v>131</v>
      </c>
      <c r="L41" t="s">
        <v>186</v>
      </c>
      <c r="M41">
        <v>-1</v>
      </c>
      <c r="N41">
        <v>-1</v>
      </c>
    </row>
    <row r="42" spans="1:14">
      <c r="A42" s="1">
        <f>HYPERLINK("https://lsnyc.legalserver.org/matter/dynamic-profile/view/1889092","19-1889092")</f>
        <v>0</v>
      </c>
      <c r="B42" t="s">
        <v>14</v>
      </c>
      <c r="C42" t="s">
        <v>54</v>
      </c>
      <c r="D42" t="s">
        <v>104</v>
      </c>
      <c r="E42">
        <v>5553</v>
      </c>
      <c r="F42" t="s">
        <v>119</v>
      </c>
      <c r="G42" t="s">
        <v>126</v>
      </c>
      <c r="H42" t="s">
        <v>137</v>
      </c>
      <c r="I42" t="s">
        <v>154</v>
      </c>
      <c r="J42" t="s">
        <v>131</v>
      </c>
      <c r="K42" t="s">
        <v>131</v>
      </c>
      <c r="L42" t="s">
        <v>170</v>
      </c>
      <c r="M42">
        <v>2914.59</v>
      </c>
      <c r="N42">
        <v>1896</v>
      </c>
    </row>
    <row r="43" spans="1:14">
      <c r="A43" s="1">
        <f>HYPERLINK("https://lsnyc.legalserver.org/matter/dynamic-profile/view/1894714","19-1894714")</f>
        <v>0</v>
      </c>
      <c r="B43" t="s">
        <v>14</v>
      </c>
      <c r="C43" t="s">
        <v>55</v>
      </c>
      <c r="D43" t="s">
        <v>105</v>
      </c>
      <c r="E43">
        <v>5553</v>
      </c>
      <c r="F43" t="s">
        <v>119</v>
      </c>
      <c r="G43" t="s">
        <v>130</v>
      </c>
      <c r="H43" t="s">
        <v>137</v>
      </c>
      <c r="I43" t="s">
        <v>148</v>
      </c>
      <c r="J43" t="s">
        <v>131</v>
      </c>
      <c r="K43" t="s">
        <v>131</v>
      </c>
      <c r="L43" t="s">
        <v>187</v>
      </c>
      <c r="M43">
        <v>9459.860000000001</v>
      </c>
      <c r="N43">
        <v>6752.79</v>
      </c>
    </row>
    <row r="44" spans="1:14">
      <c r="A44" s="1">
        <f>HYPERLINK("https://lsnyc.legalserver.org/matter/dynamic-profile/view/1898824","19-1898824")</f>
        <v>0</v>
      </c>
      <c r="B44" t="s">
        <v>14</v>
      </c>
      <c r="C44" t="s">
        <v>56</v>
      </c>
      <c r="D44" t="s">
        <v>79</v>
      </c>
      <c r="E44">
        <v>5553</v>
      </c>
      <c r="F44" t="s">
        <v>119</v>
      </c>
      <c r="G44" t="s">
        <v>124</v>
      </c>
      <c r="H44" t="s">
        <v>137</v>
      </c>
      <c r="I44" t="s">
        <v>148</v>
      </c>
      <c r="J44" t="s">
        <v>131</v>
      </c>
      <c r="K44" t="s">
        <v>131</v>
      </c>
      <c r="L44" t="s">
        <v>172</v>
      </c>
      <c r="M44">
        <v>-1</v>
      </c>
      <c r="N44">
        <v>-1</v>
      </c>
    </row>
    <row r="45" spans="1:14">
      <c r="A45" s="1">
        <f>HYPERLINK("https://lsnyc.legalserver.org/matter/dynamic-profile/view/1895551","19-1895551")</f>
        <v>0</v>
      </c>
      <c r="B45" t="s">
        <v>14</v>
      </c>
      <c r="C45" t="s">
        <v>39</v>
      </c>
      <c r="D45" t="s">
        <v>106</v>
      </c>
      <c r="E45">
        <v>5553</v>
      </c>
      <c r="F45" t="s">
        <v>119</v>
      </c>
      <c r="G45" t="s">
        <v>125</v>
      </c>
      <c r="H45" t="s">
        <v>145</v>
      </c>
      <c r="I45" t="s">
        <v>148</v>
      </c>
      <c r="J45" t="s">
        <v>159</v>
      </c>
      <c r="K45" t="s">
        <v>131</v>
      </c>
      <c r="L45" t="s">
        <v>169</v>
      </c>
      <c r="M45">
        <v>-1</v>
      </c>
      <c r="N45">
        <v>0</v>
      </c>
    </row>
    <row r="46" spans="1:14">
      <c r="A46" s="1">
        <f>HYPERLINK("https://lsnyc.legalserver.org/matter/dynamic-profile/view/1900168","19-1900168")</f>
        <v>0</v>
      </c>
      <c r="B46" t="s">
        <v>14</v>
      </c>
      <c r="C46" t="s">
        <v>57</v>
      </c>
      <c r="D46" t="s">
        <v>107</v>
      </c>
      <c r="E46">
        <v>5553</v>
      </c>
      <c r="F46" t="s">
        <v>119</v>
      </c>
      <c r="G46" t="s">
        <v>131</v>
      </c>
      <c r="H46" t="s">
        <v>131</v>
      </c>
      <c r="I46" t="s">
        <v>153</v>
      </c>
      <c r="J46" t="s">
        <v>131</v>
      </c>
      <c r="K46" t="s">
        <v>131</v>
      </c>
      <c r="L46" t="s">
        <v>131</v>
      </c>
      <c r="M46">
        <v>0</v>
      </c>
      <c r="N46">
        <v>0</v>
      </c>
    </row>
    <row r="47" spans="1:14">
      <c r="A47" s="1">
        <f>HYPERLINK("https://lsnyc.legalserver.org/matter/dynamic-profile/view/1902134","19-1902134")</f>
        <v>0</v>
      </c>
      <c r="B47" t="s">
        <v>14</v>
      </c>
      <c r="C47" t="s">
        <v>58</v>
      </c>
      <c r="D47" t="s">
        <v>108</v>
      </c>
      <c r="E47">
        <v>5553</v>
      </c>
      <c r="F47" t="s">
        <v>119</v>
      </c>
      <c r="G47" t="s">
        <v>131</v>
      </c>
      <c r="H47" t="s">
        <v>131</v>
      </c>
      <c r="I47" t="s">
        <v>131</v>
      </c>
      <c r="J47" t="s">
        <v>131</v>
      </c>
      <c r="K47" t="s">
        <v>131</v>
      </c>
      <c r="L47" t="s">
        <v>131</v>
      </c>
      <c r="M47">
        <v>0</v>
      </c>
      <c r="N47">
        <v>0</v>
      </c>
    </row>
    <row r="48" spans="1:14">
      <c r="A48" s="1">
        <f>HYPERLINK("https://lsnyc.legalserver.org/matter/dynamic-profile/view/1875048","18-1875048")</f>
        <v>0</v>
      </c>
      <c r="B48" t="s">
        <v>14</v>
      </c>
      <c r="C48" t="s">
        <v>59</v>
      </c>
      <c r="D48" t="s">
        <v>91</v>
      </c>
      <c r="E48">
        <v>5553</v>
      </c>
      <c r="F48" t="s">
        <v>120</v>
      </c>
      <c r="G48" t="s">
        <v>132</v>
      </c>
      <c r="H48" t="s">
        <v>131</v>
      </c>
      <c r="I48" t="s">
        <v>151</v>
      </c>
      <c r="J48" t="s">
        <v>162</v>
      </c>
      <c r="K48" t="s">
        <v>131</v>
      </c>
      <c r="L48" t="s">
        <v>176</v>
      </c>
      <c r="M48">
        <v>0</v>
      </c>
      <c r="N48">
        <v>0</v>
      </c>
    </row>
    <row r="49" spans="1:14">
      <c r="A49" s="1">
        <f>HYPERLINK("https://lsnyc.legalserver.org/matter/dynamic-profile/view/1883815","18-1883815")</f>
        <v>0</v>
      </c>
      <c r="B49" t="s">
        <v>14</v>
      </c>
      <c r="C49" t="s">
        <v>60</v>
      </c>
      <c r="D49" t="s">
        <v>109</v>
      </c>
      <c r="E49">
        <v>5553</v>
      </c>
      <c r="F49" t="s">
        <v>121</v>
      </c>
      <c r="G49" t="s">
        <v>127</v>
      </c>
      <c r="H49" t="s">
        <v>138</v>
      </c>
      <c r="I49" t="s">
        <v>148</v>
      </c>
      <c r="J49" t="s">
        <v>159</v>
      </c>
      <c r="K49" t="s">
        <v>131</v>
      </c>
      <c r="L49" t="s">
        <v>131</v>
      </c>
      <c r="M49">
        <v>0</v>
      </c>
      <c r="N49">
        <v>0</v>
      </c>
    </row>
    <row r="50" spans="1:14">
      <c r="A50" s="1">
        <f>HYPERLINK("https://lsnyc.legalserver.org/matter/dynamic-profile/view/0789860","15-0789860")</f>
        <v>0</v>
      </c>
      <c r="B50" t="s">
        <v>14</v>
      </c>
      <c r="C50" t="s">
        <v>61</v>
      </c>
      <c r="D50" t="s">
        <v>86</v>
      </c>
      <c r="E50">
        <v>5553</v>
      </c>
      <c r="F50" t="s">
        <v>122</v>
      </c>
      <c r="G50" t="s">
        <v>132</v>
      </c>
      <c r="H50" t="s">
        <v>137</v>
      </c>
      <c r="I50" t="s">
        <v>149</v>
      </c>
      <c r="J50" t="s">
        <v>131</v>
      </c>
      <c r="K50" t="s">
        <v>131</v>
      </c>
      <c r="L50" t="s">
        <v>188</v>
      </c>
      <c r="M50">
        <v>2591.67</v>
      </c>
      <c r="N50">
        <v>2291.67</v>
      </c>
    </row>
    <row r="51" spans="1:14">
      <c r="A51" s="1">
        <f>HYPERLINK("https://lsnyc.legalserver.org/matter/dynamic-profile/view/1881512","18-1881512")</f>
        <v>0</v>
      </c>
      <c r="B51" t="s">
        <v>14</v>
      </c>
      <c r="C51" t="s">
        <v>62</v>
      </c>
      <c r="D51" t="s">
        <v>110</v>
      </c>
      <c r="E51">
        <v>5553</v>
      </c>
      <c r="F51" t="s">
        <v>123</v>
      </c>
      <c r="G51" t="s">
        <v>126</v>
      </c>
      <c r="H51" t="s">
        <v>137</v>
      </c>
      <c r="I51" t="s">
        <v>148</v>
      </c>
      <c r="J51" t="s">
        <v>131</v>
      </c>
      <c r="K51" t="s">
        <v>166</v>
      </c>
      <c r="L51" t="s">
        <v>189</v>
      </c>
      <c r="M51">
        <v>1017</v>
      </c>
      <c r="N51">
        <v>0</v>
      </c>
    </row>
    <row r="52" spans="1:14">
      <c r="A52" s="1">
        <f>HYPERLINK("https://lsnyc.legalserver.org/matter/dynamic-profile/view/1880884","18-1880884")</f>
        <v>0</v>
      </c>
      <c r="B52" t="s">
        <v>14</v>
      </c>
      <c r="C52" t="s">
        <v>63</v>
      </c>
      <c r="D52" t="s">
        <v>111</v>
      </c>
      <c r="E52">
        <v>5553</v>
      </c>
      <c r="F52" t="s">
        <v>123</v>
      </c>
      <c r="G52" t="s">
        <v>136</v>
      </c>
      <c r="H52" t="s">
        <v>145</v>
      </c>
      <c r="I52" t="s">
        <v>148</v>
      </c>
      <c r="J52" t="s">
        <v>159</v>
      </c>
      <c r="K52" t="s">
        <v>131</v>
      </c>
      <c r="L52" t="s">
        <v>190</v>
      </c>
      <c r="M52">
        <v>0</v>
      </c>
      <c r="N52">
        <v>2100</v>
      </c>
    </row>
    <row r="53" spans="1:14">
      <c r="A53" s="1">
        <f>HYPERLINK("https://lsnyc.legalserver.org/matter/dynamic-profile/view/1882198","18-1882198")</f>
        <v>0</v>
      </c>
      <c r="B53" t="s">
        <v>14</v>
      </c>
      <c r="C53" t="s">
        <v>64</v>
      </c>
      <c r="D53" t="s">
        <v>112</v>
      </c>
      <c r="E53">
        <v>5553</v>
      </c>
      <c r="F53" t="s">
        <v>123</v>
      </c>
      <c r="G53" t="s">
        <v>136</v>
      </c>
      <c r="H53" t="s">
        <v>137</v>
      </c>
      <c r="I53" t="s">
        <v>148</v>
      </c>
      <c r="J53" t="s">
        <v>159</v>
      </c>
      <c r="K53" t="s">
        <v>131</v>
      </c>
      <c r="L53" t="s">
        <v>191</v>
      </c>
      <c r="M53">
        <v>0.01</v>
      </c>
      <c r="N53">
        <v>0.01</v>
      </c>
    </row>
    <row r="54" spans="1:14">
      <c r="A54" s="1">
        <f>HYPERLINK("https://lsnyc.legalserver.org/matter/dynamic-profile/view/0799943","16-0799943")</f>
        <v>0</v>
      </c>
      <c r="B54" t="s">
        <v>14</v>
      </c>
      <c r="C54" t="s">
        <v>65</v>
      </c>
      <c r="D54" t="s">
        <v>113</v>
      </c>
      <c r="E54">
        <v>5553</v>
      </c>
      <c r="F54" t="s">
        <v>123</v>
      </c>
      <c r="G54" t="s">
        <v>133</v>
      </c>
      <c r="H54" t="s">
        <v>137</v>
      </c>
      <c r="I54" t="s">
        <v>149</v>
      </c>
      <c r="J54" t="s">
        <v>164</v>
      </c>
      <c r="K54" t="s">
        <v>131</v>
      </c>
      <c r="L54" t="s">
        <v>177</v>
      </c>
      <c r="M54">
        <v>0</v>
      </c>
      <c r="N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2019-07-01T14:55:06Z</dcterms:created>
  <dcterms:modified xsi:type="dcterms:W3CDTF">2019-07-01T14:55:06Z</dcterms:modified>
</cp:coreProperties>
</file>