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 CNYCN Regime" sheetId="1" r:id="rId1"/>
    <sheet name="Sheet1" sheetId="2" r:id="rId2"/>
  </sheets>
  <calcPr calcId="124519" fullCalcOnLoad="1"/>
</workbook>
</file>

<file path=xl/sharedStrings.xml><?xml version="1.0" encoding="utf-8"?>
<sst xmlns="http://schemas.openxmlformats.org/spreadsheetml/2006/main" count="8422" uniqueCount="2040">
  <si>
    <t>Hyperlinked Case #</t>
  </si>
  <si>
    <t>Caseworker Name</t>
  </si>
  <si>
    <t>FundsNum Name</t>
  </si>
  <si>
    <t>County of Residence</t>
  </si>
  <si>
    <t>Zip Code</t>
  </si>
  <si>
    <t>In CNYCN Portal?</t>
  </si>
  <si>
    <t>FPU Prim Src Client Prob</t>
  </si>
  <si>
    <t>FPU Sec Src Client Prob</t>
  </si>
  <si>
    <t>Time Updated</t>
  </si>
  <si>
    <t xml:space="preserve">Total Annual Income </t>
  </si>
  <si>
    <t>Portal Outcome</t>
  </si>
  <si>
    <t>FPU Primary Outcome</t>
  </si>
  <si>
    <t>FPU Tertiary Outcome</t>
  </si>
  <si>
    <t>FPU Secondary Outcome</t>
  </si>
  <si>
    <t>Type Of Assistance</t>
  </si>
  <si>
    <t>Secondary Assistance Type</t>
  </si>
  <si>
    <t>FPU Third Type of Legal Assistance</t>
  </si>
  <si>
    <t>Servicer</t>
  </si>
  <si>
    <t>Current Lender/Noteholder</t>
  </si>
  <si>
    <t>Settlement Amount</t>
  </si>
  <si>
    <t>FPU Amount of Principal Forbearance (1st)</t>
  </si>
  <si>
    <t>Amount Of Principal Reduction</t>
  </si>
  <si>
    <t>Funds Obtained</t>
  </si>
  <si>
    <t>Debt Discharged In Short Sales</t>
  </si>
  <si>
    <t>Client First Name</t>
  </si>
  <si>
    <t>Client Last Name</t>
  </si>
  <si>
    <t>Loan Modification Status</t>
  </si>
  <si>
    <t>Burkle, Arthur</t>
  </si>
  <si>
    <t>Lorenzo, Alexis</t>
  </si>
  <si>
    <t>McDonald, Geoffrey</t>
  </si>
  <si>
    <t>Salcedo, Luciris</t>
  </si>
  <si>
    <t>Schwartz, Irv</t>
  </si>
  <si>
    <t>AG-HOPP-CNYCN</t>
  </si>
  <si>
    <t>CNYCN - Center for NYC Neighborhoods</t>
  </si>
  <si>
    <t>Bronx</t>
  </si>
  <si>
    <t>New York</t>
  </si>
  <si>
    <t>Needs Case Created</t>
  </si>
  <si>
    <t>Yes</t>
  </si>
  <si>
    <t>Loss of Income from under/unemployment</t>
  </si>
  <si>
    <t>Servicing Problem/Payment Dispute</t>
  </si>
  <si>
    <t>Loss of income from Business Failure</t>
  </si>
  <si>
    <t>Non-Payment of Rental/Inability to Rent</t>
  </si>
  <si>
    <t>Loss of income from Death in Family/Borrower</t>
  </si>
  <si>
    <t>High Non-mortgage debt</t>
  </si>
  <si>
    <t>Property/Tax Delinquency</t>
  </si>
  <si>
    <t>Scam/Other</t>
  </si>
  <si>
    <t>Increased/Unexpected Medical Expenses/Issues</t>
  </si>
  <si>
    <t>Casualty/property insurance problems</t>
  </si>
  <si>
    <t>Transfer of Ownership/Fraud</t>
  </si>
  <si>
    <t>Mortgage Payment Increase</t>
  </si>
  <si>
    <t>Marital/Relationship Dispute</t>
  </si>
  <si>
    <t>Scam/Foreclosure Prevention</t>
  </si>
  <si>
    <t>Loan Unaffordable from Origination</t>
  </si>
  <si>
    <t>Increased/unexpected Energy and Utility payments</t>
  </si>
  <si>
    <t>08/29/2019</t>
  </si>
  <si>
    <t>05/17/2019</t>
  </si>
  <si>
    <t>06/25/2019</t>
  </si>
  <si>
    <t>08/19/2019</t>
  </si>
  <si>
    <t>08/23/2019</t>
  </si>
  <si>
    <t>08/12/2019</t>
  </si>
  <si>
    <t>06/03/2019</t>
  </si>
  <si>
    <t>06/07/2019</t>
  </si>
  <si>
    <t>08/05/2019</t>
  </si>
  <si>
    <t>08/26/2019</t>
  </si>
  <si>
    <t>09/03/2019</t>
  </si>
  <si>
    <t>08/21/2019</t>
  </si>
  <si>
    <t>07/15/2019</t>
  </si>
  <si>
    <t>08/28/2019</t>
  </si>
  <si>
    <t>08/09/2019</t>
  </si>
  <si>
    <t>03/12/2019</t>
  </si>
  <si>
    <t>04/22/2019</t>
  </si>
  <si>
    <t>08/13/2019</t>
  </si>
  <si>
    <t>07/30/2019</t>
  </si>
  <si>
    <t>07/24/2019</t>
  </si>
  <si>
    <t>08/08/2019</t>
  </si>
  <si>
    <t>03/04/2019</t>
  </si>
  <si>
    <t>08/21/2018</t>
  </si>
  <si>
    <t>08/02/2019</t>
  </si>
  <si>
    <t>08/30/2019</t>
  </si>
  <si>
    <t>01/24/2018</t>
  </si>
  <si>
    <t>08/22/2019</t>
  </si>
  <si>
    <t>01/11/2019</t>
  </si>
  <si>
    <t>05/17/2018</t>
  </si>
  <si>
    <t>07/25/2019</t>
  </si>
  <si>
    <t>08/14/2019</t>
  </si>
  <si>
    <t>08/07/2019</t>
  </si>
  <si>
    <t>08/20/2019</t>
  </si>
  <si>
    <t>07/23/2019</t>
  </si>
  <si>
    <t>07/22/2019</t>
  </si>
  <si>
    <t>08/27/2019</t>
  </si>
  <si>
    <t>10/05/2018</t>
  </si>
  <si>
    <t>Brought Loan Current;Obtained Grant</t>
  </si>
  <si>
    <t>Resolved Lien Issue;Preserved Homeownership Through Other Intervention</t>
  </si>
  <si>
    <t>Resolved Lien Issue;No Outcome</t>
  </si>
  <si>
    <t>Loan Modified;No Outcome</t>
  </si>
  <si>
    <t>Brought Loan Current;No Outcome</t>
  </si>
  <si>
    <t>Balanced Budget;No Outcome</t>
  </si>
  <si>
    <t>Resolved Lien Issue</t>
  </si>
  <si>
    <t>Foreclosure Dismissed;No Outcome</t>
  </si>
  <si>
    <t>Resolved Lien Issue;Obtained Grant</t>
  </si>
  <si>
    <t>Loan Modified;Foreclosure Dismissed</t>
  </si>
  <si>
    <t>Brought Loan Current</t>
  </si>
  <si>
    <t>Foreclosure Dismissed</t>
  </si>
  <si>
    <t>Loan Modified;Preserved Homeownership Through Other Intervention</t>
  </si>
  <si>
    <t>Stop Sale/Vacate Judgment of Foreclosure and Sale</t>
  </si>
  <si>
    <t>Brought Mortgage Current</t>
  </si>
  <si>
    <t>Averted Default Judgment</t>
  </si>
  <si>
    <t>Advised Client Of Rights And Options</t>
  </si>
  <si>
    <t>Resolved non-mortgage lien</t>
  </si>
  <si>
    <t>Obtained clear title to property</t>
  </si>
  <si>
    <t>Homeownership preserved through other intervention</t>
  </si>
  <si>
    <t>Extended homeowner or tenant’s tenure in property</t>
  </si>
  <si>
    <t>Mortgage Modified - HAMP</t>
  </si>
  <si>
    <t>Filed Complaint with Government Enforcement Agency</t>
  </si>
  <si>
    <t>Obtained or Restored Settlement Conference</t>
  </si>
  <si>
    <t>Bankruptcy/Obtained Federal Bankruptcy Protection</t>
  </si>
  <si>
    <t>Mortgage Modified - In House</t>
  </si>
  <si>
    <t>Obtained Injunction</t>
  </si>
  <si>
    <t>Homeowner Obtained Private Loan/Grant Funds</t>
  </si>
  <si>
    <t>Client Outcome Unknown</t>
  </si>
  <si>
    <t>Preserved Homeownership through Other Intervention</t>
  </si>
  <si>
    <t>Resolved non-mortgage lien issue</t>
  </si>
  <si>
    <t>Obtained credit/budget counseling</t>
  </si>
  <si>
    <t>Vacate Default Judgment</t>
  </si>
  <si>
    <t>Assisted with Pro Se Representation</t>
  </si>
  <si>
    <t>Non-Litigation Advocacy</t>
  </si>
  <si>
    <t>Advice and Counsel</t>
  </si>
  <si>
    <t>Assisted with Non-Mortgage Related Matters</t>
  </si>
  <si>
    <t>Investigation and Advice and Counsel</t>
  </si>
  <si>
    <t>Litigation</t>
  </si>
  <si>
    <t>Provided Representation at Settlement Conference</t>
  </si>
  <si>
    <t>Assisted with tax lien issue</t>
  </si>
  <si>
    <t>Submission of Loan Modification Request</t>
  </si>
  <si>
    <t>Referred to Social Service or Emergency Assistance Agency</t>
  </si>
  <si>
    <t>Assisted with or Represented in Bankruptcy</t>
  </si>
  <si>
    <t>Banco Popular</t>
  </si>
  <si>
    <t>Carrington Mortgage Services</t>
  </si>
  <si>
    <t>Caliber Home Loans</t>
  </si>
  <si>
    <t>CMG Mortgage Inc.</t>
  </si>
  <si>
    <t>Ditech.com</t>
  </si>
  <si>
    <t>Mr. Cooper</t>
  </si>
  <si>
    <t>Ocwen</t>
  </si>
  <si>
    <t>HSBC</t>
  </si>
  <si>
    <t>Chase</t>
  </si>
  <si>
    <t>Loan Care</t>
  </si>
  <si>
    <t>No Mortgage</t>
  </si>
  <si>
    <t>Ocwen Loan Servicing</t>
  </si>
  <si>
    <t>PHH Mortgage Corporation</t>
  </si>
  <si>
    <t>Select Portfolio Servicing, Inc.</t>
  </si>
  <si>
    <t>Sun West Mortgage Co.</t>
  </si>
  <si>
    <t>Wells Fargo Bank, NA</t>
  </si>
  <si>
    <t>Temple-Inland Mortgage Corp.</t>
  </si>
  <si>
    <t>Abacus Federal Savings Bank</t>
  </si>
  <si>
    <t>Freedom Mortgage Corporation</t>
  </si>
  <si>
    <t>Wells Fargo</t>
  </si>
  <si>
    <t>Bank of America</t>
  </si>
  <si>
    <t>Wilmington Trust, National Association</t>
  </si>
  <si>
    <t>Chase Manhattan Bank</t>
  </si>
  <si>
    <t>HSBC Bank USA, NA, as Trustee</t>
  </si>
  <si>
    <t>Rushmore Loan Management Services</t>
  </si>
  <si>
    <t>Selene Finance</t>
  </si>
  <si>
    <t>Midland</t>
  </si>
  <si>
    <t>M&amp;T Bank</t>
  </si>
  <si>
    <t>Champion Mortgage</t>
  </si>
  <si>
    <t>Select Loan Servicing</t>
  </si>
  <si>
    <t>The Money Source</t>
  </si>
  <si>
    <t>US Bank</t>
  </si>
  <si>
    <t>Wells Fargo Home Mortgage, Inc.</t>
  </si>
  <si>
    <t>Fay Servicing</t>
  </si>
  <si>
    <t>FCI Lender Services, Inc</t>
  </si>
  <si>
    <t>Statebridge</t>
  </si>
  <si>
    <t>MGC Mortgage, Inc.</t>
  </si>
  <si>
    <t>Champion</t>
  </si>
  <si>
    <t>JP Morgan Chase Bank NA</t>
  </si>
  <si>
    <t>Gregory Funding</t>
  </si>
  <si>
    <t>Reverse Mortgage</t>
  </si>
  <si>
    <t>Green Tree</t>
  </si>
  <si>
    <t>US Bank as Trustee</t>
  </si>
  <si>
    <t>Shellpoint Mortgage Servicing</t>
  </si>
  <si>
    <t>IndyMac Bank, F.S.B.</t>
  </si>
  <si>
    <t>CitiMortgage</t>
  </si>
  <si>
    <t>Aurora Loan Services, LLC</t>
  </si>
  <si>
    <t>Carver Federal Savings Bank</t>
  </si>
  <si>
    <t>Cenlar FSB</t>
  </si>
  <si>
    <t>Washington Mutual</t>
  </si>
  <si>
    <t>Sterling National Mortgage Inc.</t>
  </si>
  <si>
    <t>Reverse Mortgage Funding</t>
  </si>
  <si>
    <t>Roundpoint Mortgage Servicing Corporation</t>
  </si>
  <si>
    <t>OneWest</t>
  </si>
  <si>
    <t>HSBC Bank</t>
  </si>
  <si>
    <t>Seterus, Inc.</t>
  </si>
  <si>
    <t>Bayview</t>
  </si>
  <si>
    <t>Deutsche Bank National Trust Company</t>
  </si>
  <si>
    <t>Federal National Mortgage Association</t>
  </si>
  <si>
    <t>GMAC Mortgage LLC</t>
  </si>
  <si>
    <t>Wachovia Bank</t>
  </si>
  <si>
    <t>Bank of New York</t>
  </si>
  <si>
    <t>Wells Fargo USA Holdings</t>
  </si>
  <si>
    <t>Bank United</t>
  </si>
  <si>
    <t>BNC Mortgage Inc.</t>
  </si>
  <si>
    <t>Delta Funding Corp.</t>
  </si>
  <si>
    <t>J.P Morgan Mortgage Acquisition Trust</t>
  </si>
  <si>
    <t>Nationstar Mortgage</t>
  </si>
  <si>
    <t>US Bank National Association</t>
  </si>
  <si>
    <t>US Bank Trust</t>
  </si>
  <si>
    <t>Wilmington Savings Fund Society, FSB</t>
  </si>
  <si>
    <t>WVUE-2015-I</t>
  </si>
  <si>
    <t>Beal Bank SSB</t>
  </si>
  <si>
    <t>Fannie Mae</t>
  </si>
  <si>
    <t>CIT</t>
  </si>
  <si>
    <t>Household Finance Realty Corporation</t>
  </si>
  <si>
    <t>MERS</t>
  </si>
  <si>
    <t>Quicken Loans Inc</t>
  </si>
  <si>
    <t>Nation’s Standard Mortgage</t>
  </si>
  <si>
    <t>CitiCorp</t>
  </si>
  <si>
    <t>First Meridian Mortgage</t>
  </si>
  <si>
    <t>Lakeview Loan Servicing</t>
  </si>
  <si>
    <t>Merrill Lynch</t>
  </si>
  <si>
    <t>MTGLQ Investors</t>
  </si>
  <si>
    <t>The Bank of New York Mellon</t>
  </si>
  <si>
    <t>20,000</t>
  </si>
  <si>
    <t>1,978.46</t>
  </si>
  <si>
    <t>55,000</t>
  </si>
  <si>
    <t>Carmen</t>
  </si>
  <si>
    <t>Felicia</t>
  </si>
  <si>
    <t>Henrietta</t>
  </si>
  <si>
    <t>Agyei</t>
  </si>
  <si>
    <t>Kakuna</t>
  </si>
  <si>
    <t>Eva</t>
  </si>
  <si>
    <t>Ismael</t>
  </si>
  <si>
    <t>Rocio</t>
  </si>
  <si>
    <t>Kwame</t>
  </si>
  <si>
    <t>Nina</t>
  </si>
  <si>
    <t>Luis</t>
  </si>
  <si>
    <t>Lisa</t>
  </si>
  <si>
    <t>Tineta</t>
  </si>
  <si>
    <t>Denise</t>
  </si>
  <si>
    <t>Adam</t>
  </si>
  <si>
    <t>Marie</t>
  </si>
  <si>
    <t>Dhanie</t>
  </si>
  <si>
    <t>Kelton</t>
  </si>
  <si>
    <t>Marilyn</t>
  </si>
  <si>
    <t>Edwin</t>
  </si>
  <si>
    <t>Henderson</t>
  </si>
  <si>
    <t>Sammy</t>
  </si>
  <si>
    <t>Angela</t>
  </si>
  <si>
    <t>Terrance</t>
  </si>
  <si>
    <t>Bokul</t>
  </si>
  <si>
    <t>Errol</t>
  </si>
  <si>
    <t>Juan</t>
  </si>
  <si>
    <t>Anthony</t>
  </si>
  <si>
    <t>Nicholas</t>
  </si>
  <si>
    <t>Sandra</t>
  </si>
  <si>
    <t>Yawo</t>
  </si>
  <si>
    <t>Hillary</t>
  </si>
  <si>
    <t>Jennifer</t>
  </si>
  <si>
    <t>Sadie</t>
  </si>
  <si>
    <t>Rosendo</t>
  </si>
  <si>
    <t>Gladys</t>
  </si>
  <si>
    <t>Gisela</t>
  </si>
  <si>
    <t>Melanie</t>
  </si>
  <si>
    <t>Jose</t>
  </si>
  <si>
    <t>Noemi</t>
  </si>
  <si>
    <t>Beauty</t>
  </si>
  <si>
    <t>Daniel</t>
  </si>
  <si>
    <t>Jacqueline</t>
  </si>
  <si>
    <t>Edith</t>
  </si>
  <si>
    <t>Ralph</t>
  </si>
  <si>
    <t>Celeste</t>
  </si>
  <si>
    <t>Bessie</t>
  </si>
  <si>
    <t>Dena</t>
  </si>
  <si>
    <t>Gail</t>
  </si>
  <si>
    <t>Geraldine</t>
  </si>
  <si>
    <t>Ivitt</t>
  </si>
  <si>
    <t>Sabrina</t>
  </si>
  <si>
    <t>Lindo</t>
  </si>
  <si>
    <t>Joseph</t>
  </si>
  <si>
    <t>Michael</t>
  </si>
  <si>
    <t>Vilma</t>
  </si>
  <si>
    <t>Arif</t>
  </si>
  <si>
    <t>Mary</t>
  </si>
  <si>
    <t>Oluremi</t>
  </si>
  <si>
    <t>Lovel</t>
  </si>
  <si>
    <t>Marcelle</t>
  </si>
  <si>
    <t>Judith</t>
  </si>
  <si>
    <t>Nancy</t>
  </si>
  <si>
    <t>Diana</t>
  </si>
  <si>
    <t>Andy</t>
  </si>
  <si>
    <t>Aura</t>
  </si>
  <si>
    <t>Alicia</t>
  </si>
  <si>
    <t>David</t>
  </si>
  <si>
    <t>Glenn</t>
  </si>
  <si>
    <t>Joan</t>
  </si>
  <si>
    <t>Mohan</t>
  </si>
  <si>
    <t>Kimberly</t>
  </si>
  <si>
    <t>Caonabo</t>
  </si>
  <si>
    <t>Alba</t>
  </si>
  <si>
    <t>Alassane</t>
  </si>
  <si>
    <t>Annette</t>
  </si>
  <si>
    <t>Jagpi</t>
  </si>
  <si>
    <t>Sedley</t>
  </si>
  <si>
    <t>Amberzine</t>
  </si>
  <si>
    <t>Cynthia</t>
  </si>
  <si>
    <t>Ernst</t>
  </si>
  <si>
    <t>Rosa</t>
  </si>
  <si>
    <t>Thelma</t>
  </si>
  <si>
    <t>Carron</t>
  </si>
  <si>
    <t>Louise</t>
  </si>
  <si>
    <t>Ana</t>
  </si>
  <si>
    <t>Emanuel</t>
  </si>
  <si>
    <t>Dominie</t>
  </si>
  <si>
    <t>Evanice</t>
  </si>
  <si>
    <t>Sonia</t>
  </si>
  <si>
    <t>Sudarshan</t>
  </si>
  <si>
    <t>Errold</t>
  </si>
  <si>
    <t>Lloyd</t>
  </si>
  <si>
    <t>Ramon</t>
  </si>
  <si>
    <t>Maribel</t>
  </si>
  <si>
    <t>Rebecca</t>
  </si>
  <si>
    <t>Fabio</t>
  </si>
  <si>
    <t>Doris</t>
  </si>
  <si>
    <t>Magdalene</t>
  </si>
  <si>
    <t>Anselmo</t>
  </si>
  <si>
    <t>Sheryl</t>
  </si>
  <si>
    <t>Nkenge</t>
  </si>
  <si>
    <t>Penelope</t>
  </si>
  <si>
    <t>Annie</t>
  </si>
  <si>
    <t>Carol</t>
  </si>
  <si>
    <t>Daisy</t>
  </si>
  <si>
    <t>Sharon</t>
  </si>
  <si>
    <t>LORRAINE</t>
  </si>
  <si>
    <t>Bernice</t>
  </si>
  <si>
    <t>Chioma</t>
  </si>
  <si>
    <t>Susanne</t>
  </si>
  <si>
    <t>Keith</t>
  </si>
  <si>
    <t>Rosalind</t>
  </si>
  <si>
    <t>Leonard</t>
  </si>
  <si>
    <t>Maxine</t>
  </si>
  <si>
    <t>Martina</t>
  </si>
  <si>
    <t>Nathaniel</t>
  </si>
  <si>
    <t>Shirley</t>
  </si>
  <si>
    <t>Pedro</t>
  </si>
  <si>
    <t>Iris</t>
  </si>
  <si>
    <t>Bibi</t>
  </si>
  <si>
    <t>Yolanda</t>
  </si>
  <si>
    <t>Suzan</t>
  </si>
  <si>
    <t>Richard</t>
  </si>
  <si>
    <t>Isaac</t>
  </si>
  <si>
    <t>Michelle</t>
  </si>
  <si>
    <t>Alfredo</t>
  </si>
  <si>
    <t>Jeffrey</t>
  </si>
  <si>
    <t>Mohandai</t>
  </si>
  <si>
    <t>Helen</t>
  </si>
  <si>
    <t>Rose</t>
  </si>
  <si>
    <t>Sharlene</t>
  </si>
  <si>
    <t>Georgia</t>
  </si>
  <si>
    <t>Andrea</t>
  </si>
  <si>
    <t>Launa</t>
  </si>
  <si>
    <t>Kamal</t>
  </si>
  <si>
    <t>Kalvin</t>
  </si>
  <si>
    <t>Erica</t>
  </si>
  <si>
    <t>Emilio</t>
  </si>
  <si>
    <t>Lenford</t>
  </si>
  <si>
    <t>Stavros</t>
  </si>
  <si>
    <t>Valerie</t>
  </si>
  <si>
    <t>Tracy</t>
  </si>
  <si>
    <t>Winston</t>
  </si>
  <si>
    <t>Rhadames</t>
  </si>
  <si>
    <t>Maryanne</t>
  </si>
  <si>
    <t>Iliana</t>
  </si>
  <si>
    <t>Fernando</t>
  </si>
  <si>
    <t>Sandy</t>
  </si>
  <si>
    <t>Yokasta</t>
  </si>
  <si>
    <t>Carline</t>
  </si>
  <si>
    <t>Elena</t>
  </si>
  <si>
    <t>Eghosa</t>
  </si>
  <si>
    <t>Tomlinson</t>
  </si>
  <si>
    <t>Frierson</t>
  </si>
  <si>
    <t>Ilomudio</t>
  </si>
  <si>
    <t>Tyehimba-Green</t>
  </si>
  <si>
    <t>Kerina</t>
  </si>
  <si>
    <t>Reyes</t>
  </si>
  <si>
    <t>Rodriguez</t>
  </si>
  <si>
    <t>Huarotte</t>
  </si>
  <si>
    <t>Johannes</t>
  </si>
  <si>
    <t>Coban</t>
  </si>
  <si>
    <t>Mercedes</t>
  </si>
  <si>
    <t>Smith</t>
  </si>
  <si>
    <t>Newton</t>
  </si>
  <si>
    <t>Abernethy</t>
  </si>
  <si>
    <t>Mercado</t>
  </si>
  <si>
    <t>Nelson</t>
  </si>
  <si>
    <t>Mangar</t>
  </si>
  <si>
    <t>Johnson</t>
  </si>
  <si>
    <t>Benabe</t>
  </si>
  <si>
    <t>Jarvis</t>
  </si>
  <si>
    <t>Prescod</t>
  </si>
  <si>
    <t>Chan</t>
  </si>
  <si>
    <t>Williams</t>
  </si>
  <si>
    <t>Cheeseboro</t>
  </si>
  <si>
    <t>Miah</t>
  </si>
  <si>
    <t>Hernandez</t>
  </si>
  <si>
    <t>Omoruan</t>
  </si>
  <si>
    <t>DiMaio</t>
  </si>
  <si>
    <t>Wynn</t>
  </si>
  <si>
    <t>Gbegnedji</t>
  </si>
  <si>
    <t>Odemene</t>
  </si>
  <si>
    <t>Douglas</t>
  </si>
  <si>
    <t>Montanez</t>
  </si>
  <si>
    <t>Yungaicela</t>
  </si>
  <si>
    <t>Francis</t>
  </si>
  <si>
    <t>Morales</t>
  </si>
  <si>
    <t>Chevettiss</t>
  </si>
  <si>
    <t>Pagan-Merritt</t>
  </si>
  <si>
    <t>Cariño</t>
  </si>
  <si>
    <t>Ortiz</t>
  </si>
  <si>
    <t>Yesmeen</t>
  </si>
  <si>
    <t>Pena</t>
  </si>
  <si>
    <t>Jones</t>
  </si>
  <si>
    <t>Stewart</t>
  </si>
  <si>
    <t>Willis</t>
  </si>
  <si>
    <t>Fernandez</t>
  </si>
  <si>
    <t>Wilson</t>
  </si>
  <si>
    <t>Fergerson</t>
  </si>
  <si>
    <t>Lowe</t>
  </si>
  <si>
    <t>Swift</t>
  </si>
  <si>
    <t>Martinez</t>
  </si>
  <si>
    <t>Sherwood</t>
  </si>
  <si>
    <t>Bodden</t>
  </si>
  <si>
    <t>Cabezudo</t>
  </si>
  <si>
    <t>Kluska</t>
  </si>
  <si>
    <t>Crump</t>
  </si>
  <si>
    <t>Ramirez</t>
  </si>
  <si>
    <t>Nizamuddeen</t>
  </si>
  <si>
    <t>Acosta-Aquino</t>
  </si>
  <si>
    <t>Awolowo</t>
  </si>
  <si>
    <t>Richards</t>
  </si>
  <si>
    <t>Registe</t>
  </si>
  <si>
    <t>Gonzalez</t>
  </si>
  <si>
    <t>Khan</t>
  </si>
  <si>
    <t>Askew</t>
  </si>
  <si>
    <t>Almonte</t>
  </si>
  <si>
    <t>Sanchez</t>
  </si>
  <si>
    <t>Campbell</t>
  </si>
  <si>
    <t>Green</t>
  </si>
  <si>
    <t>Hines</t>
  </si>
  <si>
    <t>Pointer</t>
  </si>
  <si>
    <t>Hyatt McKenzie</t>
  </si>
  <si>
    <t>Singh</t>
  </si>
  <si>
    <t>Reid</t>
  </si>
  <si>
    <t>Vargas</t>
  </si>
  <si>
    <t>Diallo</t>
  </si>
  <si>
    <t>Noble</t>
  </si>
  <si>
    <t>Irish</t>
  </si>
  <si>
    <t>Davis</t>
  </si>
  <si>
    <t>George</t>
  </si>
  <si>
    <t>Luzincourt</t>
  </si>
  <si>
    <t>Soto</t>
  </si>
  <si>
    <t>Asencio</t>
  </si>
  <si>
    <t>Gaskin</t>
  </si>
  <si>
    <t>Hayward</t>
  </si>
  <si>
    <t>Rander</t>
  </si>
  <si>
    <t>Gordon</t>
  </si>
  <si>
    <t>Morgan</t>
  </si>
  <si>
    <t>Pineda-Delgado</t>
  </si>
  <si>
    <t>Powell</t>
  </si>
  <si>
    <t>Thind</t>
  </si>
  <si>
    <t>Woolward</t>
  </si>
  <si>
    <t>Brown</t>
  </si>
  <si>
    <t>Jaquez</t>
  </si>
  <si>
    <t>Rivera</t>
  </si>
  <si>
    <t>Vazquez</t>
  </si>
  <si>
    <t>Paniagua</t>
  </si>
  <si>
    <t>Watkins</t>
  </si>
  <si>
    <t>Chavez</t>
  </si>
  <si>
    <t>Kamalu</t>
  </si>
  <si>
    <t>Luna</t>
  </si>
  <si>
    <t>Coleman</t>
  </si>
  <si>
    <t>Scott</t>
  </si>
  <si>
    <t>Figuereo</t>
  </si>
  <si>
    <t>Sanford</t>
  </si>
  <si>
    <t>Clark Dunston</t>
  </si>
  <si>
    <t>DELANY</t>
  </si>
  <si>
    <t>Townsend</t>
  </si>
  <si>
    <t>OGunka</t>
  </si>
  <si>
    <t>Alexander</t>
  </si>
  <si>
    <t>Whittingham</t>
  </si>
  <si>
    <t>Hart</t>
  </si>
  <si>
    <t>Wise</t>
  </si>
  <si>
    <t>Opperman</t>
  </si>
  <si>
    <t>Garcia</t>
  </si>
  <si>
    <t>Castro</t>
  </si>
  <si>
    <t>Guzman</t>
  </si>
  <si>
    <t>Lalande</t>
  </si>
  <si>
    <t>Aponte</t>
  </si>
  <si>
    <t>Flaquer</t>
  </si>
  <si>
    <t>Sarauw</t>
  </si>
  <si>
    <t>Budhraj</t>
  </si>
  <si>
    <t>Chi</t>
  </si>
  <si>
    <t>Edwards</t>
  </si>
  <si>
    <t>Tell</t>
  </si>
  <si>
    <t>Singleton</t>
  </si>
  <si>
    <t>Greene</t>
  </si>
  <si>
    <t>Hill</t>
  </si>
  <si>
    <t>Parmesar</t>
  </si>
  <si>
    <t>Quist</t>
  </si>
  <si>
    <t>DeJesus</t>
  </si>
  <si>
    <t>Walters-Smith</t>
  </si>
  <si>
    <t>Govia</t>
  </si>
  <si>
    <t>Harrison</t>
  </si>
  <si>
    <t>Punwasi</t>
  </si>
  <si>
    <t>Clayton</t>
  </si>
  <si>
    <t>Bunn</t>
  </si>
  <si>
    <t>Velazquez</t>
  </si>
  <si>
    <t>Dell</t>
  </si>
  <si>
    <t>Haramis</t>
  </si>
  <si>
    <t>Roman Ramsay</t>
  </si>
  <si>
    <t>Bourne</t>
  </si>
  <si>
    <t>Howsen</t>
  </si>
  <si>
    <t>Leone</t>
  </si>
  <si>
    <t>Hook</t>
  </si>
  <si>
    <t>Torres</t>
  </si>
  <si>
    <t>Soler</t>
  </si>
  <si>
    <t>Gouin</t>
  </si>
  <si>
    <t>Suarez</t>
  </si>
  <si>
    <t>Iyalekhue</t>
  </si>
  <si>
    <t>Final Modification Offer Received And Accepted By Client</t>
  </si>
  <si>
    <t>Trial Modification Offer Received And Accepted By Client</t>
  </si>
  <si>
    <t>Client Did Not Qualify For Modification</t>
  </si>
  <si>
    <t>Initial Modification Request Pending</t>
  </si>
  <si>
    <t>Modification Request Re-Submitted and Pending</t>
  </si>
  <si>
    <t>Partner Client ID</t>
  </si>
  <si>
    <t>Full Name</t>
  </si>
  <si>
    <t>Latest Primary Funding Source</t>
  </si>
  <si>
    <t>Latest Positive Outcome</t>
  </si>
  <si>
    <t>Last Date Served</t>
  </si>
  <si>
    <t>Contact Owner: Full Name</t>
  </si>
  <si>
    <t>12-0723087</t>
  </si>
  <si>
    <t>12-0723134</t>
  </si>
  <si>
    <t>12-0723319</t>
  </si>
  <si>
    <t>12-0723424</t>
  </si>
  <si>
    <t>12-0723693</t>
  </si>
  <si>
    <t>12-0723833</t>
  </si>
  <si>
    <t>12-0723849</t>
  </si>
  <si>
    <t>12-0723853</t>
  </si>
  <si>
    <t>12-0724177</t>
  </si>
  <si>
    <t>12-0724597</t>
  </si>
  <si>
    <t>12-0724602</t>
  </si>
  <si>
    <t>12-0725121</t>
  </si>
  <si>
    <t>12-0725122</t>
  </si>
  <si>
    <t>12-0725320</t>
  </si>
  <si>
    <t>12-0725328</t>
  </si>
  <si>
    <t>12-0725348</t>
  </si>
  <si>
    <t>12-0725353</t>
  </si>
  <si>
    <t>12-0725783</t>
  </si>
  <si>
    <t>12-0726028</t>
  </si>
  <si>
    <t>12-0726475</t>
  </si>
  <si>
    <t>13-0727869</t>
  </si>
  <si>
    <t>13-0728484</t>
  </si>
  <si>
    <t>13-0728863</t>
  </si>
  <si>
    <t>13-0734415</t>
  </si>
  <si>
    <t>13-0734419</t>
  </si>
  <si>
    <t>13-0734914</t>
  </si>
  <si>
    <t>13-0734954</t>
  </si>
  <si>
    <t>13-0734960</t>
  </si>
  <si>
    <t>13-0734963</t>
  </si>
  <si>
    <t>13-0734967</t>
  </si>
  <si>
    <t>13-0735030</t>
  </si>
  <si>
    <t>13-0735235</t>
  </si>
  <si>
    <t>13-0735288</t>
  </si>
  <si>
    <t>13-0735406</t>
  </si>
  <si>
    <t>13-0735413</t>
  </si>
  <si>
    <t>13-0735428</t>
  </si>
  <si>
    <t>13-0735722</t>
  </si>
  <si>
    <t>13-0736000</t>
  </si>
  <si>
    <t>13-0736134</t>
  </si>
  <si>
    <t>13-0736559</t>
  </si>
  <si>
    <t>13-0736693</t>
  </si>
  <si>
    <t>13-0736850</t>
  </si>
  <si>
    <t>13-0736870</t>
  </si>
  <si>
    <t>13-0737150</t>
  </si>
  <si>
    <t>13-0737175</t>
  </si>
  <si>
    <t>13-0742534</t>
  </si>
  <si>
    <t>13-0742981</t>
  </si>
  <si>
    <t>13-0742987</t>
  </si>
  <si>
    <t>13-0742998</t>
  </si>
  <si>
    <t>13-0743020</t>
  </si>
  <si>
    <t>13-0743062</t>
  </si>
  <si>
    <t>13-0743354</t>
  </si>
  <si>
    <t>13-0743357</t>
  </si>
  <si>
    <t>13-0743361</t>
  </si>
  <si>
    <t>13-0743374</t>
  </si>
  <si>
    <t>13-0743378</t>
  </si>
  <si>
    <t>13-0743382</t>
  </si>
  <si>
    <t>13-0743386</t>
  </si>
  <si>
    <t>13-0743420</t>
  </si>
  <si>
    <t>13-0743434</t>
  </si>
  <si>
    <t>13-0743436</t>
  </si>
  <si>
    <t>13-0744105</t>
  </si>
  <si>
    <t>13-0744170</t>
  </si>
  <si>
    <t>13-0744178</t>
  </si>
  <si>
    <t>13-0744193</t>
  </si>
  <si>
    <t>13-0744204</t>
  </si>
  <si>
    <t>13-0744249</t>
  </si>
  <si>
    <t>13-0744269</t>
  </si>
  <si>
    <t>13-0744610</t>
  </si>
  <si>
    <t>13-0744617</t>
  </si>
  <si>
    <t>13-0744620</t>
  </si>
  <si>
    <t>13-0744632</t>
  </si>
  <si>
    <t>13-0744659</t>
  </si>
  <si>
    <t>13-0744678</t>
  </si>
  <si>
    <t>13-0745179</t>
  </si>
  <si>
    <t>13-0745205</t>
  </si>
  <si>
    <t>13-0745227</t>
  </si>
  <si>
    <t>13-0745262</t>
  </si>
  <si>
    <t>13-0745565</t>
  </si>
  <si>
    <t>13-0745574</t>
  </si>
  <si>
    <t>13-0745585</t>
  </si>
  <si>
    <t>13-0745596</t>
  </si>
  <si>
    <t>13-0745610</t>
  </si>
  <si>
    <t>13-0745626</t>
  </si>
  <si>
    <t>13-0745632</t>
  </si>
  <si>
    <t>13-0745639</t>
  </si>
  <si>
    <t>13-0745900</t>
  </si>
  <si>
    <t>14-0746385</t>
  </si>
  <si>
    <t>14-0746401</t>
  </si>
  <si>
    <t>14-0746430</t>
  </si>
  <si>
    <t>14-0746638</t>
  </si>
  <si>
    <t>14-0746665</t>
  </si>
  <si>
    <t>14-0746668</t>
  </si>
  <si>
    <t>14-0746675</t>
  </si>
  <si>
    <t>14-0746764</t>
  </si>
  <si>
    <t>14-0747146</t>
  </si>
  <si>
    <t>14-0747173</t>
  </si>
  <si>
    <t>14-0747177</t>
  </si>
  <si>
    <t>14-0747183</t>
  </si>
  <si>
    <t>14-0747224</t>
  </si>
  <si>
    <t>14-0747246</t>
  </si>
  <si>
    <t>14-0747457</t>
  </si>
  <si>
    <t>14-0747466</t>
  </si>
  <si>
    <t>14-0747482</t>
  </si>
  <si>
    <t>14-0747498</t>
  </si>
  <si>
    <t>14-0753286</t>
  </si>
  <si>
    <t>14-0753292</t>
  </si>
  <si>
    <t>14-0753330</t>
  </si>
  <si>
    <t>14-0753811</t>
  </si>
  <si>
    <t>14-0755091</t>
  </si>
  <si>
    <t>14-0755122</t>
  </si>
  <si>
    <t>14-0755125</t>
  </si>
  <si>
    <t>14-0755993</t>
  </si>
  <si>
    <t>14-0756002</t>
  </si>
  <si>
    <t>14-0756453</t>
  </si>
  <si>
    <t>14-0756462</t>
  </si>
  <si>
    <t>14-0756810</t>
  </si>
  <si>
    <t>14-0756820</t>
  </si>
  <si>
    <t>14-0763398</t>
  </si>
  <si>
    <t>14-0763449</t>
  </si>
  <si>
    <t>14-0763872</t>
  </si>
  <si>
    <t>14-0763886</t>
  </si>
  <si>
    <t>14-0764069</t>
  </si>
  <si>
    <t>14-0764104</t>
  </si>
  <si>
    <t>14-0764291</t>
  </si>
  <si>
    <t>14-0764306</t>
  </si>
  <si>
    <t>14-0764426</t>
  </si>
  <si>
    <t>14-0764894</t>
  </si>
  <si>
    <t>14-0765251</t>
  </si>
  <si>
    <t>14-0765258</t>
  </si>
  <si>
    <t>14-0767636</t>
  </si>
  <si>
    <t>14-0767650</t>
  </si>
  <si>
    <t>14-0767848</t>
  </si>
  <si>
    <t>14-0768108</t>
  </si>
  <si>
    <t>14-0768158</t>
  </si>
  <si>
    <t>12-0727687</t>
  </si>
  <si>
    <t>13-0729105</t>
  </si>
  <si>
    <t>13-0729138</t>
  </si>
  <si>
    <t>13-0729303</t>
  </si>
  <si>
    <t>13-0729330</t>
  </si>
  <si>
    <t>13-0729456</t>
  </si>
  <si>
    <t>13-0729753</t>
  </si>
  <si>
    <t>13-0730451</t>
  </si>
  <si>
    <t>13-0730666</t>
  </si>
  <si>
    <t>13-0731120</t>
  </si>
  <si>
    <t>13-0731273</t>
  </si>
  <si>
    <t>13-0731457</t>
  </si>
  <si>
    <t>13-0731504</t>
  </si>
  <si>
    <t>13-0731541</t>
  </si>
  <si>
    <t>13-0731598</t>
  </si>
  <si>
    <t>13-0731609</t>
  </si>
  <si>
    <t>13-0745991</t>
  </si>
  <si>
    <t>13-0746035</t>
  </si>
  <si>
    <t>13-0746059</t>
  </si>
  <si>
    <t>13-0737733</t>
  </si>
  <si>
    <t>13-0737937</t>
  </si>
  <si>
    <t>13-0738201</t>
  </si>
  <si>
    <t>13-0739102</t>
  </si>
  <si>
    <t>13-0739196</t>
  </si>
  <si>
    <t>13-0739425</t>
  </si>
  <si>
    <t>13-0739431</t>
  </si>
  <si>
    <t>13-0739441</t>
  </si>
  <si>
    <t>13-0739464</t>
  </si>
  <si>
    <t>13-0739496</t>
  </si>
  <si>
    <t>13-0739499</t>
  </si>
  <si>
    <t>13-0739790</t>
  </si>
  <si>
    <t>13-0739795</t>
  </si>
  <si>
    <t>13-0739800</t>
  </si>
  <si>
    <t>13-0739812</t>
  </si>
  <si>
    <t>13-0740024</t>
  </si>
  <si>
    <t>13-0740086</t>
  </si>
  <si>
    <t>13-0740095</t>
  </si>
  <si>
    <t>13-0740152</t>
  </si>
  <si>
    <t>13-0740168</t>
  </si>
  <si>
    <t>13-0740526</t>
  </si>
  <si>
    <t>13-0740557</t>
  </si>
  <si>
    <t>14-0747561</t>
  </si>
  <si>
    <t>14-0747565</t>
  </si>
  <si>
    <t>14-0747856</t>
  </si>
  <si>
    <t>14-0748272</t>
  </si>
  <si>
    <t>14-0748282</t>
  </si>
  <si>
    <t>14-0748344</t>
  </si>
  <si>
    <t>14-0748592</t>
  </si>
  <si>
    <t>14-0748599</t>
  </si>
  <si>
    <t>14-0748612</t>
  </si>
  <si>
    <t>14-0748655</t>
  </si>
  <si>
    <t>14-0748856</t>
  </si>
  <si>
    <t>14-0748867</t>
  </si>
  <si>
    <t>14-0748870</t>
  </si>
  <si>
    <t>14-0748877</t>
  </si>
  <si>
    <t>14-0748901</t>
  </si>
  <si>
    <t>14-0748910</t>
  </si>
  <si>
    <t>14-0748917</t>
  </si>
  <si>
    <t>14-0748946</t>
  </si>
  <si>
    <t>14-0749365</t>
  </si>
  <si>
    <t>14-0749369</t>
  </si>
  <si>
    <t>14-0749385</t>
  </si>
  <si>
    <t>14-0749400</t>
  </si>
  <si>
    <t>14-0749411</t>
  </si>
  <si>
    <t>14-0749450</t>
  </si>
  <si>
    <t>14-0749592</t>
  </si>
  <si>
    <t>14-0749598</t>
  </si>
  <si>
    <t>14-0749803</t>
  </si>
  <si>
    <t>14-0749809</t>
  </si>
  <si>
    <t>14-0749831</t>
  </si>
  <si>
    <t>14-0749836</t>
  </si>
  <si>
    <t>14-0749851</t>
  </si>
  <si>
    <t>14-0749858</t>
  </si>
  <si>
    <t>14-0749905</t>
  </si>
  <si>
    <t>14-0749912</t>
  </si>
  <si>
    <t>14-0750906</t>
  </si>
  <si>
    <t>14-0756826</t>
  </si>
  <si>
    <t>14-0756842</t>
  </si>
  <si>
    <t>14-0756852</t>
  </si>
  <si>
    <t>14-0756868</t>
  </si>
  <si>
    <t>14-0756898</t>
  </si>
  <si>
    <t>14-0757245</t>
  </si>
  <si>
    <t>14-0757372</t>
  </si>
  <si>
    <t>14-0757631</t>
  </si>
  <si>
    <t>14-0757933</t>
  </si>
  <si>
    <t>14-0757966</t>
  </si>
  <si>
    <t>14-0758379</t>
  </si>
  <si>
    <t>14-0758389</t>
  </si>
  <si>
    <t>14-0758462</t>
  </si>
  <si>
    <t>14-0758892</t>
  </si>
  <si>
    <t>14-0758896</t>
  </si>
  <si>
    <t>14-0758936</t>
  </si>
  <si>
    <t>14-0759285</t>
  </si>
  <si>
    <t>14-0759604</t>
  </si>
  <si>
    <t>14-0759694</t>
  </si>
  <si>
    <t>14-0760068</t>
  </si>
  <si>
    <t>14-0760083</t>
  </si>
  <si>
    <t>14-0760122</t>
  </si>
  <si>
    <t>14-0760124</t>
  </si>
  <si>
    <t>14-0760152</t>
  </si>
  <si>
    <t>14-0760458</t>
  </si>
  <si>
    <t>14-0760468</t>
  </si>
  <si>
    <t>14-0760484</t>
  </si>
  <si>
    <t>14-0760497</t>
  </si>
  <si>
    <t>14-0760513</t>
  </si>
  <si>
    <t>14-0760525</t>
  </si>
  <si>
    <t>13-0731689</t>
  </si>
  <si>
    <t>13-0731714</t>
  </si>
  <si>
    <t>13-0731723</t>
  </si>
  <si>
    <t>13-0731797</t>
  </si>
  <si>
    <t>13-0732359</t>
  </si>
  <si>
    <t>13-0732457</t>
  </si>
  <si>
    <t>13-0732462</t>
  </si>
  <si>
    <t>13-0732758</t>
  </si>
  <si>
    <t>13-0732855</t>
  </si>
  <si>
    <t>13-0733310</t>
  </si>
  <si>
    <t>13-0741345</t>
  </si>
  <si>
    <t>13-0741370</t>
  </si>
  <si>
    <t>13-0741442</t>
  </si>
  <si>
    <t>13-0741790</t>
  </si>
  <si>
    <t>13-0741806</t>
  </si>
  <si>
    <t>13-0742168</t>
  </si>
  <si>
    <t>13-0742490</t>
  </si>
  <si>
    <t>13-0742514</t>
  </si>
  <si>
    <t>13-0742527</t>
  </si>
  <si>
    <t>13-0742532</t>
  </si>
  <si>
    <t>15-0778405</t>
  </si>
  <si>
    <t>15-0778744</t>
  </si>
  <si>
    <t>15-0779004</t>
  </si>
  <si>
    <t>15-0779014</t>
  </si>
  <si>
    <t>15-0779023</t>
  </si>
  <si>
    <t>15-0779052</t>
  </si>
  <si>
    <t>15-0779353</t>
  </si>
  <si>
    <t>15-0779461</t>
  </si>
  <si>
    <t>15-0779492</t>
  </si>
  <si>
    <t>15-0780019</t>
  </si>
  <si>
    <t>15-0780029</t>
  </si>
  <si>
    <t>15-0780046</t>
  </si>
  <si>
    <t>15-0780060</t>
  </si>
  <si>
    <t>15-0780071</t>
  </si>
  <si>
    <t>15-0780092</t>
  </si>
  <si>
    <t>15-0780616</t>
  </si>
  <si>
    <t>15-0780621</t>
  </si>
  <si>
    <t>15-0780641</t>
  </si>
  <si>
    <t>15-0780653</t>
  </si>
  <si>
    <t>15-0781265</t>
  </si>
  <si>
    <t>15-0781272</t>
  </si>
  <si>
    <t>15-0781286</t>
  </si>
  <si>
    <t>15-0781306</t>
  </si>
  <si>
    <t>15-0781863</t>
  </si>
  <si>
    <t>15-0781879</t>
  </si>
  <si>
    <t>15-0781889</t>
  </si>
  <si>
    <t>15-0781910</t>
  </si>
  <si>
    <t>15-0782440</t>
  </si>
  <si>
    <t>15-0782445</t>
  </si>
  <si>
    <t>15-0782452</t>
  </si>
  <si>
    <t>15-0782461</t>
  </si>
  <si>
    <t>15-0783406</t>
  </si>
  <si>
    <t>15-0783427</t>
  </si>
  <si>
    <t>15-0783444</t>
  </si>
  <si>
    <t>15-0783453</t>
  </si>
  <si>
    <t>15-0783471</t>
  </si>
  <si>
    <t>15-0783590</t>
  </si>
  <si>
    <t>15-0783989</t>
  </si>
  <si>
    <t>17-0823838</t>
  </si>
  <si>
    <t>17-0823857</t>
  </si>
  <si>
    <t>17-0825416</t>
  </si>
  <si>
    <t>17-0826534</t>
  </si>
  <si>
    <t>14-0754190</t>
  </si>
  <si>
    <t>14-0754198</t>
  </si>
  <si>
    <t>14-0754210</t>
  </si>
  <si>
    <t>14-0754636</t>
  </si>
  <si>
    <t>14-0754680</t>
  </si>
  <si>
    <t>14-0755455</t>
  </si>
  <si>
    <t>14-0755647</t>
  </si>
  <si>
    <t>14-0756354</t>
  </si>
  <si>
    <t>14-0756363</t>
  </si>
  <si>
    <t>13-0738769</t>
  </si>
  <si>
    <t>14-0747952</t>
  </si>
  <si>
    <t>14-0758017</t>
  </si>
  <si>
    <t>14-0758022</t>
  </si>
  <si>
    <t>17-0825797</t>
  </si>
  <si>
    <t>17-0825810</t>
  </si>
  <si>
    <t>17-0825836</t>
  </si>
  <si>
    <t>17-0826488</t>
  </si>
  <si>
    <t>17-0826551</t>
  </si>
  <si>
    <t>17-0829000</t>
  </si>
  <si>
    <t>17-0827700</t>
  </si>
  <si>
    <t>17-0827724</t>
  </si>
  <si>
    <t>17-0827937</t>
  </si>
  <si>
    <t>17-0829609</t>
  </si>
  <si>
    <t>17-0830208</t>
  </si>
  <si>
    <t>17-0830220</t>
  </si>
  <si>
    <t>15-0792717</t>
  </si>
  <si>
    <t>15-0793439</t>
  </si>
  <si>
    <t>15-0793453</t>
  </si>
  <si>
    <t>15-0793465</t>
  </si>
  <si>
    <t>15-0793472</t>
  </si>
  <si>
    <t>15-0793489</t>
  </si>
  <si>
    <t>15-0793648</t>
  </si>
  <si>
    <t>15-0793997</t>
  </si>
  <si>
    <t>15-0794004</t>
  </si>
  <si>
    <t>15-0794034</t>
  </si>
  <si>
    <t>15-0794526</t>
  </si>
  <si>
    <t>15-0794531</t>
  </si>
  <si>
    <t>15-0794550</t>
  </si>
  <si>
    <t>15-0769029</t>
  </si>
  <si>
    <t>15-0769044</t>
  </si>
  <si>
    <t>15-0769248</t>
  </si>
  <si>
    <t>15-0769484</t>
  </si>
  <si>
    <t>15-0769489</t>
  </si>
  <si>
    <t>14-0751349</t>
  </si>
  <si>
    <t>14-0751413</t>
  </si>
  <si>
    <t>14-0752898</t>
  </si>
  <si>
    <t>14-0752926</t>
  </si>
  <si>
    <t>14-0752929</t>
  </si>
  <si>
    <t>14-0752936</t>
  </si>
  <si>
    <t>14-0760892</t>
  </si>
  <si>
    <t>14-0760898</t>
  </si>
  <si>
    <t>14-0760903</t>
  </si>
  <si>
    <t>14-0760906</t>
  </si>
  <si>
    <t>14-0761242</t>
  </si>
  <si>
    <t>14-0761723</t>
  </si>
  <si>
    <t>14-0761763</t>
  </si>
  <si>
    <t>14-0762330</t>
  </si>
  <si>
    <t>14-0762904</t>
  </si>
  <si>
    <t>14-0762917</t>
  </si>
  <si>
    <t>16-0796451</t>
  </si>
  <si>
    <t>16-0796497</t>
  </si>
  <si>
    <t>16-0797055</t>
  </si>
  <si>
    <t>16-0797066</t>
  </si>
  <si>
    <t>16-0797096</t>
  </si>
  <si>
    <t>16-0797665</t>
  </si>
  <si>
    <t>16-0797668</t>
  </si>
  <si>
    <t>16-0797682</t>
  </si>
  <si>
    <t>16-0797708</t>
  </si>
  <si>
    <t>16-0798293</t>
  </si>
  <si>
    <t>16-0798347</t>
  </si>
  <si>
    <t>16-0798661</t>
  </si>
  <si>
    <t>16-0798673</t>
  </si>
  <si>
    <t>16-0798683</t>
  </si>
  <si>
    <t>16-0798692</t>
  </si>
  <si>
    <t>16-0798697</t>
  </si>
  <si>
    <t>16-0798705</t>
  </si>
  <si>
    <t>16-0798725</t>
  </si>
  <si>
    <t>16-0798906</t>
  </si>
  <si>
    <t>16-0799319</t>
  </si>
  <si>
    <t>16-0800450</t>
  </si>
  <si>
    <t>16-0800466</t>
  </si>
  <si>
    <t>16-0800663</t>
  </si>
  <si>
    <t>16-0801018</t>
  </si>
  <si>
    <t>16-0801028</t>
  </si>
  <si>
    <t>16-0801035</t>
  </si>
  <si>
    <t>16-0801051</t>
  </si>
  <si>
    <t>16-0801061</t>
  </si>
  <si>
    <t>16-0801074</t>
  </si>
  <si>
    <t>16-0801079</t>
  </si>
  <si>
    <t>16-0801093</t>
  </si>
  <si>
    <t>16-0801606</t>
  </si>
  <si>
    <t>16-0801632</t>
  </si>
  <si>
    <t>16-0801641</t>
  </si>
  <si>
    <t>16-0801651</t>
  </si>
  <si>
    <t>16-0801858</t>
  </si>
  <si>
    <t>16-0810652</t>
  </si>
  <si>
    <t>16-0810664</t>
  </si>
  <si>
    <t>16-0810682</t>
  </si>
  <si>
    <t>16-0811217</t>
  </si>
  <si>
    <t>16-0811234</t>
  </si>
  <si>
    <t>16-0811252</t>
  </si>
  <si>
    <t>16-0811285</t>
  </si>
  <si>
    <t>16-0811530</t>
  </si>
  <si>
    <t>16-0811758</t>
  </si>
  <si>
    <t>16-0811765</t>
  </si>
  <si>
    <t>16-0811782</t>
  </si>
  <si>
    <t>16-0811795</t>
  </si>
  <si>
    <t>16-0811804</t>
  </si>
  <si>
    <t>16-0811813</t>
  </si>
  <si>
    <t>16-0812303</t>
  </si>
  <si>
    <t>16-0812317</t>
  </si>
  <si>
    <t>16-0812366</t>
  </si>
  <si>
    <t>16-0812373</t>
  </si>
  <si>
    <t>16-0812395</t>
  </si>
  <si>
    <t>16-0812743</t>
  </si>
  <si>
    <t>16-0812846</t>
  </si>
  <si>
    <t>16-0812856</t>
  </si>
  <si>
    <t>16-0812878</t>
  </si>
  <si>
    <t>16-0813488</t>
  </si>
  <si>
    <t>14-0752379</t>
  </si>
  <si>
    <t>14-0752486</t>
  </si>
  <si>
    <t>14-0762420</t>
  </si>
  <si>
    <t>16-0799882</t>
  </si>
  <si>
    <t>16-0799922</t>
  </si>
  <si>
    <t>16-0799935</t>
  </si>
  <si>
    <t>16-0813434</t>
  </si>
  <si>
    <t>16-0813453</t>
  </si>
  <si>
    <t>16-0813475</t>
  </si>
  <si>
    <t>16-0813971</t>
  </si>
  <si>
    <t>16-0813985</t>
  </si>
  <si>
    <t>16-0814022</t>
  </si>
  <si>
    <t>16-0814347</t>
  </si>
  <si>
    <t>16-0814489</t>
  </si>
  <si>
    <t>16-0814507</t>
  </si>
  <si>
    <t>16-0814514</t>
  </si>
  <si>
    <t>16-0815086</t>
  </si>
  <si>
    <t>16-0815105</t>
  </si>
  <si>
    <t>16-0815112</t>
  </si>
  <si>
    <t>16-0815146</t>
  </si>
  <si>
    <t>16-0815174</t>
  </si>
  <si>
    <t>17-0830897</t>
  </si>
  <si>
    <t>17-0830921</t>
  </si>
  <si>
    <t>17-0831496</t>
  </si>
  <si>
    <t>17-0831580</t>
  </si>
  <si>
    <t>17-0832151</t>
  </si>
  <si>
    <t>17-0832159</t>
  </si>
  <si>
    <t>17-0832179</t>
  </si>
  <si>
    <t>17-0832191</t>
  </si>
  <si>
    <t>17-0832819</t>
  </si>
  <si>
    <t>17-0832840</t>
  </si>
  <si>
    <t>17-0832851</t>
  </si>
  <si>
    <t>17-0832900</t>
  </si>
  <si>
    <t>15-0783993</t>
  </si>
  <si>
    <t>15-0784000</t>
  </si>
  <si>
    <t>15-0784015</t>
  </si>
  <si>
    <t>15-0784030</t>
  </si>
  <si>
    <t>15-0784237</t>
  </si>
  <si>
    <t>15-0784488</t>
  </si>
  <si>
    <t>15-0784498</t>
  </si>
  <si>
    <t>15-0784504</t>
  </si>
  <si>
    <t>15-0784706</t>
  </si>
  <si>
    <t>15-0785004</t>
  </si>
  <si>
    <t>15-0785028</t>
  </si>
  <si>
    <t>15-0785041</t>
  </si>
  <si>
    <t>15-0785544</t>
  </si>
  <si>
    <t>15-0785559</t>
  </si>
  <si>
    <t>15-0786088</t>
  </si>
  <si>
    <t>15-0786118</t>
  </si>
  <si>
    <t>15-0786126</t>
  </si>
  <si>
    <t>15-0786148</t>
  </si>
  <si>
    <t>15-0786161</t>
  </si>
  <si>
    <t>15-0786170</t>
  </si>
  <si>
    <t>15-0786625</t>
  </si>
  <si>
    <t>15-0786643</t>
  </si>
  <si>
    <t>15-0786649</t>
  </si>
  <si>
    <t>15-0786669</t>
  </si>
  <si>
    <t>15-0786683</t>
  </si>
  <si>
    <t>15-0787137</t>
  </si>
  <si>
    <t>15-0787171</t>
  </si>
  <si>
    <t>15-0787528</t>
  </si>
  <si>
    <t>15-0787534</t>
  </si>
  <si>
    <t>15-0787546</t>
  </si>
  <si>
    <t>15-0788013</t>
  </si>
  <si>
    <t>15-0788027</t>
  </si>
  <si>
    <t>15-0788043</t>
  </si>
  <si>
    <t>15-0788553</t>
  </si>
  <si>
    <t>15-0788559</t>
  </si>
  <si>
    <t>15-0788777</t>
  </si>
  <si>
    <t>15-0789081</t>
  </si>
  <si>
    <t>15-0789093</t>
  </si>
  <si>
    <t>15-0789100</t>
  </si>
  <si>
    <t>15-0789149</t>
  </si>
  <si>
    <t>15-0789623</t>
  </si>
  <si>
    <t>17-1833382</t>
  </si>
  <si>
    <t>17-1833944</t>
  </si>
  <si>
    <t>17-1833979</t>
  </si>
  <si>
    <t>17-1833996</t>
  </si>
  <si>
    <t>17-1834663</t>
  </si>
  <si>
    <t>17-1835250</t>
  </si>
  <si>
    <t>17-1835257</t>
  </si>
  <si>
    <t>17-1835265</t>
  </si>
  <si>
    <t>17-1835882</t>
  </si>
  <si>
    <t>17-1835888</t>
  </si>
  <si>
    <t>17-1835894</t>
  </si>
  <si>
    <t>17-1835905</t>
  </si>
  <si>
    <t>17-1836507</t>
  </si>
  <si>
    <t>17-1836527</t>
  </si>
  <si>
    <t>17-1837046</t>
  </si>
  <si>
    <t>17-1837614</t>
  </si>
  <si>
    <t>17-1837624</t>
  </si>
  <si>
    <t>17-1838231</t>
  </si>
  <si>
    <t>17-1838298</t>
  </si>
  <si>
    <t>17-1838884</t>
  </si>
  <si>
    <t>17-1838899</t>
  </si>
  <si>
    <t>15-0770209</t>
  </si>
  <si>
    <t>15-0770228</t>
  </si>
  <si>
    <t>15-0770231</t>
  </si>
  <si>
    <t>15-0770589</t>
  </si>
  <si>
    <t>15-0770600</t>
  </si>
  <si>
    <t>15-0770609</t>
  </si>
  <si>
    <t>15-0770626</t>
  </si>
  <si>
    <t>15-0771352</t>
  </si>
  <si>
    <t>15-0771362</t>
  </si>
  <si>
    <t>15-0771373</t>
  </si>
  <si>
    <t>15-0771380</t>
  </si>
  <si>
    <t>15-0771385</t>
  </si>
  <si>
    <t>15-0771388</t>
  </si>
  <si>
    <t>15-0771393</t>
  </si>
  <si>
    <t>15-0771419</t>
  </si>
  <si>
    <t>15-0771936</t>
  </si>
  <si>
    <t>15-0771953</t>
  </si>
  <si>
    <t>15-0771964</t>
  </si>
  <si>
    <t>15-0771970</t>
  </si>
  <si>
    <t>15-0771983</t>
  </si>
  <si>
    <t>15-0771996</t>
  </si>
  <si>
    <t>15-0772006</t>
  </si>
  <si>
    <t>15-0772553</t>
  </si>
  <si>
    <t>15-0773157</t>
  </si>
  <si>
    <t>15-0773161</t>
  </si>
  <si>
    <t>15-0773176</t>
  </si>
  <si>
    <t>15-0773189</t>
  </si>
  <si>
    <t>15-0773837</t>
  </si>
  <si>
    <t>15-0773846</t>
  </si>
  <si>
    <t>15-0774407</t>
  </si>
  <si>
    <t>15-0774418</t>
  </si>
  <si>
    <t>15-0774433</t>
  </si>
  <si>
    <t>15-0775060</t>
  </si>
  <si>
    <t>15-0775080</t>
  </si>
  <si>
    <t>15-0775085</t>
  </si>
  <si>
    <t>15-0775091</t>
  </si>
  <si>
    <t>15-0775096</t>
  </si>
  <si>
    <t>15-0775109</t>
  </si>
  <si>
    <t>15-0775124</t>
  </si>
  <si>
    <t>15-0775196</t>
  </si>
  <si>
    <t>16-0802154</t>
  </si>
  <si>
    <t>16-0802173</t>
  </si>
  <si>
    <t>16-0802178</t>
  </si>
  <si>
    <t>16-0802186</t>
  </si>
  <si>
    <t>16-0802212</t>
  </si>
  <si>
    <t>16-0802213</t>
  </si>
  <si>
    <t>16-0802225</t>
  </si>
  <si>
    <t>16-0802238</t>
  </si>
  <si>
    <t>16-0802254</t>
  </si>
  <si>
    <t>16-0802713</t>
  </si>
  <si>
    <t>16-0802734</t>
  </si>
  <si>
    <t>16-0802758</t>
  </si>
  <si>
    <t>16-0804811</t>
  </si>
  <si>
    <t>16-0804858</t>
  </si>
  <si>
    <t>16-0805344</t>
  </si>
  <si>
    <t>16-0805398</t>
  </si>
  <si>
    <t>16-0805412</t>
  </si>
  <si>
    <t>16-0805940</t>
  </si>
  <si>
    <t>16-0805976</t>
  </si>
  <si>
    <t>16-0806013</t>
  </si>
  <si>
    <t>16-0806020</t>
  </si>
  <si>
    <t>16-0806577</t>
  </si>
  <si>
    <t>16-0815077</t>
  </si>
  <si>
    <t>16-0803757</t>
  </si>
  <si>
    <t>16-0803786</t>
  </si>
  <si>
    <t>16-0803815</t>
  </si>
  <si>
    <t>16-0803832</t>
  </si>
  <si>
    <t>16-0806554</t>
  </si>
  <si>
    <t>16-0806564</t>
  </si>
  <si>
    <t>16-0806602</t>
  </si>
  <si>
    <t>16-0807012</t>
  </si>
  <si>
    <t>16-0807045</t>
  </si>
  <si>
    <t>16-0807053</t>
  </si>
  <si>
    <t>15-0790114</t>
  </si>
  <si>
    <t>15-0790139</t>
  </si>
  <si>
    <t>15-0790688</t>
  </si>
  <si>
    <t>15-0790694</t>
  </si>
  <si>
    <t>15-0790711</t>
  </si>
  <si>
    <t>15-0790722</t>
  </si>
  <si>
    <t>15-0790736</t>
  </si>
  <si>
    <t>15-0791230</t>
  </si>
  <si>
    <t>15-0791245</t>
  </si>
  <si>
    <t>15-0791270</t>
  </si>
  <si>
    <t>15-0791279</t>
  </si>
  <si>
    <t>15-0791688</t>
  </si>
  <si>
    <t>15-0791694</t>
  </si>
  <si>
    <t>15-0791929</t>
  </si>
  <si>
    <t>15-0792091</t>
  </si>
  <si>
    <t>15-0792157</t>
  </si>
  <si>
    <t>15-0792636</t>
  </si>
  <si>
    <t>15-0792661</t>
  </si>
  <si>
    <t>15-0792669</t>
  </si>
  <si>
    <t>15-0792676</t>
  </si>
  <si>
    <t>16-0815628</t>
  </si>
  <si>
    <t>16-0815644</t>
  </si>
  <si>
    <t>16-0816324</t>
  </si>
  <si>
    <t>16-0816336</t>
  </si>
  <si>
    <t>16-0816355</t>
  </si>
  <si>
    <t>16-0816886</t>
  </si>
  <si>
    <t>16-0816899</t>
  </si>
  <si>
    <t>16-0816935</t>
  </si>
  <si>
    <t>16-0816952</t>
  </si>
  <si>
    <t>16-0817390</t>
  </si>
  <si>
    <t>16-0817420</t>
  </si>
  <si>
    <t>16-0818000</t>
  </si>
  <si>
    <t>16-0818608</t>
  </si>
  <si>
    <t>16-0818637</t>
  </si>
  <si>
    <t>16-0818684</t>
  </si>
  <si>
    <t>16-0818752</t>
  </si>
  <si>
    <t>16-0819186</t>
  </si>
  <si>
    <t>16-0819195</t>
  </si>
  <si>
    <t>16-0819203</t>
  </si>
  <si>
    <t>16-0819677</t>
  </si>
  <si>
    <t>16-0819680</t>
  </si>
  <si>
    <t>16-0820155</t>
  </si>
  <si>
    <t>16-0820427</t>
  </si>
  <si>
    <t>16-0822618</t>
  </si>
  <si>
    <t>16-0823035</t>
  </si>
  <si>
    <t>16-0823045</t>
  </si>
  <si>
    <t>16-0823069</t>
  </si>
  <si>
    <t>16-0823077</t>
  </si>
  <si>
    <t>16-0823090</t>
  </si>
  <si>
    <t>17-1839563</t>
  </si>
  <si>
    <t>17-1840704</t>
  </si>
  <si>
    <t>17-1840720</t>
  </si>
  <si>
    <t>17-1842685</t>
  </si>
  <si>
    <t>17-1844408</t>
  </si>
  <si>
    <t>17-1845325</t>
  </si>
  <si>
    <t>17-1845915</t>
  </si>
  <si>
    <t>17-1845928</t>
  </si>
  <si>
    <t>17-1845936</t>
  </si>
  <si>
    <t>17-1846554</t>
  </si>
  <si>
    <t>17-1846570</t>
  </si>
  <si>
    <t>17-1846583</t>
  </si>
  <si>
    <t>17-1846604</t>
  </si>
  <si>
    <t>17-1846615</t>
  </si>
  <si>
    <t>17-1847199</t>
  </si>
  <si>
    <t>17-1847203</t>
  </si>
  <si>
    <t>17-1847245</t>
  </si>
  <si>
    <t>17-1847822</t>
  </si>
  <si>
    <t>17-1848333</t>
  </si>
  <si>
    <t>17-1850786</t>
  </si>
  <si>
    <t>17-1850846</t>
  </si>
  <si>
    <t>17-1852201</t>
  </si>
  <si>
    <t>17-1852285</t>
  </si>
  <si>
    <t>17-1852305</t>
  </si>
  <si>
    <t>17-1852707</t>
  </si>
  <si>
    <t>17-1852987</t>
  </si>
  <si>
    <t>17-1853027</t>
  </si>
  <si>
    <t>17-1853677</t>
  </si>
  <si>
    <t>15-0775605</t>
  </si>
  <si>
    <t>15-0775659</t>
  </si>
  <si>
    <t>15-0775667</t>
  </si>
  <si>
    <t>15-0775694</t>
  </si>
  <si>
    <t>15-0775840</t>
  </si>
  <si>
    <t>15-0776060</t>
  </si>
  <si>
    <t>15-0776167</t>
  </si>
  <si>
    <t>15-0776179</t>
  </si>
  <si>
    <t>15-0776187</t>
  </si>
  <si>
    <t>15-0776193</t>
  </si>
  <si>
    <t>15-0776203</t>
  </si>
  <si>
    <t>15-0776207</t>
  </si>
  <si>
    <t>15-0776226</t>
  </si>
  <si>
    <t>15-0776698</t>
  </si>
  <si>
    <t>15-0776713</t>
  </si>
  <si>
    <t>15-0776721</t>
  </si>
  <si>
    <t>15-0776736</t>
  </si>
  <si>
    <t>15-0776749</t>
  </si>
  <si>
    <t>15-0776753</t>
  </si>
  <si>
    <t>15-0777075</t>
  </si>
  <si>
    <t>15-0777303</t>
  </si>
  <si>
    <t>15-0777337</t>
  </si>
  <si>
    <t>15-0777824</t>
  </si>
  <si>
    <t>15-0777834</t>
  </si>
  <si>
    <t>15-0777873</t>
  </si>
  <si>
    <t>15-0777876</t>
  </si>
  <si>
    <t>15-0777898</t>
  </si>
  <si>
    <t>15-0778070</t>
  </si>
  <si>
    <t>15-0778092</t>
  </si>
  <si>
    <t>16-0807552</t>
  </si>
  <si>
    <t>16-0808101</t>
  </si>
  <si>
    <t>16-0808134</t>
  </si>
  <si>
    <t>16-0808514</t>
  </si>
  <si>
    <t>16-0808521</t>
  </si>
  <si>
    <t>16-0809098</t>
  </si>
  <si>
    <t>16-0809152</t>
  </si>
  <si>
    <t>16-0809586</t>
  </si>
  <si>
    <t>16-0809593</t>
  </si>
  <si>
    <t>16-0810152</t>
  </si>
  <si>
    <t>16-0810619</t>
  </si>
  <si>
    <t>16-0810628</t>
  </si>
  <si>
    <t>16-0795570</t>
  </si>
  <si>
    <t>16-0795587</t>
  </si>
  <si>
    <t>16-0795588</t>
  </si>
  <si>
    <t>16-0795597</t>
  </si>
  <si>
    <t>16-0795761</t>
  </si>
  <si>
    <t>16-0795782</t>
  </si>
  <si>
    <t>16-0795998</t>
  </si>
  <si>
    <t>16-0796009</t>
  </si>
  <si>
    <t>16-0796046</t>
  </si>
  <si>
    <t>19-1886897</t>
  </si>
  <si>
    <t>19-1886909</t>
  </si>
  <si>
    <t>19-1886921</t>
  </si>
  <si>
    <t>19-1886951</t>
  </si>
  <si>
    <t>19-1886961</t>
  </si>
  <si>
    <t>19-1887594</t>
  </si>
  <si>
    <t>19-1887618</t>
  </si>
  <si>
    <t>19-1887671</t>
  </si>
  <si>
    <t>19-1888100</t>
  </si>
  <si>
    <t>19-1888277</t>
  </si>
  <si>
    <t>19-1888297</t>
  </si>
  <si>
    <t>19-1888306</t>
  </si>
  <si>
    <t>19-1888325</t>
  </si>
  <si>
    <t>19-1888348</t>
  </si>
  <si>
    <t>19-1888363</t>
  </si>
  <si>
    <t>19-1888853</t>
  </si>
  <si>
    <t>19-1888871</t>
  </si>
  <si>
    <t>19-1888880</t>
  </si>
  <si>
    <t>19-1888895</t>
  </si>
  <si>
    <t>19-1888918</t>
  </si>
  <si>
    <t>19-1888951</t>
  </si>
  <si>
    <t>19-1888973</t>
  </si>
  <si>
    <t>19-1889143</t>
  </si>
  <si>
    <t>18-1862335</t>
  </si>
  <si>
    <t>18-1862374</t>
  </si>
  <si>
    <t>18-1862686</t>
  </si>
  <si>
    <t>18-1862994</t>
  </si>
  <si>
    <t>18-1863022</t>
  </si>
  <si>
    <t>18-1863039</t>
  </si>
  <si>
    <t>18-1863099</t>
  </si>
  <si>
    <t>18-1863180</t>
  </si>
  <si>
    <t>18-1863216</t>
  </si>
  <si>
    <t>18-1863583</t>
  </si>
  <si>
    <t>18-1863640</t>
  </si>
  <si>
    <t>18-1863668</t>
  </si>
  <si>
    <t>18-1863682</t>
  </si>
  <si>
    <t>18-1863694</t>
  </si>
  <si>
    <t>18-1863714</t>
  </si>
  <si>
    <t>18-1864349</t>
  </si>
  <si>
    <t>18-1865028</t>
  </si>
  <si>
    <t>18-1865041</t>
  </si>
  <si>
    <t>18-1865065</t>
  </si>
  <si>
    <t>18-1865713</t>
  </si>
  <si>
    <t>18-1865721</t>
  </si>
  <si>
    <t>18-1865754</t>
  </si>
  <si>
    <t>18-1865764</t>
  </si>
  <si>
    <t>18-1865791</t>
  </si>
  <si>
    <t>18-1866327</t>
  </si>
  <si>
    <t>18-1866329</t>
  </si>
  <si>
    <t>18-1866361</t>
  </si>
  <si>
    <t>18-1866391</t>
  </si>
  <si>
    <t>18-1867618</t>
  </si>
  <si>
    <t>18-1864418</t>
  </si>
  <si>
    <t>18-1864622</t>
  </si>
  <si>
    <t>18-1866989</t>
  </si>
  <si>
    <t>18-1867004</t>
  </si>
  <si>
    <t>18-1867287</t>
  </si>
  <si>
    <t>18-1867632</t>
  </si>
  <si>
    <t>18-1867647</t>
  </si>
  <si>
    <t>18-1867664</t>
  </si>
  <si>
    <t>18-1867677</t>
  </si>
  <si>
    <t>18-1867687</t>
  </si>
  <si>
    <t>18-1867703</t>
  </si>
  <si>
    <t>18-1868159</t>
  </si>
  <si>
    <t>18-1868175</t>
  </si>
  <si>
    <t>18-1868241</t>
  </si>
  <si>
    <t>18-1868252</t>
  </si>
  <si>
    <t>18-1868275</t>
  </si>
  <si>
    <t>18-1868679</t>
  </si>
  <si>
    <t>18-1869389</t>
  </si>
  <si>
    <t>18-1869522</t>
  </si>
  <si>
    <t>18-1869724</t>
  </si>
  <si>
    <t>18-1869763</t>
  </si>
  <si>
    <t>18-1869954</t>
  </si>
  <si>
    <t>18-1869974</t>
  </si>
  <si>
    <t>18-1869994</t>
  </si>
  <si>
    <t>18-1870020</t>
  </si>
  <si>
    <t>18-1870026</t>
  </si>
  <si>
    <t>18-1870565</t>
  </si>
  <si>
    <t>18-1870595</t>
  </si>
  <si>
    <t>18-1870641</t>
  </si>
  <si>
    <t>18-1870653</t>
  </si>
  <si>
    <t>18-1870665</t>
  </si>
  <si>
    <t>18-1871144</t>
  </si>
  <si>
    <t>18-1871182</t>
  </si>
  <si>
    <t>18-1872079</t>
  </si>
  <si>
    <t>18-1872115</t>
  </si>
  <si>
    <t>18-1872120</t>
  </si>
  <si>
    <t>17-1853717</t>
  </si>
  <si>
    <t>17-1854237</t>
  </si>
  <si>
    <t>17-1854322</t>
  </si>
  <si>
    <t>19-1889533</t>
  </si>
  <si>
    <t>19-1890254</t>
  </si>
  <si>
    <t>19-1890272</t>
  </si>
  <si>
    <t>19-1890284</t>
  </si>
  <si>
    <t>19-1890292</t>
  </si>
  <si>
    <t>19-1890303</t>
  </si>
  <si>
    <t>19-1890841</t>
  </si>
  <si>
    <t>19-1890856</t>
  </si>
  <si>
    <t>19-1890874</t>
  </si>
  <si>
    <t>19-1890889</t>
  </si>
  <si>
    <t>19-1890908</t>
  </si>
  <si>
    <t>19-1890920</t>
  </si>
  <si>
    <t>19-1891434</t>
  </si>
  <si>
    <t>19-1891508</t>
  </si>
  <si>
    <t>19-1891525</t>
  </si>
  <si>
    <t>19-1892206</t>
  </si>
  <si>
    <t>19-1892220</t>
  </si>
  <si>
    <t>19-1892237</t>
  </si>
  <si>
    <t>19-1892256</t>
  </si>
  <si>
    <t>19-1892282</t>
  </si>
  <si>
    <t>19-1892315</t>
  </si>
  <si>
    <t>19-1892929</t>
  </si>
  <si>
    <t>19-1893034</t>
  </si>
  <si>
    <t>19-1893057</t>
  </si>
  <si>
    <t>19-1893720</t>
  </si>
  <si>
    <t>19-1893736</t>
  </si>
  <si>
    <t>19-1893756</t>
  </si>
  <si>
    <t>19-1893789</t>
  </si>
  <si>
    <t>19-1893801</t>
  </si>
  <si>
    <t>19-1894485</t>
  </si>
  <si>
    <t>19-1894502</t>
  </si>
  <si>
    <t>19-1894515</t>
  </si>
  <si>
    <t>19-1894570</t>
  </si>
  <si>
    <t>19-1895166</t>
  </si>
  <si>
    <t>19-1895204</t>
  </si>
  <si>
    <t>19-1895226</t>
  </si>
  <si>
    <t>18-1855804</t>
  </si>
  <si>
    <t>18-1856439</t>
  </si>
  <si>
    <t>18-1856475</t>
  </si>
  <si>
    <t>18-1872129</t>
  </si>
  <si>
    <t>18-1872162</t>
  </si>
  <si>
    <t>18-1872172</t>
  </si>
  <si>
    <t>18-1872185</t>
  </si>
  <si>
    <t>18-1872766</t>
  </si>
  <si>
    <t>18-1872776</t>
  </si>
  <si>
    <t>18-1872808</t>
  </si>
  <si>
    <t>18-1874029</t>
  </si>
  <si>
    <t>18-1874081</t>
  </si>
  <si>
    <t>18-1874693</t>
  </si>
  <si>
    <t>18-1874700</t>
  </si>
  <si>
    <t>18-1874711</t>
  </si>
  <si>
    <t>18-1874748</t>
  </si>
  <si>
    <t>18-1875820</t>
  </si>
  <si>
    <t>18-1876194</t>
  </si>
  <si>
    <t>18-1876394</t>
  </si>
  <si>
    <t>18-1876400</t>
  </si>
  <si>
    <t>18-1876464</t>
  </si>
  <si>
    <t>18-1876513</t>
  </si>
  <si>
    <t>18-1876942</t>
  </si>
  <si>
    <t>18-1877454</t>
  </si>
  <si>
    <t>18-1877634</t>
  </si>
  <si>
    <t>18-1877680</t>
  </si>
  <si>
    <t>18-1878046</t>
  </si>
  <si>
    <t>18-1878209</t>
  </si>
  <si>
    <t>18-1878256</t>
  </si>
  <si>
    <t>18-1878289</t>
  </si>
  <si>
    <t>18-1878870</t>
  </si>
  <si>
    <t>18-1878883</t>
  </si>
  <si>
    <t>18-1878900</t>
  </si>
  <si>
    <t>18-1878911</t>
  </si>
  <si>
    <t>18-1879675</t>
  </si>
  <si>
    <t>18-1879689</t>
  </si>
  <si>
    <t>18-1879715</t>
  </si>
  <si>
    <t>18-1879728</t>
  </si>
  <si>
    <t>18-1880207</t>
  </si>
  <si>
    <t>18-1880228</t>
  </si>
  <si>
    <t>18-1880835</t>
  </si>
  <si>
    <t>18-1880852</t>
  </si>
  <si>
    <t>18-1881036</t>
  </si>
  <si>
    <t>18-1881335</t>
  </si>
  <si>
    <t>18-1881479</t>
  </si>
  <si>
    <t>18-1881484</t>
  </si>
  <si>
    <t>18-1881497</t>
  </si>
  <si>
    <t>18-1881637</t>
  </si>
  <si>
    <t>18-1881969</t>
  </si>
  <si>
    <t>18-1882126</t>
  </si>
  <si>
    <t>18-1882163</t>
  </si>
  <si>
    <t>18-1882175</t>
  </si>
  <si>
    <t>18-1882267</t>
  </si>
  <si>
    <t>18-1882658</t>
  </si>
  <si>
    <t>18-1883048</t>
  </si>
  <si>
    <t>18-1883329</t>
  </si>
  <si>
    <t>18-1884014</t>
  </si>
  <si>
    <t>18-1884144</t>
  </si>
  <si>
    <t>18-1884164</t>
  </si>
  <si>
    <t>18-1884297</t>
  </si>
  <si>
    <t>18-1884318</t>
  </si>
  <si>
    <t>18-1884344</t>
  </si>
  <si>
    <t>18-1884437</t>
  </si>
  <si>
    <t>18-1856504</t>
  </si>
  <si>
    <t>18-1856540</t>
  </si>
  <si>
    <t>18-1856646</t>
  </si>
  <si>
    <t>18-1856656</t>
  </si>
  <si>
    <t>18-1857004</t>
  </si>
  <si>
    <t>18-1857171</t>
  </si>
  <si>
    <t>18-1857181</t>
  </si>
  <si>
    <t>18-1857191</t>
  </si>
  <si>
    <t>18-1857206</t>
  </si>
  <si>
    <t>18-1857235</t>
  </si>
  <si>
    <t>18-1857918</t>
  </si>
  <si>
    <t>18-1858538</t>
  </si>
  <si>
    <t>18-1858545</t>
  </si>
  <si>
    <t>18-1858553</t>
  </si>
  <si>
    <t>18-1858572</t>
  </si>
  <si>
    <t>18-1858590</t>
  </si>
  <si>
    <t>18-1859742</t>
  </si>
  <si>
    <t>18-1860314</t>
  </si>
  <si>
    <t>18-1860343</t>
  </si>
  <si>
    <t>18-1860981</t>
  </si>
  <si>
    <t>18-1860999</t>
  </si>
  <si>
    <t>18-1861080</t>
  </si>
  <si>
    <t>18-1861617</t>
  </si>
  <si>
    <t>18-1861666</t>
  </si>
  <si>
    <t>18-1861749</t>
  </si>
  <si>
    <t>18-1861912</t>
  </si>
  <si>
    <t>18-1861955</t>
  </si>
  <si>
    <t>18-1884942</t>
  </si>
  <si>
    <t>18-1885550</t>
  </si>
  <si>
    <t>18-1885566</t>
  </si>
  <si>
    <t>18-1885638</t>
  </si>
  <si>
    <t>18-1885923</t>
  </si>
  <si>
    <t>18-1885995</t>
  </si>
  <si>
    <t>18-1886196</t>
  </si>
  <si>
    <t>18-1886205</t>
  </si>
  <si>
    <t>18-1886216</t>
  </si>
  <si>
    <t>18-1886231</t>
  </si>
  <si>
    <t>18-1886245</t>
  </si>
  <si>
    <t>18-1886262</t>
  </si>
  <si>
    <t>X06E-1003776</t>
  </si>
  <si>
    <t>X07E-1001556</t>
  </si>
  <si>
    <t>X07E-1002775</t>
  </si>
  <si>
    <t>X08E-1002029</t>
  </si>
  <si>
    <t>X08E-1002197</t>
  </si>
  <si>
    <t>X08E-1002377</t>
  </si>
  <si>
    <t>X08E-14015160</t>
  </si>
  <si>
    <t>X08E-14015501</t>
  </si>
  <si>
    <t>X08E-14016048</t>
  </si>
  <si>
    <t>X08E-14016056</t>
  </si>
  <si>
    <t>X08E-14016502</t>
  </si>
  <si>
    <t>X08E-14017563</t>
  </si>
  <si>
    <t>X08E-14018022</t>
  </si>
  <si>
    <t>X08E-14018043</t>
  </si>
  <si>
    <t>X08E-14019261</t>
  </si>
  <si>
    <t>X08E-14019406</t>
  </si>
  <si>
    <t>X08E-14019792</t>
  </si>
  <si>
    <t>X08E-14019826</t>
  </si>
  <si>
    <t>X08E-14019827</t>
  </si>
  <si>
    <t>X08E-14019836</t>
  </si>
  <si>
    <t>X08E-14019894</t>
  </si>
  <si>
    <t>X08E-14019986</t>
  </si>
  <si>
    <t>X08E-14020011</t>
  </si>
  <si>
    <t>X08E-14020336</t>
  </si>
  <si>
    <t>X08E-14020442</t>
  </si>
  <si>
    <t>X09E-14000076</t>
  </si>
  <si>
    <t>X09E-14000191</t>
  </si>
  <si>
    <t>X09E-14000250</t>
  </si>
  <si>
    <t>X09E-14000295</t>
  </si>
  <si>
    <t>X09E-14000306</t>
  </si>
  <si>
    <t>X09E-14000312</t>
  </si>
  <si>
    <t>X09E-14000316</t>
  </si>
  <si>
    <t>X09E-14000317</t>
  </si>
  <si>
    <t>X09E-14000319</t>
  </si>
  <si>
    <t>X09E-14000343</t>
  </si>
  <si>
    <t>X09E-14000344</t>
  </si>
  <si>
    <t>X09E-14000375</t>
  </si>
  <si>
    <t>X09E-14000428</t>
  </si>
  <si>
    <t>X09E-14000546</t>
  </si>
  <si>
    <t>X09E-14000566</t>
  </si>
  <si>
    <t>X09E-14000616</t>
  </si>
  <si>
    <t>X09E-14000634</t>
  </si>
  <si>
    <t>X09E-14000703</t>
  </si>
  <si>
    <t>X09E-14000714</t>
  </si>
  <si>
    <t>X09E-14000745</t>
  </si>
  <si>
    <t>X09E-14000853</t>
  </si>
  <si>
    <t>X09E-14000873</t>
  </si>
  <si>
    <t>X09E-14000883</t>
  </si>
  <si>
    <t>X09E-14000884</t>
  </si>
  <si>
    <t>X09E-14000919</t>
  </si>
  <si>
    <t>X09E-14000925</t>
  </si>
  <si>
    <t>X09E-14000951</t>
  </si>
  <si>
    <t>X09E-14000953</t>
  </si>
  <si>
    <t>X09E-14000996</t>
  </si>
  <si>
    <t>X09E-14001030</t>
  </si>
  <si>
    <t>X09E-14001035</t>
  </si>
  <si>
    <t>X09E-14001152</t>
  </si>
  <si>
    <t>X09E-14001163</t>
  </si>
  <si>
    <t>X09E-14001188</t>
  </si>
  <si>
    <t>X09E-14001219</t>
  </si>
  <si>
    <t>X09E-14001298</t>
  </si>
  <si>
    <t>X09E-14001317</t>
  </si>
  <si>
    <t>X09E-14001328</t>
  </si>
  <si>
    <t>X09E-14001391</t>
  </si>
  <si>
    <t>X09E-14001444</t>
  </si>
  <si>
    <t>X09E-14001462</t>
  </si>
  <si>
    <t>X09E-14001542</t>
  </si>
  <si>
    <t>X09E-14001672</t>
  </si>
  <si>
    <t>X09E-14001699</t>
  </si>
  <si>
    <t>X09E-14001725</t>
  </si>
  <si>
    <t>X09E-14001750</t>
  </si>
  <si>
    <t>X09E-14001751</t>
  </si>
  <si>
    <t>X09E-14001752</t>
  </si>
  <si>
    <t>X09E-14001755</t>
  </si>
  <si>
    <t>X09E-14001760</t>
  </si>
  <si>
    <t>X09E-14001768</t>
  </si>
  <si>
    <t>X09E-14001815</t>
  </si>
  <si>
    <t>X09E-14001818</t>
  </si>
  <si>
    <t>Haines</t>
  </si>
  <si>
    <t>X12E-14000474</t>
  </si>
  <si>
    <t>X12E-14000478</t>
  </si>
  <si>
    <t>X12E-14000510</t>
  </si>
  <si>
    <t>X12E-14000511</t>
  </si>
  <si>
    <t>X12E-14000512</t>
  </si>
  <si>
    <t>X12E-14000544</t>
  </si>
  <si>
    <t>X12E-14000545</t>
  </si>
  <si>
    <t>X12E-14000565</t>
  </si>
  <si>
    <t>X12E-14000568</t>
  </si>
  <si>
    <t>X12E-14000596</t>
  </si>
  <si>
    <t>X12E-14000639</t>
  </si>
  <si>
    <t>X12E-14000658</t>
  </si>
  <si>
    <t>X12E-14000694</t>
  </si>
  <si>
    <t>X12E-14000722</t>
  </si>
  <si>
    <t>X12E-14000723</t>
  </si>
  <si>
    <t>X12E-14000804</t>
  </si>
  <si>
    <t>X12E-14000854</t>
  </si>
  <si>
    <t>X12E-14000956</t>
  </si>
  <si>
    <t>X12E-14000965</t>
  </si>
  <si>
    <t>X12E-14000971</t>
  </si>
  <si>
    <t>X12E-14001005</t>
  </si>
  <si>
    <t>X12E-14001014</t>
  </si>
  <si>
    <t>X12E-14001044</t>
  </si>
  <si>
    <t>X12E-14001048</t>
  </si>
  <si>
    <t>X12E-14001119</t>
  </si>
  <si>
    <t>X12E-14001121</t>
  </si>
  <si>
    <t>X12E-14001125</t>
  </si>
  <si>
    <t>X12E-14001126</t>
  </si>
  <si>
    <t>X12E-14001129</t>
  </si>
  <si>
    <t>X12E-14001144</t>
  </si>
  <si>
    <t>X12E-14001346</t>
  </si>
  <si>
    <t>X12E-14001349</t>
  </si>
  <si>
    <t>X12E-14001476</t>
  </si>
  <si>
    <t>X12E-14001479</t>
  </si>
  <si>
    <t>X12E-14001581</t>
  </si>
  <si>
    <t>X12E-14001583</t>
  </si>
  <si>
    <t>X12E-14001761</t>
  </si>
  <si>
    <t>X12E-14001764</t>
  </si>
  <si>
    <t>X12E-14001766</t>
  </si>
  <si>
    <t>X12E-14001836</t>
  </si>
  <si>
    <t>X12E-14001841</t>
  </si>
  <si>
    <t>X12E-14001878</t>
  </si>
  <si>
    <t>X12E-14001893</t>
  </si>
  <si>
    <t>X12E-14001896</t>
  </si>
  <si>
    <t>X12E-14001919</t>
  </si>
  <si>
    <t>X12E-14001921</t>
  </si>
  <si>
    <t>X12E-14001934</t>
  </si>
  <si>
    <t>X12E-14001936</t>
  </si>
  <si>
    <t>X12E-14002042</t>
  </si>
  <si>
    <t>X12E-14002043</t>
  </si>
  <si>
    <t>X12E-14002061</t>
  </si>
  <si>
    <t>X12E-14002082</t>
  </si>
  <si>
    <t>X12E-14002125</t>
  </si>
  <si>
    <t>X12E-14002126</t>
  </si>
  <si>
    <t>X12E-14002129</t>
  </si>
  <si>
    <t>X12E-14002236</t>
  </si>
  <si>
    <t>X12E-14002244</t>
  </si>
  <si>
    <t>X12E-14002287</t>
  </si>
  <si>
    <t>X12E-14002288</t>
  </si>
  <si>
    <t>X12E-14002291</t>
  </si>
  <si>
    <t>X12E-14002293</t>
  </si>
  <si>
    <t>X12E-14002386</t>
  </si>
  <si>
    <t>X12E-14002390</t>
  </si>
  <si>
    <t>X12E-14002391</t>
  </si>
  <si>
    <t>X12E-14002401</t>
  </si>
  <si>
    <t>X12E-14002402</t>
  </si>
  <si>
    <t>X12E-14002463</t>
  </si>
  <si>
    <t>X12E-14002464</t>
  </si>
  <si>
    <t>X12E-14002465</t>
  </si>
  <si>
    <t>X12E-14002476</t>
  </si>
  <si>
    <t>X12E-14002477</t>
  </si>
  <si>
    <t>X12E-14002571</t>
  </si>
  <si>
    <t>X12E-14002637</t>
  </si>
  <si>
    <t>X12E-14002639</t>
  </si>
  <si>
    <t>X12E-14002640</t>
  </si>
  <si>
    <t>X12E-14002750</t>
  </si>
  <si>
    <t>X12E-14002820</t>
  </si>
  <si>
    <t>X12E-14002822</t>
  </si>
  <si>
    <t>X12E-14002823</t>
  </si>
  <si>
    <t>X12E-14002824</t>
  </si>
  <si>
    <t>X12E-14002881</t>
  </si>
  <si>
    <t>X12E-14002882</t>
  </si>
  <si>
    <t>X12E-14002883</t>
  </si>
  <si>
    <t>X12E-14002884</t>
  </si>
  <si>
    <t>X12E-14002887</t>
  </si>
  <si>
    <t>X12E-14002893</t>
  </si>
  <si>
    <t>X12E-14002929</t>
  </si>
  <si>
    <t>X12E-14002969</t>
  </si>
  <si>
    <t>X12E-14002970</t>
  </si>
  <si>
    <t>X12E-14002971</t>
  </si>
  <si>
    <t>X12E-14003014</t>
  </si>
  <si>
    <t>X12E-14003015</t>
  </si>
  <si>
    <t>X12E-14003016</t>
  </si>
  <si>
    <t>X09E-14001842</t>
  </si>
  <si>
    <t>X09E-14001848</t>
  </si>
  <si>
    <t>X09E-14001853</t>
  </si>
  <si>
    <t>X09E-14001942</t>
  </si>
  <si>
    <t>X09E-14002014</t>
  </si>
  <si>
    <t>X09E-14002035</t>
  </si>
  <si>
    <t>X09E-14002070</t>
  </si>
  <si>
    <t>X09E-14002158</t>
  </si>
  <si>
    <t>X09E-14002181</t>
  </si>
  <si>
    <t>X09E-14002200</t>
  </si>
  <si>
    <t>X09E-14002236</t>
  </si>
  <si>
    <t>X09E-14002345</t>
  </si>
  <si>
    <t>X09E-14002371</t>
  </si>
  <si>
    <t>X09E-14002408</t>
  </si>
  <si>
    <t>X09E-14002410</t>
  </si>
  <si>
    <t>X09E-14002453</t>
  </si>
  <si>
    <t>X09E-14002488</t>
  </si>
  <si>
    <t>X09E-14002496</t>
  </si>
  <si>
    <t>X09E-14002515</t>
  </si>
  <si>
    <t>X09E-14002516</t>
  </si>
  <si>
    <t>X09E-14002594</t>
  </si>
  <si>
    <t>X09E-14002596</t>
  </si>
  <si>
    <t>X09E-14002673</t>
  </si>
  <si>
    <t>X09E-14002729</t>
  </si>
  <si>
    <t>X09E-14002730</t>
  </si>
  <si>
    <t>X09E-14002731</t>
  </si>
  <si>
    <t>X09E-14002735</t>
  </si>
  <si>
    <t>X09E-14002758</t>
  </si>
  <si>
    <t>X09E-14002832</t>
  </si>
  <si>
    <t>X09E-14002865</t>
  </si>
  <si>
    <t>X09E-14002935</t>
  </si>
  <si>
    <t>X09E-14002969</t>
  </si>
  <si>
    <t>X09E-14003006</t>
  </si>
  <si>
    <t>X09E-14003011</t>
  </si>
  <si>
    <t>X09E-14003021</t>
  </si>
  <si>
    <t>X09E-14003025</t>
  </si>
  <si>
    <t>X09E-14003041</t>
  </si>
  <si>
    <t>X09E-14003051</t>
  </si>
  <si>
    <t>X09E-14003058</t>
  </si>
  <si>
    <t>X09E-14003093</t>
  </si>
  <si>
    <t>X09E-14003123</t>
  </si>
  <si>
    <t>X09E-14003144</t>
  </si>
  <si>
    <t>X09E-14003173</t>
  </si>
  <si>
    <t>X09E-14003180</t>
  </si>
  <si>
    <t>X09E-14003272</t>
  </si>
  <si>
    <t>X09E-14003274</t>
  </si>
  <si>
    <t>X09E-14003314</t>
  </si>
  <si>
    <t>X09E-14003317</t>
  </si>
  <si>
    <t>X09E-14003320</t>
  </si>
  <si>
    <t>X09E-14003325</t>
  </si>
  <si>
    <t>X09E-14003329</t>
  </si>
  <si>
    <t>X09E-14003352</t>
  </si>
  <si>
    <t>X09E-14003416</t>
  </si>
  <si>
    <t>X09E-14003424</t>
  </si>
  <si>
    <t>X09E-14003426</t>
  </si>
  <si>
    <t>X09E-14003448</t>
  </si>
  <si>
    <t>X09E-14003498</t>
  </si>
  <si>
    <t>X09E-14003502</t>
  </si>
  <si>
    <t>X09E-14003505</t>
  </si>
  <si>
    <t>X09E-14003589</t>
  </si>
  <si>
    <t>X09E-14003632</t>
  </si>
  <si>
    <t>X09E-14003633</t>
  </si>
  <si>
    <t>X09E-14003742</t>
  </si>
  <si>
    <t>X09E-14003783</t>
  </si>
  <si>
    <t>X09E-14003791</t>
  </si>
  <si>
    <t>X09E-14003792</t>
  </si>
  <si>
    <t>X09E-14003798</t>
  </si>
  <si>
    <t>X09E-14003801</t>
  </si>
  <si>
    <t>X09E-14003806</t>
  </si>
  <si>
    <t>X09E-14003860</t>
  </si>
  <si>
    <t>X10E-14000061</t>
  </si>
  <si>
    <t>X10E-14000062</t>
  </si>
  <si>
    <t>X10E-14000091</t>
  </si>
  <si>
    <t>X10E-14000094</t>
  </si>
  <si>
    <t>X10E-14000095</t>
  </si>
  <si>
    <t>X10E-14000096</t>
  </si>
  <si>
    <t>X10E-14000098</t>
  </si>
  <si>
    <t>X10E-14000099</t>
  </si>
  <si>
    <t>X10E-14000101</t>
  </si>
  <si>
    <t>X10E-14000123</t>
  </si>
  <si>
    <t>X10E-14000124</t>
  </si>
  <si>
    <t>X10E-14000171</t>
  </si>
  <si>
    <t>X10E-14000172</t>
  </si>
  <si>
    <t>X10E-14000178</t>
  </si>
  <si>
    <t>X10E-14000332</t>
  </si>
  <si>
    <t>X10E-14000351</t>
  </si>
  <si>
    <t>X10E-14000406</t>
  </si>
  <si>
    <t>X10E-14000422</t>
  </si>
  <si>
    <t>X10E-14000717</t>
  </si>
  <si>
    <t>X10E-14000777</t>
  </si>
  <si>
    <t>X10E-14000780</t>
  </si>
  <si>
    <t>X10E-14000781</t>
  </si>
  <si>
    <t>X10E-14000808</t>
  </si>
  <si>
    <t>X10E-14000838</t>
  </si>
  <si>
    <t>X10E-14000840</t>
  </si>
  <si>
    <t>X10E-14000848</t>
  </si>
  <si>
    <t>X10E-14000954</t>
  </si>
  <si>
    <t>X10E-14001074</t>
  </si>
  <si>
    <t>X10E-14001098</t>
  </si>
  <si>
    <t>X10E-14001134</t>
  </si>
  <si>
    <t>X10E-14001135</t>
  </si>
  <si>
    <t>X10E-14001148</t>
  </si>
  <si>
    <t>X10E-14001153</t>
  </si>
  <si>
    <t>X10E-14001186</t>
  </si>
  <si>
    <t>X10E-14001191</t>
  </si>
  <si>
    <t>X10E-14001200</t>
  </si>
  <si>
    <t>X10E-14001311</t>
  </si>
  <si>
    <t>X10E-14001341</t>
  </si>
  <si>
    <t>X10E-14001342</t>
  </si>
  <si>
    <t>X10E-14001344</t>
  </si>
  <si>
    <t>X10E-14001403</t>
  </si>
  <si>
    <t>X10E-14001426</t>
  </si>
  <si>
    <t>X10E-14001471</t>
  </si>
  <si>
    <t>X10E-14001509</t>
  </si>
  <si>
    <t>X10E-14001510</t>
  </si>
  <si>
    <t>X10E-14001542</t>
  </si>
  <si>
    <t>X10E-14001545</t>
  </si>
  <si>
    <t>X10E-14001590</t>
  </si>
  <si>
    <t>X10E-14001625</t>
  </si>
  <si>
    <t>X10E-14001629</t>
  </si>
  <si>
    <t>X10E-14001649</t>
  </si>
  <si>
    <t>X10E-14001650</t>
  </si>
  <si>
    <t>X10E-14001758</t>
  </si>
  <si>
    <t>X10E-14001762</t>
  </si>
  <si>
    <t>X10E-14001763</t>
  </si>
  <si>
    <t>X10E-14001788</t>
  </si>
  <si>
    <t>X10E-14001792</t>
  </si>
  <si>
    <t>X10E-14001925</t>
  </si>
  <si>
    <t>X10E-14001977</t>
  </si>
  <si>
    <t>X10E-14002008</t>
  </si>
  <si>
    <t>X10E-14002009</t>
  </si>
  <si>
    <t>X10E-14002036</t>
  </si>
  <si>
    <t>X10E-14002081</t>
  </si>
  <si>
    <t>X10E-14002642</t>
  </si>
  <si>
    <t>X10E-14002808</t>
  </si>
  <si>
    <t>X10E-14003001</t>
  </si>
  <si>
    <t>X10E-14003013</t>
  </si>
  <si>
    <t>X10E-14003116</t>
  </si>
  <si>
    <t>X10E-14003184</t>
  </si>
  <si>
    <t>X10E-14003189</t>
  </si>
  <si>
    <t>X10E-14003261</t>
  </si>
  <si>
    <t>X10E-14003262</t>
  </si>
  <si>
    <t>X10E-14003274</t>
  </si>
  <si>
    <t>X10E-14003302</t>
  </si>
  <si>
    <t>X10E-14003303</t>
  </si>
  <si>
    <t>X10E-14003304</t>
  </si>
  <si>
    <t>X10E-14003351</t>
  </si>
  <si>
    <t>X10E-14003359</t>
  </si>
  <si>
    <t>X10E-14003374</t>
  </si>
  <si>
    <t>X10E-14003392</t>
  </si>
  <si>
    <t>X10E-14003403</t>
  </si>
  <si>
    <t>X10E-14003419</t>
  </si>
  <si>
    <t>X10E-14003444</t>
  </si>
  <si>
    <t>X10E-15001122</t>
  </si>
  <si>
    <t>X10E-15001164</t>
  </si>
  <si>
    <t>X10E-15001926</t>
  </si>
  <si>
    <t>X10E-15002085</t>
  </si>
  <si>
    <t>X10E-15002146</t>
  </si>
  <si>
    <t>X10E-15002147</t>
  </si>
  <si>
    <t>X10E-15002148</t>
  </si>
  <si>
    <t>X10E-15002228</t>
  </si>
  <si>
    <t>X10E-15002384</t>
  </si>
  <si>
    <t>X10E-15002397</t>
  </si>
  <si>
    <t>X10E-15002398</t>
  </si>
  <si>
    <t>X10E-15002400</t>
  </si>
  <si>
    <t>X10E-15002401</t>
  </si>
  <si>
    <t>X10E-15002416</t>
  </si>
  <si>
    <t>X10E-15002417</t>
  </si>
  <si>
    <t>X10E-15002420</t>
  </si>
  <si>
    <t>X10E-15002425</t>
  </si>
  <si>
    <t>X10E-15002507</t>
  </si>
  <si>
    <t>X10E-15002508</t>
  </si>
  <si>
    <t>X10E-15002509</t>
  </si>
  <si>
    <t>X10E-15002510</t>
  </si>
  <si>
    <t>X10E-15002515</t>
  </si>
  <si>
    <t>X10E-15002516</t>
  </si>
  <si>
    <t>X10E-15002517</t>
  </si>
  <si>
    <t>X10E-15002538</t>
  </si>
  <si>
    <t>X10E-15002601</t>
  </si>
  <si>
    <t>X10E-15002604</t>
  </si>
  <si>
    <t>X10E-15002605</t>
  </si>
  <si>
    <t>X10E-15002656</t>
  </si>
  <si>
    <t>X10E-15002657</t>
  </si>
  <si>
    <t>X10E-15002658</t>
  </si>
  <si>
    <t>X10E-15002688</t>
  </si>
  <si>
    <t>X10E-15002691</t>
  </si>
  <si>
    <t>X10E-15002712</t>
  </si>
  <si>
    <t>X10E-15002743</t>
  </si>
  <si>
    <t>X10E-15002744</t>
  </si>
  <si>
    <t>X10E-15002781</t>
  </si>
  <si>
    <t>X10E-15002782</t>
  </si>
  <si>
    <t>X10E-15002810</t>
  </si>
  <si>
    <t>X10E-15002844</t>
  </si>
  <si>
    <t>X10E-15002872</t>
  </si>
  <si>
    <t>X10E-15002873</t>
  </si>
  <si>
    <t>X11-14002629</t>
  </si>
  <si>
    <t>X11E-0003524</t>
  </si>
  <si>
    <t>X11E-14000022</t>
  </si>
  <si>
    <t>X11E-14000023</t>
  </si>
  <si>
    <t>X11E-14000024</t>
  </si>
  <si>
    <t>X11E-14000087</t>
  </si>
  <si>
    <t>X11E-14000125</t>
  </si>
  <si>
    <t>X11E-14000126</t>
  </si>
  <si>
    <t>X11E-14000131</t>
  </si>
  <si>
    <t>X11E-14000144</t>
  </si>
  <si>
    <t>X11E-14000145</t>
  </si>
  <si>
    <t>X11E-14000150</t>
  </si>
  <si>
    <t>X11E-14000151</t>
  </si>
  <si>
    <t>X11E-14000153</t>
  </si>
  <si>
    <t>X11E-14000155</t>
  </si>
  <si>
    <t>X11E-14000306</t>
  </si>
  <si>
    <t>X11E-14000476</t>
  </si>
  <si>
    <t>X11E-14000478</t>
  </si>
  <si>
    <t>X11E-14000645</t>
  </si>
  <si>
    <t>X11E-14000756</t>
  </si>
  <si>
    <t>X11E-14000761</t>
  </si>
  <si>
    <t>X11E-14000783</t>
  </si>
  <si>
    <t>X11E-14000822</t>
  </si>
  <si>
    <t>X11E-14000857</t>
  </si>
  <si>
    <t>X11E-14000858</t>
  </si>
  <si>
    <t>X11E-14000866</t>
  </si>
  <si>
    <t>X11E-14000921</t>
  </si>
  <si>
    <t>X11E-14000963</t>
  </si>
  <si>
    <t>X11E-14001059</t>
  </si>
  <si>
    <t>X11E-14001120</t>
  </si>
  <si>
    <t>X11E-14001145</t>
  </si>
  <si>
    <t>X11E-14001146</t>
  </si>
  <si>
    <t>X11E-14001147</t>
  </si>
  <si>
    <t>X11E-14001249</t>
  </si>
  <si>
    <t>X11E-14001307</t>
  </si>
  <si>
    <t>X11E-14001367</t>
  </si>
  <si>
    <t>X11E-14001372</t>
  </si>
  <si>
    <t>X11E-14001375</t>
  </si>
  <si>
    <t>X11E-14001473</t>
  </si>
  <si>
    <t>X11E-14001555</t>
  </si>
  <si>
    <t>X11E-14001689</t>
  </si>
  <si>
    <t>X11E-14001690</t>
  </si>
  <si>
    <t>X11E-14001747</t>
  </si>
  <si>
    <t>X11E-14001752</t>
  </si>
  <si>
    <t>X11E-14001762</t>
  </si>
  <si>
    <t>X11E-14001764</t>
  </si>
  <si>
    <t>X11E-14001852</t>
  </si>
  <si>
    <t>X11E-14001856</t>
  </si>
  <si>
    <t>X11E-14001859</t>
  </si>
  <si>
    <t>X11E-14002264</t>
  </si>
  <si>
    <t>X11E-14002277</t>
  </si>
  <si>
    <t>X11E-14002326</t>
  </si>
  <si>
    <t>X11E-14002447</t>
  </si>
  <si>
    <t>X11E-14002449</t>
  </si>
  <si>
    <t>X11E-14002769</t>
  </si>
  <si>
    <t>X11E-14002770</t>
  </si>
  <si>
    <t>X11E-14002805</t>
  </si>
  <si>
    <t>X11E-14002915</t>
  </si>
  <si>
    <t>X11E-14002916</t>
  </si>
  <si>
    <t>X11E-14002918</t>
  </si>
  <si>
    <t>X11E-14002919</t>
  </si>
  <si>
    <t>X11E-14003083</t>
  </si>
  <si>
    <t>X11E-14003156</t>
  </si>
  <si>
    <t>X11E-14003157</t>
  </si>
  <si>
    <t>X11E-14003404</t>
  </si>
  <si>
    <t>X11E-14003512</t>
  </si>
  <si>
    <t>X11E-14003514</t>
  </si>
  <si>
    <t>X11E-14003515</t>
  </si>
  <si>
    <t>X11E-14003516</t>
  </si>
  <si>
    <t>X11E-14003517</t>
  </si>
  <si>
    <t>X11E-14003518</t>
  </si>
  <si>
    <t>X11E-14003519</t>
  </si>
  <si>
    <t>X11E-14003521</t>
  </si>
  <si>
    <t>X11E-14003522</t>
  </si>
  <si>
    <t>X11E-14003523</t>
  </si>
  <si>
    <t>X11E-14003525</t>
  </si>
  <si>
    <t>X11E-14003526</t>
  </si>
  <si>
    <t>X11E-14003527</t>
  </si>
  <si>
    <t>X11E-14003528</t>
  </si>
  <si>
    <t>X11E-14003529</t>
  </si>
  <si>
    <t>X11E-14003553</t>
  </si>
  <si>
    <t>X11E-14003530</t>
  </si>
  <si>
    <t>X11E-14003534</t>
  </si>
  <si>
    <t>X11E-14003552</t>
  </si>
  <si>
    <t>X11E-14003580</t>
  </si>
  <si>
    <t>X11E-14003705</t>
  </si>
  <si>
    <t>X11E-14003706</t>
  </si>
  <si>
    <t>X11E-14003707</t>
  </si>
  <si>
    <t>X12E-14000170</t>
  </si>
  <si>
    <t>X12E-14000171</t>
  </si>
  <si>
    <t>X12E-14000173</t>
  </si>
  <si>
    <t>X12E-14000183</t>
  </si>
  <si>
    <t>X12E-14000184</t>
  </si>
  <si>
    <t>X12E-14000199</t>
  </si>
  <si>
    <t>X12E-14000330</t>
  </si>
  <si>
    <t>X12E-14000208</t>
  </si>
  <si>
    <t>X12E-14000209</t>
  </si>
  <si>
    <t>X12E-14000210</t>
  </si>
  <si>
    <t>X12E-14000337</t>
  </si>
  <si>
    <t>X12E-14000343</t>
  </si>
  <si>
    <t>X12E-14000344</t>
  </si>
  <si>
    <t>X12E-14000450</t>
  </si>
  <si>
    <t>X12E-14000454</t>
  </si>
  <si>
    <t>X12E-14000470</t>
  </si>
  <si>
    <t>X12E-14000472</t>
  </si>
  <si>
    <t>TEST1118</t>
  </si>
  <si>
    <t>19-1891667</t>
  </si>
  <si>
    <t>19-1895894</t>
  </si>
  <si>
    <t>19-1896936</t>
  </si>
  <si>
    <t>19-1897278</t>
  </si>
  <si>
    <t>19-1897389</t>
  </si>
  <si>
    <t>19-1897991</t>
  </si>
  <si>
    <t>19-1898110</t>
  </si>
  <si>
    <t>19-1898661</t>
  </si>
  <si>
    <t>19-1898674</t>
  </si>
  <si>
    <t>19-1898721</t>
  </si>
  <si>
    <t>19-1898770</t>
  </si>
  <si>
    <t>19-1898788</t>
  </si>
  <si>
    <t>19-1899320</t>
  </si>
  <si>
    <t>19-1899393</t>
  </si>
  <si>
    <t>19-1899957</t>
  </si>
  <si>
    <t>19-1899970</t>
  </si>
  <si>
    <t>19-1900035</t>
  </si>
  <si>
    <t>19-1900049</t>
  </si>
  <si>
    <t>19-1900056</t>
  </si>
  <si>
    <t>19-1900537</t>
  </si>
  <si>
    <t>19-1900566</t>
  </si>
  <si>
    <t>19-1900611</t>
  </si>
  <si>
    <t>19-1900660</t>
  </si>
  <si>
    <t>19-1901075</t>
  </si>
  <si>
    <t>19-1901081</t>
  </si>
  <si>
    <t>19-1901102</t>
  </si>
  <si>
    <t>19-1901138</t>
  </si>
  <si>
    <t>19-1901739</t>
  </si>
  <si>
    <t>19-1901815</t>
  </si>
  <si>
    <t>19-1902287</t>
  </si>
  <si>
    <t>19-1902311</t>
  </si>
  <si>
    <t>19-1902341</t>
  </si>
  <si>
    <t>19-1902752</t>
  </si>
  <si>
    <t>19-1902840</t>
  </si>
  <si>
    <t>19-1902857</t>
  </si>
  <si>
    <t>19-1902874</t>
  </si>
  <si>
    <t>19-1902884</t>
  </si>
  <si>
    <t>19-1902889</t>
  </si>
  <si>
    <t>19-1903526</t>
  </si>
  <si>
    <t>19-1903564</t>
  </si>
  <si>
    <t>18-1876990</t>
  </si>
  <si>
    <t>18-1872838</t>
  </si>
  <si>
    <t>18-1874002</t>
  </si>
  <si>
    <t>18-1874288</t>
  </si>
  <si>
    <t>18-1875834</t>
  </si>
  <si>
    <t>18-1877379</t>
  </si>
  <si>
    <t>18-1878317</t>
  </si>
  <si>
    <t>18-1878755</t>
  </si>
  <si>
    <t>18-1879806</t>
  </si>
  <si>
    <t>CNYCN</t>
  </si>
  <si>
    <t>HOPP</t>
  </si>
  <si>
    <t>Senior</t>
  </si>
  <si>
    <t>Center</t>
  </si>
  <si>
    <t>Foreclosure Dismissed;Obtained Grant</t>
  </si>
  <si>
    <t>Loan Modified;Obtained Grant</t>
  </si>
  <si>
    <t>Loan Modified;Balanced Budget</t>
  </si>
  <si>
    <t>Reverse Mortgage;Satisfied Mortgage</t>
  </si>
  <si>
    <t>Loan Modified;No Outcome;Preserved Homeownership Through Other Intervention</t>
  </si>
  <si>
    <t>Loan Modified</t>
  </si>
  <si>
    <t>Satisfied Mortgage;Obtained Grant</t>
  </si>
  <si>
    <t>Obtained New Housing;No Outcome</t>
  </si>
  <si>
    <t>Obtained New Housing</t>
  </si>
  <si>
    <t>Obtained Grant</t>
  </si>
  <si>
    <t>Deed in Lieu Agreed;No Outcome</t>
  </si>
  <si>
    <t>Foreclosure Dismissed;Preserved Homeownership Through Other Intervention</t>
  </si>
  <si>
    <t>Satisfied Mortgage;No Outcome</t>
  </si>
  <si>
    <t>Loan Modified;Satisfied Mortgage;Refinanced</t>
  </si>
  <si>
    <t>Loan Modified;Resolved Lien Issue</t>
  </si>
  <si>
    <t>Obtained Grant;Preserved Homeownership Through Other Intervention</t>
  </si>
  <si>
    <t>Obtained Grant;Obtained Grant</t>
  </si>
  <si>
    <t>Loan Modified;Brought Loan Current</t>
  </si>
  <si>
    <t>Property Sold</t>
  </si>
  <si>
    <t>Brought Loan Current;Foreclosure Dismissed</t>
  </si>
  <si>
    <t>Brought Loan Current;Preserved Homeownership Through Other Intervention</t>
  </si>
  <si>
    <t>Property Sold;No Outcome</t>
  </si>
  <si>
    <t>Obtained Grant;No Outcome</t>
  </si>
  <si>
    <t>Reverse Mortgage;No Outcome</t>
  </si>
  <si>
    <t>Loan Modified;Satisfied Mortgage</t>
  </si>
  <si>
    <t>Refinanced;No Outcome</t>
  </si>
  <si>
    <t>Reverse Mortgage;Preserved Homeownership Through Other Intervention</t>
  </si>
  <si>
    <t>Loan Modified;Preserved Homeownership Through Other Intervention;Preserved Homeownership Through Other Intervention</t>
  </si>
  <si>
    <t>Reverse Mortgage;Brought Loan Current</t>
  </si>
  <si>
    <t>Loan Modified;Referral Completed</t>
  </si>
  <si>
    <t>Bronx Legal Community User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</si>
</sst>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71"/>
  <sheetViews>
    <sheetView tabSelected="1" workbookViewId="0"/>
  </sheetViews>
  <sheetFormatPr defaultRowHeight="15"/>
  <cols>
    <col min="1" max="1" width="20.7109375" style="1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s="1">
        <f>HYPERLINK("https://lsnyc.legalserver.org/matter/dynamic-profile/view/1899320","19-1899320")</f>
        <v>0</v>
      </c>
      <c r="B2" t="s">
        <v>27</v>
      </c>
      <c r="C2" t="s">
        <v>32</v>
      </c>
      <c r="D2" t="s">
        <v>34</v>
      </c>
      <c r="E2">
        <v>10469</v>
      </c>
      <c r="F2" t="s">
        <v>36</v>
      </c>
      <c r="G2" t="s">
        <v>38</v>
      </c>
      <c r="I2" t="s">
        <v>54</v>
      </c>
      <c r="J2">
        <v>47476</v>
      </c>
      <c r="L2" t="s">
        <v>104</v>
      </c>
      <c r="N2" t="s">
        <v>111</v>
      </c>
      <c r="O2" t="s">
        <v>124</v>
      </c>
      <c r="P2" t="s">
        <v>126</v>
      </c>
      <c r="R2" t="s">
        <v>135</v>
      </c>
      <c r="S2" t="s">
        <v>135</v>
      </c>
      <c r="T2">
        <v>0</v>
      </c>
      <c r="U2">
        <v>0</v>
      </c>
      <c r="V2">
        <v>0</v>
      </c>
      <c r="X2">
        <v>0</v>
      </c>
      <c r="Y2" t="s">
        <v>223</v>
      </c>
      <c r="Z2" t="s">
        <v>376</v>
      </c>
    </row>
    <row r="3" spans="1:27">
      <c r="A3" s="1">
        <f>HYPERLINK("https://lsnyc.legalserver.org/matter/dynamic-profile/view/1865754","18-1865754")</f>
        <v>0</v>
      </c>
      <c r="B3" t="s">
        <v>27</v>
      </c>
      <c r="C3" t="s">
        <v>32</v>
      </c>
      <c r="D3" t="s">
        <v>34</v>
      </c>
      <c r="E3">
        <v>10469</v>
      </c>
      <c r="F3" t="s">
        <v>37</v>
      </c>
      <c r="G3" t="s">
        <v>39</v>
      </c>
      <c r="I3" t="s">
        <v>55</v>
      </c>
      <c r="J3">
        <v>92000</v>
      </c>
      <c r="K3" t="s">
        <v>91</v>
      </c>
      <c r="L3" t="s">
        <v>105</v>
      </c>
      <c r="N3" t="s">
        <v>118</v>
      </c>
      <c r="O3" t="s">
        <v>125</v>
      </c>
      <c r="P3" t="s">
        <v>132</v>
      </c>
      <c r="R3" t="s">
        <v>136</v>
      </c>
      <c r="S3" t="s">
        <v>155</v>
      </c>
      <c r="T3">
        <v>0</v>
      </c>
      <c r="U3">
        <v>0</v>
      </c>
      <c r="V3">
        <v>0</v>
      </c>
      <c r="W3">
        <v>46000</v>
      </c>
      <c r="X3">
        <v>0</v>
      </c>
      <c r="Y3" t="s">
        <v>224</v>
      </c>
      <c r="Z3" t="s">
        <v>377</v>
      </c>
    </row>
    <row r="4" spans="1:27">
      <c r="A4" s="1">
        <f>HYPERLINK("https://lsnyc.legalserver.org/matter/dynamic-profile/view/1878900","18-1878900")</f>
        <v>0</v>
      </c>
      <c r="B4" t="s">
        <v>27</v>
      </c>
      <c r="C4" t="s">
        <v>32</v>
      </c>
      <c r="D4" t="s">
        <v>34</v>
      </c>
      <c r="E4">
        <v>10466</v>
      </c>
      <c r="F4" t="s">
        <v>37</v>
      </c>
      <c r="G4" t="s">
        <v>40</v>
      </c>
      <c r="I4" t="s">
        <v>56</v>
      </c>
      <c r="J4">
        <v>65000</v>
      </c>
      <c r="L4" t="s">
        <v>106</v>
      </c>
      <c r="O4" t="s">
        <v>124</v>
      </c>
      <c r="R4" t="s">
        <v>137</v>
      </c>
      <c r="S4" t="s">
        <v>137</v>
      </c>
      <c r="T4">
        <v>0</v>
      </c>
      <c r="U4">
        <v>0</v>
      </c>
      <c r="V4">
        <v>0</v>
      </c>
      <c r="X4">
        <v>0</v>
      </c>
      <c r="Y4" t="s">
        <v>225</v>
      </c>
      <c r="Z4" t="s">
        <v>378</v>
      </c>
    </row>
    <row r="5" spans="1:27">
      <c r="A5" s="1">
        <f>HYPERLINK("https://lsnyc.legalserver.org/matter/dynamic-profile/view/1892315","19-1892315")</f>
        <v>0</v>
      </c>
      <c r="B5" t="s">
        <v>27</v>
      </c>
      <c r="C5" t="s">
        <v>32</v>
      </c>
      <c r="D5" t="s">
        <v>34</v>
      </c>
      <c r="E5">
        <v>10466</v>
      </c>
      <c r="F5" t="s">
        <v>37</v>
      </c>
      <c r="G5" t="s">
        <v>41</v>
      </c>
      <c r="I5" t="s">
        <v>57</v>
      </c>
      <c r="J5">
        <v>117600</v>
      </c>
      <c r="L5" t="s">
        <v>106</v>
      </c>
      <c r="N5" t="s">
        <v>107</v>
      </c>
      <c r="O5" t="s">
        <v>124</v>
      </c>
      <c r="P5" t="s">
        <v>126</v>
      </c>
      <c r="R5" t="s">
        <v>138</v>
      </c>
      <c r="S5" t="s">
        <v>138</v>
      </c>
      <c r="T5">
        <v>0</v>
      </c>
      <c r="U5">
        <v>0</v>
      </c>
      <c r="V5">
        <v>0</v>
      </c>
      <c r="X5">
        <v>0</v>
      </c>
      <c r="Y5" t="s">
        <v>226</v>
      </c>
      <c r="Z5" t="s">
        <v>379</v>
      </c>
    </row>
    <row r="6" spans="1:27">
      <c r="A6" s="1">
        <f>HYPERLINK("https://lsnyc.legalserver.org/matter/dynamic-profile/view/1893789","19-1893789")</f>
        <v>0</v>
      </c>
      <c r="B6" t="s">
        <v>27</v>
      </c>
      <c r="C6" t="s">
        <v>32</v>
      </c>
      <c r="D6" t="s">
        <v>35</v>
      </c>
      <c r="E6">
        <v>10030</v>
      </c>
      <c r="F6" t="s">
        <v>37</v>
      </c>
      <c r="G6" t="s">
        <v>38</v>
      </c>
      <c r="H6" t="s">
        <v>42</v>
      </c>
      <c r="I6" t="s">
        <v>57</v>
      </c>
      <c r="J6">
        <v>140000</v>
      </c>
      <c r="L6" t="s">
        <v>107</v>
      </c>
      <c r="O6" t="s">
        <v>126</v>
      </c>
      <c r="S6" t="s">
        <v>192</v>
      </c>
      <c r="T6">
        <v>0</v>
      </c>
      <c r="U6">
        <v>0</v>
      </c>
      <c r="V6">
        <v>0</v>
      </c>
      <c r="X6">
        <v>0</v>
      </c>
      <c r="Y6" t="s">
        <v>227</v>
      </c>
      <c r="Z6" t="s">
        <v>380</v>
      </c>
    </row>
    <row r="7" spans="1:27">
      <c r="A7" s="1">
        <f>HYPERLINK("https://lsnyc.legalserver.org/matter/dynamic-profile/view/1901739","19-1901739")</f>
        <v>0</v>
      </c>
      <c r="B7" t="s">
        <v>27</v>
      </c>
      <c r="C7" t="s">
        <v>32</v>
      </c>
      <c r="D7" t="s">
        <v>34</v>
      </c>
      <c r="E7">
        <v>10466</v>
      </c>
      <c r="F7" t="s">
        <v>36</v>
      </c>
      <c r="G7" t="s">
        <v>38</v>
      </c>
      <c r="H7" t="s">
        <v>42</v>
      </c>
      <c r="I7" t="s">
        <v>58</v>
      </c>
      <c r="J7">
        <v>33732</v>
      </c>
      <c r="L7" t="s">
        <v>106</v>
      </c>
      <c r="N7" t="s">
        <v>107</v>
      </c>
      <c r="O7" t="s">
        <v>124</v>
      </c>
      <c r="P7" t="s">
        <v>126</v>
      </c>
      <c r="R7" t="s">
        <v>139</v>
      </c>
      <c r="S7" t="s">
        <v>139</v>
      </c>
      <c r="T7">
        <v>0</v>
      </c>
      <c r="U7">
        <v>0</v>
      </c>
      <c r="V7">
        <v>0</v>
      </c>
      <c r="X7">
        <v>0</v>
      </c>
      <c r="Y7" t="s">
        <v>228</v>
      </c>
      <c r="Z7" t="s">
        <v>381</v>
      </c>
    </row>
    <row r="8" spans="1:27">
      <c r="A8" s="1">
        <f>HYPERLINK("https://lsnyc.legalserver.org/matter/dynamic-profile/view/1894485","19-1894485")</f>
        <v>0</v>
      </c>
      <c r="B8" t="s">
        <v>27</v>
      </c>
      <c r="C8" t="s">
        <v>32</v>
      </c>
      <c r="D8" t="s">
        <v>34</v>
      </c>
      <c r="E8">
        <v>10462</v>
      </c>
      <c r="F8" t="s">
        <v>37</v>
      </c>
      <c r="G8" t="s">
        <v>42</v>
      </c>
      <c r="I8" t="s">
        <v>59</v>
      </c>
      <c r="J8">
        <v>37236</v>
      </c>
      <c r="L8" t="s">
        <v>107</v>
      </c>
      <c r="N8" t="s">
        <v>110</v>
      </c>
      <c r="O8" t="s">
        <v>127</v>
      </c>
      <c r="P8" t="s">
        <v>126</v>
      </c>
      <c r="R8" t="s">
        <v>140</v>
      </c>
      <c r="S8" t="s">
        <v>193</v>
      </c>
      <c r="T8">
        <v>0</v>
      </c>
      <c r="U8">
        <v>0</v>
      </c>
      <c r="V8">
        <v>0</v>
      </c>
      <c r="X8">
        <v>0</v>
      </c>
      <c r="Y8" t="s">
        <v>229</v>
      </c>
      <c r="Z8" t="s">
        <v>382</v>
      </c>
    </row>
    <row r="9" spans="1:27">
      <c r="A9" s="1">
        <f>HYPERLINK("https://lsnyc.legalserver.org/matter/dynamic-profile/view/1892282","19-1892282")</f>
        <v>0</v>
      </c>
      <c r="B9" t="s">
        <v>27</v>
      </c>
      <c r="C9" t="s">
        <v>32</v>
      </c>
      <c r="D9" t="s">
        <v>34</v>
      </c>
      <c r="E9">
        <v>10458</v>
      </c>
      <c r="F9" t="s">
        <v>37</v>
      </c>
      <c r="G9" t="s">
        <v>38</v>
      </c>
      <c r="H9" t="s">
        <v>41</v>
      </c>
      <c r="I9" t="s">
        <v>60</v>
      </c>
      <c r="J9">
        <v>9600</v>
      </c>
      <c r="L9" t="s">
        <v>107</v>
      </c>
      <c r="O9" t="s">
        <v>126</v>
      </c>
      <c r="R9" t="s">
        <v>141</v>
      </c>
      <c r="S9" t="s">
        <v>194</v>
      </c>
      <c r="T9">
        <v>0</v>
      </c>
      <c r="U9">
        <v>0</v>
      </c>
      <c r="V9">
        <v>0</v>
      </c>
      <c r="X9">
        <v>0</v>
      </c>
      <c r="Y9" t="s">
        <v>230</v>
      </c>
      <c r="Z9" t="s">
        <v>383</v>
      </c>
    </row>
    <row r="10" spans="1:27">
      <c r="A10" s="1">
        <f>HYPERLINK("https://lsnyc.legalserver.org/matter/dynamic-profile/view/1876464","18-1876464")</f>
        <v>0</v>
      </c>
      <c r="B10" t="s">
        <v>27</v>
      </c>
      <c r="C10" t="s">
        <v>32</v>
      </c>
      <c r="D10" t="s">
        <v>34</v>
      </c>
      <c r="E10">
        <v>10460</v>
      </c>
      <c r="F10" t="s">
        <v>37</v>
      </c>
      <c r="G10" t="s">
        <v>38</v>
      </c>
      <c r="H10" t="s">
        <v>42</v>
      </c>
      <c r="I10" t="s">
        <v>61</v>
      </c>
      <c r="J10">
        <v>154200</v>
      </c>
      <c r="L10" t="s">
        <v>107</v>
      </c>
      <c r="O10" t="s">
        <v>126</v>
      </c>
      <c r="R10" t="s">
        <v>142</v>
      </c>
      <c r="S10" t="s">
        <v>142</v>
      </c>
      <c r="T10">
        <v>0</v>
      </c>
      <c r="U10">
        <v>0</v>
      </c>
      <c r="V10">
        <v>0</v>
      </c>
      <c r="X10">
        <v>0</v>
      </c>
      <c r="Y10" t="s">
        <v>231</v>
      </c>
      <c r="Z10" t="s">
        <v>384</v>
      </c>
    </row>
    <row r="11" spans="1:27">
      <c r="A11" s="1">
        <f>HYPERLINK("https://lsnyc.legalserver.org/matter/dynamic-profile/view/1892237","19-1892237")</f>
        <v>0</v>
      </c>
      <c r="B11" t="s">
        <v>27</v>
      </c>
      <c r="C11" t="s">
        <v>32</v>
      </c>
      <c r="D11" t="s">
        <v>34</v>
      </c>
      <c r="E11">
        <v>10473</v>
      </c>
      <c r="F11" t="s">
        <v>37</v>
      </c>
      <c r="G11" t="s">
        <v>43</v>
      </c>
      <c r="H11" t="s">
        <v>46</v>
      </c>
      <c r="I11" t="s">
        <v>55</v>
      </c>
      <c r="J11">
        <v>62400</v>
      </c>
      <c r="K11" t="s">
        <v>92</v>
      </c>
      <c r="L11" t="s">
        <v>108</v>
      </c>
      <c r="N11" t="s">
        <v>110</v>
      </c>
      <c r="O11" t="s">
        <v>124</v>
      </c>
      <c r="P11" t="s">
        <v>125</v>
      </c>
      <c r="R11" t="s">
        <v>143</v>
      </c>
      <c r="S11" t="s">
        <v>173</v>
      </c>
      <c r="T11">
        <v>0</v>
      </c>
      <c r="U11">
        <v>0</v>
      </c>
      <c r="V11">
        <v>0</v>
      </c>
      <c r="X11">
        <v>0</v>
      </c>
      <c r="Y11" t="s">
        <v>232</v>
      </c>
      <c r="Z11" t="s">
        <v>385</v>
      </c>
    </row>
    <row r="12" spans="1:27">
      <c r="A12" s="1">
        <f>HYPERLINK("https://lsnyc.legalserver.org/matter/dynamic-profile/view/1888306","19-1888306")</f>
        <v>0</v>
      </c>
      <c r="B12" t="s">
        <v>27</v>
      </c>
      <c r="C12" t="s">
        <v>32</v>
      </c>
      <c r="D12" t="s">
        <v>34</v>
      </c>
      <c r="E12">
        <v>10465</v>
      </c>
      <c r="F12" t="s">
        <v>37</v>
      </c>
      <c r="G12" t="s">
        <v>43</v>
      </c>
      <c r="I12" t="s">
        <v>61</v>
      </c>
      <c r="J12">
        <v>85046</v>
      </c>
      <c r="L12" t="s">
        <v>107</v>
      </c>
      <c r="O12" t="s">
        <v>126</v>
      </c>
      <c r="P12" t="s">
        <v>126</v>
      </c>
      <c r="R12" t="s">
        <v>144</v>
      </c>
      <c r="S12" t="s">
        <v>144</v>
      </c>
      <c r="T12">
        <v>0</v>
      </c>
      <c r="U12">
        <v>0</v>
      </c>
      <c r="V12">
        <v>0</v>
      </c>
      <c r="X12">
        <v>0</v>
      </c>
      <c r="Y12" t="s">
        <v>233</v>
      </c>
      <c r="Z12" t="s">
        <v>386</v>
      </c>
    </row>
    <row r="13" spans="1:27">
      <c r="A13" s="1">
        <f>HYPERLINK("https://lsnyc.legalserver.org/matter/dynamic-profile/view/1883329","18-1883329")</f>
        <v>0</v>
      </c>
      <c r="B13" t="s">
        <v>27</v>
      </c>
      <c r="C13" t="s">
        <v>32</v>
      </c>
      <c r="D13" t="s">
        <v>34</v>
      </c>
      <c r="E13">
        <v>10470</v>
      </c>
      <c r="F13" t="s">
        <v>37</v>
      </c>
      <c r="G13" t="s">
        <v>44</v>
      </c>
      <c r="I13" t="s">
        <v>62</v>
      </c>
      <c r="J13">
        <v>21528</v>
      </c>
      <c r="L13" t="s">
        <v>109</v>
      </c>
      <c r="N13" t="s">
        <v>111</v>
      </c>
      <c r="O13" t="s">
        <v>127</v>
      </c>
      <c r="P13" t="s">
        <v>126</v>
      </c>
      <c r="R13" t="s">
        <v>145</v>
      </c>
      <c r="S13" t="s">
        <v>145</v>
      </c>
      <c r="T13">
        <v>0</v>
      </c>
      <c r="U13">
        <v>0</v>
      </c>
      <c r="V13">
        <v>0</v>
      </c>
      <c r="X13">
        <v>0</v>
      </c>
      <c r="Y13" t="s">
        <v>234</v>
      </c>
      <c r="Z13" t="s">
        <v>387</v>
      </c>
    </row>
    <row r="14" spans="1:27">
      <c r="A14" s="1">
        <f>HYPERLINK("https://lsnyc.legalserver.org/matter/dynamic-profile/view/1900049","19-1900049")</f>
        <v>0</v>
      </c>
      <c r="B14" t="s">
        <v>27</v>
      </c>
      <c r="C14" t="s">
        <v>32</v>
      </c>
      <c r="D14" t="s">
        <v>34</v>
      </c>
      <c r="E14">
        <v>10469</v>
      </c>
      <c r="F14" t="s">
        <v>36</v>
      </c>
      <c r="G14" t="s">
        <v>45</v>
      </c>
      <c r="I14" t="s">
        <v>63</v>
      </c>
      <c r="J14">
        <v>0</v>
      </c>
      <c r="L14" t="s">
        <v>107</v>
      </c>
      <c r="N14" t="s">
        <v>119</v>
      </c>
      <c r="O14" t="s">
        <v>124</v>
      </c>
      <c r="P14" t="s">
        <v>126</v>
      </c>
      <c r="R14" t="s">
        <v>145</v>
      </c>
      <c r="S14" t="s">
        <v>145</v>
      </c>
      <c r="T14">
        <v>0</v>
      </c>
      <c r="U14">
        <v>0</v>
      </c>
      <c r="V14">
        <v>0</v>
      </c>
      <c r="X14">
        <v>0</v>
      </c>
      <c r="Y14" t="s">
        <v>235</v>
      </c>
      <c r="Z14" t="s">
        <v>388</v>
      </c>
    </row>
    <row r="15" spans="1:27">
      <c r="A15" s="1">
        <f>HYPERLINK("https://lsnyc.legalserver.org/matter/dynamic-profile/view/1905828","19-1905828")</f>
        <v>0</v>
      </c>
      <c r="B15" t="s">
        <v>27</v>
      </c>
      <c r="C15" t="s">
        <v>32</v>
      </c>
      <c r="D15" t="s">
        <v>34</v>
      </c>
      <c r="E15">
        <v>10469</v>
      </c>
      <c r="F15" t="s">
        <v>36</v>
      </c>
      <c r="G15" t="s">
        <v>44</v>
      </c>
      <c r="I15" t="s">
        <v>64</v>
      </c>
      <c r="J15">
        <v>41289.6</v>
      </c>
      <c r="L15" t="s">
        <v>106</v>
      </c>
      <c r="N15" t="s">
        <v>107</v>
      </c>
      <c r="O15" t="s">
        <v>124</v>
      </c>
      <c r="P15" t="s">
        <v>126</v>
      </c>
      <c r="R15" t="s">
        <v>145</v>
      </c>
      <c r="S15" t="s">
        <v>145</v>
      </c>
      <c r="T15">
        <v>0</v>
      </c>
      <c r="U15">
        <v>0</v>
      </c>
      <c r="V15">
        <v>0</v>
      </c>
      <c r="X15">
        <v>0</v>
      </c>
      <c r="Y15" t="s">
        <v>236</v>
      </c>
      <c r="Z15" t="s">
        <v>389</v>
      </c>
    </row>
    <row r="16" spans="1:27">
      <c r="A16" s="1">
        <f>HYPERLINK("https://lsnyc.legalserver.org/matter/dynamic-profile/view/1878911","18-1878911")</f>
        <v>0</v>
      </c>
      <c r="B16" t="s">
        <v>27</v>
      </c>
      <c r="C16" t="s">
        <v>32</v>
      </c>
      <c r="D16" t="s">
        <v>34</v>
      </c>
      <c r="E16">
        <v>10465</v>
      </c>
      <c r="F16" t="s">
        <v>37</v>
      </c>
      <c r="G16" t="s">
        <v>41</v>
      </c>
      <c r="I16" t="s">
        <v>65</v>
      </c>
      <c r="J16">
        <v>66720</v>
      </c>
      <c r="L16" t="s">
        <v>106</v>
      </c>
      <c r="O16" t="s">
        <v>124</v>
      </c>
      <c r="R16" t="s">
        <v>146</v>
      </c>
      <c r="S16" t="s">
        <v>146</v>
      </c>
      <c r="T16">
        <v>0</v>
      </c>
      <c r="U16">
        <v>0</v>
      </c>
      <c r="V16">
        <v>0</v>
      </c>
      <c r="X16">
        <v>0</v>
      </c>
      <c r="Y16" t="s">
        <v>237</v>
      </c>
      <c r="Z16" t="s">
        <v>390</v>
      </c>
    </row>
    <row r="17" spans="1:26">
      <c r="A17" s="1">
        <f>HYPERLINK("https://lsnyc.legalserver.org/matter/dynamic-profile/view/1902341","19-1902341")</f>
        <v>0</v>
      </c>
      <c r="B17" t="s">
        <v>27</v>
      </c>
      <c r="C17" t="s">
        <v>32</v>
      </c>
      <c r="D17" t="s">
        <v>34</v>
      </c>
      <c r="E17">
        <v>10462</v>
      </c>
      <c r="F17" t="s">
        <v>36</v>
      </c>
      <c r="G17" t="s">
        <v>43</v>
      </c>
      <c r="H17" t="s">
        <v>46</v>
      </c>
      <c r="I17" t="s">
        <v>64</v>
      </c>
      <c r="J17">
        <v>50000</v>
      </c>
      <c r="L17" t="s">
        <v>106</v>
      </c>
      <c r="N17" t="s">
        <v>107</v>
      </c>
      <c r="O17" t="s">
        <v>124</v>
      </c>
      <c r="P17" t="s">
        <v>126</v>
      </c>
      <c r="R17" t="s">
        <v>147</v>
      </c>
      <c r="S17" t="s">
        <v>147</v>
      </c>
      <c r="T17">
        <v>0</v>
      </c>
      <c r="U17">
        <v>0</v>
      </c>
      <c r="V17">
        <v>0</v>
      </c>
      <c r="X17">
        <v>0</v>
      </c>
      <c r="Y17" t="s">
        <v>238</v>
      </c>
      <c r="Z17" t="s">
        <v>391</v>
      </c>
    </row>
    <row r="18" spans="1:26">
      <c r="A18" s="1">
        <f>HYPERLINK("https://lsnyc.legalserver.org/matter/dynamic-profile/view/1889533","19-1889533")</f>
        <v>0</v>
      </c>
      <c r="B18" t="s">
        <v>27</v>
      </c>
      <c r="C18" t="s">
        <v>32</v>
      </c>
      <c r="D18" t="s">
        <v>34</v>
      </c>
      <c r="E18">
        <v>10472</v>
      </c>
      <c r="F18" t="s">
        <v>37</v>
      </c>
      <c r="G18" t="s">
        <v>38</v>
      </c>
      <c r="I18" t="s">
        <v>64</v>
      </c>
      <c r="J18">
        <v>131980</v>
      </c>
      <c r="O18" t="s">
        <v>124</v>
      </c>
      <c r="P18" t="s">
        <v>126</v>
      </c>
      <c r="R18" t="s">
        <v>148</v>
      </c>
      <c r="S18" t="s">
        <v>148</v>
      </c>
      <c r="T18">
        <v>0</v>
      </c>
      <c r="U18">
        <v>0</v>
      </c>
      <c r="V18">
        <v>0</v>
      </c>
      <c r="X18">
        <v>0</v>
      </c>
      <c r="Y18" t="s">
        <v>239</v>
      </c>
      <c r="Z18" t="s">
        <v>392</v>
      </c>
    </row>
    <row r="19" spans="1:26">
      <c r="A19" s="1">
        <f>HYPERLINK("https://lsnyc.legalserver.org/matter/dynamic-profile/view/1904492","19-1904492")</f>
        <v>0</v>
      </c>
      <c r="B19" t="s">
        <v>27</v>
      </c>
      <c r="C19" t="s">
        <v>32</v>
      </c>
      <c r="D19" t="s">
        <v>34</v>
      </c>
      <c r="E19">
        <v>10467</v>
      </c>
      <c r="F19" t="s">
        <v>36</v>
      </c>
      <c r="G19" t="s">
        <v>46</v>
      </c>
      <c r="I19" t="s">
        <v>64</v>
      </c>
      <c r="J19">
        <v>110772</v>
      </c>
      <c r="L19" t="s">
        <v>106</v>
      </c>
      <c r="N19" t="s">
        <v>107</v>
      </c>
      <c r="O19" t="s">
        <v>124</v>
      </c>
      <c r="P19" t="s">
        <v>126</v>
      </c>
      <c r="R19" t="s">
        <v>149</v>
      </c>
      <c r="S19" t="s">
        <v>149</v>
      </c>
      <c r="T19">
        <v>0</v>
      </c>
      <c r="U19">
        <v>0</v>
      </c>
      <c r="V19">
        <v>0</v>
      </c>
      <c r="X19">
        <v>0</v>
      </c>
      <c r="Y19" t="s">
        <v>240</v>
      </c>
      <c r="Z19" t="s">
        <v>393</v>
      </c>
    </row>
    <row r="20" spans="1:26">
      <c r="A20" s="1">
        <f>HYPERLINK("https://lsnyc.legalserver.org/matter/dynamic-profile/view/1892206","19-1892206")</f>
        <v>0</v>
      </c>
      <c r="B20" t="s">
        <v>27</v>
      </c>
      <c r="C20" t="s">
        <v>32</v>
      </c>
      <c r="D20" t="s">
        <v>34</v>
      </c>
      <c r="E20">
        <v>10455</v>
      </c>
      <c r="F20" t="s">
        <v>37</v>
      </c>
      <c r="G20" t="s">
        <v>42</v>
      </c>
      <c r="I20" t="s">
        <v>57</v>
      </c>
      <c r="J20">
        <v>0</v>
      </c>
      <c r="L20" t="s">
        <v>106</v>
      </c>
      <c r="O20" t="s">
        <v>124</v>
      </c>
      <c r="S20" t="s">
        <v>195</v>
      </c>
      <c r="T20">
        <v>0</v>
      </c>
      <c r="U20">
        <v>0</v>
      </c>
      <c r="V20">
        <v>0</v>
      </c>
      <c r="X20">
        <v>0</v>
      </c>
      <c r="Y20" t="s">
        <v>241</v>
      </c>
      <c r="Z20" t="s">
        <v>394</v>
      </c>
    </row>
    <row r="21" spans="1:26">
      <c r="A21" s="1">
        <f>HYPERLINK("https://lsnyc.legalserver.org/matter/dynamic-profile/view/1905841","19-1905841")</f>
        <v>0</v>
      </c>
      <c r="B21" t="s">
        <v>27</v>
      </c>
      <c r="C21" t="s">
        <v>32</v>
      </c>
      <c r="D21" t="s">
        <v>34</v>
      </c>
      <c r="E21">
        <v>10466</v>
      </c>
      <c r="F21" t="s">
        <v>36</v>
      </c>
      <c r="G21" t="s">
        <v>39</v>
      </c>
      <c r="I21" t="s">
        <v>54</v>
      </c>
      <c r="J21">
        <v>41760</v>
      </c>
      <c r="R21" t="s">
        <v>150</v>
      </c>
      <c r="S21" t="s">
        <v>150</v>
      </c>
      <c r="T21">
        <v>0</v>
      </c>
      <c r="U21">
        <v>0</v>
      </c>
      <c r="V21">
        <v>0</v>
      </c>
      <c r="X21">
        <v>0</v>
      </c>
      <c r="Y21" t="s">
        <v>242</v>
      </c>
      <c r="Z21" t="s">
        <v>395</v>
      </c>
    </row>
    <row r="22" spans="1:26">
      <c r="A22" s="1">
        <f>HYPERLINK("https://lsnyc.legalserver.org/matter/dynamic-profile/view/1890874","19-1890874")</f>
        <v>0</v>
      </c>
      <c r="B22" t="s">
        <v>27</v>
      </c>
      <c r="C22" t="s">
        <v>32</v>
      </c>
      <c r="D22" t="s">
        <v>34</v>
      </c>
      <c r="E22">
        <v>10469</v>
      </c>
      <c r="F22" t="s">
        <v>37</v>
      </c>
      <c r="G22" t="s">
        <v>38</v>
      </c>
      <c r="I22" t="s">
        <v>64</v>
      </c>
      <c r="J22">
        <v>89559.60000000001</v>
      </c>
      <c r="L22" t="s">
        <v>107</v>
      </c>
      <c r="O22" t="s">
        <v>126</v>
      </c>
      <c r="R22" t="s">
        <v>151</v>
      </c>
      <c r="T22">
        <v>0</v>
      </c>
      <c r="U22">
        <v>0</v>
      </c>
      <c r="V22">
        <v>0</v>
      </c>
      <c r="X22">
        <v>0</v>
      </c>
      <c r="Y22" t="s">
        <v>243</v>
      </c>
      <c r="Z22" t="s">
        <v>396</v>
      </c>
    </row>
    <row r="23" spans="1:26">
      <c r="A23" s="1">
        <f>HYPERLINK("https://lsnyc.legalserver.org/matter/dynamic-profile/view/1884318","18-1884318")</f>
        <v>0</v>
      </c>
      <c r="B23" t="s">
        <v>27</v>
      </c>
      <c r="C23" t="s">
        <v>32</v>
      </c>
      <c r="D23" t="s">
        <v>34</v>
      </c>
      <c r="E23">
        <v>10465</v>
      </c>
      <c r="F23" t="s">
        <v>37</v>
      </c>
      <c r="G23" t="s">
        <v>38</v>
      </c>
      <c r="I23" t="s">
        <v>63</v>
      </c>
      <c r="J23">
        <v>65100</v>
      </c>
      <c r="L23" t="s">
        <v>106</v>
      </c>
      <c r="O23" t="s">
        <v>124</v>
      </c>
      <c r="P23" t="s">
        <v>126</v>
      </c>
      <c r="R23" t="s">
        <v>152</v>
      </c>
      <c r="T23">
        <v>0</v>
      </c>
      <c r="U23">
        <v>0</v>
      </c>
      <c r="V23">
        <v>0</v>
      </c>
      <c r="X23">
        <v>0</v>
      </c>
      <c r="Y23" t="s">
        <v>244</v>
      </c>
      <c r="Z23" t="s">
        <v>397</v>
      </c>
    </row>
    <row r="24" spans="1:26">
      <c r="A24" s="1">
        <f>HYPERLINK("https://lsnyc.legalserver.org/matter/dynamic-profile/view/1886961","19-1886961")</f>
        <v>0</v>
      </c>
      <c r="B24" t="s">
        <v>27</v>
      </c>
      <c r="C24" t="s">
        <v>33</v>
      </c>
      <c r="D24" t="s">
        <v>34</v>
      </c>
      <c r="E24">
        <v>10462</v>
      </c>
      <c r="F24" t="s">
        <v>37</v>
      </c>
      <c r="G24" t="s">
        <v>39</v>
      </c>
      <c r="I24" t="s">
        <v>55</v>
      </c>
      <c r="J24">
        <v>100080</v>
      </c>
      <c r="L24" t="s">
        <v>107</v>
      </c>
      <c r="O24" t="s">
        <v>128</v>
      </c>
      <c r="R24" t="s">
        <v>148</v>
      </c>
      <c r="S24" t="s">
        <v>196</v>
      </c>
      <c r="T24">
        <v>0</v>
      </c>
      <c r="U24">
        <v>0</v>
      </c>
      <c r="V24">
        <v>0</v>
      </c>
      <c r="X24">
        <v>0</v>
      </c>
      <c r="Y24" t="s">
        <v>245</v>
      </c>
      <c r="Z24" t="s">
        <v>398</v>
      </c>
    </row>
    <row r="25" spans="1:26">
      <c r="A25" s="1">
        <f>HYPERLINK("https://lsnyc.legalserver.org/matter/dynamic-profile/view/1871182","18-1871182")</f>
        <v>0</v>
      </c>
      <c r="B25" t="s">
        <v>27</v>
      </c>
      <c r="C25" t="s">
        <v>33</v>
      </c>
      <c r="D25" t="s">
        <v>34</v>
      </c>
      <c r="E25">
        <v>10462</v>
      </c>
      <c r="F25" t="s">
        <v>37</v>
      </c>
      <c r="G25" t="s">
        <v>45</v>
      </c>
      <c r="H25" t="s">
        <v>52</v>
      </c>
      <c r="I25" t="s">
        <v>64</v>
      </c>
      <c r="J25">
        <v>30000</v>
      </c>
      <c r="L25" t="s">
        <v>106</v>
      </c>
      <c r="N25" t="s">
        <v>111</v>
      </c>
      <c r="O25" t="s">
        <v>124</v>
      </c>
      <c r="P25" t="s">
        <v>126</v>
      </c>
      <c r="R25" t="s">
        <v>153</v>
      </c>
      <c r="S25" t="s">
        <v>153</v>
      </c>
      <c r="T25">
        <v>0</v>
      </c>
      <c r="U25">
        <v>0</v>
      </c>
      <c r="V25">
        <v>0</v>
      </c>
      <c r="X25">
        <v>0</v>
      </c>
      <c r="Y25" t="s">
        <v>246</v>
      </c>
      <c r="Z25" t="s">
        <v>399</v>
      </c>
    </row>
    <row r="26" spans="1:26">
      <c r="A26" s="1">
        <f>HYPERLINK("https://lsnyc.legalserver.org/matter/dynamic-profile/view/1868241","18-1868241")</f>
        <v>0</v>
      </c>
      <c r="B26" t="s">
        <v>27</v>
      </c>
      <c r="C26" t="s">
        <v>33</v>
      </c>
      <c r="D26" t="s">
        <v>34</v>
      </c>
      <c r="E26">
        <v>10469</v>
      </c>
      <c r="F26" t="s">
        <v>37</v>
      </c>
      <c r="G26" t="s">
        <v>38</v>
      </c>
      <c r="H26" t="s">
        <v>53</v>
      </c>
      <c r="I26" t="s">
        <v>57</v>
      </c>
      <c r="J26">
        <v>96120</v>
      </c>
      <c r="L26" t="s">
        <v>107</v>
      </c>
      <c r="O26" t="s">
        <v>128</v>
      </c>
      <c r="R26" t="s">
        <v>150</v>
      </c>
      <c r="S26" t="s">
        <v>150</v>
      </c>
      <c r="T26">
        <v>0</v>
      </c>
      <c r="U26">
        <v>0</v>
      </c>
      <c r="V26">
        <v>0</v>
      </c>
      <c r="X26">
        <v>0</v>
      </c>
      <c r="Y26" t="s">
        <v>247</v>
      </c>
      <c r="Z26" t="s">
        <v>400</v>
      </c>
    </row>
    <row r="27" spans="1:26">
      <c r="A27" s="1">
        <f>HYPERLINK("https://lsnyc.legalserver.org/matter/dynamic-profile/view/1886951","19-1886951")</f>
        <v>0</v>
      </c>
      <c r="B27" t="s">
        <v>27</v>
      </c>
      <c r="C27" t="s">
        <v>33</v>
      </c>
      <c r="D27" t="s">
        <v>34</v>
      </c>
      <c r="E27">
        <v>10467</v>
      </c>
      <c r="F27" t="s">
        <v>37</v>
      </c>
      <c r="G27" t="s">
        <v>41</v>
      </c>
      <c r="H27" t="s">
        <v>43</v>
      </c>
      <c r="I27" t="s">
        <v>66</v>
      </c>
      <c r="J27">
        <v>119600</v>
      </c>
      <c r="L27" t="s">
        <v>107</v>
      </c>
      <c r="O27" t="s">
        <v>128</v>
      </c>
      <c r="R27" t="s">
        <v>154</v>
      </c>
      <c r="S27" t="s">
        <v>197</v>
      </c>
      <c r="T27">
        <v>0</v>
      </c>
      <c r="U27">
        <v>0</v>
      </c>
      <c r="V27">
        <v>0</v>
      </c>
      <c r="X27">
        <v>0</v>
      </c>
      <c r="Y27" t="s">
        <v>248</v>
      </c>
      <c r="Z27" t="s">
        <v>353</v>
      </c>
    </row>
    <row r="28" spans="1:26">
      <c r="A28" s="1">
        <f>HYPERLINK("https://lsnyc.legalserver.org/matter/dynamic-profile/view/1907440","19-1907440")</f>
        <v>0</v>
      </c>
      <c r="B28" t="s">
        <v>28</v>
      </c>
      <c r="C28" t="s">
        <v>32</v>
      </c>
      <c r="D28" t="s">
        <v>34</v>
      </c>
      <c r="E28">
        <v>10473</v>
      </c>
      <c r="F28" t="s">
        <v>36</v>
      </c>
      <c r="G28" t="s">
        <v>45</v>
      </c>
      <c r="I28" t="s">
        <v>57</v>
      </c>
      <c r="J28">
        <v>35635.56</v>
      </c>
      <c r="L28" t="s">
        <v>107</v>
      </c>
      <c r="O28" t="s">
        <v>128</v>
      </c>
      <c r="P28" t="s">
        <v>124</v>
      </c>
      <c r="R28" t="s">
        <v>155</v>
      </c>
      <c r="S28" t="s">
        <v>155</v>
      </c>
      <c r="T28">
        <v>0</v>
      </c>
      <c r="U28">
        <v>0</v>
      </c>
      <c r="V28">
        <v>0</v>
      </c>
      <c r="X28">
        <v>0</v>
      </c>
      <c r="Y28" t="s">
        <v>249</v>
      </c>
      <c r="Z28" t="s">
        <v>401</v>
      </c>
    </row>
    <row r="29" spans="1:26">
      <c r="A29" s="1">
        <f>HYPERLINK("https://lsnyc.legalserver.org/matter/dynamic-profile/view/1901102","19-1901102")</f>
        <v>0</v>
      </c>
      <c r="B29" t="s">
        <v>28</v>
      </c>
      <c r="C29" t="s">
        <v>32</v>
      </c>
      <c r="D29" t="s">
        <v>34</v>
      </c>
      <c r="E29">
        <v>10467</v>
      </c>
      <c r="F29" t="s">
        <v>36</v>
      </c>
      <c r="G29" t="s">
        <v>47</v>
      </c>
      <c r="H29" t="s">
        <v>41</v>
      </c>
      <c r="I29" t="s">
        <v>67</v>
      </c>
      <c r="J29">
        <v>59480</v>
      </c>
      <c r="L29" t="s">
        <v>107</v>
      </c>
      <c r="O29" t="s">
        <v>128</v>
      </c>
      <c r="R29" t="s">
        <v>155</v>
      </c>
      <c r="S29" t="s">
        <v>155</v>
      </c>
      <c r="T29">
        <v>0</v>
      </c>
      <c r="U29">
        <v>0</v>
      </c>
      <c r="V29">
        <v>0</v>
      </c>
      <c r="X29">
        <v>0</v>
      </c>
      <c r="Y29" t="s">
        <v>250</v>
      </c>
      <c r="Z29" t="s">
        <v>402</v>
      </c>
    </row>
    <row r="30" spans="1:26">
      <c r="A30" s="1">
        <f>HYPERLINK("https://lsnyc.legalserver.org/matter/dynamic-profile/view/1906899","19-1906899")</f>
        <v>0</v>
      </c>
      <c r="B30" t="s">
        <v>28</v>
      </c>
      <c r="C30" t="s">
        <v>32</v>
      </c>
      <c r="D30" t="s">
        <v>34</v>
      </c>
      <c r="E30">
        <v>10465</v>
      </c>
      <c r="F30" t="s">
        <v>36</v>
      </c>
      <c r="G30" t="s">
        <v>38</v>
      </c>
      <c r="I30" t="s">
        <v>68</v>
      </c>
      <c r="J30">
        <v>64112</v>
      </c>
      <c r="L30" t="s">
        <v>106</v>
      </c>
      <c r="N30" t="s">
        <v>107</v>
      </c>
      <c r="O30" t="s">
        <v>124</v>
      </c>
      <c r="P30" t="s">
        <v>126</v>
      </c>
      <c r="R30" t="s">
        <v>136</v>
      </c>
      <c r="S30" t="s">
        <v>198</v>
      </c>
      <c r="T30">
        <v>0</v>
      </c>
      <c r="U30">
        <v>0</v>
      </c>
      <c r="V30">
        <v>0</v>
      </c>
      <c r="X30">
        <v>0</v>
      </c>
      <c r="Y30" t="s">
        <v>251</v>
      </c>
      <c r="Z30" t="s">
        <v>403</v>
      </c>
    </row>
    <row r="31" spans="1:26">
      <c r="A31" s="1">
        <f>HYPERLINK("https://lsnyc.legalserver.org/matter/dynamic-profile/view/1001556","X07E-1001556")</f>
        <v>0</v>
      </c>
      <c r="B31" t="s">
        <v>28</v>
      </c>
      <c r="C31" t="s">
        <v>32</v>
      </c>
      <c r="D31" t="s">
        <v>34</v>
      </c>
      <c r="E31">
        <v>10456</v>
      </c>
      <c r="F31" t="s">
        <v>37</v>
      </c>
      <c r="G31" t="s">
        <v>48</v>
      </c>
      <c r="I31" t="s">
        <v>69</v>
      </c>
      <c r="J31">
        <v>20184</v>
      </c>
      <c r="L31" t="s">
        <v>110</v>
      </c>
      <c r="N31" t="s">
        <v>109</v>
      </c>
      <c r="O31" t="s">
        <v>129</v>
      </c>
      <c r="R31" t="s">
        <v>156</v>
      </c>
      <c r="S31" t="s">
        <v>199</v>
      </c>
      <c r="T31">
        <v>0</v>
      </c>
      <c r="U31">
        <v>0</v>
      </c>
      <c r="V31">
        <v>0</v>
      </c>
      <c r="W31" t="s">
        <v>220</v>
      </c>
      <c r="X31">
        <v>0</v>
      </c>
      <c r="Y31" t="s">
        <v>252</v>
      </c>
      <c r="Z31" t="s">
        <v>404</v>
      </c>
    </row>
    <row r="32" spans="1:26">
      <c r="A32" s="1">
        <f>HYPERLINK("https://lsnyc.legalserver.org/matter/dynamic-profile/view/1881969","18-1881969")</f>
        <v>0</v>
      </c>
      <c r="B32" t="s">
        <v>28</v>
      </c>
      <c r="C32" t="s">
        <v>32</v>
      </c>
      <c r="D32" t="s">
        <v>34</v>
      </c>
      <c r="E32">
        <v>10456</v>
      </c>
      <c r="F32" t="s">
        <v>37</v>
      </c>
      <c r="G32" t="s">
        <v>48</v>
      </c>
      <c r="H32" t="s">
        <v>51</v>
      </c>
      <c r="I32" t="s">
        <v>70</v>
      </c>
      <c r="J32">
        <v>16800</v>
      </c>
      <c r="L32" t="s">
        <v>111</v>
      </c>
      <c r="O32" t="s">
        <v>129</v>
      </c>
      <c r="R32" t="s">
        <v>156</v>
      </c>
      <c r="S32" t="s">
        <v>199</v>
      </c>
      <c r="T32">
        <v>0</v>
      </c>
      <c r="U32">
        <v>0</v>
      </c>
      <c r="V32">
        <v>0</v>
      </c>
      <c r="X32">
        <v>0</v>
      </c>
      <c r="Y32" t="s">
        <v>252</v>
      </c>
      <c r="Z32" t="s">
        <v>404</v>
      </c>
    </row>
    <row r="33" spans="1:26">
      <c r="A33" s="1">
        <f>HYPERLINK("https://lsnyc.legalserver.org/matter/dynamic-profile/view/1898721","19-1898721")</f>
        <v>0</v>
      </c>
      <c r="B33" t="s">
        <v>28</v>
      </c>
      <c r="C33" t="s">
        <v>32</v>
      </c>
      <c r="D33" t="s">
        <v>34</v>
      </c>
      <c r="E33">
        <v>10458</v>
      </c>
      <c r="F33" t="s">
        <v>36</v>
      </c>
      <c r="G33" t="s">
        <v>41</v>
      </c>
      <c r="I33" t="s">
        <v>67</v>
      </c>
      <c r="J33">
        <v>45000</v>
      </c>
      <c r="L33" t="s">
        <v>107</v>
      </c>
      <c r="O33" t="s">
        <v>128</v>
      </c>
      <c r="R33" t="s">
        <v>137</v>
      </c>
      <c r="S33" t="s">
        <v>137</v>
      </c>
      <c r="T33">
        <v>0</v>
      </c>
      <c r="U33">
        <v>0</v>
      </c>
      <c r="V33">
        <v>0</v>
      </c>
      <c r="X33">
        <v>0</v>
      </c>
      <c r="Y33" t="s">
        <v>253</v>
      </c>
      <c r="Z33" t="s">
        <v>405</v>
      </c>
    </row>
    <row r="34" spans="1:26">
      <c r="A34" s="1">
        <f>HYPERLINK("https://lsnyc.legalserver.org/matter/dynamic-profile/view/1902889","19-1902889")</f>
        <v>0</v>
      </c>
      <c r="B34" t="s">
        <v>28</v>
      </c>
      <c r="C34" t="s">
        <v>32</v>
      </c>
      <c r="D34" t="s">
        <v>34</v>
      </c>
      <c r="E34">
        <v>10469</v>
      </c>
      <c r="F34" t="s">
        <v>36</v>
      </c>
      <c r="G34" t="s">
        <v>38</v>
      </c>
      <c r="H34" t="s">
        <v>46</v>
      </c>
      <c r="I34" t="s">
        <v>59</v>
      </c>
      <c r="J34">
        <v>123600</v>
      </c>
      <c r="L34" t="s">
        <v>107</v>
      </c>
      <c r="O34" t="s">
        <v>128</v>
      </c>
      <c r="R34" t="s">
        <v>136</v>
      </c>
      <c r="S34" t="s">
        <v>136</v>
      </c>
      <c r="T34">
        <v>0</v>
      </c>
      <c r="U34">
        <v>0</v>
      </c>
      <c r="V34">
        <v>0</v>
      </c>
      <c r="X34">
        <v>0</v>
      </c>
      <c r="Y34" t="s">
        <v>254</v>
      </c>
      <c r="Z34" t="s">
        <v>406</v>
      </c>
    </row>
    <row r="35" spans="1:26">
      <c r="A35" s="1">
        <f>HYPERLINK("https://lsnyc.legalserver.org/matter/dynamic-profile/view/1894502","19-1894502")</f>
        <v>0</v>
      </c>
      <c r="B35" t="s">
        <v>28</v>
      </c>
      <c r="C35" t="s">
        <v>32</v>
      </c>
      <c r="D35" t="s">
        <v>34</v>
      </c>
      <c r="E35">
        <v>10463</v>
      </c>
      <c r="F35" t="s">
        <v>37</v>
      </c>
      <c r="G35" t="s">
        <v>39</v>
      </c>
      <c r="I35" t="s">
        <v>55</v>
      </c>
      <c r="J35">
        <v>12000</v>
      </c>
      <c r="L35" t="s">
        <v>107</v>
      </c>
      <c r="O35" t="s">
        <v>126</v>
      </c>
      <c r="P35" t="s">
        <v>126</v>
      </c>
      <c r="R35" t="s">
        <v>157</v>
      </c>
      <c r="S35" t="s">
        <v>143</v>
      </c>
      <c r="T35">
        <v>0</v>
      </c>
      <c r="U35">
        <v>0</v>
      </c>
      <c r="V35">
        <v>0</v>
      </c>
      <c r="X35">
        <v>0</v>
      </c>
      <c r="Y35" t="s">
        <v>255</v>
      </c>
      <c r="Z35" t="s">
        <v>407</v>
      </c>
    </row>
    <row r="36" spans="1:26">
      <c r="A36" s="1">
        <f>HYPERLINK("https://lsnyc.legalserver.org/matter/dynamic-profile/view/1899957","19-1899957")</f>
        <v>0</v>
      </c>
      <c r="B36" t="s">
        <v>28</v>
      </c>
      <c r="C36" t="s">
        <v>32</v>
      </c>
      <c r="D36" t="s">
        <v>34</v>
      </c>
      <c r="E36">
        <v>10456</v>
      </c>
      <c r="F36" t="s">
        <v>36</v>
      </c>
      <c r="G36" t="s">
        <v>41</v>
      </c>
      <c r="I36" t="s">
        <v>71</v>
      </c>
      <c r="J36">
        <v>25363.2</v>
      </c>
      <c r="L36" t="s">
        <v>107</v>
      </c>
      <c r="O36" t="s">
        <v>125</v>
      </c>
      <c r="P36" t="s">
        <v>128</v>
      </c>
      <c r="R36" t="s">
        <v>147</v>
      </c>
      <c r="S36" t="s">
        <v>200</v>
      </c>
      <c r="T36">
        <v>0</v>
      </c>
      <c r="U36">
        <v>0</v>
      </c>
      <c r="V36">
        <v>0</v>
      </c>
      <c r="X36">
        <v>0</v>
      </c>
      <c r="Y36" t="s">
        <v>256</v>
      </c>
      <c r="Z36" t="s">
        <v>408</v>
      </c>
    </row>
    <row r="37" spans="1:26">
      <c r="A37" s="1">
        <f>HYPERLINK("https://lsnyc.legalserver.org/matter/dynamic-profile/view/1901815","19-1901815")</f>
        <v>0</v>
      </c>
      <c r="B37" t="s">
        <v>28</v>
      </c>
      <c r="C37" t="s">
        <v>32</v>
      </c>
      <c r="D37" t="s">
        <v>34</v>
      </c>
      <c r="E37">
        <v>10460</v>
      </c>
      <c r="F37" t="s">
        <v>36</v>
      </c>
      <c r="G37" t="s">
        <v>46</v>
      </c>
      <c r="H37" t="s">
        <v>38</v>
      </c>
      <c r="I37" t="s">
        <v>67</v>
      </c>
      <c r="J37">
        <v>24360</v>
      </c>
      <c r="L37" t="s">
        <v>107</v>
      </c>
      <c r="O37" t="s">
        <v>126</v>
      </c>
      <c r="R37" t="s">
        <v>142</v>
      </c>
      <c r="S37" t="s">
        <v>142</v>
      </c>
      <c r="T37">
        <v>0</v>
      </c>
      <c r="U37">
        <v>0</v>
      </c>
      <c r="V37">
        <v>0</v>
      </c>
      <c r="X37">
        <v>0</v>
      </c>
      <c r="Y37" t="s">
        <v>257</v>
      </c>
      <c r="Z37" t="s">
        <v>409</v>
      </c>
    </row>
    <row r="38" spans="1:26">
      <c r="A38" s="1">
        <f>HYPERLINK("https://lsnyc.legalserver.org/matter/dynamic-profile/view/1895226","19-1895226")</f>
        <v>0</v>
      </c>
      <c r="B38" t="s">
        <v>28</v>
      </c>
      <c r="C38" t="s">
        <v>32</v>
      </c>
      <c r="D38" t="s">
        <v>34</v>
      </c>
      <c r="E38">
        <v>10469</v>
      </c>
      <c r="F38" t="s">
        <v>37</v>
      </c>
      <c r="G38" t="s">
        <v>42</v>
      </c>
      <c r="I38" t="s">
        <v>55</v>
      </c>
      <c r="J38">
        <v>70000</v>
      </c>
      <c r="L38" t="s">
        <v>107</v>
      </c>
      <c r="O38" t="s">
        <v>128</v>
      </c>
      <c r="R38" t="s">
        <v>158</v>
      </c>
      <c r="S38" t="s">
        <v>158</v>
      </c>
      <c r="T38">
        <v>0</v>
      </c>
      <c r="U38">
        <v>0</v>
      </c>
      <c r="V38">
        <v>0</v>
      </c>
      <c r="X38">
        <v>0</v>
      </c>
      <c r="Y38" t="s">
        <v>245</v>
      </c>
      <c r="Z38" t="s">
        <v>410</v>
      </c>
    </row>
    <row r="39" spans="1:26">
      <c r="A39" s="1">
        <f>HYPERLINK("https://lsnyc.legalserver.org/matter/dynamic-profile/view/1906792","19-1906792")</f>
        <v>0</v>
      </c>
      <c r="B39" t="s">
        <v>28</v>
      </c>
      <c r="C39" t="s">
        <v>32</v>
      </c>
      <c r="D39" t="s">
        <v>34</v>
      </c>
      <c r="E39">
        <v>10453</v>
      </c>
      <c r="F39" t="s">
        <v>36</v>
      </c>
      <c r="G39" t="s">
        <v>49</v>
      </c>
      <c r="I39" t="s">
        <v>58</v>
      </c>
      <c r="J39">
        <v>41600</v>
      </c>
      <c r="S39" t="s">
        <v>179</v>
      </c>
      <c r="T39">
        <v>0</v>
      </c>
      <c r="U39">
        <v>0</v>
      </c>
      <c r="V39">
        <v>0</v>
      </c>
      <c r="X39">
        <v>0</v>
      </c>
      <c r="Y39" t="s">
        <v>258</v>
      </c>
      <c r="Z39" t="s">
        <v>411</v>
      </c>
    </row>
    <row r="40" spans="1:26">
      <c r="A40" s="1">
        <f>HYPERLINK("https://lsnyc.legalserver.org/matter/dynamic-profile/view/1898674","19-1898674")</f>
        <v>0</v>
      </c>
      <c r="B40" t="s">
        <v>28</v>
      </c>
      <c r="C40" t="s">
        <v>32</v>
      </c>
      <c r="D40" t="s">
        <v>34</v>
      </c>
      <c r="E40">
        <v>10473</v>
      </c>
      <c r="F40" t="s">
        <v>36</v>
      </c>
      <c r="G40" t="s">
        <v>46</v>
      </c>
      <c r="I40" t="s">
        <v>67</v>
      </c>
      <c r="J40">
        <v>50600</v>
      </c>
      <c r="L40" t="s">
        <v>106</v>
      </c>
      <c r="N40" t="s">
        <v>107</v>
      </c>
      <c r="O40" t="s">
        <v>124</v>
      </c>
      <c r="P40" t="s">
        <v>126</v>
      </c>
      <c r="R40" t="s">
        <v>143</v>
      </c>
      <c r="S40" t="s">
        <v>173</v>
      </c>
      <c r="T40">
        <v>0</v>
      </c>
      <c r="U40">
        <v>0</v>
      </c>
      <c r="V40">
        <v>0</v>
      </c>
      <c r="X40">
        <v>0</v>
      </c>
      <c r="Y40" t="s">
        <v>259</v>
      </c>
      <c r="Z40" t="s">
        <v>412</v>
      </c>
    </row>
    <row r="41" spans="1:26">
      <c r="A41" s="1">
        <f>HYPERLINK("https://lsnyc.legalserver.org/matter/dynamic-profile/view/1900660","19-1900660")</f>
        <v>0</v>
      </c>
      <c r="B41" t="s">
        <v>28</v>
      </c>
      <c r="C41" t="s">
        <v>32</v>
      </c>
      <c r="D41" t="s">
        <v>34</v>
      </c>
      <c r="E41">
        <v>10473</v>
      </c>
      <c r="F41" t="s">
        <v>36</v>
      </c>
      <c r="G41" t="s">
        <v>50</v>
      </c>
      <c r="I41" t="s">
        <v>59</v>
      </c>
      <c r="J41">
        <v>110000</v>
      </c>
      <c r="L41" t="s">
        <v>106</v>
      </c>
      <c r="N41" t="s">
        <v>107</v>
      </c>
      <c r="O41" t="s">
        <v>124</v>
      </c>
      <c r="P41" t="s">
        <v>126</v>
      </c>
      <c r="R41" t="s">
        <v>159</v>
      </c>
      <c r="S41" t="s">
        <v>173</v>
      </c>
      <c r="T41">
        <v>0</v>
      </c>
      <c r="U41">
        <v>0</v>
      </c>
      <c r="V41">
        <v>0</v>
      </c>
      <c r="X41">
        <v>0</v>
      </c>
      <c r="Y41" t="s">
        <v>260</v>
      </c>
      <c r="Z41" t="s">
        <v>413</v>
      </c>
    </row>
    <row r="42" spans="1:26">
      <c r="A42" s="1">
        <f>HYPERLINK("https://lsnyc.legalserver.org/matter/dynamic-profile/view/1898770","19-1898770")</f>
        <v>0</v>
      </c>
      <c r="B42" t="s">
        <v>28</v>
      </c>
      <c r="C42" t="s">
        <v>32</v>
      </c>
      <c r="D42" t="s">
        <v>34</v>
      </c>
      <c r="E42">
        <v>10473</v>
      </c>
      <c r="F42" t="s">
        <v>36</v>
      </c>
      <c r="G42" t="s">
        <v>42</v>
      </c>
      <c r="I42" t="s">
        <v>71</v>
      </c>
      <c r="J42">
        <v>79360</v>
      </c>
      <c r="L42" t="s">
        <v>107</v>
      </c>
      <c r="O42" t="s">
        <v>126</v>
      </c>
      <c r="R42" t="s">
        <v>160</v>
      </c>
      <c r="S42" t="s">
        <v>201</v>
      </c>
      <c r="T42">
        <v>0</v>
      </c>
      <c r="U42">
        <v>0</v>
      </c>
      <c r="V42">
        <v>0</v>
      </c>
      <c r="X42">
        <v>0</v>
      </c>
      <c r="Y42" t="s">
        <v>261</v>
      </c>
      <c r="Z42" t="s">
        <v>414</v>
      </c>
    </row>
    <row r="43" spans="1:26">
      <c r="A43" s="1">
        <f>HYPERLINK("https://lsnyc.legalserver.org/matter/dynamic-profile/view/1898661","19-1898661")</f>
        <v>0</v>
      </c>
      <c r="B43" t="s">
        <v>28</v>
      </c>
      <c r="C43" t="s">
        <v>32</v>
      </c>
      <c r="D43" t="s">
        <v>34</v>
      </c>
      <c r="E43">
        <v>10462</v>
      </c>
      <c r="F43" t="s">
        <v>36</v>
      </c>
      <c r="G43" t="s">
        <v>46</v>
      </c>
      <c r="I43" t="s">
        <v>72</v>
      </c>
      <c r="J43">
        <v>16092</v>
      </c>
      <c r="L43" t="s">
        <v>108</v>
      </c>
      <c r="N43" t="s">
        <v>120</v>
      </c>
      <c r="O43" t="s">
        <v>125</v>
      </c>
      <c r="P43" t="s">
        <v>127</v>
      </c>
      <c r="R43" t="s">
        <v>161</v>
      </c>
      <c r="S43" t="s">
        <v>161</v>
      </c>
      <c r="T43">
        <v>0</v>
      </c>
      <c r="U43">
        <v>0</v>
      </c>
      <c r="V43">
        <v>0</v>
      </c>
      <c r="W43">
        <v>7577.09</v>
      </c>
      <c r="X43">
        <v>0</v>
      </c>
      <c r="Y43" t="s">
        <v>262</v>
      </c>
      <c r="Z43" t="s">
        <v>415</v>
      </c>
    </row>
    <row r="44" spans="1:26">
      <c r="A44" s="1">
        <f>HYPERLINK("https://lsnyc.legalserver.org/matter/dynamic-profile/view/1906395","19-1906395")</f>
        <v>0</v>
      </c>
      <c r="B44" t="s">
        <v>28</v>
      </c>
      <c r="C44" t="s">
        <v>32</v>
      </c>
      <c r="D44" t="s">
        <v>34</v>
      </c>
      <c r="E44">
        <v>10473</v>
      </c>
      <c r="F44" t="s">
        <v>36</v>
      </c>
      <c r="G44" t="s">
        <v>44</v>
      </c>
      <c r="I44" t="s">
        <v>59</v>
      </c>
      <c r="J44">
        <v>51380</v>
      </c>
      <c r="R44" t="s">
        <v>140</v>
      </c>
      <c r="S44" t="s">
        <v>140</v>
      </c>
      <c r="T44">
        <v>0</v>
      </c>
      <c r="U44">
        <v>0</v>
      </c>
      <c r="V44">
        <v>0</v>
      </c>
      <c r="X44">
        <v>0</v>
      </c>
      <c r="Y44" t="s">
        <v>263</v>
      </c>
      <c r="Z44" t="s">
        <v>416</v>
      </c>
    </row>
    <row r="45" spans="1:26">
      <c r="A45" s="1">
        <f>HYPERLINK("https://lsnyc.legalserver.org/matter/dynamic-profile/view/1903564","19-1903564")</f>
        <v>0</v>
      </c>
      <c r="B45" t="s">
        <v>28</v>
      </c>
      <c r="C45" t="s">
        <v>32</v>
      </c>
      <c r="D45" t="s">
        <v>34</v>
      </c>
      <c r="E45">
        <v>10473</v>
      </c>
      <c r="F45" t="s">
        <v>36</v>
      </c>
      <c r="G45" t="s">
        <v>43</v>
      </c>
      <c r="I45" t="s">
        <v>59</v>
      </c>
      <c r="J45">
        <v>55424</v>
      </c>
      <c r="L45" t="s">
        <v>107</v>
      </c>
      <c r="O45" t="s">
        <v>128</v>
      </c>
      <c r="R45" t="s">
        <v>140</v>
      </c>
      <c r="S45" t="s">
        <v>140</v>
      </c>
      <c r="T45">
        <v>0</v>
      </c>
      <c r="U45">
        <v>0</v>
      </c>
      <c r="V45">
        <v>0</v>
      </c>
      <c r="X45">
        <v>0</v>
      </c>
      <c r="Y45" t="s">
        <v>264</v>
      </c>
      <c r="Z45" t="s">
        <v>417</v>
      </c>
    </row>
    <row r="46" spans="1:26">
      <c r="A46" s="1">
        <f>HYPERLINK("https://lsnyc.legalserver.org/matter/dynamic-profile/view/1907932","19-1907932")</f>
        <v>0</v>
      </c>
      <c r="B46" t="s">
        <v>28</v>
      </c>
      <c r="C46" t="s">
        <v>32</v>
      </c>
      <c r="D46" t="s">
        <v>34</v>
      </c>
      <c r="E46">
        <v>10466</v>
      </c>
      <c r="F46" t="s">
        <v>36</v>
      </c>
      <c r="G46" t="s">
        <v>42</v>
      </c>
      <c r="H46" t="s">
        <v>38</v>
      </c>
      <c r="I46" t="s">
        <v>58</v>
      </c>
      <c r="J46">
        <v>39000</v>
      </c>
      <c r="L46" t="s">
        <v>107</v>
      </c>
      <c r="O46" t="s">
        <v>128</v>
      </c>
      <c r="R46" t="s">
        <v>162</v>
      </c>
      <c r="S46" t="s">
        <v>162</v>
      </c>
      <c r="T46">
        <v>0</v>
      </c>
      <c r="U46">
        <v>0</v>
      </c>
      <c r="V46">
        <v>0</v>
      </c>
      <c r="X46">
        <v>0</v>
      </c>
      <c r="Y46" t="s">
        <v>265</v>
      </c>
      <c r="Z46" t="s">
        <v>418</v>
      </c>
    </row>
    <row r="47" spans="1:26">
      <c r="A47" s="1">
        <f>HYPERLINK("https://lsnyc.legalserver.org/matter/dynamic-profile/view/1893057","19-1893057")</f>
        <v>0</v>
      </c>
      <c r="B47" t="s">
        <v>28</v>
      </c>
      <c r="C47" t="s">
        <v>32</v>
      </c>
      <c r="D47" t="s">
        <v>34</v>
      </c>
      <c r="E47">
        <v>10460</v>
      </c>
      <c r="F47" t="s">
        <v>37</v>
      </c>
      <c r="G47" t="s">
        <v>41</v>
      </c>
      <c r="I47" t="s">
        <v>55</v>
      </c>
      <c r="J47">
        <v>25284</v>
      </c>
      <c r="L47" t="s">
        <v>107</v>
      </c>
      <c r="O47" t="s">
        <v>126</v>
      </c>
      <c r="T47">
        <v>0</v>
      </c>
      <c r="U47">
        <v>0</v>
      </c>
      <c r="V47">
        <v>0</v>
      </c>
      <c r="X47">
        <v>0</v>
      </c>
      <c r="Y47" t="s">
        <v>266</v>
      </c>
      <c r="Z47" t="s">
        <v>419</v>
      </c>
    </row>
    <row r="48" spans="1:26">
      <c r="A48" s="1">
        <f>HYPERLINK("https://lsnyc.legalserver.org/matter/dynamic-profile/view/1888348","19-1888348")</f>
        <v>0</v>
      </c>
      <c r="B48" t="s">
        <v>28</v>
      </c>
      <c r="C48" t="s">
        <v>32</v>
      </c>
      <c r="D48" t="s">
        <v>34</v>
      </c>
      <c r="E48">
        <v>10469</v>
      </c>
      <c r="F48" t="s">
        <v>37</v>
      </c>
      <c r="G48" t="s">
        <v>42</v>
      </c>
      <c r="I48" t="s">
        <v>56</v>
      </c>
      <c r="J48">
        <v>65000</v>
      </c>
      <c r="L48" t="s">
        <v>106</v>
      </c>
      <c r="O48" t="s">
        <v>124</v>
      </c>
      <c r="R48" t="s">
        <v>163</v>
      </c>
      <c r="S48" t="s">
        <v>202</v>
      </c>
      <c r="T48">
        <v>0</v>
      </c>
      <c r="U48">
        <v>0</v>
      </c>
      <c r="V48">
        <v>0</v>
      </c>
      <c r="X48">
        <v>0</v>
      </c>
      <c r="Y48" t="s">
        <v>267</v>
      </c>
      <c r="Z48" t="s">
        <v>420</v>
      </c>
    </row>
    <row r="49" spans="1:26">
      <c r="A49" s="1">
        <f>HYPERLINK("https://lsnyc.legalserver.org/matter/dynamic-profile/view/1886921","19-1886921")</f>
        <v>0</v>
      </c>
      <c r="B49" t="s">
        <v>28</v>
      </c>
      <c r="C49" t="s">
        <v>32</v>
      </c>
      <c r="D49" t="s">
        <v>34</v>
      </c>
      <c r="E49">
        <v>10469</v>
      </c>
      <c r="F49" t="s">
        <v>37</v>
      </c>
      <c r="G49" t="s">
        <v>42</v>
      </c>
      <c r="I49" t="s">
        <v>61</v>
      </c>
      <c r="J49">
        <v>35408</v>
      </c>
      <c r="L49" t="s">
        <v>106</v>
      </c>
      <c r="N49" t="s">
        <v>107</v>
      </c>
      <c r="O49" t="s">
        <v>124</v>
      </c>
      <c r="P49" t="s">
        <v>126</v>
      </c>
      <c r="R49" t="s">
        <v>163</v>
      </c>
      <c r="S49" t="s">
        <v>202</v>
      </c>
      <c r="T49">
        <v>0</v>
      </c>
      <c r="U49">
        <v>0</v>
      </c>
      <c r="V49">
        <v>0</v>
      </c>
      <c r="X49">
        <v>0</v>
      </c>
      <c r="Y49" t="s">
        <v>268</v>
      </c>
      <c r="Z49" t="s">
        <v>421</v>
      </c>
    </row>
    <row r="50" spans="1:26">
      <c r="A50" s="1">
        <f>HYPERLINK("https://lsnyc.legalserver.org/matter/dynamic-profile/view/1902752","19-1902752")</f>
        <v>0</v>
      </c>
      <c r="B50" t="s">
        <v>28</v>
      </c>
      <c r="C50" t="s">
        <v>32</v>
      </c>
      <c r="D50" t="s">
        <v>34</v>
      </c>
      <c r="E50">
        <v>10469</v>
      </c>
      <c r="F50" t="s">
        <v>36</v>
      </c>
      <c r="G50" t="s">
        <v>42</v>
      </c>
      <c r="I50" t="s">
        <v>73</v>
      </c>
      <c r="J50">
        <v>65000</v>
      </c>
      <c r="L50" t="s">
        <v>109</v>
      </c>
      <c r="O50" t="s">
        <v>127</v>
      </c>
      <c r="R50" t="s">
        <v>163</v>
      </c>
      <c r="S50" t="s">
        <v>202</v>
      </c>
      <c r="T50">
        <v>0</v>
      </c>
      <c r="U50">
        <v>0</v>
      </c>
      <c r="V50">
        <v>0</v>
      </c>
      <c r="X50">
        <v>0</v>
      </c>
      <c r="Y50" t="s">
        <v>267</v>
      </c>
      <c r="Z50" t="s">
        <v>420</v>
      </c>
    </row>
    <row r="51" spans="1:26">
      <c r="A51" s="1">
        <f>HYPERLINK("https://lsnyc.legalserver.org/matter/dynamic-profile/view/1902874","19-1902874")</f>
        <v>0</v>
      </c>
      <c r="B51" t="s">
        <v>28</v>
      </c>
      <c r="C51" t="s">
        <v>32</v>
      </c>
      <c r="D51" t="s">
        <v>34</v>
      </c>
      <c r="E51">
        <v>10475</v>
      </c>
      <c r="F51" t="s">
        <v>36</v>
      </c>
      <c r="G51" t="s">
        <v>45</v>
      </c>
      <c r="I51" t="s">
        <v>74</v>
      </c>
      <c r="J51">
        <v>52800</v>
      </c>
      <c r="L51" t="s">
        <v>107</v>
      </c>
      <c r="O51" t="s">
        <v>126</v>
      </c>
      <c r="R51" t="s">
        <v>145</v>
      </c>
      <c r="S51" t="s">
        <v>145</v>
      </c>
      <c r="T51">
        <v>0</v>
      </c>
      <c r="U51">
        <v>0</v>
      </c>
      <c r="V51">
        <v>0</v>
      </c>
      <c r="X51">
        <v>0</v>
      </c>
      <c r="Y51" t="s">
        <v>245</v>
      </c>
      <c r="Z51" t="s">
        <v>422</v>
      </c>
    </row>
    <row r="52" spans="1:26">
      <c r="A52" s="1">
        <f>HYPERLINK("https://lsnyc.legalserver.org/matter/dynamic-profile/view/1888951","19-1888951")</f>
        <v>0</v>
      </c>
      <c r="B52" t="s">
        <v>28</v>
      </c>
      <c r="C52" t="s">
        <v>32</v>
      </c>
      <c r="D52" t="s">
        <v>34</v>
      </c>
      <c r="E52">
        <v>10462</v>
      </c>
      <c r="F52" t="s">
        <v>37</v>
      </c>
      <c r="G52" t="s">
        <v>46</v>
      </c>
      <c r="I52" t="s">
        <v>75</v>
      </c>
      <c r="J52">
        <v>33348</v>
      </c>
      <c r="L52" t="s">
        <v>107</v>
      </c>
      <c r="O52" t="s">
        <v>125</v>
      </c>
      <c r="P52" t="s">
        <v>126</v>
      </c>
      <c r="R52" t="s">
        <v>145</v>
      </c>
      <c r="S52" t="s">
        <v>145</v>
      </c>
      <c r="T52">
        <v>0</v>
      </c>
      <c r="U52">
        <v>0</v>
      </c>
      <c r="V52">
        <v>0</v>
      </c>
      <c r="X52">
        <v>0</v>
      </c>
      <c r="Y52" t="s">
        <v>269</v>
      </c>
      <c r="Z52" t="s">
        <v>423</v>
      </c>
    </row>
    <row r="53" spans="1:26">
      <c r="A53" s="1">
        <f>HYPERLINK("https://lsnyc.legalserver.org/matter/dynamic-profile/view/1900056","19-1900056")</f>
        <v>0</v>
      </c>
      <c r="B53" t="s">
        <v>28</v>
      </c>
      <c r="C53" t="s">
        <v>32</v>
      </c>
      <c r="D53" t="s">
        <v>34</v>
      </c>
      <c r="E53">
        <v>10451</v>
      </c>
      <c r="F53" t="s">
        <v>36</v>
      </c>
      <c r="G53" t="s">
        <v>45</v>
      </c>
      <c r="I53" t="s">
        <v>67</v>
      </c>
      <c r="J53">
        <v>0</v>
      </c>
      <c r="L53" t="s">
        <v>107</v>
      </c>
      <c r="O53" t="s">
        <v>126</v>
      </c>
      <c r="R53" t="s">
        <v>145</v>
      </c>
      <c r="S53" t="s">
        <v>145</v>
      </c>
      <c r="T53">
        <v>0</v>
      </c>
      <c r="U53">
        <v>0</v>
      </c>
      <c r="V53">
        <v>0</v>
      </c>
      <c r="X53">
        <v>0</v>
      </c>
      <c r="Y53" t="s">
        <v>270</v>
      </c>
      <c r="Z53" t="s">
        <v>398</v>
      </c>
    </row>
    <row r="54" spans="1:26">
      <c r="A54" s="1">
        <f>HYPERLINK("https://lsnyc.legalserver.org/matter/dynamic-profile/view/1902287","19-1902287")</f>
        <v>0</v>
      </c>
      <c r="B54" t="s">
        <v>28</v>
      </c>
      <c r="C54" t="s">
        <v>32</v>
      </c>
      <c r="D54" t="s">
        <v>34</v>
      </c>
      <c r="E54">
        <v>10472</v>
      </c>
      <c r="F54" t="s">
        <v>36</v>
      </c>
      <c r="G54" t="s">
        <v>42</v>
      </c>
      <c r="I54" t="s">
        <v>67</v>
      </c>
      <c r="J54">
        <v>0</v>
      </c>
      <c r="O54" t="s">
        <v>126</v>
      </c>
      <c r="R54" t="s">
        <v>145</v>
      </c>
      <c r="S54" t="s">
        <v>145</v>
      </c>
      <c r="T54">
        <v>0</v>
      </c>
      <c r="U54">
        <v>0</v>
      </c>
      <c r="V54">
        <v>0</v>
      </c>
      <c r="X54">
        <v>0</v>
      </c>
      <c r="Y54" t="s">
        <v>271</v>
      </c>
      <c r="Z54" t="s">
        <v>424</v>
      </c>
    </row>
    <row r="55" spans="1:26">
      <c r="A55" s="1">
        <f>HYPERLINK("https://lsnyc.legalserver.org/matter/dynamic-profile/view/1902884","19-1902884")</f>
        <v>0</v>
      </c>
      <c r="B55" t="s">
        <v>28</v>
      </c>
      <c r="C55" t="s">
        <v>32</v>
      </c>
      <c r="D55" t="s">
        <v>34</v>
      </c>
      <c r="E55">
        <v>10452</v>
      </c>
      <c r="F55" t="s">
        <v>36</v>
      </c>
      <c r="G55" t="s">
        <v>44</v>
      </c>
      <c r="I55" t="s">
        <v>67</v>
      </c>
      <c r="J55">
        <v>27600</v>
      </c>
      <c r="L55" t="s">
        <v>107</v>
      </c>
      <c r="O55" t="s">
        <v>126</v>
      </c>
      <c r="R55" t="s">
        <v>145</v>
      </c>
      <c r="S55" t="s">
        <v>145</v>
      </c>
      <c r="T55">
        <v>0</v>
      </c>
      <c r="U55">
        <v>0</v>
      </c>
      <c r="V55">
        <v>0</v>
      </c>
      <c r="X55">
        <v>0</v>
      </c>
      <c r="Y55" t="s">
        <v>272</v>
      </c>
      <c r="Z55" t="s">
        <v>425</v>
      </c>
    </row>
    <row r="56" spans="1:26">
      <c r="A56" s="1">
        <f>HYPERLINK("https://lsnyc.legalserver.org/matter/dynamic-profile/view/1846554","17-1846554")</f>
        <v>0</v>
      </c>
      <c r="B56" t="s">
        <v>28</v>
      </c>
      <c r="C56" t="s">
        <v>32</v>
      </c>
      <c r="D56" t="s">
        <v>34</v>
      </c>
      <c r="E56">
        <v>10453</v>
      </c>
      <c r="F56" t="s">
        <v>37</v>
      </c>
      <c r="G56" t="s">
        <v>46</v>
      </c>
      <c r="H56" t="s">
        <v>43</v>
      </c>
      <c r="I56" t="s">
        <v>76</v>
      </c>
      <c r="J56">
        <v>9600</v>
      </c>
      <c r="K56" t="s">
        <v>93</v>
      </c>
      <c r="L56" t="s">
        <v>104</v>
      </c>
      <c r="N56" t="s">
        <v>121</v>
      </c>
      <c r="O56" t="s">
        <v>126</v>
      </c>
      <c r="P56" t="s">
        <v>125</v>
      </c>
      <c r="R56" t="s">
        <v>145</v>
      </c>
      <c r="S56" t="s">
        <v>145</v>
      </c>
      <c r="T56">
        <v>0</v>
      </c>
      <c r="U56">
        <v>0</v>
      </c>
      <c r="V56">
        <v>0</v>
      </c>
      <c r="X56">
        <v>0</v>
      </c>
      <c r="Y56" t="s">
        <v>273</v>
      </c>
      <c r="Z56" t="s">
        <v>426</v>
      </c>
    </row>
    <row r="57" spans="1:26">
      <c r="A57" s="1">
        <f>HYPERLINK("https://lsnyc.legalserver.org/matter/dynamic-profile/view/1898788","19-1898788")</f>
        <v>0</v>
      </c>
      <c r="B57" t="s">
        <v>28</v>
      </c>
      <c r="C57" t="s">
        <v>32</v>
      </c>
      <c r="D57" t="s">
        <v>34</v>
      </c>
      <c r="E57">
        <v>10462</v>
      </c>
      <c r="F57" t="s">
        <v>36</v>
      </c>
      <c r="G57" t="s">
        <v>42</v>
      </c>
      <c r="I57" t="s">
        <v>60</v>
      </c>
      <c r="J57">
        <v>60000</v>
      </c>
      <c r="L57" t="s">
        <v>107</v>
      </c>
      <c r="O57" t="s">
        <v>126</v>
      </c>
      <c r="P57" t="s">
        <v>125</v>
      </c>
      <c r="R57" t="s">
        <v>145</v>
      </c>
      <c r="S57" t="s">
        <v>145</v>
      </c>
      <c r="T57">
        <v>0</v>
      </c>
      <c r="U57">
        <v>0</v>
      </c>
      <c r="V57">
        <v>0</v>
      </c>
      <c r="X57">
        <v>0</v>
      </c>
      <c r="Y57" t="s">
        <v>274</v>
      </c>
      <c r="Z57" t="s">
        <v>427</v>
      </c>
    </row>
    <row r="58" spans="1:26">
      <c r="A58" s="1">
        <f>HYPERLINK("https://lsnyc.legalserver.org/matter/dynamic-profile/view/1899393","19-1899393")</f>
        <v>0</v>
      </c>
      <c r="B58" t="s">
        <v>28</v>
      </c>
      <c r="C58" t="s">
        <v>32</v>
      </c>
      <c r="D58" t="s">
        <v>34</v>
      </c>
      <c r="E58">
        <v>10462</v>
      </c>
      <c r="F58" t="s">
        <v>36</v>
      </c>
      <c r="G58" t="s">
        <v>38</v>
      </c>
      <c r="H58" t="s">
        <v>45</v>
      </c>
      <c r="I58" t="s">
        <v>77</v>
      </c>
      <c r="J58">
        <v>14216.02</v>
      </c>
      <c r="O58" t="s">
        <v>126</v>
      </c>
      <c r="P58" t="s">
        <v>133</v>
      </c>
      <c r="R58" t="s">
        <v>145</v>
      </c>
      <c r="S58" t="s">
        <v>145</v>
      </c>
      <c r="T58">
        <v>0</v>
      </c>
      <c r="U58">
        <v>0</v>
      </c>
      <c r="V58">
        <v>0</v>
      </c>
      <c r="X58">
        <v>0</v>
      </c>
      <c r="Y58" t="s">
        <v>275</v>
      </c>
      <c r="Z58" t="s">
        <v>428</v>
      </c>
    </row>
    <row r="59" spans="1:26">
      <c r="A59" s="1">
        <f>HYPERLINK("https://lsnyc.legalserver.org/matter/dynamic-profile/view/1904587","19-1904587")</f>
        <v>0</v>
      </c>
      <c r="B59" t="s">
        <v>28</v>
      </c>
      <c r="C59" t="s">
        <v>32</v>
      </c>
      <c r="D59" t="s">
        <v>34</v>
      </c>
      <c r="E59">
        <v>10454</v>
      </c>
      <c r="F59" t="s">
        <v>36</v>
      </c>
      <c r="G59" t="s">
        <v>44</v>
      </c>
      <c r="I59" t="s">
        <v>63</v>
      </c>
      <c r="J59">
        <v>16656</v>
      </c>
      <c r="R59" t="s">
        <v>145</v>
      </c>
      <c r="S59" t="s">
        <v>145</v>
      </c>
      <c r="T59">
        <v>0</v>
      </c>
      <c r="U59">
        <v>0</v>
      </c>
      <c r="V59">
        <v>0</v>
      </c>
      <c r="X59">
        <v>0</v>
      </c>
      <c r="Y59" t="s">
        <v>223</v>
      </c>
      <c r="Z59" t="s">
        <v>429</v>
      </c>
    </row>
    <row r="60" spans="1:26">
      <c r="A60" s="1">
        <f>HYPERLINK("https://lsnyc.legalserver.org/matter/dynamic-profile/view/1906370","19-1906370")</f>
        <v>0</v>
      </c>
      <c r="B60" t="s">
        <v>28</v>
      </c>
      <c r="C60" t="s">
        <v>32</v>
      </c>
      <c r="D60" t="s">
        <v>34</v>
      </c>
      <c r="E60">
        <v>10472</v>
      </c>
      <c r="F60" t="s">
        <v>36</v>
      </c>
      <c r="G60" t="s">
        <v>44</v>
      </c>
      <c r="I60" t="s">
        <v>62</v>
      </c>
      <c r="J60">
        <v>31200</v>
      </c>
      <c r="L60" t="s">
        <v>107</v>
      </c>
      <c r="O60" t="s">
        <v>125</v>
      </c>
      <c r="P60" t="s">
        <v>126</v>
      </c>
      <c r="R60" t="s">
        <v>145</v>
      </c>
      <c r="S60" t="s">
        <v>145</v>
      </c>
      <c r="T60">
        <v>0</v>
      </c>
      <c r="U60">
        <v>0</v>
      </c>
      <c r="V60">
        <v>0</v>
      </c>
      <c r="X60">
        <v>0</v>
      </c>
      <c r="Y60" t="s">
        <v>276</v>
      </c>
      <c r="Z60" t="s">
        <v>430</v>
      </c>
    </row>
    <row r="61" spans="1:26">
      <c r="A61" s="1">
        <f>HYPERLINK("https://lsnyc.legalserver.org/matter/dynamic-profile/view/1906383","19-1906383")</f>
        <v>0</v>
      </c>
      <c r="B61" t="s">
        <v>28</v>
      </c>
      <c r="C61" t="s">
        <v>32</v>
      </c>
      <c r="D61" t="s">
        <v>34</v>
      </c>
      <c r="E61">
        <v>10456</v>
      </c>
      <c r="F61" t="s">
        <v>36</v>
      </c>
      <c r="G61" t="s">
        <v>44</v>
      </c>
      <c r="I61" t="s">
        <v>67</v>
      </c>
      <c r="J61">
        <v>16800</v>
      </c>
      <c r="L61" t="s">
        <v>107</v>
      </c>
      <c r="O61" t="s">
        <v>126</v>
      </c>
      <c r="R61" t="s">
        <v>145</v>
      </c>
      <c r="S61" t="s">
        <v>145</v>
      </c>
      <c r="T61">
        <v>0</v>
      </c>
      <c r="U61">
        <v>0</v>
      </c>
      <c r="V61">
        <v>0</v>
      </c>
      <c r="X61">
        <v>0</v>
      </c>
      <c r="Y61" t="s">
        <v>277</v>
      </c>
      <c r="Z61" t="s">
        <v>431</v>
      </c>
    </row>
    <row r="62" spans="1:26">
      <c r="A62" s="1">
        <f>HYPERLINK("https://lsnyc.legalserver.org/matter/dynamic-profile/view/1907948","19-1907948")</f>
        <v>0</v>
      </c>
      <c r="B62" t="s">
        <v>28</v>
      </c>
      <c r="C62" t="s">
        <v>32</v>
      </c>
      <c r="D62" t="s">
        <v>35</v>
      </c>
      <c r="E62">
        <v>10028</v>
      </c>
      <c r="F62" t="s">
        <v>36</v>
      </c>
      <c r="G62" t="s">
        <v>42</v>
      </c>
      <c r="I62" t="s">
        <v>58</v>
      </c>
      <c r="J62">
        <v>16640</v>
      </c>
      <c r="R62" t="s">
        <v>145</v>
      </c>
      <c r="S62" t="s">
        <v>145</v>
      </c>
      <c r="T62">
        <v>0</v>
      </c>
      <c r="U62">
        <v>0</v>
      </c>
      <c r="V62">
        <v>0</v>
      </c>
      <c r="X62">
        <v>0</v>
      </c>
      <c r="Y62" t="s">
        <v>278</v>
      </c>
      <c r="Z62" t="s">
        <v>432</v>
      </c>
    </row>
    <row r="63" spans="1:26">
      <c r="A63" s="1">
        <f>HYPERLINK("https://lsnyc.legalserver.org/matter/dynamic-profile/view/1908483","19-1908483")</f>
        <v>0</v>
      </c>
      <c r="B63" t="s">
        <v>28</v>
      </c>
      <c r="C63" t="s">
        <v>32</v>
      </c>
      <c r="D63" t="s">
        <v>34</v>
      </c>
      <c r="E63">
        <v>10462</v>
      </c>
      <c r="F63" t="s">
        <v>36</v>
      </c>
      <c r="G63" t="s">
        <v>46</v>
      </c>
      <c r="I63" t="s">
        <v>78</v>
      </c>
      <c r="J63">
        <v>29004</v>
      </c>
      <c r="L63" t="s">
        <v>107</v>
      </c>
      <c r="O63" t="s">
        <v>126</v>
      </c>
      <c r="P63" t="s">
        <v>124</v>
      </c>
      <c r="R63" t="s">
        <v>145</v>
      </c>
      <c r="S63" t="s">
        <v>145</v>
      </c>
      <c r="T63">
        <v>0</v>
      </c>
      <c r="U63">
        <v>0</v>
      </c>
      <c r="V63">
        <v>0</v>
      </c>
      <c r="X63">
        <v>0</v>
      </c>
      <c r="Y63" t="s">
        <v>279</v>
      </c>
      <c r="Z63" t="s">
        <v>433</v>
      </c>
    </row>
    <row r="64" spans="1:26">
      <c r="A64" s="1">
        <f>HYPERLINK("https://lsnyc.legalserver.org/matter/dynamic-profile/view/1907488","19-1907488")</f>
        <v>0</v>
      </c>
      <c r="B64" t="s">
        <v>28</v>
      </c>
      <c r="C64" t="s">
        <v>32</v>
      </c>
      <c r="D64" t="s">
        <v>34</v>
      </c>
      <c r="E64">
        <v>10474</v>
      </c>
      <c r="F64" t="s">
        <v>36</v>
      </c>
      <c r="G64" t="s">
        <v>41</v>
      </c>
      <c r="H64" t="s">
        <v>50</v>
      </c>
      <c r="I64" t="s">
        <v>57</v>
      </c>
      <c r="J64">
        <v>61400</v>
      </c>
      <c r="L64" t="s">
        <v>107</v>
      </c>
      <c r="O64" t="s">
        <v>128</v>
      </c>
      <c r="R64" t="s">
        <v>164</v>
      </c>
      <c r="S64" t="s">
        <v>164</v>
      </c>
      <c r="T64">
        <v>0</v>
      </c>
      <c r="U64">
        <v>0</v>
      </c>
      <c r="V64">
        <v>0</v>
      </c>
      <c r="X64">
        <v>0</v>
      </c>
      <c r="Y64" t="s">
        <v>280</v>
      </c>
      <c r="Z64" t="s">
        <v>434</v>
      </c>
    </row>
    <row r="65" spans="1:27">
      <c r="A65" s="1">
        <f>HYPERLINK("https://lsnyc.legalserver.org/matter/dynamic-profile/view/0816336","16-0816336")</f>
        <v>0</v>
      </c>
      <c r="B65" t="s">
        <v>28</v>
      </c>
      <c r="C65" t="s">
        <v>32</v>
      </c>
      <c r="D65" t="s">
        <v>34</v>
      </c>
      <c r="E65">
        <v>10455</v>
      </c>
      <c r="F65" t="s">
        <v>37</v>
      </c>
      <c r="G65" t="s">
        <v>39</v>
      </c>
      <c r="I65" t="s">
        <v>69</v>
      </c>
      <c r="J65">
        <v>46584</v>
      </c>
      <c r="K65" t="s">
        <v>94</v>
      </c>
      <c r="L65" t="s">
        <v>112</v>
      </c>
      <c r="N65" t="s">
        <v>106</v>
      </c>
      <c r="O65" t="s">
        <v>124</v>
      </c>
      <c r="P65" t="s">
        <v>129</v>
      </c>
      <c r="R65" t="s">
        <v>160</v>
      </c>
      <c r="S65" t="s">
        <v>160</v>
      </c>
      <c r="T65">
        <v>0</v>
      </c>
      <c r="U65">
        <v>63355.09</v>
      </c>
      <c r="V65">
        <v>0</v>
      </c>
      <c r="X65">
        <v>0</v>
      </c>
      <c r="Y65" t="s">
        <v>281</v>
      </c>
      <c r="Z65" t="s">
        <v>435</v>
      </c>
      <c r="AA65" t="s">
        <v>526</v>
      </c>
    </row>
    <row r="66" spans="1:27">
      <c r="A66" s="1">
        <f>HYPERLINK("https://lsnyc.legalserver.org/matter/dynamic-profile/view/1893034","19-1893034")</f>
        <v>0</v>
      </c>
      <c r="B66" t="s">
        <v>28</v>
      </c>
      <c r="C66" t="s">
        <v>32</v>
      </c>
      <c r="D66" t="s">
        <v>34</v>
      </c>
      <c r="E66">
        <v>10469</v>
      </c>
      <c r="F66" t="s">
        <v>37</v>
      </c>
      <c r="G66" t="s">
        <v>38</v>
      </c>
      <c r="I66" t="s">
        <v>55</v>
      </c>
      <c r="J66">
        <v>62400</v>
      </c>
      <c r="L66" t="s">
        <v>106</v>
      </c>
      <c r="N66" t="s">
        <v>107</v>
      </c>
      <c r="O66" t="s">
        <v>124</v>
      </c>
      <c r="P66" t="s">
        <v>126</v>
      </c>
      <c r="R66" t="s">
        <v>165</v>
      </c>
      <c r="S66" t="s">
        <v>165</v>
      </c>
      <c r="T66">
        <v>0</v>
      </c>
      <c r="U66">
        <v>0</v>
      </c>
      <c r="V66">
        <v>0</v>
      </c>
      <c r="X66">
        <v>0</v>
      </c>
      <c r="Y66" t="s">
        <v>282</v>
      </c>
      <c r="Z66" t="s">
        <v>436</v>
      </c>
    </row>
    <row r="67" spans="1:27">
      <c r="A67" s="1">
        <f>HYPERLINK("https://lsnyc.legalserver.org/matter/dynamic-profile/view/5001926","X10E-15001926")</f>
        <v>0</v>
      </c>
      <c r="B67" t="s">
        <v>28</v>
      </c>
      <c r="C67" t="s">
        <v>32</v>
      </c>
      <c r="D67" t="s">
        <v>34</v>
      </c>
      <c r="E67">
        <v>10455</v>
      </c>
      <c r="F67" t="s">
        <v>37</v>
      </c>
      <c r="G67" t="s">
        <v>48</v>
      </c>
      <c r="I67" t="s">
        <v>66</v>
      </c>
      <c r="J67">
        <v>14400</v>
      </c>
      <c r="L67" t="s">
        <v>106</v>
      </c>
      <c r="N67" t="s">
        <v>107</v>
      </c>
      <c r="O67" t="s">
        <v>129</v>
      </c>
      <c r="P67" t="s">
        <v>125</v>
      </c>
      <c r="R67" t="s">
        <v>166</v>
      </c>
      <c r="S67" t="s">
        <v>166</v>
      </c>
      <c r="T67">
        <v>0</v>
      </c>
      <c r="U67">
        <v>0</v>
      </c>
      <c r="V67">
        <v>0</v>
      </c>
      <c r="X67">
        <v>0</v>
      </c>
      <c r="Y67" t="s">
        <v>283</v>
      </c>
      <c r="Z67" t="s">
        <v>437</v>
      </c>
    </row>
    <row r="68" spans="1:27">
      <c r="A68" s="1">
        <f>HYPERLINK("https://lsnyc.legalserver.org/matter/dynamic-profile/view/1888297","19-1888297")</f>
        <v>0</v>
      </c>
      <c r="B68" t="s">
        <v>28</v>
      </c>
      <c r="C68" t="s">
        <v>32</v>
      </c>
      <c r="D68" t="s">
        <v>34</v>
      </c>
      <c r="E68">
        <v>10473</v>
      </c>
      <c r="F68" t="s">
        <v>37</v>
      </c>
      <c r="G68" t="s">
        <v>47</v>
      </c>
      <c r="I68" t="s">
        <v>75</v>
      </c>
      <c r="J68">
        <v>45000</v>
      </c>
      <c r="L68" t="s">
        <v>106</v>
      </c>
      <c r="N68" t="s">
        <v>107</v>
      </c>
      <c r="O68" t="s">
        <v>124</v>
      </c>
      <c r="R68" t="s">
        <v>140</v>
      </c>
      <c r="S68" t="s">
        <v>203</v>
      </c>
      <c r="T68">
        <v>0</v>
      </c>
      <c r="U68">
        <v>0</v>
      </c>
      <c r="V68">
        <v>0</v>
      </c>
      <c r="X68">
        <v>0</v>
      </c>
      <c r="Y68" t="s">
        <v>284</v>
      </c>
      <c r="Z68" t="s">
        <v>438</v>
      </c>
    </row>
    <row r="69" spans="1:27">
      <c r="A69" s="1">
        <f>HYPERLINK("https://lsnyc.legalserver.org/matter/dynamic-profile/view/1895204","19-1895204")</f>
        <v>0</v>
      </c>
      <c r="B69" t="s">
        <v>28</v>
      </c>
      <c r="C69" t="s">
        <v>32</v>
      </c>
      <c r="D69" t="s">
        <v>34</v>
      </c>
      <c r="E69">
        <v>10462</v>
      </c>
      <c r="F69" t="s">
        <v>37</v>
      </c>
      <c r="G69" t="s">
        <v>42</v>
      </c>
      <c r="I69" t="s">
        <v>55</v>
      </c>
      <c r="J69">
        <v>18144</v>
      </c>
      <c r="L69" t="s">
        <v>107</v>
      </c>
      <c r="O69" t="s">
        <v>128</v>
      </c>
      <c r="R69" t="s">
        <v>159</v>
      </c>
      <c r="S69" t="s">
        <v>203</v>
      </c>
      <c r="T69">
        <v>0</v>
      </c>
      <c r="U69">
        <v>0</v>
      </c>
      <c r="V69">
        <v>0</v>
      </c>
      <c r="X69">
        <v>0</v>
      </c>
      <c r="Y69" t="s">
        <v>285</v>
      </c>
      <c r="Z69" t="s">
        <v>439</v>
      </c>
    </row>
    <row r="70" spans="1:27">
      <c r="A70" s="1">
        <f>HYPERLINK("https://lsnyc.legalserver.org/matter/dynamic-profile/view/1891508","19-1891508")</f>
        <v>0</v>
      </c>
      <c r="B70" t="s">
        <v>28</v>
      </c>
      <c r="C70" t="s">
        <v>32</v>
      </c>
      <c r="D70" t="s">
        <v>34</v>
      </c>
      <c r="E70">
        <v>10466</v>
      </c>
      <c r="F70" t="s">
        <v>37</v>
      </c>
      <c r="G70" t="s">
        <v>41</v>
      </c>
      <c r="I70" t="s">
        <v>55</v>
      </c>
      <c r="J70">
        <v>72308</v>
      </c>
      <c r="L70" t="s">
        <v>107</v>
      </c>
      <c r="O70" t="s">
        <v>126</v>
      </c>
      <c r="R70" t="s">
        <v>137</v>
      </c>
      <c r="S70" t="s">
        <v>203</v>
      </c>
      <c r="T70">
        <v>0</v>
      </c>
      <c r="U70">
        <v>0</v>
      </c>
      <c r="V70">
        <v>0</v>
      </c>
      <c r="X70">
        <v>0</v>
      </c>
      <c r="Y70" t="s">
        <v>286</v>
      </c>
      <c r="Z70" t="s">
        <v>440</v>
      </c>
    </row>
    <row r="71" spans="1:27">
      <c r="A71" s="1">
        <f>HYPERLINK("https://lsnyc.legalserver.org/matter/dynamic-profile/view/1899970","19-1899970")</f>
        <v>0</v>
      </c>
      <c r="B71" t="s">
        <v>28</v>
      </c>
      <c r="C71" t="s">
        <v>32</v>
      </c>
      <c r="D71" t="s">
        <v>34</v>
      </c>
      <c r="E71">
        <v>10457</v>
      </c>
      <c r="F71" t="s">
        <v>36</v>
      </c>
      <c r="G71" t="s">
        <v>38</v>
      </c>
      <c r="I71" t="s">
        <v>71</v>
      </c>
      <c r="J71">
        <v>48000</v>
      </c>
      <c r="L71" t="s">
        <v>107</v>
      </c>
      <c r="O71" t="s">
        <v>126</v>
      </c>
      <c r="R71" t="s">
        <v>166</v>
      </c>
      <c r="S71" t="s">
        <v>203</v>
      </c>
      <c r="T71">
        <v>0</v>
      </c>
      <c r="U71">
        <v>0</v>
      </c>
      <c r="V71">
        <v>0</v>
      </c>
      <c r="X71">
        <v>0</v>
      </c>
      <c r="Y71" t="s">
        <v>287</v>
      </c>
      <c r="Z71" t="s">
        <v>441</v>
      </c>
    </row>
    <row r="72" spans="1:27">
      <c r="A72" s="1">
        <f>HYPERLINK("https://lsnyc.legalserver.org/matter/dynamic-profile/view/1902311","19-1902311")</f>
        <v>0</v>
      </c>
      <c r="B72" t="s">
        <v>28</v>
      </c>
      <c r="C72" t="s">
        <v>32</v>
      </c>
      <c r="D72" t="s">
        <v>34</v>
      </c>
      <c r="E72">
        <v>10472</v>
      </c>
      <c r="F72" t="s">
        <v>36</v>
      </c>
      <c r="G72" t="s">
        <v>38</v>
      </c>
      <c r="I72" t="s">
        <v>67</v>
      </c>
      <c r="J72">
        <v>89100</v>
      </c>
      <c r="L72" t="s">
        <v>107</v>
      </c>
      <c r="O72" t="s">
        <v>126</v>
      </c>
      <c r="R72" t="s">
        <v>159</v>
      </c>
      <c r="S72" t="s">
        <v>203</v>
      </c>
      <c r="T72">
        <v>0</v>
      </c>
      <c r="U72">
        <v>0</v>
      </c>
      <c r="V72">
        <v>0</v>
      </c>
      <c r="X72">
        <v>0</v>
      </c>
      <c r="Y72" t="s">
        <v>288</v>
      </c>
      <c r="Z72" t="s">
        <v>442</v>
      </c>
    </row>
    <row r="73" spans="1:27">
      <c r="A73" s="1">
        <f>HYPERLINK("https://lsnyc.legalserver.org/matter/dynamic-profile/view/1906935","19-1906935")</f>
        <v>0</v>
      </c>
      <c r="B73" t="s">
        <v>28</v>
      </c>
      <c r="C73" t="s">
        <v>32</v>
      </c>
      <c r="D73" t="s">
        <v>34</v>
      </c>
      <c r="E73">
        <v>10469</v>
      </c>
      <c r="F73" t="s">
        <v>36</v>
      </c>
      <c r="G73" t="s">
        <v>42</v>
      </c>
      <c r="H73" t="s">
        <v>38</v>
      </c>
      <c r="I73" t="s">
        <v>68</v>
      </c>
      <c r="J73">
        <v>104000</v>
      </c>
      <c r="L73" t="s">
        <v>106</v>
      </c>
      <c r="N73" t="s">
        <v>107</v>
      </c>
      <c r="O73" t="s">
        <v>124</v>
      </c>
      <c r="P73" t="s">
        <v>126</v>
      </c>
      <c r="R73" t="s">
        <v>137</v>
      </c>
      <c r="S73" t="s">
        <v>204</v>
      </c>
      <c r="T73">
        <v>0</v>
      </c>
      <c r="U73">
        <v>0</v>
      </c>
      <c r="V73">
        <v>0</v>
      </c>
      <c r="X73">
        <v>0</v>
      </c>
      <c r="Y73" t="s">
        <v>289</v>
      </c>
      <c r="Z73" t="s">
        <v>443</v>
      </c>
    </row>
    <row r="74" spans="1:27">
      <c r="A74" s="1">
        <f>HYPERLINK("https://lsnyc.legalserver.org/matter/dynamic-profile/view/1903526","19-1903526")</f>
        <v>0</v>
      </c>
      <c r="B74" t="s">
        <v>28</v>
      </c>
      <c r="C74" t="s">
        <v>32</v>
      </c>
      <c r="D74" t="s">
        <v>34</v>
      </c>
      <c r="E74">
        <v>10473</v>
      </c>
      <c r="F74" t="s">
        <v>36</v>
      </c>
      <c r="G74" t="s">
        <v>38</v>
      </c>
      <c r="I74" t="s">
        <v>59</v>
      </c>
      <c r="J74">
        <v>115000</v>
      </c>
      <c r="L74" t="s">
        <v>107</v>
      </c>
      <c r="O74" t="s">
        <v>128</v>
      </c>
      <c r="R74" t="s">
        <v>150</v>
      </c>
      <c r="S74" t="s">
        <v>150</v>
      </c>
      <c r="T74">
        <v>0</v>
      </c>
      <c r="U74">
        <v>0</v>
      </c>
      <c r="V74">
        <v>0</v>
      </c>
      <c r="X74">
        <v>0</v>
      </c>
      <c r="Y74" t="s">
        <v>250</v>
      </c>
      <c r="Z74" t="s">
        <v>444</v>
      </c>
    </row>
    <row r="75" spans="1:27">
      <c r="A75" s="1">
        <f>HYPERLINK("https://lsnyc.legalserver.org/matter/dynamic-profile/view/1893720","19-1893720")</f>
        <v>0</v>
      </c>
      <c r="B75" t="s">
        <v>28</v>
      </c>
      <c r="C75" t="s">
        <v>32</v>
      </c>
      <c r="D75" t="s">
        <v>34</v>
      </c>
      <c r="E75">
        <v>10469</v>
      </c>
      <c r="F75" t="s">
        <v>37</v>
      </c>
      <c r="G75" t="s">
        <v>46</v>
      </c>
      <c r="H75" t="s">
        <v>38</v>
      </c>
      <c r="I75" t="s">
        <v>55</v>
      </c>
      <c r="J75">
        <v>18720</v>
      </c>
      <c r="L75" t="s">
        <v>107</v>
      </c>
      <c r="O75" t="s">
        <v>126</v>
      </c>
      <c r="R75" t="s">
        <v>148</v>
      </c>
      <c r="S75" t="s">
        <v>150</v>
      </c>
      <c r="T75">
        <v>0</v>
      </c>
      <c r="U75">
        <v>0</v>
      </c>
      <c r="V75">
        <v>0</v>
      </c>
      <c r="X75">
        <v>0</v>
      </c>
      <c r="Y75" t="s">
        <v>290</v>
      </c>
      <c r="Z75" t="s">
        <v>445</v>
      </c>
    </row>
    <row r="76" spans="1:27">
      <c r="A76" s="1">
        <f>HYPERLINK("https://lsnyc.legalserver.org/matter/dynamic-profile/view/1894515","19-1894515")</f>
        <v>0</v>
      </c>
      <c r="B76" t="s">
        <v>28</v>
      </c>
      <c r="C76" t="s">
        <v>32</v>
      </c>
      <c r="D76" t="s">
        <v>34</v>
      </c>
      <c r="E76">
        <v>10460</v>
      </c>
      <c r="F76" t="s">
        <v>37</v>
      </c>
      <c r="G76" t="s">
        <v>42</v>
      </c>
      <c r="I76" t="s">
        <v>55</v>
      </c>
      <c r="J76">
        <v>9252</v>
      </c>
      <c r="L76" t="s">
        <v>106</v>
      </c>
      <c r="N76" t="s">
        <v>107</v>
      </c>
      <c r="O76" t="s">
        <v>124</v>
      </c>
      <c r="P76" t="s">
        <v>126</v>
      </c>
      <c r="R76" t="s">
        <v>167</v>
      </c>
      <c r="S76" t="s">
        <v>150</v>
      </c>
      <c r="T76">
        <v>0</v>
      </c>
      <c r="U76">
        <v>0</v>
      </c>
      <c r="V76">
        <v>0</v>
      </c>
      <c r="X76">
        <v>0</v>
      </c>
      <c r="Y76" t="s">
        <v>291</v>
      </c>
      <c r="Z76" t="s">
        <v>446</v>
      </c>
    </row>
    <row r="77" spans="1:27">
      <c r="A77" s="1">
        <f>HYPERLINK("https://lsnyc.legalserver.org/matter/dynamic-profile/view/1900035","19-1900035")</f>
        <v>0</v>
      </c>
      <c r="B77" t="s">
        <v>28</v>
      </c>
      <c r="C77" t="s">
        <v>32</v>
      </c>
      <c r="D77" t="s">
        <v>34</v>
      </c>
      <c r="E77">
        <v>10466</v>
      </c>
      <c r="F77" t="s">
        <v>36</v>
      </c>
      <c r="G77" t="s">
        <v>41</v>
      </c>
      <c r="I77" t="s">
        <v>67</v>
      </c>
      <c r="J77">
        <v>35652</v>
      </c>
      <c r="L77" t="s">
        <v>106</v>
      </c>
      <c r="N77" t="s">
        <v>107</v>
      </c>
      <c r="O77" t="s">
        <v>124</v>
      </c>
      <c r="P77" t="s">
        <v>126</v>
      </c>
      <c r="R77" t="s">
        <v>168</v>
      </c>
      <c r="S77" t="s">
        <v>205</v>
      </c>
      <c r="T77">
        <v>0</v>
      </c>
      <c r="U77">
        <v>0</v>
      </c>
      <c r="V77">
        <v>0</v>
      </c>
      <c r="X77">
        <v>0</v>
      </c>
      <c r="Y77" t="s">
        <v>292</v>
      </c>
      <c r="Z77" t="s">
        <v>447</v>
      </c>
    </row>
    <row r="78" spans="1:27">
      <c r="A78" s="1">
        <f>HYPERLINK("https://lsnyc.legalserver.org/matter/dynamic-profile/view/0813971","16-0813971")</f>
        <v>0</v>
      </c>
      <c r="B78" t="s">
        <v>28</v>
      </c>
      <c r="C78" t="s">
        <v>32</v>
      </c>
      <c r="D78" t="s">
        <v>34</v>
      </c>
      <c r="E78">
        <v>10462</v>
      </c>
      <c r="F78" t="s">
        <v>37</v>
      </c>
      <c r="G78" t="s">
        <v>38</v>
      </c>
      <c r="I78" t="s">
        <v>79</v>
      </c>
      <c r="J78">
        <v>106600</v>
      </c>
      <c r="K78" t="s">
        <v>94</v>
      </c>
      <c r="L78" t="s">
        <v>106</v>
      </c>
      <c r="N78" t="s">
        <v>116</v>
      </c>
      <c r="O78" t="s">
        <v>130</v>
      </c>
      <c r="P78" t="s">
        <v>129</v>
      </c>
      <c r="R78" t="s">
        <v>169</v>
      </c>
      <c r="S78" t="s">
        <v>206</v>
      </c>
      <c r="T78">
        <v>0</v>
      </c>
      <c r="U78">
        <v>0</v>
      </c>
      <c r="V78">
        <v>0</v>
      </c>
      <c r="X78">
        <v>0</v>
      </c>
      <c r="Y78" t="s">
        <v>293</v>
      </c>
      <c r="Z78" t="s">
        <v>448</v>
      </c>
      <c r="AA78" t="s">
        <v>526</v>
      </c>
    </row>
    <row r="79" spans="1:27">
      <c r="A79" s="1">
        <f>HYPERLINK("https://lsnyc.legalserver.org/matter/dynamic-profile/view/1890841","19-1890841")</f>
        <v>0</v>
      </c>
      <c r="B79" t="s">
        <v>28</v>
      </c>
      <c r="C79" t="s">
        <v>32</v>
      </c>
      <c r="D79" t="s">
        <v>34</v>
      </c>
      <c r="E79">
        <v>10469</v>
      </c>
      <c r="F79" t="s">
        <v>37</v>
      </c>
      <c r="G79" t="s">
        <v>46</v>
      </c>
      <c r="I79" t="s">
        <v>60</v>
      </c>
      <c r="J79">
        <v>51000</v>
      </c>
      <c r="L79" t="s">
        <v>107</v>
      </c>
      <c r="O79" t="s">
        <v>128</v>
      </c>
      <c r="R79" t="s">
        <v>170</v>
      </c>
      <c r="T79">
        <v>0</v>
      </c>
      <c r="U79">
        <v>0</v>
      </c>
      <c r="V79">
        <v>0</v>
      </c>
      <c r="X79">
        <v>0</v>
      </c>
      <c r="Y79" t="s">
        <v>240</v>
      </c>
      <c r="Z79" t="s">
        <v>393</v>
      </c>
    </row>
    <row r="80" spans="1:27">
      <c r="A80" s="1">
        <f>HYPERLINK("https://lsnyc.legalserver.org/matter/dynamic-profile/view/1907988","19-1907988")</f>
        <v>0</v>
      </c>
      <c r="B80" t="s">
        <v>28</v>
      </c>
      <c r="C80" t="s">
        <v>32</v>
      </c>
      <c r="D80" t="s">
        <v>34</v>
      </c>
      <c r="E80">
        <v>10458</v>
      </c>
      <c r="F80" t="s">
        <v>36</v>
      </c>
      <c r="I80" t="s">
        <v>80</v>
      </c>
      <c r="J80">
        <v>85356</v>
      </c>
      <c r="L80" t="s">
        <v>107</v>
      </c>
      <c r="O80" t="s">
        <v>126</v>
      </c>
      <c r="T80">
        <v>0</v>
      </c>
      <c r="U80">
        <v>0</v>
      </c>
      <c r="V80">
        <v>0</v>
      </c>
      <c r="X80">
        <v>0</v>
      </c>
      <c r="Y80" t="s">
        <v>294</v>
      </c>
      <c r="Z80" t="s">
        <v>449</v>
      </c>
    </row>
    <row r="81" spans="1:27">
      <c r="A81" s="1">
        <f>HYPERLINK("https://lsnyc.legalserver.org/matter/dynamic-profile/view/1908534","19-1908534")</f>
        <v>0</v>
      </c>
      <c r="B81" t="s">
        <v>28</v>
      </c>
      <c r="C81" t="s">
        <v>32</v>
      </c>
      <c r="D81" t="s">
        <v>34</v>
      </c>
      <c r="E81">
        <v>10472</v>
      </c>
      <c r="F81" t="s">
        <v>36</v>
      </c>
      <c r="I81" t="s">
        <v>54</v>
      </c>
      <c r="J81">
        <v>130000</v>
      </c>
      <c r="L81" t="s">
        <v>106</v>
      </c>
      <c r="N81" t="s">
        <v>107</v>
      </c>
      <c r="O81" t="s">
        <v>124</v>
      </c>
      <c r="P81" t="s">
        <v>126</v>
      </c>
      <c r="T81">
        <v>0</v>
      </c>
      <c r="U81">
        <v>0</v>
      </c>
      <c r="V81">
        <v>0</v>
      </c>
      <c r="X81">
        <v>0</v>
      </c>
      <c r="Y81" t="s">
        <v>295</v>
      </c>
      <c r="Z81" t="s">
        <v>450</v>
      </c>
    </row>
    <row r="82" spans="1:27">
      <c r="A82" s="1">
        <f>HYPERLINK("https://lsnyc.legalserver.org/matter/dynamic-profile/view/1907474","19-1907474")</f>
        <v>0</v>
      </c>
      <c r="B82" t="s">
        <v>28</v>
      </c>
      <c r="C82" t="s">
        <v>32</v>
      </c>
      <c r="D82" t="s">
        <v>34</v>
      </c>
      <c r="E82">
        <v>10469</v>
      </c>
      <c r="F82" t="s">
        <v>36</v>
      </c>
      <c r="G82" t="s">
        <v>42</v>
      </c>
      <c r="I82" t="s">
        <v>57</v>
      </c>
      <c r="J82">
        <v>32412</v>
      </c>
      <c r="O82" t="s">
        <v>128</v>
      </c>
      <c r="P82" t="s">
        <v>130</v>
      </c>
      <c r="T82">
        <v>0</v>
      </c>
      <c r="U82">
        <v>0</v>
      </c>
      <c r="V82">
        <v>0</v>
      </c>
      <c r="X82">
        <v>0</v>
      </c>
      <c r="Y82" t="s">
        <v>296</v>
      </c>
      <c r="Z82" t="s">
        <v>442</v>
      </c>
    </row>
    <row r="83" spans="1:27">
      <c r="A83" s="1">
        <f>HYPERLINK("https://lsnyc.legalserver.org/matter/dynamic-profile/view/1904548","19-1904548")</f>
        <v>0</v>
      </c>
      <c r="B83" t="s">
        <v>28</v>
      </c>
      <c r="C83" t="s">
        <v>32</v>
      </c>
      <c r="D83" t="s">
        <v>34</v>
      </c>
      <c r="E83">
        <v>10467</v>
      </c>
      <c r="F83" t="s">
        <v>36</v>
      </c>
      <c r="J83">
        <v>1000</v>
      </c>
      <c r="T83">
        <v>0</v>
      </c>
      <c r="U83">
        <v>0</v>
      </c>
      <c r="V83">
        <v>0</v>
      </c>
      <c r="X83">
        <v>0</v>
      </c>
      <c r="Y83" t="s">
        <v>297</v>
      </c>
      <c r="Z83" t="s">
        <v>451</v>
      </c>
    </row>
    <row r="84" spans="1:27">
      <c r="A84" s="1">
        <f>HYPERLINK("https://lsnyc.legalserver.org/matter/dynamic-profile/view/1908557","19-1908557")</f>
        <v>0</v>
      </c>
      <c r="B84" t="s">
        <v>28</v>
      </c>
      <c r="C84" t="s">
        <v>32</v>
      </c>
      <c r="D84" t="s">
        <v>34</v>
      </c>
      <c r="E84">
        <v>10466</v>
      </c>
      <c r="F84" t="s">
        <v>36</v>
      </c>
      <c r="G84" t="s">
        <v>40</v>
      </c>
      <c r="I84" t="s">
        <v>78</v>
      </c>
      <c r="J84">
        <v>72120</v>
      </c>
      <c r="R84" t="s">
        <v>147</v>
      </c>
      <c r="T84">
        <v>0</v>
      </c>
      <c r="U84">
        <v>0</v>
      </c>
      <c r="V84">
        <v>0</v>
      </c>
      <c r="X84">
        <v>0</v>
      </c>
      <c r="Y84" t="s">
        <v>298</v>
      </c>
      <c r="Z84" t="s">
        <v>452</v>
      </c>
    </row>
    <row r="85" spans="1:27">
      <c r="A85" s="1">
        <f>HYPERLINK("https://lsnyc.legalserver.org/matter/dynamic-profile/view/1908519","19-1908519")</f>
        <v>0</v>
      </c>
      <c r="B85" t="s">
        <v>28</v>
      </c>
      <c r="C85" t="s">
        <v>32</v>
      </c>
      <c r="D85" t="s">
        <v>34</v>
      </c>
      <c r="E85">
        <v>10473</v>
      </c>
      <c r="F85" t="s">
        <v>36</v>
      </c>
      <c r="I85" t="s">
        <v>54</v>
      </c>
      <c r="J85">
        <v>20000</v>
      </c>
      <c r="T85">
        <v>0</v>
      </c>
      <c r="U85">
        <v>0</v>
      </c>
      <c r="V85">
        <v>0</v>
      </c>
      <c r="X85">
        <v>0</v>
      </c>
      <c r="Y85" t="s">
        <v>299</v>
      </c>
      <c r="Z85" t="s">
        <v>453</v>
      </c>
    </row>
    <row r="86" spans="1:27">
      <c r="A86" s="1">
        <f>HYPERLINK("https://lsnyc.legalserver.org/matter/dynamic-profile/view/1906413","19-1906413")</f>
        <v>0</v>
      </c>
      <c r="B86" t="s">
        <v>28</v>
      </c>
      <c r="C86" t="s">
        <v>32</v>
      </c>
      <c r="D86" t="s">
        <v>34</v>
      </c>
      <c r="E86">
        <v>10466</v>
      </c>
      <c r="F86" t="s">
        <v>36</v>
      </c>
      <c r="G86" t="s">
        <v>46</v>
      </c>
      <c r="H86" t="s">
        <v>41</v>
      </c>
      <c r="I86" t="s">
        <v>63</v>
      </c>
      <c r="J86">
        <v>34400</v>
      </c>
      <c r="L86" t="s">
        <v>107</v>
      </c>
      <c r="O86" t="s">
        <v>125</v>
      </c>
      <c r="P86" t="s">
        <v>126</v>
      </c>
      <c r="T86">
        <v>0</v>
      </c>
      <c r="U86">
        <v>0</v>
      </c>
      <c r="V86">
        <v>0</v>
      </c>
      <c r="X86">
        <v>0</v>
      </c>
      <c r="Y86" t="s">
        <v>300</v>
      </c>
      <c r="Z86" t="s">
        <v>454</v>
      </c>
    </row>
    <row r="87" spans="1:27">
      <c r="A87" s="1">
        <f>HYPERLINK("https://lsnyc.legalserver.org/matter/dynamic-profile/view/0782440","15-0782440")</f>
        <v>0</v>
      </c>
      <c r="B87" t="s">
        <v>28</v>
      </c>
      <c r="C87" t="s">
        <v>33</v>
      </c>
      <c r="D87" t="s">
        <v>34</v>
      </c>
      <c r="E87">
        <v>10466</v>
      </c>
      <c r="F87" t="s">
        <v>37</v>
      </c>
      <c r="G87" t="s">
        <v>43</v>
      </c>
      <c r="I87" t="s">
        <v>59</v>
      </c>
      <c r="J87">
        <v>16900</v>
      </c>
      <c r="K87" t="s">
        <v>94</v>
      </c>
      <c r="L87" t="s">
        <v>107</v>
      </c>
      <c r="N87" t="s">
        <v>116</v>
      </c>
      <c r="O87" t="s">
        <v>124</v>
      </c>
      <c r="P87" t="s">
        <v>132</v>
      </c>
      <c r="R87" t="s">
        <v>171</v>
      </c>
      <c r="S87" t="s">
        <v>207</v>
      </c>
      <c r="T87">
        <v>0</v>
      </c>
      <c r="U87">
        <v>0</v>
      </c>
      <c r="V87">
        <v>0</v>
      </c>
      <c r="X87">
        <v>0</v>
      </c>
      <c r="Y87" t="s">
        <v>301</v>
      </c>
      <c r="Z87" t="s">
        <v>455</v>
      </c>
      <c r="AA87" t="s">
        <v>526</v>
      </c>
    </row>
    <row r="88" spans="1:27">
      <c r="A88" s="1">
        <f>HYPERLINK("https://lsnyc.legalserver.org/matter/dynamic-profile/view/1888871","19-1888871")</f>
        <v>0</v>
      </c>
      <c r="B88" t="s">
        <v>28</v>
      </c>
      <c r="C88" t="s">
        <v>33</v>
      </c>
      <c r="D88" t="s">
        <v>34</v>
      </c>
      <c r="E88">
        <v>10469</v>
      </c>
      <c r="F88" t="s">
        <v>37</v>
      </c>
      <c r="G88" t="s">
        <v>42</v>
      </c>
      <c r="I88" t="s">
        <v>70</v>
      </c>
      <c r="J88">
        <v>9252</v>
      </c>
      <c r="L88" t="s">
        <v>107</v>
      </c>
      <c r="O88" t="s">
        <v>125</v>
      </c>
      <c r="P88" t="s">
        <v>126</v>
      </c>
      <c r="R88" t="s">
        <v>172</v>
      </c>
      <c r="S88" t="s">
        <v>172</v>
      </c>
      <c r="T88">
        <v>0</v>
      </c>
      <c r="U88">
        <v>0</v>
      </c>
      <c r="V88">
        <v>0</v>
      </c>
      <c r="X88">
        <v>0</v>
      </c>
      <c r="Y88" t="s">
        <v>302</v>
      </c>
      <c r="Z88" t="s">
        <v>420</v>
      </c>
    </row>
    <row r="89" spans="1:27">
      <c r="A89" s="1">
        <f>HYPERLINK("https://lsnyc.legalserver.org/matter/dynamic-profile/view/1886245","18-1886245")</f>
        <v>0</v>
      </c>
      <c r="B89" t="s">
        <v>28</v>
      </c>
      <c r="C89" t="s">
        <v>33</v>
      </c>
      <c r="D89" t="s">
        <v>34</v>
      </c>
      <c r="E89">
        <v>10462</v>
      </c>
      <c r="F89" t="s">
        <v>37</v>
      </c>
      <c r="G89" t="s">
        <v>47</v>
      </c>
      <c r="I89" t="s">
        <v>81</v>
      </c>
      <c r="J89">
        <v>30000</v>
      </c>
      <c r="K89" t="s">
        <v>92</v>
      </c>
      <c r="L89" t="s">
        <v>108</v>
      </c>
      <c r="N89" t="s">
        <v>120</v>
      </c>
      <c r="O89" t="s">
        <v>127</v>
      </c>
      <c r="P89" t="s">
        <v>125</v>
      </c>
      <c r="R89" t="s">
        <v>173</v>
      </c>
      <c r="S89" t="s">
        <v>173</v>
      </c>
      <c r="T89">
        <v>0</v>
      </c>
      <c r="U89">
        <v>0</v>
      </c>
      <c r="V89">
        <v>0</v>
      </c>
      <c r="X89">
        <v>0</v>
      </c>
      <c r="Y89" t="s">
        <v>303</v>
      </c>
      <c r="Z89" t="s">
        <v>456</v>
      </c>
    </row>
    <row r="90" spans="1:27">
      <c r="A90" s="1">
        <f>HYPERLINK("https://lsnyc.legalserver.org/matter/dynamic-profile/view/1861955","18-1861955")</f>
        <v>0</v>
      </c>
      <c r="B90" t="s">
        <v>28</v>
      </c>
      <c r="C90" t="s">
        <v>33</v>
      </c>
      <c r="D90" t="s">
        <v>34</v>
      </c>
      <c r="E90">
        <v>10456</v>
      </c>
      <c r="F90" t="s">
        <v>37</v>
      </c>
      <c r="G90" t="s">
        <v>44</v>
      </c>
      <c r="I90" t="s">
        <v>82</v>
      </c>
      <c r="J90">
        <v>25848</v>
      </c>
      <c r="K90" t="s">
        <v>92</v>
      </c>
      <c r="L90" t="s">
        <v>108</v>
      </c>
      <c r="N90" t="s">
        <v>110</v>
      </c>
      <c r="O90" t="s">
        <v>131</v>
      </c>
      <c r="P90" t="s">
        <v>125</v>
      </c>
      <c r="R90" t="s">
        <v>145</v>
      </c>
      <c r="S90" t="s">
        <v>145</v>
      </c>
      <c r="T90">
        <v>0</v>
      </c>
      <c r="U90">
        <v>0</v>
      </c>
      <c r="V90">
        <v>0</v>
      </c>
      <c r="X90">
        <v>0</v>
      </c>
      <c r="Y90" t="s">
        <v>258</v>
      </c>
      <c r="Z90" t="s">
        <v>457</v>
      </c>
    </row>
    <row r="91" spans="1:27">
      <c r="A91" s="1">
        <f>HYPERLINK("https://lsnyc.legalserver.org/matter/dynamic-profile/view/1898110","19-1898110")</f>
        <v>0</v>
      </c>
      <c r="B91" t="s">
        <v>28</v>
      </c>
      <c r="C91" t="s">
        <v>33</v>
      </c>
      <c r="D91" t="s">
        <v>34</v>
      </c>
      <c r="E91">
        <v>10462</v>
      </c>
      <c r="F91" t="s">
        <v>36</v>
      </c>
      <c r="G91" t="s">
        <v>46</v>
      </c>
      <c r="I91" t="s">
        <v>67</v>
      </c>
      <c r="J91">
        <v>53868</v>
      </c>
      <c r="L91" t="s">
        <v>107</v>
      </c>
      <c r="O91" t="s">
        <v>126</v>
      </c>
      <c r="R91" t="s">
        <v>145</v>
      </c>
      <c r="S91" t="s">
        <v>145</v>
      </c>
      <c r="T91">
        <v>0</v>
      </c>
      <c r="U91">
        <v>0</v>
      </c>
      <c r="V91">
        <v>0</v>
      </c>
      <c r="X91">
        <v>0</v>
      </c>
      <c r="Y91" t="s">
        <v>304</v>
      </c>
      <c r="Z91" t="s">
        <v>458</v>
      </c>
    </row>
    <row r="92" spans="1:27">
      <c r="A92" s="1">
        <f>HYPERLINK("https://lsnyc.legalserver.org/matter/dynamic-profile/view/1881497","18-1881497")</f>
        <v>0</v>
      </c>
      <c r="B92" t="s">
        <v>28</v>
      </c>
      <c r="C92" t="s">
        <v>33</v>
      </c>
      <c r="D92" t="s">
        <v>34</v>
      </c>
      <c r="E92">
        <v>10456</v>
      </c>
      <c r="F92" t="s">
        <v>37</v>
      </c>
      <c r="G92" t="s">
        <v>48</v>
      </c>
      <c r="I92" t="s">
        <v>83</v>
      </c>
      <c r="J92">
        <v>29328</v>
      </c>
      <c r="L92" t="s">
        <v>110</v>
      </c>
      <c r="O92" t="s">
        <v>125</v>
      </c>
      <c r="R92" t="s">
        <v>146</v>
      </c>
      <c r="S92" t="s">
        <v>146</v>
      </c>
      <c r="T92">
        <v>0</v>
      </c>
      <c r="U92">
        <v>0</v>
      </c>
      <c r="V92">
        <v>0</v>
      </c>
      <c r="X92">
        <v>0</v>
      </c>
      <c r="Y92" t="s">
        <v>305</v>
      </c>
      <c r="Z92" t="s">
        <v>459</v>
      </c>
    </row>
    <row r="93" spans="1:27">
      <c r="A93" s="1">
        <f>HYPERLINK("https://lsnyc.legalserver.org/matter/dynamic-profile/view/1904529","19-1904529")</f>
        <v>0</v>
      </c>
      <c r="B93" t="s">
        <v>29</v>
      </c>
      <c r="C93" t="s">
        <v>32</v>
      </c>
      <c r="D93" t="s">
        <v>34</v>
      </c>
      <c r="E93">
        <v>10466</v>
      </c>
      <c r="F93" t="s">
        <v>36</v>
      </c>
      <c r="G93" t="s">
        <v>41</v>
      </c>
      <c r="I93" t="s">
        <v>84</v>
      </c>
      <c r="J93">
        <v>100400</v>
      </c>
      <c r="L93" t="s">
        <v>106</v>
      </c>
      <c r="N93" t="s">
        <v>107</v>
      </c>
      <c r="O93" t="s">
        <v>124</v>
      </c>
      <c r="P93" t="s">
        <v>126</v>
      </c>
      <c r="R93" t="s">
        <v>162</v>
      </c>
      <c r="S93" t="s">
        <v>191</v>
      </c>
      <c r="T93">
        <v>0</v>
      </c>
      <c r="U93">
        <v>0</v>
      </c>
      <c r="V93">
        <v>0</v>
      </c>
      <c r="X93">
        <v>0</v>
      </c>
      <c r="Y93" t="s">
        <v>306</v>
      </c>
      <c r="Z93" t="s">
        <v>460</v>
      </c>
    </row>
    <row r="94" spans="1:27">
      <c r="A94" s="1">
        <f>HYPERLINK("https://lsnyc.legalserver.org/matter/dynamic-profile/view/1890920","19-1890920")</f>
        <v>0</v>
      </c>
      <c r="B94" t="s">
        <v>29</v>
      </c>
      <c r="C94" t="s">
        <v>32</v>
      </c>
      <c r="D94" t="s">
        <v>34</v>
      </c>
      <c r="E94">
        <v>10463</v>
      </c>
      <c r="F94" t="s">
        <v>37</v>
      </c>
      <c r="G94" t="s">
        <v>46</v>
      </c>
      <c r="I94" t="s">
        <v>71</v>
      </c>
      <c r="J94">
        <v>99851.7</v>
      </c>
      <c r="L94" t="s">
        <v>106</v>
      </c>
      <c r="O94" t="s">
        <v>124</v>
      </c>
      <c r="R94" t="s">
        <v>160</v>
      </c>
      <c r="S94" t="s">
        <v>208</v>
      </c>
      <c r="T94">
        <v>0</v>
      </c>
      <c r="U94">
        <v>0</v>
      </c>
      <c r="V94">
        <v>0</v>
      </c>
      <c r="X94">
        <v>0</v>
      </c>
      <c r="Y94" t="s">
        <v>307</v>
      </c>
      <c r="Z94" t="s">
        <v>461</v>
      </c>
    </row>
    <row r="95" spans="1:27">
      <c r="A95" s="1">
        <f>HYPERLINK("https://lsnyc.legalserver.org/matter/dynamic-profile/view/0802173","16-0802173")</f>
        <v>0</v>
      </c>
      <c r="B95" t="s">
        <v>29</v>
      </c>
      <c r="C95" t="s">
        <v>32</v>
      </c>
      <c r="D95" t="s">
        <v>34</v>
      </c>
      <c r="E95">
        <v>10469</v>
      </c>
      <c r="F95" t="s">
        <v>37</v>
      </c>
      <c r="G95" t="s">
        <v>42</v>
      </c>
      <c r="I95" t="s">
        <v>62</v>
      </c>
      <c r="J95">
        <v>24000</v>
      </c>
      <c r="K95" t="s">
        <v>94</v>
      </c>
      <c r="L95" t="s">
        <v>106</v>
      </c>
      <c r="N95" t="s">
        <v>116</v>
      </c>
      <c r="O95" t="s">
        <v>124</v>
      </c>
      <c r="P95" t="s">
        <v>134</v>
      </c>
      <c r="R95" t="s">
        <v>155</v>
      </c>
      <c r="S95" t="s">
        <v>193</v>
      </c>
      <c r="T95">
        <v>0</v>
      </c>
      <c r="U95">
        <v>0</v>
      </c>
      <c r="V95">
        <v>0</v>
      </c>
      <c r="X95">
        <v>0</v>
      </c>
      <c r="Y95" t="s">
        <v>308</v>
      </c>
      <c r="Z95" t="s">
        <v>401</v>
      </c>
      <c r="AA95" t="s">
        <v>526</v>
      </c>
    </row>
    <row r="96" spans="1:27">
      <c r="A96" s="1">
        <f>HYPERLINK("https://lsnyc.legalserver.org/matter/dynamic-profile/view/1890254","19-1890254")</f>
        <v>0</v>
      </c>
      <c r="B96" t="s">
        <v>29</v>
      </c>
      <c r="C96" t="s">
        <v>32</v>
      </c>
      <c r="D96" t="s">
        <v>34</v>
      </c>
      <c r="E96">
        <v>10469</v>
      </c>
      <c r="F96" t="s">
        <v>37</v>
      </c>
      <c r="G96" t="s">
        <v>38</v>
      </c>
      <c r="I96" t="s">
        <v>57</v>
      </c>
      <c r="J96">
        <v>103400</v>
      </c>
      <c r="L96" t="s">
        <v>107</v>
      </c>
      <c r="O96" t="s">
        <v>128</v>
      </c>
      <c r="R96" t="s">
        <v>153</v>
      </c>
      <c r="S96" t="s">
        <v>153</v>
      </c>
      <c r="T96">
        <v>0</v>
      </c>
      <c r="U96">
        <v>0</v>
      </c>
      <c r="V96">
        <v>0</v>
      </c>
      <c r="X96">
        <v>0</v>
      </c>
      <c r="Y96" t="s">
        <v>309</v>
      </c>
      <c r="Z96" t="s">
        <v>462</v>
      </c>
      <c r="AA96" t="s">
        <v>527</v>
      </c>
    </row>
    <row r="97" spans="1:27">
      <c r="A97" s="1">
        <f>HYPERLINK("https://lsnyc.legalserver.org/matter/dynamic-profile/view/1905223","19-1905223")</f>
        <v>0</v>
      </c>
      <c r="B97" t="s">
        <v>29</v>
      </c>
      <c r="C97" t="s">
        <v>32</v>
      </c>
      <c r="D97" t="s">
        <v>34</v>
      </c>
      <c r="E97">
        <v>10469</v>
      </c>
      <c r="F97" t="s">
        <v>36</v>
      </c>
      <c r="G97" t="s">
        <v>42</v>
      </c>
      <c r="H97" t="s">
        <v>46</v>
      </c>
      <c r="I97" t="s">
        <v>71</v>
      </c>
      <c r="J97">
        <v>62100</v>
      </c>
      <c r="L97" t="s">
        <v>106</v>
      </c>
      <c r="N97" t="s">
        <v>107</v>
      </c>
      <c r="O97" t="s">
        <v>124</v>
      </c>
      <c r="P97" t="s">
        <v>126</v>
      </c>
      <c r="R97" t="s">
        <v>147</v>
      </c>
      <c r="S97" t="s">
        <v>194</v>
      </c>
      <c r="T97">
        <v>0</v>
      </c>
      <c r="U97">
        <v>0</v>
      </c>
      <c r="V97">
        <v>0</v>
      </c>
      <c r="X97">
        <v>0</v>
      </c>
      <c r="Y97" t="s">
        <v>310</v>
      </c>
      <c r="Z97" t="s">
        <v>463</v>
      </c>
    </row>
    <row r="98" spans="1:27">
      <c r="A98" s="1">
        <f>HYPERLINK("https://lsnyc.legalserver.org/matter/dynamic-profile/view/1900556","19-1900556")</f>
        <v>0</v>
      </c>
      <c r="B98" t="s">
        <v>29</v>
      </c>
      <c r="C98" t="s">
        <v>32</v>
      </c>
      <c r="D98" t="s">
        <v>34</v>
      </c>
      <c r="E98">
        <v>10462</v>
      </c>
      <c r="F98" t="s">
        <v>36</v>
      </c>
      <c r="G98" t="s">
        <v>46</v>
      </c>
      <c r="H98" t="s">
        <v>43</v>
      </c>
      <c r="I98" t="s">
        <v>65</v>
      </c>
      <c r="J98">
        <v>30820</v>
      </c>
      <c r="R98" t="s">
        <v>143</v>
      </c>
      <c r="S98" t="s">
        <v>173</v>
      </c>
      <c r="T98">
        <v>0</v>
      </c>
      <c r="U98">
        <v>0</v>
      </c>
      <c r="V98">
        <v>0</v>
      </c>
      <c r="X98">
        <v>0</v>
      </c>
      <c r="Y98" t="s">
        <v>311</v>
      </c>
      <c r="Z98" t="s">
        <v>464</v>
      </c>
    </row>
    <row r="99" spans="1:27">
      <c r="A99" s="1">
        <f>HYPERLINK("https://lsnyc.legalserver.org/matter/dynamic-profile/view/0789081","15-0789081")</f>
        <v>0</v>
      </c>
      <c r="B99" t="s">
        <v>29</v>
      </c>
      <c r="C99" t="s">
        <v>32</v>
      </c>
      <c r="D99" t="s">
        <v>34</v>
      </c>
      <c r="E99">
        <v>10466</v>
      </c>
      <c r="F99" t="s">
        <v>37</v>
      </c>
      <c r="G99" t="s">
        <v>51</v>
      </c>
      <c r="I99" t="s">
        <v>57</v>
      </c>
      <c r="J99">
        <v>25284</v>
      </c>
      <c r="K99" t="s">
        <v>94</v>
      </c>
      <c r="L99" t="s">
        <v>113</v>
      </c>
      <c r="N99" t="s">
        <v>116</v>
      </c>
      <c r="O99" t="s">
        <v>125</v>
      </c>
      <c r="P99" t="s">
        <v>132</v>
      </c>
      <c r="R99" t="s">
        <v>171</v>
      </c>
      <c r="S99" t="s">
        <v>171</v>
      </c>
      <c r="T99">
        <v>0</v>
      </c>
      <c r="U99">
        <v>0</v>
      </c>
      <c r="V99">
        <v>0</v>
      </c>
      <c r="W99" t="s">
        <v>221</v>
      </c>
      <c r="X99">
        <v>0</v>
      </c>
      <c r="Y99" t="s">
        <v>312</v>
      </c>
      <c r="Z99" t="s">
        <v>465</v>
      </c>
      <c r="AA99" t="s">
        <v>526</v>
      </c>
    </row>
    <row r="100" spans="1:27">
      <c r="A100" s="1">
        <f>HYPERLINK("https://lsnyc.legalserver.org/matter/dynamic-profile/view/1892929","19-1892929")</f>
        <v>0</v>
      </c>
      <c r="B100" t="s">
        <v>29</v>
      </c>
      <c r="C100" t="s">
        <v>32</v>
      </c>
      <c r="D100" t="s">
        <v>34</v>
      </c>
      <c r="E100">
        <v>10462</v>
      </c>
      <c r="F100" t="s">
        <v>37</v>
      </c>
      <c r="G100" t="s">
        <v>43</v>
      </c>
      <c r="I100" t="s">
        <v>58</v>
      </c>
      <c r="J100">
        <v>13200</v>
      </c>
      <c r="L100" t="s">
        <v>111</v>
      </c>
      <c r="O100" t="s">
        <v>125</v>
      </c>
      <c r="R100" t="s">
        <v>145</v>
      </c>
      <c r="S100" t="s">
        <v>145</v>
      </c>
      <c r="T100">
        <v>0</v>
      </c>
      <c r="U100">
        <v>0</v>
      </c>
      <c r="V100">
        <v>0</v>
      </c>
      <c r="X100">
        <v>0</v>
      </c>
      <c r="Y100" t="s">
        <v>313</v>
      </c>
      <c r="Z100" t="s">
        <v>466</v>
      </c>
    </row>
    <row r="101" spans="1:27">
      <c r="A101" s="1">
        <f>HYPERLINK("https://lsnyc.legalserver.org/matter/dynamic-profile/view/1897991","19-1897991")</f>
        <v>0</v>
      </c>
      <c r="B101" t="s">
        <v>29</v>
      </c>
      <c r="C101" t="s">
        <v>32</v>
      </c>
      <c r="D101" t="s">
        <v>34</v>
      </c>
      <c r="E101">
        <v>10469</v>
      </c>
      <c r="F101" t="s">
        <v>36</v>
      </c>
      <c r="G101" t="s">
        <v>42</v>
      </c>
      <c r="I101" t="s">
        <v>64</v>
      </c>
      <c r="J101">
        <v>48000</v>
      </c>
      <c r="L101" t="s">
        <v>107</v>
      </c>
      <c r="O101" t="s">
        <v>128</v>
      </c>
      <c r="R101" t="s">
        <v>145</v>
      </c>
      <c r="S101" t="s">
        <v>145</v>
      </c>
      <c r="T101">
        <v>0</v>
      </c>
      <c r="U101">
        <v>0</v>
      </c>
      <c r="V101">
        <v>0</v>
      </c>
      <c r="X101">
        <v>0</v>
      </c>
      <c r="Y101" t="s">
        <v>314</v>
      </c>
      <c r="Z101" t="s">
        <v>467</v>
      </c>
    </row>
    <row r="102" spans="1:27">
      <c r="A102" s="1">
        <f>HYPERLINK("https://lsnyc.legalserver.org/matter/dynamic-profile/view/1893756","19-1893756")</f>
        <v>0</v>
      </c>
      <c r="B102" t="s">
        <v>29</v>
      </c>
      <c r="C102" t="s">
        <v>32</v>
      </c>
      <c r="D102" t="s">
        <v>34</v>
      </c>
      <c r="E102">
        <v>10466</v>
      </c>
      <c r="F102" t="s">
        <v>37</v>
      </c>
      <c r="G102" t="s">
        <v>38</v>
      </c>
      <c r="I102" t="s">
        <v>67</v>
      </c>
      <c r="J102">
        <v>112992</v>
      </c>
      <c r="L102" t="s">
        <v>107</v>
      </c>
      <c r="O102" t="s">
        <v>126</v>
      </c>
      <c r="R102" t="s">
        <v>165</v>
      </c>
      <c r="S102" t="s">
        <v>165</v>
      </c>
      <c r="T102">
        <v>0</v>
      </c>
      <c r="U102">
        <v>0</v>
      </c>
      <c r="V102">
        <v>0</v>
      </c>
      <c r="X102">
        <v>0</v>
      </c>
      <c r="Y102" t="s">
        <v>315</v>
      </c>
      <c r="Z102" t="s">
        <v>468</v>
      </c>
    </row>
    <row r="103" spans="1:27">
      <c r="A103" s="1">
        <f>HYPERLINK("https://lsnyc.legalserver.org/matter/dynamic-profile/view/1891667","19-1891667")</f>
        <v>0</v>
      </c>
      <c r="B103" t="s">
        <v>29</v>
      </c>
      <c r="C103" t="s">
        <v>32</v>
      </c>
      <c r="D103" t="s">
        <v>34</v>
      </c>
      <c r="E103">
        <v>10463</v>
      </c>
      <c r="F103" t="s">
        <v>36</v>
      </c>
      <c r="G103" t="s">
        <v>43</v>
      </c>
      <c r="I103" t="s">
        <v>64</v>
      </c>
      <c r="J103">
        <v>82332.38</v>
      </c>
      <c r="L103" t="s">
        <v>107</v>
      </c>
      <c r="O103" t="s">
        <v>126</v>
      </c>
      <c r="R103" t="s">
        <v>174</v>
      </c>
      <c r="S103" t="s">
        <v>203</v>
      </c>
      <c r="T103">
        <v>0</v>
      </c>
      <c r="U103">
        <v>0</v>
      </c>
      <c r="V103">
        <v>0</v>
      </c>
      <c r="X103">
        <v>0</v>
      </c>
      <c r="Y103" t="s">
        <v>316</v>
      </c>
      <c r="Z103" t="s">
        <v>469</v>
      </c>
    </row>
    <row r="104" spans="1:27">
      <c r="A104" s="1">
        <f>HYPERLINK("https://lsnyc.legalserver.org/matter/dynamic-profile/view/0782452","15-0782452")</f>
        <v>0</v>
      </c>
      <c r="B104" t="s">
        <v>29</v>
      </c>
      <c r="C104" t="s">
        <v>32</v>
      </c>
      <c r="D104" t="s">
        <v>34</v>
      </c>
      <c r="E104">
        <v>10472</v>
      </c>
      <c r="F104" t="s">
        <v>37</v>
      </c>
      <c r="G104" t="s">
        <v>43</v>
      </c>
      <c r="I104" t="s">
        <v>57</v>
      </c>
      <c r="J104">
        <v>86691.53999999999</v>
      </c>
      <c r="L104" t="s">
        <v>107</v>
      </c>
      <c r="N104" t="s">
        <v>111</v>
      </c>
      <c r="O104" t="s">
        <v>130</v>
      </c>
      <c r="P104" t="s">
        <v>132</v>
      </c>
      <c r="R104" t="s">
        <v>154</v>
      </c>
      <c r="S104" t="s">
        <v>154</v>
      </c>
      <c r="T104">
        <v>0</v>
      </c>
      <c r="U104">
        <v>0</v>
      </c>
      <c r="V104">
        <v>0</v>
      </c>
      <c r="X104">
        <v>0</v>
      </c>
      <c r="Y104" t="s">
        <v>317</v>
      </c>
      <c r="Z104" t="s">
        <v>470</v>
      </c>
      <c r="AA104" t="s">
        <v>528</v>
      </c>
    </row>
    <row r="105" spans="1:27">
      <c r="A105" s="1">
        <f>HYPERLINK("https://lsnyc.legalserver.org/matter/dynamic-profile/view/1833996","17-1833996")</f>
        <v>0</v>
      </c>
      <c r="B105" t="s">
        <v>29</v>
      </c>
      <c r="C105" t="s">
        <v>32</v>
      </c>
      <c r="D105" t="s">
        <v>34</v>
      </c>
      <c r="E105">
        <v>10461</v>
      </c>
      <c r="F105" t="s">
        <v>37</v>
      </c>
      <c r="G105" t="s">
        <v>38</v>
      </c>
      <c r="I105" t="s">
        <v>61</v>
      </c>
      <c r="J105">
        <v>130799.94</v>
      </c>
      <c r="K105" t="s">
        <v>95</v>
      </c>
      <c r="L105" t="s">
        <v>106</v>
      </c>
      <c r="N105" t="s">
        <v>105</v>
      </c>
      <c r="O105" t="s">
        <v>124</v>
      </c>
      <c r="P105" t="s">
        <v>130</v>
      </c>
      <c r="R105" t="s">
        <v>154</v>
      </c>
      <c r="S105" t="s">
        <v>154</v>
      </c>
      <c r="T105">
        <v>0</v>
      </c>
      <c r="U105">
        <v>0</v>
      </c>
      <c r="V105">
        <v>0</v>
      </c>
      <c r="W105">
        <v>33817.46</v>
      </c>
      <c r="X105">
        <v>0</v>
      </c>
      <c r="Y105" t="s">
        <v>318</v>
      </c>
      <c r="Z105" t="s">
        <v>471</v>
      </c>
    </row>
    <row r="106" spans="1:27">
      <c r="A106" s="1">
        <f>HYPERLINK("https://lsnyc.legalserver.org/matter/dynamic-profile/view/0795597","16-0795597")</f>
        <v>0</v>
      </c>
      <c r="B106" t="s">
        <v>29</v>
      </c>
      <c r="C106" t="s">
        <v>32</v>
      </c>
      <c r="D106" t="s">
        <v>34</v>
      </c>
      <c r="E106">
        <v>10457</v>
      </c>
      <c r="F106" t="s">
        <v>37</v>
      </c>
      <c r="G106" t="s">
        <v>38</v>
      </c>
      <c r="H106" t="s">
        <v>50</v>
      </c>
      <c r="I106" t="s">
        <v>65</v>
      </c>
      <c r="J106">
        <v>127936</v>
      </c>
      <c r="K106" t="s">
        <v>94</v>
      </c>
      <c r="L106" t="s">
        <v>107</v>
      </c>
      <c r="N106" t="s">
        <v>116</v>
      </c>
      <c r="O106" t="s">
        <v>132</v>
      </c>
      <c r="P106" t="s">
        <v>134</v>
      </c>
      <c r="R106" t="s">
        <v>154</v>
      </c>
      <c r="S106" t="s">
        <v>154</v>
      </c>
      <c r="T106">
        <v>0</v>
      </c>
      <c r="U106">
        <v>0</v>
      </c>
      <c r="V106">
        <v>202763.62</v>
      </c>
      <c r="X106">
        <v>0</v>
      </c>
      <c r="Y106" t="s">
        <v>319</v>
      </c>
      <c r="Z106" t="s">
        <v>472</v>
      </c>
      <c r="AA106" t="s">
        <v>526</v>
      </c>
    </row>
    <row r="107" spans="1:27">
      <c r="A107" s="1">
        <f>HYPERLINK("https://lsnyc.legalserver.org/matter/dynamic-profile/view/1882126","18-1882126")</f>
        <v>0</v>
      </c>
      <c r="B107" t="s">
        <v>29</v>
      </c>
      <c r="C107" t="s">
        <v>32</v>
      </c>
      <c r="D107" t="s">
        <v>34</v>
      </c>
      <c r="E107">
        <v>10472</v>
      </c>
      <c r="F107" t="s">
        <v>37</v>
      </c>
      <c r="G107" t="s">
        <v>38</v>
      </c>
      <c r="H107" t="s">
        <v>46</v>
      </c>
      <c r="I107" t="s">
        <v>58</v>
      </c>
      <c r="J107">
        <v>176400</v>
      </c>
      <c r="K107" t="s">
        <v>94</v>
      </c>
      <c r="L107" t="s">
        <v>106</v>
      </c>
      <c r="N107" t="s">
        <v>116</v>
      </c>
      <c r="O107" t="s">
        <v>124</v>
      </c>
      <c r="P107" t="s">
        <v>130</v>
      </c>
      <c r="R107" t="s">
        <v>154</v>
      </c>
      <c r="S107" t="s">
        <v>154</v>
      </c>
      <c r="T107">
        <v>0</v>
      </c>
      <c r="U107">
        <v>0</v>
      </c>
      <c r="V107">
        <v>0</v>
      </c>
      <c r="X107">
        <v>0</v>
      </c>
      <c r="Y107" t="s">
        <v>255</v>
      </c>
      <c r="Z107" t="s">
        <v>473</v>
      </c>
      <c r="AA107" t="s">
        <v>526</v>
      </c>
    </row>
    <row r="108" spans="1:27">
      <c r="A108" s="1">
        <f>HYPERLINK("https://lsnyc.legalserver.org/matter/dynamic-profile/view/1902840","19-1902840")</f>
        <v>0</v>
      </c>
      <c r="B108" t="s">
        <v>29</v>
      </c>
      <c r="C108" t="s">
        <v>32</v>
      </c>
      <c r="D108" t="s">
        <v>34</v>
      </c>
      <c r="E108">
        <v>10456</v>
      </c>
      <c r="F108" t="s">
        <v>36</v>
      </c>
      <c r="G108" t="s">
        <v>44</v>
      </c>
      <c r="I108" t="s">
        <v>57</v>
      </c>
      <c r="J108">
        <v>35808</v>
      </c>
      <c r="L108" t="s">
        <v>107</v>
      </c>
      <c r="O108" t="s">
        <v>128</v>
      </c>
      <c r="R108" t="s">
        <v>150</v>
      </c>
      <c r="S108" t="s">
        <v>150</v>
      </c>
      <c r="T108">
        <v>0</v>
      </c>
      <c r="U108">
        <v>0</v>
      </c>
      <c r="V108">
        <v>0</v>
      </c>
      <c r="X108">
        <v>0</v>
      </c>
      <c r="Y108" t="s">
        <v>320</v>
      </c>
      <c r="Z108" t="s">
        <v>426</v>
      </c>
    </row>
    <row r="109" spans="1:27">
      <c r="A109" s="1">
        <f>HYPERLINK("https://lsnyc.legalserver.org/matter/dynamic-profile/view/1888853","19-1888853")</f>
        <v>0</v>
      </c>
      <c r="B109" t="s">
        <v>29</v>
      </c>
      <c r="C109" t="s">
        <v>32</v>
      </c>
      <c r="D109" t="s">
        <v>34</v>
      </c>
      <c r="E109">
        <v>10462</v>
      </c>
      <c r="F109" t="s">
        <v>37</v>
      </c>
      <c r="G109" t="s">
        <v>49</v>
      </c>
      <c r="I109" t="s">
        <v>84</v>
      </c>
      <c r="J109">
        <v>81000</v>
      </c>
      <c r="L109" t="s">
        <v>106</v>
      </c>
      <c r="O109" t="s">
        <v>124</v>
      </c>
      <c r="R109" t="s">
        <v>136</v>
      </c>
      <c r="S109" t="s">
        <v>150</v>
      </c>
      <c r="T109">
        <v>0</v>
      </c>
      <c r="U109">
        <v>0</v>
      </c>
      <c r="V109">
        <v>0</v>
      </c>
      <c r="X109">
        <v>0</v>
      </c>
      <c r="Y109" t="s">
        <v>285</v>
      </c>
      <c r="Z109" t="s">
        <v>474</v>
      </c>
    </row>
    <row r="110" spans="1:27">
      <c r="A110" s="1">
        <f>HYPERLINK("https://lsnyc.legalserver.org/matter/dynamic-profile/view/1905870","19-1905870")</f>
        <v>0</v>
      </c>
      <c r="B110" t="s">
        <v>29</v>
      </c>
      <c r="C110" t="s">
        <v>32</v>
      </c>
      <c r="D110" t="s">
        <v>34</v>
      </c>
      <c r="E110">
        <v>10469</v>
      </c>
      <c r="F110" t="s">
        <v>36</v>
      </c>
      <c r="G110" t="s">
        <v>41</v>
      </c>
      <c r="I110" t="s">
        <v>58</v>
      </c>
      <c r="J110">
        <v>78000</v>
      </c>
      <c r="L110" t="s">
        <v>106</v>
      </c>
      <c r="O110" t="s">
        <v>124</v>
      </c>
      <c r="R110" t="s">
        <v>136</v>
      </c>
      <c r="S110" t="s">
        <v>150</v>
      </c>
      <c r="T110">
        <v>0</v>
      </c>
      <c r="U110">
        <v>0</v>
      </c>
      <c r="V110">
        <v>0</v>
      </c>
      <c r="X110">
        <v>0</v>
      </c>
      <c r="Y110" t="s">
        <v>321</v>
      </c>
      <c r="Z110" t="s">
        <v>475</v>
      </c>
      <c r="AA110" t="s">
        <v>527</v>
      </c>
    </row>
    <row r="111" spans="1:27">
      <c r="A111" s="1">
        <f>HYPERLINK("https://lsnyc.legalserver.org/matter/dynamic-profile/view/1902857","19-1902857")</f>
        <v>0</v>
      </c>
      <c r="B111" t="s">
        <v>29</v>
      </c>
      <c r="C111" t="s">
        <v>32</v>
      </c>
      <c r="D111" t="s">
        <v>34</v>
      </c>
      <c r="E111">
        <v>10466</v>
      </c>
      <c r="F111" t="s">
        <v>36</v>
      </c>
      <c r="G111" t="s">
        <v>46</v>
      </c>
      <c r="I111" t="s">
        <v>57</v>
      </c>
      <c r="J111">
        <v>50000</v>
      </c>
      <c r="L111" t="s">
        <v>107</v>
      </c>
      <c r="O111" t="s">
        <v>126</v>
      </c>
      <c r="R111" t="s">
        <v>168</v>
      </c>
      <c r="S111" t="s">
        <v>205</v>
      </c>
      <c r="T111">
        <v>0</v>
      </c>
      <c r="U111">
        <v>0</v>
      </c>
      <c r="V111">
        <v>0</v>
      </c>
      <c r="X111">
        <v>0</v>
      </c>
      <c r="Y111" t="s">
        <v>322</v>
      </c>
      <c r="Z111" t="s">
        <v>476</v>
      </c>
    </row>
    <row r="112" spans="1:27">
      <c r="A112" s="1">
        <f>HYPERLINK("https://lsnyc.legalserver.org/matter/dynamic-profile/view/1863714","18-1863714")</f>
        <v>0</v>
      </c>
      <c r="B112" t="s">
        <v>29</v>
      </c>
      <c r="C112" t="s">
        <v>33</v>
      </c>
      <c r="D112" t="s">
        <v>34</v>
      </c>
      <c r="E112">
        <v>10469</v>
      </c>
      <c r="F112" t="s">
        <v>37</v>
      </c>
      <c r="G112" t="s">
        <v>42</v>
      </c>
      <c r="I112" t="s">
        <v>77</v>
      </c>
      <c r="J112">
        <v>30000</v>
      </c>
      <c r="L112" t="s">
        <v>106</v>
      </c>
      <c r="N112" t="s">
        <v>111</v>
      </c>
      <c r="O112" t="s">
        <v>124</v>
      </c>
      <c r="P112" t="s">
        <v>130</v>
      </c>
      <c r="R112" t="s">
        <v>175</v>
      </c>
      <c r="S112" t="s">
        <v>209</v>
      </c>
      <c r="T112">
        <v>0</v>
      </c>
      <c r="U112">
        <v>0</v>
      </c>
      <c r="V112">
        <v>0</v>
      </c>
      <c r="X112">
        <v>0</v>
      </c>
      <c r="Y112" t="s">
        <v>323</v>
      </c>
      <c r="Z112" t="s">
        <v>477</v>
      </c>
    </row>
    <row r="113" spans="1:27">
      <c r="A113" s="1">
        <f>HYPERLINK("https://lsnyc.legalserver.org/matter/dynamic-profile/view/1882175","18-1882175")</f>
        <v>0</v>
      </c>
      <c r="B113" t="s">
        <v>29</v>
      </c>
      <c r="C113" t="s">
        <v>33</v>
      </c>
      <c r="D113" t="s">
        <v>35</v>
      </c>
      <c r="E113">
        <v>10026</v>
      </c>
      <c r="F113" t="s">
        <v>37</v>
      </c>
      <c r="G113" t="s">
        <v>46</v>
      </c>
      <c r="I113" t="s">
        <v>58</v>
      </c>
      <c r="J113">
        <v>160800</v>
      </c>
      <c r="L113" t="s">
        <v>107</v>
      </c>
      <c r="O113" t="s">
        <v>128</v>
      </c>
      <c r="P113" t="s">
        <v>134</v>
      </c>
      <c r="R113" t="s">
        <v>150</v>
      </c>
      <c r="S113" t="s">
        <v>180</v>
      </c>
      <c r="T113">
        <v>0</v>
      </c>
      <c r="U113">
        <v>0</v>
      </c>
      <c r="V113">
        <v>0</v>
      </c>
      <c r="X113">
        <v>0</v>
      </c>
      <c r="Y113" t="s">
        <v>324</v>
      </c>
      <c r="Z113" t="s">
        <v>478</v>
      </c>
    </row>
    <row r="114" spans="1:27">
      <c r="A114" s="1">
        <f>HYPERLINK("https://lsnyc.legalserver.org/matter/dynamic-profile/view/1857004","18-1857004")</f>
        <v>0</v>
      </c>
      <c r="B114" t="s">
        <v>29</v>
      </c>
      <c r="C114" t="s">
        <v>33</v>
      </c>
      <c r="D114" t="s">
        <v>34</v>
      </c>
      <c r="E114">
        <v>10473</v>
      </c>
      <c r="F114" t="s">
        <v>37</v>
      </c>
      <c r="G114" t="s">
        <v>38</v>
      </c>
      <c r="I114" t="s">
        <v>77</v>
      </c>
      <c r="J114">
        <v>16584</v>
      </c>
      <c r="K114" t="s">
        <v>96</v>
      </c>
      <c r="L114" t="s">
        <v>111</v>
      </c>
      <c r="N114" t="s">
        <v>122</v>
      </c>
      <c r="O114" t="s">
        <v>132</v>
      </c>
      <c r="P114" t="s">
        <v>125</v>
      </c>
      <c r="R114" t="s">
        <v>176</v>
      </c>
      <c r="S114" t="s">
        <v>139</v>
      </c>
      <c r="T114">
        <v>0</v>
      </c>
      <c r="U114">
        <v>0</v>
      </c>
      <c r="V114">
        <v>0</v>
      </c>
      <c r="X114">
        <v>0</v>
      </c>
      <c r="Y114" t="s">
        <v>325</v>
      </c>
      <c r="Z114" t="s">
        <v>479</v>
      </c>
      <c r="AA114" t="s">
        <v>528</v>
      </c>
    </row>
    <row r="115" spans="1:27">
      <c r="A115" s="1">
        <f>HYPERLINK("https://lsnyc.legalserver.org/matter/dynamic-profile/view/1863022","18-1863022")</f>
        <v>0</v>
      </c>
      <c r="B115" t="s">
        <v>29</v>
      </c>
      <c r="C115" t="s">
        <v>33</v>
      </c>
      <c r="D115" t="s">
        <v>34</v>
      </c>
      <c r="E115">
        <v>10466</v>
      </c>
      <c r="F115" t="s">
        <v>37</v>
      </c>
      <c r="G115" t="s">
        <v>38</v>
      </c>
      <c r="I115" t="s">
        <v>57</v>
      </c>
      <c r="J115">
        <v>34860</v>
      </c>
      <c r="L115" t="s">
        <v>107</v>
      </c>
      <c r="O115" t="s">
        <v>128</v>
      </c>
      <c r="R115" t="s">
        <v>177</v>
      </c>
      <c r="S115" t="s">
        <v>210</v>
      </c>
      <c r="T115">
        <v>0</v>
      </c>
      <c r="U115">
        <v>0</v>
      </c>
      <c r="V115">
        <v>0</v>
      </c>
      <c r="X115">
        <v>0</v>
      </c>
      <c r="Y115" t="s">
        <v>326</v>
      </c>
      <c r="Z115" t="s">
        <v>480</v>
      </c>
    </row>
    <row r="116" spans="1:27">
      <c r="A116" s="1">
        <f>HYPERLINK("https://lsnyc.legalserver.org/matter/dynamic-profile/view/1850786","17-1850786")</f>
        <v>0</v>
      </c>
      <c r="B116" t="s">
        <v>29</v>
      </c>
      <c r="C116" t="s">
        <v>33</v>
      </c>
      <c r="D116" t="s">
        <v>34</v>
      </c>
      <c r="E116">
        <v>10468</v>
      </c>
      <c r="F116" t="s">
        <v>37</v>
      </c>
      <c r="G116" t="s">
        <v>43</v>
      </c>
      <c r="H116" t="s">
        <v>46</v>
      </c>
      <c r="I116" t="s">
        <v>77</v>
      </c>
      <c r="J116">
        <v>62400</v>
      </c>
      <c r="K116" t="s">
        <v>95</v>
      </c>
      <c r="L116" t="s">
        <v>107</v>
      </c>
      <c r="N116" t="s">
        <v>105</v>
      </c>
      <c r="O116" t="s">
        <v>132</v>
      </c>
      <c r="P116" t="s">
        <v>130</v>
      </c>
      <c r="R116" t="s">
        <v>142</v>
      </c>
      <c r="S116" t="s">
        <v>142</v>
      </c>
      <c r="T116">
        <v>0</v>
      </c>
      <c r="U116">
        <v>0</v>
      </c>
      <c r="V116">
        <v>0</v>
      </c>
      <c r="W116">
        <v>42738.77</v>
      </c>
      <c r="X116">
        <v>0</v>
      </c>
      <c r="Y116" t="s">
        <v>327</v>
      </c>
      <c r="Z116" t="s">
        <v>481</v>
      </c>
      <c r="AA116" t="s">
        <v>528</v>
      </c>
    </row>
    <row r="117" spans="1:27">
      <c r="A117" s="1">
        <f>HYPERLINK("https://lsnyc.legalserver.org/matter/dynamic-profile/view/1856439","18-1856439")</f>
        <v>0</v>
      </c>
      <c r="B117" t="s">
        <v>29</v>
      </c>
      <c r="C117" t="s">
        <v>33</v>
      </c>
      <c r="D117" t="s">
        <v>34</v>
      </c>
      <c r="E117">
        <v>10473</v>
      </c>
      <c r="F117" t="s">
        <v>37</v>
      </c>
      <c r="G117" t="s">
        <v>38</v>
      </c>
      <c r="I117" t="s">
        <v>62</v>
      </c>
      <c r="J117">
        <v>133800</v>
      </c>
      <c r="L117" t="s">
        <v>107</v>
      </c>
      <c r="N117" t="s">
        <v>106</v>
      </c>
      <c r="O117" t="s">
        <v>128</v>
      </c>
      <c r="P117" t="s">
        <v>124</v>
      </c>
      <c r="R117" t="s">
        <v>142</v>
      </c>
      <c r="S117" t="s">
        <v>142</v>
      </c>
      <c r="T117">
        <v>0</v>
      </c>
      <c r="U117">
        <v>0</v>
      </c>
      <c r="V117">
        <v>0</v>
      </c>
      <c r="X117">
        <v>0</v>
      </c>
      <c r="Y117" t="s">
        <v>328</v>
      </c>
      <c r="Z117" t="s">
        <v>411</v>
      </c>
    </row>
    <row r="118" spans="1:27">
      <c r="A118" s="1">
        <f>HYPERLINK("https://lsnyc.legalserver.org/matter/dynamic-profile/view/1867664","18-1867664")</f>
        <v>0</v>
      </c>
      <c r="B118" t="s">
        <v>29</v>
      </c>
      <c r="C118" t="s">
        <v>33</v>
      </c>
      <c r="D118" t="s">
        <v>34</v>
      </c>
      <c r="E118">
        <v>10469</v>
      </c>
      <c r="F118" t="s">
        <v>37</v>
      </c>
      <c r="G118" t="s">
        <v>38</v>
      </c>
      <c r="H118" t="s">
        <v>53</v>
      </c>
      <c r="I118" t="s">
        <v>58</v>
      </c>
      <c r="J118">
        <v>38400</v>
      </c>
      <c r="L118" t="s">
        <v>114</v>
      </c>
      <c r="O118" t="s">
        <v>124</v>
      </c>
      <c r="P118" t="s">
        <v>130</v>
      </c>
      <c r="R118" t="s">
        <v>137</v>
      </c>
      <c r="S118" t="s">
        <v>211</v>
      </c>
      <c r="T118">
        <v>0</v>
      </c>
      <c r="U118">
        <v>0</v>
      </c>
      <c r="V118">
        <v>0</v>
      </c>
      <c r="X118">
        <v>0</v>
      </c>
      <c r="Y118" t="s">
        <v>329</v>
      </c>
      <c r="Z118" t="s">
        <v>478</v>
      </c>
      <c r="AA118" t="s">
        <v>529</v>
      </c>
    </row>
    <row r="119" spans="1:27">
      <c r="A119" s="1">
        <f>HYPERLINK("https://lsnyc.legalserver.org/matter/dynamic-profile/view/1872808","18-1872808")</f>
        <v>0</v>
      </c>
      <c r="B119" t="s">
        <v>29</v>
      </c>
      <c r="C119" t="s">
        <v>33</v>
      </c>
      <c r="D119" t="s">
        <v>34</v>
      </c>
      <c r="E119">
        <v>10469</v>
      </c>
      <c r="F119" t="s">
        <v>37</v>
      </c>
      <c r="G119" t="s">
        <v>44</v>
      </c>
      <c r="I119" t="s">
        <v>77</v>
      </c>
      <c r="J119">
        <v>72000</v>
      </c>
      <c r="K119" t="s">
        <v>97</v>
      </c>
      <c r="L119" t="s">
        <v>108</v>
      </c>
      <c r="O119" t="s">
        <v>131</v>
      </c>
      <c r="P119" t="s">
        <v>128</v>
      </c>
      <c r="T119">
        <v>0</v>
      </c>
      <c r="U119">
        <v>0</v>
      </c>
      <c r="V119">
        <v>0</v>
      </c>
      <c r="X119">
        <v>0</v>
      </c>
      <c r="Y119" t="s">
        <v>330</v>
      </c>
      <c r="Z119" t="s">
        <v>482</v>
      </c>
    </row>
    <row r="120" spans="1:27">
      <c r="A120" s="1">
        <f>HYPERLINK("https://lsnyc.legalserver.org/matter/dynamic-profile/view/1884942","18-1884942")</f>
        <v>0</v>
      </c>
      <c r="B120" t="s">
        <v>29</v>
      </c>
      <c r="C120" t="s">
        <v>33</v>
      </c>
      <c r="D120" t="s">
        <v>34</v>
      </c>
      <c r="E120">
        <v>10462</v>
      </c>
      <c r="F120" t="s">
        <v>37</v>
      </c>
      <c r="G120" t="s">
        <v>41</v>
      </c>
      <c r="I120" t="s">
        <v>62</v>
      </c>
      <c r="J120">
        <v>72000</v>
      </c>
      <c r="L120" t="s">
        <v>107</v>
      </c>
      <c r="O120" t="s">
        <v>128</v>
      </c>
      <c r="R120" t="s">
        <v>178</v>
      </c>
      <c r="S120" t="s">
        <v>202</v>
      </c>
      <c r="T120">
        <v>0</v>
      </c>
      <c r="U120">
        <v>0</v>
      </c>
      <c r="V120">
        <v>0</v>
      </c>
      <c r="X120">
        <v>0</v>
      </c>
      <c r="Y120" t="s">
        <v>331</v>
      </c>
      <c r="Z120" t="s">
        <v>483</v>
      </c>
    </row>
    <row r="121" spans="1:27">
      <c r="A121" s="1">
        <f>HYPERLINK("https://lsnyc.legalserver.org/matter/dynamic-profile/view/1866391","18-1866391")</f>
        <v>0</v>
      </c>
      <c r="B121" t="s">
        <v>29</v>
      </c>
      <c r="C121" t="s">
        <v>33</v>
      </c>
      <c r="D121" t="s">
        <v>34</v>
      </c>
      <c r="E121">
        <v>10469</v>
      </c>
      <c r="F121" t="s">
        <v>37</v>
      </c>
      <c r="G121" t="s">
        <v>38</v>
      </c>
      <c r="I121" t="s">
        <v>62</v>
      </c>
      <c r="J121">
        <v>26000</v>
      </c>
      <c r="K121" t="s">
        <v>95</v>
      </c>
      <c r="L121" t="s">
        <v>105</v>
      </c>
      <c r="N121" t="s">
        <v>107</v>
      </c>
      <c r="O121" t="s">
        <v>129</v>
      </c>
      <c r="P121" t="s">
        <v>128</v>
      </c>
      <c r="R121" t="s">
        <v>146</v>
      </c>
      <c r="S121" t="s">
        <v>141</v>
      </c>
      <c r="T121">
        <v>0</v>
      </c>
      <c r="U121">
        <v>0</v>
      </c>
      <c r="V121">
        <v>0</v>
      </c>
      <c r="W121" t="s">
        <v>222</v>
      </c>
      <c r="X121">
        <v>0</v>
      </c>
      <c r="Y121" t="s">
        <v>332</v>
      </c>
      <c r="Z121" t="s">
        <v>484</v>
      </c>
    </row>
    <row r="122" spans="1:27">
      <c r="A122" s="1">
        <f>HYPERLINK("https://lsnyc.legalserver.org/matter/dynamic-profile/view/1872776","18-1872776")</f>
        <v>0</v>
      </c>
      <c r="B122" t="s">
        <v>29</v>
      </c>
      <c r="C122" t="s">
        <v>33</v>
      </c>
      <c r="D122" t="s">
        <v>34</v>
      </c>
      <c r="E122">
        <v>10466</v>
      </c>
      <c r="F122" t="s">
        <v>37</v>
      </c>
      <c r="G122" t="s">
        <v>42</v>
      </c>
      <c r="H122" t="s">
        <v>46</v>
      </c>
      <c r="I122" t="s">
        <v>77</v>
      </c>
      <c r="J122">
        <v>12000</v>
      </c>
      <c r="K122" t="s">
        <v>98</v>
      </c>
      <c r="L122" t="s">
        <v>111</v>
      </c>
      <c r="N122" t="s">
        <v>102</v>
      </c>
      <c r="O122" t="s">
        <v>125</v>
      </c>
      <c r="P122" t="s">
        <v>129</v>
      </c>
      <c r="R122" t="s">
        <v>179</v>
      </c>
      <c r="S122" t="s">
        <v>146</v>
      </c>
      <c r="T122">
        <v>0</v>
      </c>
      <c r="U122">
        <v>0</v>
      </c>
      <c r="V122">
        <v>0</v>
      </c>
      <c r="X122">
        <v>0</v>
      </c>
      <c r="Y122" t="s">
        <v>333</v>
      </c>
      <c r="Z122" t="s">
        <v>485</v>
      </c>
    </row>
    <row r="123" spans="1:27">
      <c r="A123" s="1">
        <f>HYPERLINK("https://lsnyc.legalserver.org/matter/dynamic-profile/view/1870026","18-1870026")</f>
        <v>0</v>
      </c>
      <c r="B123" t="s">
        <v>29</v>
      </c>
      <c r="C123" t="s">
        <v>33</v>
      </c>
      <c r="D123" t="s">
        <v>34</v>
      </c>
      <c r="E123">
        <v>10462</v>
      </c>
      <c r="F123" t="s">
        <v>37</v>
      </c>
      <c r="G123" t="s">
        <v>38</v>
      </c>
      <c r="I123" t="s">
        <v>58</v>
      </c>
      <c r="J123">
        <v>28080</v>
      </c>
      <c r="L123" t="s">
        <v>110</v>
      </c>
      <c r="O123" t="s">
        <v>125</v>
      </c>
      <c r="P123" t="s">
        <v>125</v>
      </c>
      <c r="R123" t="s">
        <v>180</v>
      </c>
      <c r="S123" t="s">
        <v>212</v>
      </c>
      <c r="T123">
        <v>0</v>
      </c>
      <c r="U123">
        <v>0</v>
      </c>
      <c r="V123">
        <v>0</v>
      </c>
      <c r="X123">
        <v>0</v>
      </c>
      <c r="Y123" t="s">
        <v>334</v>
      </c>
      <c r="Z123" t="s">
        <v>486</v>
      </c>
    </row>
    <row r="124" spans="1:27">
      <c r="A124" s="1">
        <f>HYPERLINK("https://lsnyc.legalserver.org/matter/dynamic-profile/view/1852987","17-1852987")</f>
        <v>0</v>
      </c>
      <c r="B124" t="s">
        <v>29</v>
      </c>
      <c r="C124" t="s">
        <v>33</v>
      </c>
      <c r="D124" t="s">
        <v>34</v>
      </c>
      <c r="E124">
        <v>10458</v>
      </c>
      <c r="F124" t="s">
        <v>37</v>
      </c>
      <c r="G124" t="s">
        <v>39</v>
      </c>
      <c r="I124" t="s">
        <v>85</v>
      </c>
      <c r="J124">
        <v>12000</v>
      </c>
      <c r="L124" t="s">
        <v>106</v>
      </c>
      <c r="O124" t="s">
        <v>124</v>
      </c>
      <c r="P124" t="s">
        <v>130</v>
      </c>
      <c r="R124" t="s">
        <v>175</v>
      </c>
      <c r="S124" t="s">
        <v>175</v>
      </c>
      <c r="T124">
        <v>0</v>
      </c>
      <c r="U124">
        <v>0</v>
      </c>
      <c r="V124">
        <v>0</v>
      </c>
      <c r="X124">
        <v>0</v>
      </c>
      <c r="Y124" t="s">
        <v>335</v>
      </c>
      <c r="Z124" t="s">
        <v>487</v>
      </c>
    </row>
    <row r="125" spans="1:27">
      <c r="A125" s="1">
        <f>HYPERLINK("https://lsnyc.legalserver.org/matter/dynamic-profile/view/1850846","17-1850846")</f>
        <v>0</v>
      </c>
      <c r="B125" t="s">
        <v>29</v>
      </c>
      <c r="C125" t="s">
        <v>33</v>
      </c>
      <c r="D125" t="s">
        <v>34</v>
      </c>
      <c r="E125">
        <v>10458</v>
      </c>
      <c r="F125" t="s">
        <v>37</v>
      </c>
      <c r="G125" t="s">
        <v>43</v>
      </c>
      <c r="I125" t="s">
        <v>72</v>
      </c>
      <c r="J125">
        <v>83200</v>
      </c>
      <c r="L125" t="s">
        <v>106</v>
      </c>
      <c r="O125" t="s">
        <v>124</v>
      </c>
      <c r="P125" t="s">
        <v>130</v>
      </c>
      <c r="R125" t="s">
        <v>148</v>
      </c>
      <c r="S125" t="s">
        <v>203</v>
      </c>
      <c r="T125">
        <v>0</v>
      </c>
      <c r="U125">
        <v>0</v>
      </c>
      <c r="V125">
        <v>0</v>
      </c>
      <c r="X125">
        <v>0</v>
      </c>
      <c r="Y125" t="s">
        <v>336</v>
      </c>
      <c r="Z125" t="s">
        <v>488</v>
      </c>
      <c r="AA125" t="s">
        <v>530</v>
      </c>
    </row>
    <row r="126" spans="1:27">
      <c r="A126" s="1">
        <f>HYPERLINK("https://lsnyc.legalserver.org/matter/dynamic-profile/view/1876194","18-1876194")</f>
        <v>0</v>
      </c>
      <c r="B126" t="s">
        <v>29</v>
      </c>
      <c r="C126" t="s">
        <v>33</v>
      </c>
      <c r="D126" t="s">
        <v>34</v>
      </c>
      <c r="E126">
        <v>10458</v>
      </c>
      <c r="F126" t="s">
        <v>37</v>
      </c>
      <c r="G126" t="s">
        <v>43</v>
      </c>
      <c r="I126" t="s">
        <v>64</v>
      </c>
      <c r="J126">
        <v>83200</v>
      </c>
      <c r="L126" t="s">
        <v>111</v>
      </c>
      <c r="O126" t="s">
        <v>129</v>
      </c>
      <c r="R126" t="s">
        <v>148</v>
      </c>
      <c r="S126" t="s">
        <v>203</v>
      </c>
      <c r="T126">
        <v>0</v>
      </c>
      <c r="U126">
        <v>0</v>
      </c>
      <c r="V126">
        <v>0</v>
      </c>
      <c r="X126">
        <v>0</v>
      </c>
      <c r="Y126" t="s">
        <v>336</v>
      </c>
      <c r="Z126" t="s">
        <v>488</v>
      </c>
    </row>
    <row r="127" spans="1:27">
      <c r="A127" s="1">
        <f>HYPERLINK("https://lsnyc.legalserver.org/matter/dynamic-profile/view/1868175","18-1868175")</f>
        <v>0</v>
      </c>
      <c r="B127" t="s">
        <v>29</v>
      </c>
      <c r="C127" t="s">
        <v>33</v>
      </c>
      <c r="D127" t="s">
        <v>34</v>
      </c>
      <c r="E127">
        <v>10458</v>
      </c>
      <c r="F127" t="s">
        <v>37</v>
      </c>
      <c r="G127" t="s">
        <v>38</v>
      </c>
      <c r="H127" t="s">
        <v>46</v>
      </c>
      <c r="I127" t="s">
        <v>65</v>
      </c>
      <c r="J127">
        <v>100000</v>
      </c>
      <c r="L127" t="s">
        <v>111</v>
      </c>
      <c r="N127" t="s">
        <v>123</v>
      </c>
      <c r="O127" t="s">
        <v>129</v>
      </c>
      <c r="P127" t="s">
        <v>132</v>
      </c>
      <c r="R127" t="s">
        <v>155</v>
      </c>
      <c r="S127" t="s">
        <v>204</v>
      </c>
      <c r="T127">
        <v>0</v>
      </c>
      <c r="U127">
        <v>0</v>
      </c>
      <c r="V127">
        <v>0</v>
      </c>
      <c r="X127">
        <v>0</v>
      </c>
      <c r="Y127" t="s">
        <v>337</v>
      </c>
      <c r="Z127" t="s">
        <v>489</v>
      </c>
      <c r="AA127" t="s">
        <v>527</v>
      </c>
    </row>
    <row r="128" spans="1:27">
      <c r="A128" s="1">
        <f>HYPERLINK("https://lsnyc.legalserver.org/matter/dynamic-profile/view/1880852","18-1880852")</f>
        <v>0</v>
      </c>
      <c r="B128" t="s">
        <v>29</v>
      </c>
      <c r="C128" t="s">
        <v>33</v>
      </c>
      <c r="D128" t="s">
        <v>34</v>
      </c>
      <c r="E128">
        <v>10460</v>
      </c>
      <c r="F128" t="s">
        <v>37</v>
      </c>
      <c r="G128" t="s">
        <v>42</v>
      </c>
      <c r="H128" t="s">
        <v>46</v>
      </c>
      <c r="I128" t="s">
        <v>58</v>
      </c>
      <c r="J128">
        <v>115200</v>
      </c>
      <c r="L128" t="s">
        <v>107</v>
      </c>
      <c r="O128" t="s">
        <v>128</v>
      </c>
      <c r="P128" t="s">
        <v>134</v>
      </c>
      <c r="R128" t="s">
        <v>150</v>
      </c>
      <c r="S128" t="s">
        <v>150</v>
      </c>
      <c r="T128">
        <v>0</v>
      </c>
      <c r="U128">
        <v>0</v>
      </c>
      <c r="V128">
        <v>0</v>
      </c>
      <c r="X128">
        <v>0</v>
      </c>
      <c r="Y128" t="s">
        <v>338</v>
      </c>
      <c r="Z128" t="s">
        <v>490</v>
      </c>
    </row>
    <row r="129" spans="1:27">
      <c r="A129" s="1">
        <f>HYPERLINK("https://lsnyc.legalserver.org/matter/dynamic-profile/view/1896936","19-1896936")</f>
        <v>0</v>
      </c>
      <c r="B129" t="s">
        <v>30</v>
      </c>
      <c r="C129" t="s">
        <v>32</v>
      </c>
      <c r="D129" t="s">
        <v>34</v>
      </c>
      <c r="E129">
        <v>10469</v>
      </c>
      <c r="F129" t="s">
        <v>36</v>
      </c>
      <c r="G129" t="s">
        <v>46</v>
      </c>
      <c r="I129" t="s">
        <v>86</v>
      </c>
      <c r="J129">
        <v>30000</v>
      </c>
      <c r="L129" t="s">
        <v>107</v>
      </c>
      <c r="O129" t="s">
        <v>128</v>
      </c>
      <c r="R129" t="s">
        <v>146</v>
      </c>
      <c r="S129" t="s">
        <v>158</v>
      </c>
      <c r="T129">
        <v>0</v>
      </c>
      <c r="U129">
        <v>0</v>
      </c>
      <c r="V129">
        <v>0</v>
      </c>
      <c r="X129">
        <v>0</v>
      </c>
      <c r="Y129" t="s">
        <v>339</v>
      </c>
      <c r="Z129" t="s">
        <v>418</v>
      </c>
    </row>
    <row r="130" spans="1:27">
      <c r="A130" s="1">
        <f>HYPERLINK("https://lsnyc.legalserver.org/matter/dynamic-profile/view/1892256","19-1892256")</f>
        <v>0</v>
      </c>
      <c r="B130" t="s">
        <v>30</v>
      </c>
      <c r="C130" t="s">
        <v>32</v>
      </c>
      <c r="D130" t="s">
        <v>34</v>
      </c>
      <c r="E130">
        <v>10473</v>
      </c>
      <c r="F130" t="s">
        <v>37</v>
      </c>
      <c r="G130" t="s">
        <v>46</v>
      </c>
      <c r="I130" t="s">
        <v>55</v>
      </c>
      <c r="J130">
        <v>22800</v>
      </c>
      <c r="L130" t="s">
        <v>106</v>
      </c>
      <c r="N130" t="s">
        <v>107</v>
      </c>
      <c r="O130" t="s">
        <v>124</v>
      </c>
      <c r="P130" t="s">
        <v>126</v>
      </c>
      <c r="R130" t="s">
        <v>173</v>
      </c>
      <c r="S130" t="s">
        <v>173</v>
      </c>
      <c r="T130">
        <v>0</v>
      </c>
      <c r="U130">
        <v>0</v>
      </c>
      <c r="V130">
        <v>0</v>
      </c>
      <c r="X130">
        <v>0</v>
      </c>
      <c r="Y130" t="s">
        <v>261</v>
      </c>
      <c r="Z130" t="s">
        <v>491</v>
      </c>
    </row>
    <row r="131" spans="1:27">
      <c r="A131" s="1">
        <f>HYPERLINK("https://lsnyc.legalserver.org/matter/dynamic-profile/view/1878046","18-1878046")</f>
        <v>0</v>
      </c>
      <c r="B131" t="s">
        <v>30</v>
      </c>
      <c r="C131" t="s">
        <v>32</v>
      </c>
      <c r="D131" t="s">
        <v>34</v>
      </c>
      <c r="E131">
        <v>10473</v>
      </c>
      <c r="F131" t="s">
        <v>37</v>
      </c>
      <c r="G131" t="s">
        <v>38</v>
      </c>
      <c r="H131" t="s">
        <v>50</v>
      </c>
      <c r="I131" t="s">
        <v>64</v>
      </c>
      <c r="J131">
        <v>95976</v>
      </c>
      <c r="L131" t="s">
        <v>111</v>
      </c>
      <c r="N131" t="s">
        <v>107</v>
      </c>
      <c r="O131" t="s">
        <v>125</v>
      </c>
      <c r="P131" t="s">
        <v>126</v>
      </c>
      <c r="R131" t="s">
        <v>140</v>
      </c>
      <c r="S131" t="s">
        <v>213</v>
      </c>
      <c r="T131">
        <v>0</v>
      </c>
      <c r="U131">
        <v>0</v>
      </c>
      <c r="V131">
        <v>0</v>
      </c>
      <c r="X131">
        <v>0</v>
      </c>
      <c r="Y131" t="s">
        <v>308</v>
      </c>
      <c r="Z131" t="s">
        <v>492</v>
      </c>
    </row>
    <row r="132" spans="1:27">
      <c r="A132" s="1">
        <f>HYPERLINK("https://lsnyc.legalserver.org/matter/dynamic-profile/view/1890284","19-1890284")</f>
        <v>0</v>
      </c>
      <c r="B132" t="s">
        <v>30</v>
      </c>
      <c r="C132" t="s">
        <v>32</v>
      </c>
      <c r="D132" t="s">
        <v>34</v>
      </c>
      <c r="E132">
        <v>10469</v>
      </c>
      <c r="F132" t="s">
        <v>37</v>
      </c>
      <c r="G132" t="s">
        <v>38</v>
      </c>
      <c r="H132" t="s">
        <v>53</v>
      </c>
      <c r="I132" t="s">
        <v>69</v>
      </c>
      <c r="J132">
        <v>21228</v>
      </c>
      <c r="L132" t="s">
        <v>107</v>
      </c>
      <c r="O132" t="s">
        <v>126</v>
      </c>
      <c r="R132" t="s">
        <v>181</v>
      </c>
      <c r="S132" t="s">
        <v>202</v>
      </c>
      <c r="T132">
        <v>0</v>
      </c>
      <c r="U132">
        <v>0</v>
      </c>
      <c r="V132">
        <v>0</v>
      </c>
      <c r="X132">
        <v>0</v>
      </c>
      <c r="Y132" t="s">
        <v>340</v>
      </c>
      <c r="Z132" t="s">
        <v>493</v>
      </c>
    </row>
    <row r="133" spans="1:27">
      <c r="A133" s="1">
        <f>HYPERLINK("https://lsnyc.legalserver.org/matter/dynamic-profile/view/1892220","19-1892220")</f>
        <v>0</v>
      </c>
      <c r="B133" t="s">
        <v>30</v>
      </c>
      <c r="C133" t="s">
        <v>32</v>
      </c>
      <c r="D133" t="s">
        <v>34</v>
      </c>
      <c r="E133">
        <v>10462</v>
      </c>
      <c r="F133" t="s">
        <v>37</v>
      </c>
      <c r="G133" t="s">
        <v>46</v>
      </c>
      <c r="I133" t="s">
        <v>56</v>
      </c>
      <c r="J133">
        <v>23964</v>
      </c>
      <c r="K133" t="s">
        <v>99</v>
      </c>
      <c r="L133" t="s">
        <v>108</v>
      </c>
      <c r="N133" t="s">
        <v>118</v>
      </c>
      <c r="O133" t="s">
        <v>126</v>
      </c>
      <c r="P133" t="s">
        <v>133</v>
      </c>
      <c r="R133" t="s">
        <v>145</v>
      </c>
      <c r="S133" t="s">
        <v>145</v>
      </c>
      <c r="T133">
        <v>0</v>
      </c>
      <c r="U133">
        <v>0</v>
      </c>
      <c r="V133">
        <v>0</v>
      </c>
      <c r="W133">
        <v>3431.24</v>
      </c>
      <c r="X133">
        <v>0</v>
      </c>
      <c r="Y133" t="s">
        <v>252</v>
      </c>
      <c r="Z133" t="s">
        <v>494</v>
      </c>
    </row>
    <row r="134" spans="1:27">
      <c r="A134" s="1">
        <f>HYPERLINK("https://lsnyc.legalserver.org/matter/dynamic-profile/view/1908378","19-1908378")</f>
        <v>0</v>
      </c>
      <c r="B134" t="s">
        <v>30</v>
      </c>
      <c r="C134" t="s">
        <v>32</v>
      </c>
      <c r="D134" t="s">
        <v>34</v>
      </c>
      <c r="E134">
        <v>10472</v>
      </c>
      <c r="F134" t="s">
        <v>36</v>
      </c>
      <c r="I134" t="s">
        <v>78</v>
      </c>
      <c r="J134">
        <v>92400</v>
      </c>
      <c r="T134">
        <v>0</v>
      </c>
      <c r="U134">
        <v>0</v>
      </c>
      <c r="V134">
        <v>0</v>
      </c>
      <c r="X134">
        <v>0</v>
      </c>
      <c r="Y134" t="s">
        <v>341</v>
      </c>
      <c r="Z134" t="s">
        <v>495</v>
      </c>
    </row>
    <row r="135" spans="1:27">
      <c r="A135" s="1">
        <f>HYPERLINK("https://lsnyc.legalserver.org/matter/dynamic-profile/view/1880228","18-1880228")</f>
        <v>0</v>
      </c>
      <c r="B135" t="s">
        <v>30</v>
      </c>
      <c r="C135" t="s">
        <v>33</v>
      </c>
      <c r="D135" t="s">
        <v>34</v>
      </c>
      <c r="E135">
        <v>10472</v>
      </c>
      <c r="F135" t="s">
        <v>37</v>
      </c>
      <c r="G135" t="s">
        <v>41</v>
      </c>
      <c r="I135" t="s">
        <v>86</v>
      </c>
      <c r="J135">
        <v>40320</v>
      </c>
      <c r="L135" t="s">
        <v>106</v>
      </c>
      <c r="N135" t="s">
        <v>111</v>
      </c>
      <c r="O135" t="s">
        <v>124</v>
      </c>
      <c r="P135" t="s">
        <v>126</v>
      </c>
      <c r="R135" t="s">
        <v>145</v>
      </c>
      <c r="S135" t="s">
        <v>145</v>
      </c>
      <c r="T135">
        <v>0</v>
      </c>
      <c r="U135">
        <v>0</v>
      </c>
      <c r="V135">
        <v>0</v>
      </c>
      <c r="X135">
        <v>0</v>
      </c>
      <c r="Y135" t="s">
        <v>342</v>
      </c>
      <c r="Z135" t="s">
        <v>496</v>
      </c>
    </row>
    <row r="136" spans="1:27">
      <c r="A136" s="1">
        <f>HYPERLINK("https://lsnyc.legalserver.org/matter/dynamic-profile/view/1886231","18-1886231")</f>
        <v>0</v>
      </c>
      <c r="B136" t="s">
        <v>30</v>
      </c>
      <c r="C136" t="s">
        <v>33</v>
      </c>
      <c r="D136" t="s">
        <v>34</v>
      </c>
      <c r="E136">
        <v>10462</v>
      </c>
      <c r="F136" t="s">
        <v>37</v>
      </c>
      <c r="G136" t="s">
        <v>46</v>
      </c>
      <c r="H136" t="s">
        <v>38</v>
      </c>
      <c r="I136" t="s">
        <v>81</v>
      </c>
      <c r="J136">
        <v>9600</v>
      </c>
      <c r="O136" t="s">
        <v>128</v>
      </c>
      <c r="R136" t="s">
        <v>145</v>
      </c>
      <c r="S136" t="s">
        <v>145</v>
      </c>
      <c r="T136">
        <v>0</v>
      </c>
      <c r="U136">
        <v>0</v>
      </c>
      <c r="V136">
        <v>0</v>
      </c>
      <c r="X136">
        <v>0</v>
      </c>
      <c r="Y136" t="s">
        <v>343</v>
      </c>
      <c r="Z136" t="s">
        <v>497</v>
      </c>
    </row>
    <row r="137" spans="1:27">
      <c r="A137" s="1">
        <f>HYPERLINK("https://lsnyc.legalserver.org/matter/dynamic-profile/view/1874029","18-1874029")</f>
        <v>0</v>
      </c>
      <c r="B137" t="s">
        <v>30</v>
      </c>
      <c r="C137" t="s">
        <v>33</v>
      </c>
      <c r="D137" t="s">
        <v>34</v>
      </c>
      <c r="E137">
        <v>10472</v>
      </c>
      <c r="F137" t="s">
        <v>37</v>
      </c>
      <c r="G137" t="s">
        <v>46</v>
      </c>
      <c r="I137" t="s">
        <v>87</v>
      </c>
      <c r="J137">
        <v>56795.28</v>
      </c>
      <c r="L137" t="s">
        <v>107</v>
      </c>
      <c r="O137" t="s">
        <v>128</v>
      </c>
      <c r="R137" t="s">
        <v>175</v>
      </c>
      <c r="S137" t="s">
        <v>175</v>
      </c>
      <c r="T137">
        <v>0</v>
      </c>
      <c r="U137">
        <v>0</v>
      </c>
      <c r="V137">
        <v>0</v>
      </c>
      <c r="X137">
        <v>0</v>
      </c>
      <c r="Y137" t="s">
        <v>344</v>
      </c>
      <c r="Z137" t="s">
        <v>498</v>
      </c>
    </row>
    <row r="138" spans="1:27">
      <c r="A138" s="1">
        <f>HYPERLINK("https://lsnyc.legalserver.org/matter/dynamic-profile/view/0791270","15-0791270")</f>
        <v>0</v>
      </c>
      <c r="B138" t="s">
        <v>31</v>
      </c>
      <c r="C138" t="s">
        <v>32</v>
      </c>
      <c r="D138" t="s">
        <v>34</v>
      </c>
      <c r="E138">
        <v>10466</v>
      </c>
      <c r="F138" t="s">
        <v>37</v>
      </c>
      <c r="G138" t="s">
        <v>46</v>
      </c>
      <c r="H138" t="s">
        <v>43</v>
      </c>
      <c r="I138" t="s">
        <v>59</v>
      </c>
      <c r="J138">
        <v>58000</v>
      </c>
      <c r="L138" t="s">
        <v>115</v>
      </c>
      <c r="O138" t="s">
        <v>130</v>
      </c>
      <c r="P138" t="s">
        <v>134</v>
      </c>
      <c r="R138" t="s">
        <v>182</v>
      </c>
      <c r="S138" t="s">
        <v>182</v>
      </c>
      <c r="T138">
        <v>0</v>
      </c>
      <c r="U138">
        <v>0</v>
      </c>
      <c r="V138">
        <v>0</v>
      </c>
      <c r="X138">
        <v>0</v>
      </c>
      <c r="Y138" t="s">
        <v>245</v>
      </c>
      <c r="Z138" t="s">
        <v>499</v>
      </c>
      <c r="AA138" t="s">
        <v>528</v>
      </c>
    </row>
    <row r="139" spans="1:27">
      <c r="A139" s="1">
        <f>HYPERLINK("https://lsnyc.legalserver.org/matter/dynamic-profile/view/1885995","18-1885995")</f>
        <v>0</v>
      </c>
      <c r="B139" t="s">
        <v>31</v>
      </c>
      <c r="C139" t="s">
        <v>32</v>
      </c>
      <c r="D139" t="s">
        <v>34</v>
      </c>
      <c r="E139">
        <v>10465</v>
      </c>
      <c r="F139" t="s">
        <v>37</v>
      </c>
      <c r="G139" t="s">
        <v>45</v>
      </c>
      <c r="I139" t="s">
        <v>67</v>
      </c>
      <c r="J139">
        <v>60000</v>
      </c>
      <c r="L139" t="s">
        <v>109</v>
      </c>
      <c r="O139" t="s">
        <v>125</v>
      </c>
      <c r="P139" t="s">
        <v>130</v>
      </c>
      <c r="R139" t="s">
        <v>183</v>
      </c>
      <c r="S139" t="s">
        <v>214</v>
      </c>
      <c r="T139">
        <v>0</v>
      </c>
      <c r="U139">
        <v>0</v>
      </c>
      <c r="V139">
        <v>0</v>
      </c>
      <c r="X139">
        <v>0</v>
      </c>
      <c r="Y139" t="s">
        <v>345</v>
      </c>
      <c r="Z139" t="s">
        <v>500</v>
      </c>
    </row>
    <row r="140" spans="1:27">
      <c r="A140" s="1">
        <f>HYPERLINK("https://lsnyc.legalserver.org/matter/dynamic-profile/view/1886196","18-1886196")</f>
        <v>0</v>
      </c>
      <c r="B140" t="s">
        <v>31</v>
      </c>
      <c r="C140" t="s">
        <v>32</v>
      </c>
      <c r="D140" t="s">
        <v>34</v>
      </c>
      <c r="E140">
        <v>10469</v>
      </c>
      <c r="F140" t="s">
        <v>37</v>
      </c>
      <c r="G140" t="s">
        <v>42</v>
      </c>
      <c r="I140" t="s">
        <v>64</v>
      </c>
      <c r="J140">
        <v>79440</v>
      </c>
      <c r="O140" t="s">
        <v>128</v>
      </c>
      <c r="R140" t="s">
        <v>183</v>
      </c>
      <c r="S140" t="s">
        <v>180</v>
      </c>
      <c r="T140">
        <v>0</v>
      </c>
      <c r="U140">
        <v>0</v>
      </c>
      <c r="V140">
        <v>0</v>
      </c>
      <c r="X140">
        <v>0</v>
      </c>
      <c r="Y140" t="s">
        <v>346</v>
      </c>
      <c r="Z140" t="s">
        <v>376</v>
      </c>
    </row>
    <row r="141" spans="1:27">
      <c r="A141" s="1">
        <f>HYPERLINK("https://lsnyc.legalserver.org/matter/dynamic-profile/view/1905216","19-1905216")</f>
        <v>0</v>
      </c>
      <c r="B141" t="s">
        <v>31</v>
      </c>
      <c r="C141" t="s">
        <v>32</v>
      </c>
      <c r="D141" t="s">
        <v>34</v>
      </c>
      <c r="E141">
        <v>10473</v>
      </c>
      <c r="F141" t="s">
        <v>36</v>
      </c>
      <c r="G141" t="s">
        <v>46</v>
      </c>
      <c r="H141" t="s">
        <v>38</v>
      </c>
      <c r="I141" t="s">
        <v>86</v>
      </c>
      <c r="J141">
        <v>29120</v>
      </c>
      <c r="L141" t="s">
        <v>107</v>
      </c>
      <c r="O141" t="s">
        <v>126</v>
      </c>
      <c r="R141" t="s">
        <v>147</v>
      </c>
      <c r="S141" t="s">
        <v>192</v>
      </c>
      <c r="T141">
        <v>0</v>
      </c>
      <c r="U141">
        <v>0</v>
      </c>
      <c r="V141">
        <v>0</v>
      </c>
      <c r="X141">
        <v>0</v>
      </c>
      <c r="Y141" t="s">
        <v>347</v>
      </c>
      <c r="Z141" t="s">
        <v>501</v>
      </c>
    </row>
    <row r="142" spans="1:27">
      <c r="A142" s="1">
        <f>HYPERLINK("https://lsnyc.legalserver.org/matter/dynamic-profile/view/1885923","18-1885923")</f>
        <v>0</v>
      </c>
      <c r="B142" t="s">
        <v>31</v>
      </c>
      <c r="C142" t="s">
        <v>32</v>
      </c>
      <c r="D142" t="s">
        <v>34</v>
      </c>
      <c r="E142">
        <v>10469</v>
      </c>
      <c r="F142" t="s">
        <v>37</v>
      </c>
      <c r="G142" t="s">
        <v>38</v>
      </c>
      <c r="H142" t="s">
        <v>45</v>
      </c>
      <c r="I142" t="s">
        <v>67</v>
      </c>
      <c r="J142">
        <v>18500</v>
      </c>
      <c r="O142" t="s">
        <v>129</v>
      </c>
      <c r="R142" t="s">
        <v>141</v>
      </c>
      <c r="S142" t="s">
        <v>192</v>
      </c>
      <c r="T142">
        <v>0</v>
      </c>
      <c r="U142">
        <v>0</v>
      </c>
      <c r="V142">
        <v>0</v>
      </c>
      <c r="X142">
        <v>0</v>
      </c>
      <c r="Y142" t="s">
        <v>348</v>
      </c>
      <c r="Z142" t="s">
        <v>502</v>
      </c>
    </row>
    <row r="143" spans="1:27">
      <c r="A143" s="1">
        <f>HYPERLINK("https://lsnyc.legalserver.org/matter/dynamic-profile/view/1897389","19-1897389")</f>
        <v>0</v>
      </c>
      <c r="B143" t="s">
        <v>31</v>
      </c>
      <c r="C143" t="s">
        <v>32</v>
      </c>
      <c r="D143" t="s">
        <v>34</v>
      </c>
      <c r="E143">
        <v>10473</v>
      </c>
      <c r="F143" t="s">
        <v>36</v>
      </c>
      <c r="G143" t="s">
        <v>41</v>
      </c>
      <c r="I143" t="s">
        <v>66</v>
      </c>
      <c r="J143">
        <v>44760</v>
      </c>
      <c r="L143" t="s">
        <v>106</v>
      </c>
      <c r="N143" t="s">
        <v>107</v>
      </c>
      <c r="O143" t="s">
        <v>124</v>
      </c>
      <c r="P143" t="s">
        <v>128</v>
      </c>
      <c r="R143" t="s">
        <v>139</v>
      </c>
      <c r="S143" t="s">
        <v>139</v>
      </c>
      <c r="T143">
        <v>0</v>
      </c>
      <c r="U143">
        <v>0</v>
      </c>
      <c r="V143">
        <v>0</v>
      </c>
      <c r="X143">
        <v>0</v>
      </c>
      <c r="Y143" t="s">
        <v>349</v>
      </c>
      <c r="Z143" t="s">
        <v>503</v>
      </c>
    </row>
    <row r="144" spans="1:27">
      <c r="A144" s="1">
        <f>HYPERLINK("https://lsnyc.legalserver.org/matter/dynamic-profile/view/1894570","19-1894570")</f>
        <v>0</v>
      </c>
      <c r="B144" t="s">
        <v>31</v>
      </c>
      <c r="C144" t="s">
        <v>32</v>
      </c>
      <c r="D144" t="s">
        <v>34</v>
      </c>
      <c r="E144">
        <v>10466</v>
      </c>
      <c r="F144" t="s">
        <v>37</v>
      </c>
      <c r="G144" t="s">
        <v>45</v>
      </c>
      <c r="I144" t="s">
        <v>88</v>
      </c>
      <c r="J144">
        <v>115000</v>
      </c>
      <c r="L144" t="s">
        <v>106</v>
      </c>
      <c r="N144" t="s">
        <v>107</v>
      </c>
      <c r="O144" t="s">
        <v>124</v>
      </c>
      <c r="P144" t="s">
        <v>126</v>
      </c>
      <c r="R144" t="s">
        <v>159</v>
      </c>
      <c r="S144" t="s">
        <v>215</v>
      </c>
      <c r="T144">
        <v>0</v>
      </c>
      <c r="U144">
        <v>0</v>
      </c>
      <c r="V144">
        <v>0</v>
      </c>
      <c r="X144">
        <v>0</v>
      </c>
      <c r="Y144" t="s">
        <v>350</v>
      </c>
      <c r="Z144" t="s">
        <v>470</v>
      </c>
    </row>
    <row r="145" spans="1:27">
      <c r="A145" s="1">
        <f>HYPERLINK("https://lsnyc.legalserver.org/matter/dynamic-profile/view/1904572","19-1904572")</f>
        <v>0</v>
      </c>
      <c r="B145" t="s">
        <v>31</v>
      </c>
      <c r="C145" t="s">
        <v>32</v>
      </c>
      <c r="D145" t="s">
        <v>34</v>
      </c>
      <c r="E145">
        <v>10466</v>
      </c>
      <c r="F145" t="s">
        <v>36</v>
      </c>
      <c r="G145" t="s">
        <v>38</v>
      </c>
      <c r="I145" t="s">
        <v>89</v>
      </c>
      <c r="J145">
        <v>0</v>
      </c>
      <c r="L145" t="s">
        <v>107</v>
      </c>
      <c r="O145" t="s">
        <v>128</v>
      </c>
      <c r="R145" t="s">
        <v>184</v>
      </c>
      <c r="S145" t="s">
        <v>173</v>
      </c>
      <c r="T145">
        <v>0</v>
      </c>
      <c r="U145">
        <v>0</v>
      </c>
      <c r="V145">
        <v>0</v>
      </c>
      <c r="X145">
        <v>0</v>
      </c>
      <c r="Y145" t="s">
        <v>351</v>
      </c>
      <c r="Z145" t="s">
        <v>504</v>
      </c>
    </row>
    <row r="146" spans="1:27">
      <c r="A146" s="1">
        <f>HYPERLINK("https://lsnyc.legalserver.org/matter/dynamic-profile/view/1900566","19-1900566")</f>
        <v>0</v>
      </c>
      <c r="B146" t="s">
        <v>31</v>
      </c>
      <c r="C146" t="s">
        <v>32</v>
      </c>
      <c r="D146" t="s">
        <v>34</v>
      </c>
      <c r="E146">
        <v>10465</v>
      </c>
      <c r="F146" t="s">
        <v>36</v>
      </c>
      <c r="G146" t="s">
        <v>41</v>
      </c>
      <c r="H146" t="s">
        <v>42</v>
      </c>
      <c r="I146" t="s">
        <v>66</v>
      </c>
      <c r="J146">
        <v>178800</v>
      </c>
      <c r="L146" t="s">
        <v>106</v>
      </c>
      <c r="N146" t="s">
        <v>102</v>
      </c>
      <c r="O146" t="s">
        <v>124</v>
      </c>
      <c r="P146" t="s">
        <v>125</v>
      </c>
      <c r="R146" t="s">
        <v>162</v>
      </c>
      <c r="S146" t="s">
        <v>216</v>
      </c>
      <c r="T146">
        <v>0</v>
      </c>
      <c r="U146">
        <v>0</v>
      </c>
      <c r="V146">
        <v>0</v>
      </c>
      <c r="X146">
        <v>0</v>
      </c>
      <c r="Y146" t="s">
        <v>352</v>
      </c>
      <c r="Z146" t="s">
        <v>505</v>
      </c>
    </row>
    <row r="147" spans="1:27">
      <c r="A147" s="1">
        <f>HYPERLINK("https://lsnyc.legalserver.org/matter/dynamic-profile/view/1893801","19-1893801")</f>
        <v>0</v>
      </c>
      <c r="B147" t="s">
        <v>31</v>
      </c>
      <c r="C147" t="s">
        <v>32</v>
      </c>
      <c r="D147" t="s">
        <v>34</v>
      </c>
      <c r="E147">
        <v>10473</v>
      </c>
      <c r="F147" t="s">
        <v>37</v>
      </c>
      <c r="G147" t="s">
        <v>38</v>
      </c>
      <c r="H147" t="s">
        <v>42</v>
      </c>
      <c r="I147" t="s">
        <v>56</v>
      </c>
      <c r="J147">
        <v>21636</v>
      </c>
      <c r="L147" t="s">
        <v>106</v>
      </c>
      <c r="N147" t="s">
        <v>107</v>
      </c>
      <c r="O147" t="s">
        <v>124</v>
      </c>
      <c r="P147" t="s">
        <v>128</v>
      </c>
      <c r="R147" t="s">
        <v>162</v>
      </c>
      <c r="S147" t="s">
        <v>216</v>
      </c>
      <c r="T147">
        <v>0</v>
      </c>
      <c r="U147">
        <v>0</v>
      </c>
      <c r="V147">
        <v>0</v>
      </c>
      <c r="X147">
        <v>0</v>
      </c>
      <c r="Y147" t="s">
        <v>353</v>
      </c>
      <c r="Z147" t="s">
        <v>506</v>
      </c>
    </row>
    <row r="148" spans="1:27">
      <c r="A148" s="1">
        <f>HYPERLINK("https://lsnyc.legalserver.org/matter/dynamic-profile/view/1893736","19-1893736")</f>
        <v>0</v>
      </c>
      <c r="B148" t="s">
        <v>31</v>
      </c>
      <c r="C148" t="s">
        <v>32</v>
      </c>
      <c r="D148" t="s">
        <v>34</v>
      </c>
      <c r="E148">
        <v>10466</v>
      </c>
      <c r="F148" t="s">
        <v>37</v>
      </c>
      <c r="G148" t="s">
        <v>46</v>
      </c>
      <c r="I148" t="s">
        <v>56</v>
      </c>
      <c r="J148">
        <v>135200</v>
      </c>
      <c r="L148" t="s">
        <v>106</v>
      </c>
      <c r="N148" t="s">
        <v>107</v>
      </c>
      <c r="O148" t="s">
        <v>124</v>
      </c>
      <c r="P148" t="s">
        <v>126</v>
      </c>
      <c r="R148" t="s">
        <v>144</v>
      </c>
      <c r="S148" t="s">
        <v>144</v>
      </c>
      <c r="T148">
        <v>0</v>
      </c>
      <c r="U148">
        <v>0</v>
      </c>
      <c r="V148">
        <v>0</v>
      </c>
      <c r="X148">
        <v>0</v>
      </c>
      <c r="Y148" t="s">
        <v>354</v>
      </c>
      <c r="Z148" t="s">
        <v>387</v>
      </c>
    </row>
    <row r="149" spans="1:27">
      <c r="A149" s="1">
        <f>HYPERLINK("https://lsnyc.legalserver.org/matter/dynamic-profile/view/1901138","19-1901138")</f>
        <v>0</v>
      </c>
      <c r="B149" t="s">
        <v>31</v>
      </c>
      <c r="C149" t="s">
        <v>32</v>
      </c>
      <c r="D149" t="s">
        <v>34</v>
      </c>
      <c r="E149">
        <v>10466</v>
      </c>
      <c r="F149" t="s">
        <v>36</v>
      </c>
      <c r="G149" t="s">
        <v>41</v>
      </c>
      <c r="H149" t="s">
        <v>53</v>
      </c>
      <c r="I149" t="s">
        <v>63</v>
      </c>
      <c r="J149">
        <v>135200</v>
      </c>
      <c r="L149" t="s">
        <v>107</v>
      </c>
      <c r="N149" t="s">
        <v>106</v>
      </c>
      <c r="O149" t="s">
        <v>130</v>
      </c>
      <c r="P149" t="s">
        <v>132</v>
      </c>
      <c r="R149" t="s">
        <v>144</v>
      </c>
      <c r="S149" t="s">
        <v>144</v>
      </c>
      <c r="T149">
        <v>0</v>
      </c>
      <c r="U149">
        <v>0</v>
      </c>
      <c r="V149">
        <v>0</v>
      </c>
      <c r="X149">
        <v>0</v>
      </c>
      <c r="Y149" t="s">
        <v>355</v>
      </c>
      <c r="Z149" t="s">
        <v>507</v>
      </c>
    </row>
    <row r="150" spans="1:27">
      <c r="A150" s="1">
        <f>HYPERLINK("https://lsnyc.legalserver.org/matter/dynamic-profile/view/1883048","18-1883048")</f>
        <v>0</v>
      </c>
      <c r="B150" t="s">
        <v>31</v>
      </c>
      <c r="C150" t="s">
        <v>32</v>
      </c>
      <c r="D150" t="s">
        <v>34</v>
      </c>
      <c r="E150">
        <v>10467</v>
      </c>
      <c r="F150" t="s">
        <v>37</v>
      </c>
      <c r="G150" t="s">
        <v>42</v>
      </c>
      <c r="H150" t="s">
        <v>46</v>
      </c>
      <c r="I150" t="s">
        <v>85</v>
      </c>
      <c r="J150">
        <v>60000</v>
      </c>
      <c r="K150" t="s">
        <v>100</v>
      </c>
      <c r="L150" t="s">
        <v>116</v>
      </c>
      <c r="N150" t="s">
        <v>102</v>
      </c>
      <c r="O150" t="s">
        <v>132</v>
      </c>
      <c r="P150" t="s">
        <v>130</v>
      </c>
      <c r="R150" t="s">
        <v>147</v>
      </c>
      <c r="S150" t="s">
        <v>217</v>
      </c>
      <c r="T150">
        <v>0</v>
      </c>
      <c r="U150">
        <v>0</v>
      </c>
      <c r="V150">
        <v>0</v>
      </c>
      <c r="X150">
        <v>0</v>
      </c>
      <c r="Y150" t="s">
        <v>356</v>
      </c>
      <c r="Z150" t="s">
        <v>508</v>
      </c>
      <c r="AA150" t="s">
        <v>526</v>
      </c>
    </row>
    <row r="151" spans="1:27">
      <c r="A151" s="1">
        <f>HYPERLINK("https://lsnyc.legalserver.org/matter/dynamic-profile/view/1880835","18-1880835")</f>
        <v>0</v>
      </c>
      <c r="B151" t="s">
        <v>31</v>
      </c>
      <c r="C151" t="s">
        <v>32</v>
      </c>
      <c r="D151" t="s">
        <v>34</v>
      </c>
      <c r="E151">
        <v>10466</v>
      </c>
      <c r="F151" t="s">
        <v>37</v>
      </c>
      <c r="G151" t="s">
        <v>41</v>
      </c>
      <c r="I151" t="s">
        <v>56</v>
      </c>
      <c r="J151">
        <v>107740</v>
      </c>
      <c r="K151" t="s">
        <v>94</v>
      </c>
      <c r="L151" t="s">
        <v>106</v>
      </c>
      <c r="N151" t="s">
        <v>116</v>
      </c>
      <c r="O151" t="s">
        <v>124</v>
      </c>
      <c r="P151" t="s">
        <v>132</v>
      </c>
      <c r="R151" t="s">
        <v>162</v>
      </c>
      <c r="S151" t="s">
        <v>162</v>
      </c>
      <c r="T151">
        <v>0</v>
      </c>
      <c r="U151">
        <v>0</v>
      </c>
      <c r="V151">
        <v>0</v>
      </c>
      <c r="X151">
        <v>0</v>
      </c>
      <c r="Y151" t="s">
        <v>357</v>
      </c>
      <c r="Z151" t="s">
        <v>509</v>
      </c>
      <c r="AA151" t="s">
        <v>526</v>
      </c>
    </row>
    <row r="152" spans="1:27">
      <c r="A152" s="1">
        <f>HYPERLINK("https://lsnyc.legalserver.org/matter/dynamic-profile/view/1890303","19-1890303")</f>
        <v>0</v>
      </c>
      <c r="B152" t="s">
        <v>31</v>
      </c>
      <c r="C152" t="s">
        <v>32</v>
      </c>
      <c r="D152" t="s">
        <v>34</v>
      </c>
      <c r="E152">
        <v>10472</v>
      </c>
      <c r="F152" t="s">
        <v>37</v>
      </c>
      <c r="G152" t="s">
        <v>41</v>
      </c>
      <c r="I152" t="s">
        <v>63</v>
      </c>
      <c r="J152">
        <v>50316</v>
      </c>
      <c r="O152" t="s">
        <v>124</v>
      </c>
      <c r="R152" t="s">
        <v>162</v>
      </c>
      <c r="S152" t="s">
        <v>162</v>
      </c>
      <c r="T152">
        <v>0</v>
      </c>
      <c r="U152">
        <v>0</v>
      </c>
      <c r="V152">
        <v>0</v>
      </c>
      <c r="X152">
        <v>0</v>
      </c>
      <c r="Y152" t="s">
        <v>358</v>
      </c>
      <c r="Z152" t="s">
        <v>510</v>
      </c>
    </row>
    <row r="153" spans="1:27">
      <c r="A153" s="1">
        <f>HYPERLINK("https://lsnyc.legalserver.org/matter/dynamic-profile/view/1882658","18-1882658")</f>
        <v>0</v>
      </c>
      <c r="B153" t="s">
        <v>31</v>
      </c>
      <c r="C153" t="s">
        <v>32</v>
      </c>
      <c r="D153" t="s">
        <v>34</v>
      </c>
      <c r="E153">
        <v>10466</v>
      </c>
      <c r="F153" t="s">
        <v>37</v>
      </c>
      <c r="G153" t="s">
        <v>38</v>
      </c>
      <c r="I153" t="s">
        <v>84</v>
      </c>
      <c r="J153">
        <v>33600</v>
      </c>
      <c r="L153" t="s">
        <v>106</v>
      </c>
      <c r="O153" t="s">
        <v>130</v>
      </c>
      <c r="P153" t="s">
        <v>132</v>
      </c>
      <c r="R153" t="s">
        <v>140</v>
      </c>
      <c r="S153" t="s">
        <v>202</v>
      </c>
      <c r="T153">
        <v>0</v>
      </c>
      <c r="U153">
        <v>0</v>
      </c>
      <c r="V153">
        <v>0</v>
      </c>
      <c r="X153">
        <v>0</v>
      </c>
      <c r="Y153" t="s">
        <v>359</v>
      </c>
      <c r="Z153" t="s">
        <v>511</v>
      </c>
      <c r="AA153" t="s">
        <v>527</v>
      </c>
    </row>
    <row r="154" spans="1:27">
      <c r="A154" s="1">
        <f>HYPERLINK("https://lsnyc.legalserver.org/matter/dynamic-profile/view/1900537","19-1900537")</f>
        <v>0</v>
      </c>
      <c r="B154" t="s">
        <v>31</v>
      </c>
      <c r="C154" t="s">
        <v>32</v>
      </c>
      <c r="D154" t="s">
        <v>34</v>
      </c>
      <c r="E154">
        <v>10462</v>
      </c>
      <c r="F154" t="s">
        <v>36</v>
      </c>
      <c r="G154" t="s">
        <v>43</v>
      </c>
      <c r="I154" t="s">
        <v>67</v>
      </c>
      <c r="J154">
        <v>85300</v>
      </c>
      <c r="L154" t="s">
        <v>106</v>
      </c>
      <c r="N154" t="s">
        <v>102</v>
      </c>
      <c r="O154" t="s">
        <v>127</v>
      </c>
      <c r="P154" t="s">
        <v>124</v>
      </c>
      <c r="R154" t="s">
        <v>145</v>
      </c>
      <c r="S154" t="s">
        <v>145</v>
      </c>
      <c r="T154">
        <v>0</v>
      </c>
      <c r="U154">
        <v>0</v>
      </c>
      <c r="V154">
        <v>0</v>
      </c>
      <c r="X154">
        <v>0</v>
      </c>
      <c r="Y154" t="s">
        <v>360</v>
      </c>
      <c r="Z154" t="s">
        <v>512</v>
      </c>
    </row>
    <row r="155" spans="1:27">
      <c r="A155" s="1">
        <f>HYPERLINK("https://lsnyc.legalserver.org/matter/dynamic-profile/view/0801061","16-0801061")</f>
        <v>0</v>
      </c>
      <c r="B155" t="s">
        <v>31</v>
      </c>
      <c r="C155" t="s">
        <v>32</v>
      </c>
      <c r="D155" t="s">
        <v>34</v>
      </c>
      <c r="E155">
        <v>10455</v>
      </c>
      <c r="F155" t="s">
        <v>37</v>
      </c>
      <c r="G155" t="s">
        <v>48</v>
      </c>
      <c r="I155" t="s">
        <v>87</v>
      </c>
      <c r="J155">
        <v>23124</v>
      </c>
      <c r="L155" t="s">
        <v>107</v>
      </c>
      <c r="O155" t="s">
        <v>129</v>
      </c>
      <c r="P155" t="s">
        <v>126</v>
      </c>
      <c r="R155" t="s">
        <v>145</v>
      </c>
      <c r="S155" t="s">
        <v>145</v>
      </c>
      <c r="T155">
        <v>0</v>
      </c>
      <c r="U155">
        <v>0</v>
      </c>
      <c r="V155">
        <v>0</v>
      </c>
      <c r="X155">
        <v>0</v>
      </c>
      <c r="Y155" t="s">
        <v>361</v>
      </c>
      <c r="Z155" t="s">
        <v>513</v>
      </c>
    </row>
    <row r="156" spans="1:27">
      <c r="A156" s="1">
        <f>HYPERLINK("https://lsnyc.legalserver.org/matter/dynamic-profile/view/1901081","19-1901081")</f>
        <v>0</v>
      </c>
      <c r="B156" t="s">
        <v>31</v>
      </c>
      <c r="C156" t="s">
        <v>32</v>
      </c>
      <c r="D156" t="s">
        <v>34</v>
      </c>
      <c r="E156">
        <v>10469</v>
      </c>
      <c r="F156" t="s">
        <v>36</v>
      </c>
      <c r="G156" t="s">
        <v>44</v>
      </c>
      <c r="I156" t="s">
        <v>89</v>
      </c>
      <c r="J156">
        <v>31128</v>
      </c>
      <c r="L156" t="s">
        <v>107</v>
      </c>
      <c r="O156" t="s">
        <v>128</v>
      </c>
      <c r="R156" t="s">
        <v>145</v>
      </c>
      <c r="S156" t="s">
        <v>145</v>
      </c>
      <c r="T156">
        <v>0</v>
      </c>
      <c r="U156">
        <v>0</v>
      </c>
      <c r="V156">
        <v>0</v>
      </c>
      <c r="X156">
        <v>0</v>
      </c>
      <c r="Y156" t="s">
        <v>362</v>
      </c>
      <c r="Z156" t="s">
        <v>514</v>
      </c>
    </row>
    <row r="157" spans="1:27">
      <c r="A157" s="1">
        <f>HYPERLINK("https://lsnyc.legalserver.org/matter/dynamic-profile/view/1905181","19-1905181")</f>
        <v>0</v>
      </c>
      <c r="B157" t="s">
        <v>31</v>
      </c>
      <c r="C157" t="s">
        <v>32</v>
      </c>
      <c r="D157" t="s">
        <v>34</v>
      </c>
      <c r="E157">
        <v>10463</v>
      </c>
      <c r="F157" t="s">
        <v>36</v>
      </c>
      <c r="G157" t="s">
        <v>38</v>
      </c>
      <c r="I157" t="s">
        <v>59</v>
      </c>
      <c r="J157">
        <v>10080</v>
      </c>
      <c r="L157" t="s">
        <v>106</v>
      </c>
      <c r="O157" t="s">
        <v>124</v>
      </c>
      <c r="R157" t="s">
        <v>145</v>
      </c>
      <c r="S157" t="s">
        <v>145</v>
      </c>
      <c r="T157">
        <v>0</v>
      </c>
      <c r="U157">
        <v>0</v>
      </c>
      <c r="V157">
        <v>0</v>
      </c>
      <c r="X157">
        <v>0</v>
      </c>
      <c r="Y157" t="s">
        <v>363</v>
      </c>
      <c r="Z157" t="s">
        <v>515</v>
      </c>
    </row>
    <row r="158" spans="1:27">
      <c r="A158" s="1">
        <f>HYPERLINK("https://lsnyc.legalserver.org/matter/dynamic-profile/view/1890856","19-1890856")</f>
        <v>0</v>
      </c>
      <c r="B158" t="s">
        <v>31</v>
      </c>
      <c r="C158" t="s">
        <v>32</v>
      </c>
      <c r="D158" t="s">
        <v>34</v>
      </c>
      <c r="E158">
        <v>10466</v>
      </c>
      <c r="F158" t="s">
        <v>37</v>
      </c>
      <c r="G158" t="s">
        <v>46</v>
      </c>
      <c r="I158" t="s">
        <v>60</v>
      </c>
      <c r="J158">
        <v>93368</v>
      </c>
      <c r="L158" t="s">
        <v>107</v>
      </c>
      <c r="O158" t="s">
        <v>126</v>
      </c>
      <c r="P158" t="s">
        <v>132</v>
      </c>
      <c r="R158" t="s">
        <v>141</v>
      </c>
      <c r="S158" t="s">
        <v>141</v>
      </c>
      <c r="T158">
        <v>0</v>
      </c>
      <c r="U158">
        <v>0</v>
      </c>
      <c r="V158">
        <v>0</v>
      </c>
      <c r="X158">
        <v>0</v>
      </c>
      <c r="Y158" t="s">
        <v>364</v>
      </c>
      <c r="Z158" t="s">
        <v>516</v>
      </c>
      <c r="AA158" t="s">
        <v>527</v>
      </c>
    </row>
    <row r="159" spans="1:27">
      <c r="A159" s="1">
        <f>HYPERLINK("https://lsnyc.legalserver.org/matter/dynamic-profile/view/1901075","19-1901075")</f>
        <v>0</v>
      </c>
      <c r="B159" t="s">
        <v>31</v>
      </c>
      <c r="C159" t="s">
        <v>32</v>
      </c>
      <c r="D159" t="s">
        <v>34</v>
      </c>
      <c r="E159">
        <v>10462</v>
      </c>
      <c r="F159" t="s">
        <v>36</v>
      </c>
      <c r="G159" t="s">
        <v>46</v>
      </c>
      <c r="I159" t="s">
        <v>89</v>
      </c>
      <c r="J159">
        <v>15696</v>
      </c>
      <c r="L159" t="s">
        <v>107</v>
      </c>
      <c r="O159" t="s">
        <v>128</v>
      </c>
      <c r="R159" t="s">
        <v>185</v>
      </c>
      <c r="S159" t="s">
        <v>146</v>
      </c>
      <c r="T159">
        <v>0</v>
      </c>
      <c r="U159">
        <v>0</v>
      </c>
      <c r="V159">
        <v>0</v>
      </c>
      <c r="X159">
        <v>0</v>
      </c>
      <c r="Y159" t="s">
        <v>365</v>
      </c>
      <c r="Z159" t="s">
        <v>517</v>
      </c>
    </row>
    <row r="160" spans="1:27">
      <c r="A160" s="1">
        <f>HYPERLINK("https://lsnyc.legalserver.org/matter/dynamic-profile/view/1890292","19-1890292")</f>
        <v>0</v>
      </c>
      <c r="B160" t="s">
        <v>31</v>
      </c>
      <c r="C160" t="s">
        <v>32</v>
      </c>
      <c r="D160" t="s">
        <v>34</v>
      </c>
      <c r="E160">
        <v>10466</v>
      </c>
      <c r="F160" t="s">
        <v>37</v>
      </c>
      <c r="G160" t="s">
        <v>38</v>
      </c>
      <c r="I160" t="s">
        <v>56</v>
      </c>
      <c r="J160">
        <v>65371.28</v>
      </c>
      <c r="K160" t="s">
        <v>98</v>
      </c>
      <c r="L160" t="s">
        <v>106</v>
      </c>
      <c r="N160" t="s">
        <v>102</v>
      </c>
      <c r="O160" t="s">
        <v>124</v>
      </c>
      <c r="P160" t="s">
        <v>133</v>
      </c>
      <c r="R160" t="s">
        <v>186</v>
      </c>
      <c r="S160" t="s">
        <v>186</v>
      </c>
      <c r="T160">
        <v>0</v>
      </c>
      <c r="U160">
        <v>0</v>
      </c>
      <c r="V160">
        <v>0</v>
      </c>
      <c r="X160">
        <v>0</v>
      </c>
      <c r="Y160" t="s">
        <v>280</v>
      </c>
      <c r="Z160" t="s">
        <v>518</v>
      </c>
    </row>
    <row r="161" spans="1:27">
      <c r="A161" s="1">
        <f>HYPERLINK("https://lsnyc.legalserver.org/matter/dynamic-profile/view/1872185","18-1872185")</f>
        <v>0</v>
      </c>
      <c r="B161" t="s">
        <v>31</v>
      </c>
      <c r="C161" t="s">
        <v>32</v>
      </c>
      <c r="D161" t="s">
        <v>34</v>
      </c>
      <c r="E161">
        <v>10472</v>
      </c>
      <c r="F161" t="s">
        <v>37</v>
      </c>
      <c r="G161" t="s">
        <v>38</v>
      </c>
      <c r="H161" t="s">
        <v>53</v>
      </c>
      <c r="I161" t="s">
        <v>67</v>
      </c>
      <c r="J161">
        <v>65000</v>
      </c>
      <c r="L161" t="s">
        <v>107</v>
      </c>
      <c r="O161" t="s">
        <v>128</v>
      </c>
      <c r="P161" t="s">
        <v>132</v>
      </c>
      <c r="R161" t="s">
        <v>187</v>
      </c>
      <c r="S161" t="s">
        <v>187</v>
      </c>
      <c r="T161">
        <v>0</v>
      </c>
      <c r="U161">
        <v>0</v>
      </c>
      <c r="V161">
        <v>0</v>
      </c>
      <c r="X161">
        <v>0</v>
      </c>
      <c r="Y161" t="s">
        <v>366</v>
      </c>
      <c r="Z161" t="s">
        <v>519</v>
      </c>
    </row>
    <row r="162" spans="1:27">
      <c r="A162" s="1">
        <f>HYPERLINK("https://lsnyc.legalserver.org/matter/dynamic-profile/view/1886897","19-1886897")</f>
        <v>0</v>
      </c>
      <c r="B162" t="s">
        <v>31</v>
      </c>
      <c r="C162" t="s">
        <v>32</v>
      </c>
      <c r="D162" t="s">
        <v>34</v>
      </c>
      <c r="E162">
        <v>10453</v>
      </c>
      <c r="F162" t="s">
        <v>37</v>
      </c>
      <c r="G162" t="s">
        <v>38</v>
      </c>
      <c r="H162" t="s">
        <v>42</v>
      </c>
      <c r="I162" t="s">
        <v>63</v>
      </c>
      <c r="J162">
        <v>86400</v>
      </c>
      <c r="L162" t="s">
        <v>106</v>
      </c>
      <c r="O162" t="s">
        <v>124</v>
      </c>
      <c r="R162" t="s">
        <v>140</v>
      </c>
      <c r="S162" t="s">
        <v>203</v>
      </c>
      <c r="T162">
        <v>0</v>
      </c>
      <c r="U162">
        <v>0</v>
      </c>
      <c r="V162">
        <v>0</v>
      </c>
      <c r="X162">
        <v>0</v>
      </c>
      <c r="Y162" t="s">
        <v>367</v>
      </c>
      <c r="Z162" t="s">
        <v>450</v>
      </c>
    </row>
    <row r="163" spans="1:27">
      <c r="A163" s="1">
        <f>HYPERLINK("https://lsnyc.legalserver.org/matter/dynamic-profile/view/1904511","19-1904511")</f>
        <v>0</v>
      </c>
      <c r="B163" t="s">
        <v>31</v>
      </c>
      <c r="C163" t="s">
        <v>32</v>
      </c>
      <c r="D163" t="s">
        <v>34</v>
      </c>
      <c r="E163">
        <v>10461</v>
      </c>
      <c r="F163" t="s">
        <v>36</v>
      </c>
      <c r="G163" t="s">
        <v>46</v>
      </c>
      <c r="H163" t="s">
        <v>42</v>
      </c>
      <c r="I163" t="s">
        <v>64</v>
      </c>
      <c r="J163">
        <v>28564.08</v>
      </c>
      <c r="L163" t="s">
        <v>117</v>
      </c>
      <c r="O163" t="s">
        <v>124</v>
      </c>
      <c r="P163" t="s">
        <v>132</v>
      </c>
      <c r="R163" t="s">
        <v>159</v>
      </c>
      <c r="S163" t="s">
        <v>205</v>
      </c>
      <c r="T163">
        <v>0</v>
      </c>
      <c r="U163">
        <v>0</v>
      </c>
      <c r="V163">
        <v>0</v>
      </c>
      <c r="X163">
        <v>0</v>
      </c>
      <c r="Y163" t="s">
        <v>368</v>
      </c>
      <c r="Z163" t="s">
        <v>520</v>
      </c>
    </row>
    <row r="164" spans="1:27">
      <c r="A164" s="1">
        <f>HYPERLINK("https://lsnyc.legalserver.org/matter/dynamic-profile/view/1890889","19-1890889")</f>
        <v>0</v>
      </c>
      <c r="B164" t="s">
        <v>31</v>
      </c>
      <c r="C164" t="s">
        <v>32</v>
      </c>
      <c r="D164" t="s">
        <v>34</v>
      </c>
      <c r="E164">
        <v>10465</v>
      </c>
      <c r="F164" t="s">
        <v>37</v>
      </c>
      <c r="G164" t="s">
        <v>46</v>
      </c>
      <c r="H164" t="s">
        <v>38</v>
      </c>
      <c r="I164" t="s">
        <v>68</v>
      </c>
      <c r="J164">
        <v>70704</v>
      </c>
      <c r="L164" t="s">
        <v>107</v>
      </c>
      <c r="O164" t="s">
        <v>126</v>
      </c>
      <c r="P164" t="s">
        <v>132</v>
      </c>
      <c r="R164" t="s">
        <v>160</v>
      </c>
      <c r="S164" t="s">
        <v>205</v>
      </c>
      <c r="T164">
        <v>0</v>
      </c>
      <c r="U164">
        <v>0</v>
      </c>
      <c r="V164">
        <v>0</v>
      </c>
      <c r="X164">
        <v>0</v>
      </c>
      <c r="Y164" t="s">
        <v>369</v>
      </c>
      <c r="Z164" t="s">
        <v>490</v>
      </c>
      <c r="AA164" t="s">
        <v>527</v>
      </c>
    </row>
    <row r="165" spans="1:27">
      <c r="A165" s="1">
        <f>HYPERLINK("https://lsnyc.legalserver.org/matter/dynamic-profile/view/1891525","19-1891525")</f>
        <v>0</v>
      </c>
      <c r="B165" t="s">
        <v>31</v>
      </c>
      <c r="C165" t="s">
        <v>32</v>
      </c>
      <c r="D165" t="s">
        <v>34</v>
      </c>
      <c r="E165">
        <v>10456</v>
      </c>
      <c r="F165" t="s">
        <v>37</v>
      </c>
      <c r="G165" t="s">
        <v>43</v>
      </c>
      <c r="I165" t="s">
        <v>72</v>
      </c>
      <c r="J165">
        <v>78720</v>
      </c>
      <c r="L165" t="s">
        <v>106</v>
      </c>
      <c r="O165" t="s">
        <v>124</v>
      </c>
      <c r="P165" t="s">
        <v>130</v>
      </c>
      <c r="R165" t="s">
        <v>159</v>
      </c>
      <c r="S165" t="s">
        <v>205</v>
      </c>
      <c r="T165">
        <v>0</v>
      </c>
      <c r="U165">
        <v>0</v>
      </c>
      <c r="V165">
        <v>0</v>
      </c>
      <c r="X165">
        <v>0</v>
      </c>
      <c r="Y165" t="s">
        <v>370</v>
      </c>
      <c r="Z165" t="s">
        <v>521</v>
      </c>
      <c r="AA165" t="s">
        <v>527</v>
      </c>
    </row>
    <row r="166" spans="1:27">
      <c r="A166" s="1">
        <f>HYPERLINK("https://lsnyc.legalserver.org/matter/dynamic-profile/view/1881036","18-1881036")</f>
        <v>0</v>
      </c>
      <c r="B166" t="s">
        <v>31</v>
      </c>
      <c r="C166" t="s">
        <v>32</v>
      </c>
      <c r="D166" t="s">
        <v>34</v>
      </c>
      <c r="E166">
        <v>10467</v>
      </c>
      <c r="F166" t="s">
        <v>37</v>
      </c>
      <c r="G166" t="s">
        <v>38</v>
      </c>
      <c r="H166" t="s">
        <v>53</v>
      </c>
      <c r="I166" t="s">
        <v>63</v>
      </c>
      <c r="J166">
        <v>54175.98</v>
      </c>
      <c r="O166" t="s">
        <v>129</v>
      </c>
      <c r="R166" t="s">
        <v>188</v>
      </c>
      <c r="T166">
        <v>0</v>
      </c>
      <c r="U166">
        <v>0</v>
      </c>
      <c r="V166">
        <v>0</v>
      </c>
      <c r="X166">
        <v>0</v>
      </c>
      <c r="Y166" t="s">
        <v>371</v>
      </c>
      <c r="Z166" t="s">
        <v>522</v>
      </c>
    </row>
    <row r="167" spans="1:27">
      <c r="A167" s="1">
        <f>HYPERLINK("https://lsnyc.legalserver.org/matter/dynamic-profile/view/1878883","18-1878883")</f>
        <v>0</v>
      </c>
      <c r="B167" t="s">
        <v>31</v>
      </c>
      <c r="C167" t="s">
        <v>32</v>
      </c>
      <c r="D167" t="s">
        <v>34</v>
      </c>
      <c r="E167">
        <v>10466</v>
      </c>
      <c r="F167" t="s">
        <v>37</v>
      </c>
      <c r="G167" t="s">
        <v>38</v>
      </c>
      <c r="I167" t="s">
        <v>67</v>
      </c>
      <c r="J167">
        <v>56000</v>
      </c>
      <c r="K167" t="s">
        <v>101</v>
      </c>
      <c r="L167" t="s">
        <v>105</v>
      </c>
      <c r="N167" t="s">
        <v>110</v>
      </c>
      <c r="O167" t="s">
        <v>128</v>
      </c>
      <c r="P167" t="s">
        <v>125</v>
      </c>
      <c r="R167" t="s">
        <v>170</v>
      </c>
      <c r="T167">
        <v>0</v>
      </c>
      <c r="U167">
        <v>0</v>
      </c>
      <c r="V167">
        <v>0</v>
      </c>
      <c r="W167">
        <v>45842.81</v>
      </c>
      <c r="X167">
        <v>0</v>
      </c>
      <c r="Y167" t="s">
        <v>372</v>
      </c>
      <c r="Z167" t="s">
        <v>421</v>
      </c>
    </row>
    <row r="168" spans="1:27">
      <c r="A168" s="1">
        <f>HYPERLINK("https://lsnyc.legalserver.org/matter/dynamic-profile/view/1877454","18-1877454")</f>
        <v>0</v>
      </c>
      <c r="B168" t="s">
        <v>31</v>
      </c>
      <c r="C168" t="s">
        <v>32</v>
      </c>
      <c r="D168" t="s">
        <v>34</v>
      </c>
      <c r="E168">
        <v>10470</v>
      </c>
      <c r="F168" t="s">
        <v>37</v>
      </c>
      <c r="G168" t="s">
        <v>38</v>
      </c>
      <c r="I168" t="s">
        <v>56</v>
      </c>
      <c r="J168">
        <v>30000</v>
      </c>
      <c r="K168" t="s">
        <v>102</v>
      </c>
      <c r="L168" t="s">
        <v>102</v>
      </c>
      <c r="O168" t="s">
        <v>129</v>
      </c>
      <c r="R168" t="s">
        <v>189</v>
      </c>
      <c r="T168">
        <v>0</v>
      </c>
      <c r="U168">
        <v>0</v>
      </c>
      <c r="V168">
        <v>0</v>
      </c>
      <c r="X168">
        <v>0</v>
      </c>
      <c r="Y168" t="s">
        <v>373</v>
      </c>
      <c r="Z168" t="s">
        <v>523</v>
      </c>
    </row>
    <row r="169" spans="1:27">
      <c r="A169" s="1">
        <f>HYPERLINK("https://lsnyc.legalserver.org/matter/dynamic-profile/view/1853027","17-1853027")</f>
        <v>0</v>
      </c>
      <c r="B169" t="s">
        <v>31</v>
      </c>
      <c r="C169" t="s">
        <v>33</v>
      </c>
      <c r="D169" t="s">
        <v>34</v>
      </c>
      <c r="E169">
        <v>10460</v>
      </c>
      <c r="F169" t="s">
        <v>37</v>
      </c>
      <c r="G169" t="s">
        <v>46</v>
      </c>
      <c r="H169" t="s">
        <v>38</v>
      </c>
      <c r="I169" t="s">
        <v>67</v>
      </c>
      <c r="J169">
        <v>65162.72</v>
      </c>
      <c r="K169" t="s">
        <v>103</v>
      </c>
      <c r="L169" t="s">
        <v>115</v>
      </c>
      <c r="N169" t="s">
        <v>111</v>
      </c>
      <c r="O169" t="s">
        <v>125</v>
      </c>
      <c r="P169" t="s">
        <v>132</v>
      </c>
      <c r="R169" t="s">
        <v>190</v>
      </c>
      <c r="S169" t="s">
        <v>173</v>
      </c>
      <c r="T169">
        <v>0</v>
      </c>
      <c r="U169">
        <v>0</v>
      </c>
      <c r="V169">
        <v>0</v>
      </c>
      <c r="X169">
        <v>0</v>
      </c>
      <c r="Y169" t="s">
        <v>374</v>
      </c>
      <c r="Z169" t="s">
        <v>441</v>
      </c>
      <c r="AA169" t="s">
        <v>527</v>
      </c>
    </row>
    <row r="170" spans="1:27">
      <c r="A170" s="1">
        <f>HYPERLINK("https://lsnyc.legalserver.org/matter/dynamic-profile/view/1874700","18-1874700")</f>
        <v>0</v>
      </c>
      <c r="B170" t="s">
        <v>31</v>
      </c>
      <c r="C170" t="s">
        <v>33</v>
      </c>
      <c r="D170" t="s">
        <v>34</v>
      </c>
      <c r="E170">
        <v>10473</v>
      </c>
      <c r="F170" t="s">
        <v>37</v>
      </c>
      <c r="G170" t="s">
        <v>38</v>
      </c>
      <c r="I170" t="s">
        <v>64</v>
      </c>
      <c r="J170">
        <v>30000</v>
      </c>
      <c r="L170" t="s">
        <v>107</v>
      </c>
      <c r="O170" t="s">
        <v>128</v>
      </c>
      <c r="R170" t="s">
        <v>178</v>
      </c>
      <c r="S170" t="s">
        <v>218</v>
      </c>
      <c r="T170">
        <v>0</v>
      </c>
      <c r="U170">
        <v>0</v>
      </c>
      <c r="V170">
        <v>0</v>
      </c>
      <c r="X170">
        <v>0</v>
      </c>
      <c r="Y170" t="s">
        <v>285</v>
      </c>
      <c r="Z170" t="s">
        <v>524</v>
      </c>
      <c r="AA170" t="s">
        <v>527</v>
      </c>
    </row>
    <row r="171" spans="1:27">
      <c r="A171" s="1">
        <f>HYPERLINK("https://lsnyc.legalserver.org/matter/dynamic-profile/view/1863694","18-1863694")</f>
        <v>0</v>
      </c>
      <c r="B171" t="s">
        <v>31</v>
      </c>
      <c r="C171" t="s">
        <v>33</v>
      </c>
      <c r="D171" t="s">
        <v>34</v>
      </c>
      <c r="E171">
        <v>10469</v>
      </c>
      <c r="F171" t="s">
        <v>37</v>
      </c>
      <c r="G171" t="s">
        <v>44</v>
      </c>
      <c r="I171" t="s">
        <v>90</v>
      </c>
      <c r="J171">
        <v>52200</v>
      </c>
      <c r="K171" t="s">
        <v>92</v>
      </c>
      <c r="L171" t="s">
        <v>108</v>
      </c>
      <c r="N171" t="s">
        <v>110</v>
      </c>
      <c r="O171" t="s">
        <v>131</v>
      </c>
      <c r="P171" t="s">
        <v>125</v>
      </c>
      <c r="R171" t="s">
        <v>191</v>
      </c>
      <c r="S171" t="s">
        <v>219</v>
      </c>
      <c r="T171">
        <v>0</v>
      </c>
      <c r="U171">
        <v>0</v>
      </c>
      <c r="V171">
        <v>0</v>
      </c>
      <c r="X171">
        <v>0</v>
      </c>
      <c r="Y171" t="s">
        <v>375</v>
      </c>
      <c r="Z171" t="s">
        <v>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69"/>
  <sheetViews>
    <sheetView workbookViewId="0"/>
  </sheetViews>
  <sheetFormatPr defaultRowHeight="15"/>
  <cols>
    <col min="1" max="1" width="20.7109375" style="1" customWidth="1"/>
  </cols>
  <sheetData>
    <row r="1" spans="1:6">
      <c r="A1" s="2" t="s">
        <v>531</v>
      </c>
      <c r="B1" s="2" t="s">
        <v>532</v>
      </c>
      <c r="C1" s="2" t="s">
        <v>533</v>
      </c>
      <c r="D1" s="2" t="s">
        <v>534</v>
      </c>
      <c r="E1" s="2" t="s">
        <v>535</v>
      </c>
      <c r="F1" s="2" t="s">
        <v>536</v>
      </c>
    </row>
    <row r="2" spans="1:6">
      <c r="A2" s="1" t="s">
        <v>537</v>
      </c>
      <c r="B2" t="s">
        <v>537</v>
      </c>
      <c r="C2" t="s">
        <v>2005</v>
      </c>
      <c r="E2" s="3">
        <v>42278</v>
      </c>
      <c r="F2" t="s">
        <v>2039</v>
      </c>
    </row>
    <row r="3" spans="1:6">
      <c r="A3" s="1" t="s">
        <v>538</v>
      </c>
      <c r="B3" t="s">
        <v>538</v>
      </c>
      <c r="C3" t="s">
        <v>2006</v>
      </c>
      <c r="D3" t="s">
        <v>94</v>
      </c>
      <c r="E3" s="3">
        <v>42278</v>
      </c>
      <c r="F3" t="s">
        <v>2039</v>
      </c>
    </row>
    <row r="4" spans="1:6">
      <c r="A4" s="1" t="s">
        <v>539</v>
      </c>
      <c r="B4" t="s">
        <v>539</v>
      </c>
      <c r="C4" t="s">
        <v>2006</v>
      </c>
      <c r="D4" t="s">
        <v>94</v>
      </c>
      <c r="E4" s="3">
        <v>42278</v>
      </c>
      <c r="F4" t="s">
        <v>2039</v>
      </c>
    </row>
    <row r="5" spans="1:6">
      <c r="A5" s="1" t="s">
        <v>540</v>
      </c>
      <c r="B5" t="s">
        <v>540</v>
      </c>
      <c r="C5" t="s">
        <v>2005</v>
      </c>
      <c r="E5" s="3">
        <v>42278</v>
      </c>
      <c r="F5" t="s">
        <v>2039</v>
      </c>
    </row>
    <row r="6" spans="1:6">
      <c r="A6" s="1" t="s">
        <v>541</v>
      </c>
      <c r="B6" t="s">
        <v>541</v>
      </c>
      <c r="C6" t="s">
        <v>2005</v>
      </c>
      <c r="E6" s="3">
        <v>42278</v>
      </c>
      <c r="F6" t="s">
        <v>2039</v>
      </c>
    </row>
    <row r="7" spans="1:6">
      <c r="A7" s="1" t="s">
        <v>542</v>
      </c>
      <c r="B7" t="s">
        <v>542</v>
      </c>
      <c r="C7" t="s">
        <v>2006</v>
      </c>
      <c r="E7" s="3">
        <v>42278</v>
      </c>
      <c r="F7" t="s">
        <v>2039</v>
      </c>
    </row>
    <row r="8" spans="1:6">
      <c r="A8" s="1" t="s">
        <v>543</v>
      </c>
      <c r="B8" t="s">
        <v>543</v>
      </c>
      <c r="C8" t="s">
        <v>2006</v>
      </c>
      <c r="D8" t="s">
        <v>2009</v>
      </c>
      <c r="E8" s="3">
        <v>42278</v>
      </c>
      <c r="F8" t="s">
        <v>2039</v>
      </c>
    </row>
    <row r="9" spans="1:6">
      <c r="A9" s="1" t="s">
        <v>544</v>
      </c>
      <c r="B9" t="s">
        <v>544</v>
      </c>
      <c r="C9" t="s">
        <v>2006</v>
      </c>
      <c r="E9" s="3">
        <v>42278</v>
      </c>
      <c r="F9" t="s">
        <v>2039</v>
      </c>
    </row>
    <row r="10" spans="1:6">
      <c r="A10" s="1" t="s">
        <v>545</v>
      </c>
      <c r="B10" t="s">
        <v>545</v>
      </c>
      <c r="C10" t="s">
        <v>2005</v>
      </c>
      <c r="E10" s="3">
        <v>42278</v>
      </c>
      <c r="F10" t="s">
        <v>2039</v>
      </c>
    </row>
    <row r="11" spans="1:6">
      <c r="A11" s="1" t="s">
        <v>546</v>
      </c>
      <c r="B11" t="s">
        <v>546</v>
      </c>
      <c r="C11" t="s">
        <v>2006</v>
      </c>
      <c r="E11" s="3">
        <v>42278</v>
      </c>
      <c r="F11" t="s">
        <v>2039</v>
      </c>
    </row>
    <row r="12" spans="1:6">
      <c r="A12" s="1" t="s">
        <v>547</v>
      </c>
      <c r="B12" t="s">
        <v>547</v>
      </c>
      <c r="C12" t="s">
        <v>2005</v>
      </c>
      <c r="D12" t="s">
        <v>94</v>
      </c>
      <c r="E12" s="3">
        <v>42278</v>
      </c>
      <c r="F12" t="s">
        <v>2039</v>
      </c>
    </row>
    <row r="13" spans="1:6">
      <c r="A13" s="1" t="s">
        <v>548</v>
      </c>
      <c r="B13" t="s">
        <v>548</v>
      </c>
      <c r="C13" t="s">
        <v>2006</v>
      </c>
      <c r="E13" s="3">
        <v>42278</v>
      </c>
      <c r="F13" t="s">
        <v>2039</v>
      </c>
    </row>
    <row r="14" spans="1:6">
      <c r="A14" s="1" t="s">
        <v>549</v>
      </c>
      <c r="B14" t="s">
        <v>549</v>
      </c>
      <c r="C14" t="s">
        <v>2005</v>
      </c>
      <c r="D14" t="s">
        <v>94</v>
      </c>
      <c r="E14" s="3">
        <v>42278</v>
      </c>
      <c r="F14" t="s">
        <v>2039</v>
      </c>
    </row>
    <row r="15" spans="1:6">
      <c r="A15" s="1" t="s">
        <v>550</v>
      </c>
      <c r="B15" t="s">
        <v>550</v>
      </c>
      <c r="C15" t="s">
        <v>2005</v>
      </c>
      <c r="E15" s="3">
        <v>42278</v>
      </c>
      <c r="F15" t="s">
        <v>2039</v>
      </c>
    </row>
    <row r="16" spans="1:6">
      <c r="A16" s="1" t="s">
        <v>551</v>
      </c>
      <c r="B16" t="s">
        <v>551</v>
      </c>
      <c r="C16" t="s">
        <v>2005</v>
      </c>
      <c r="E16" s="3">
        <v>42278</v>
      </c>
      <c r="F16" t="s">
        <v>2039</v>
      </c>
    </row>
    <row r="17" spans="1:6">
      <c r="A17" s="1" t="s">
        <v>552</v>
      </c>
      <c r="B17" t="s">
        <v>552</v>
      </c>
      <c r="C17" t="s">
        <v>2006</v>
      </c>
      <c r="E17" s="3">
        <v>42278</v>
      </c>
      <c r="F17" t="s">
        <v>2039</v>
      </c>
    </row>
    <row r="18" spans="1:6">
      <c r="A18" s="1" t="s">
        <v>553</v>
      </c>
      <c r="B18" t="s">
        <v>553</v>
      </c>
      <c r="C18" t="s">
        <v>2006</v>
      </c>
      <c r="E18" s="3">
        <v>42278</v>
      </c>
      <c r="F18" t="s">
        <v>2039</v>
      </c>
    </row>
    <row r="19" spans="1:6">
      <c r="A19" s="1" t="s">
        <v>554</v>
      </c>
      <c r="B19" t="s">
        <v>554</v>
      </c>
      <c r="C19" t="s">
        <v>2006</v>
      </c>
      <c r="E19" s="3">
        <v>42278</v>
      </c>
      <c r="F19" t="s">
        <v>2039</v>
      </c>
    </row>
    <row r="20" spans="1:6">
      <c r="A20" s="1" t="s">
        <v>555</v>
      </c>
      <c r="B20" t="s">
        <v>555</v>
      </c>
      <c r="C20" t="s">
        <v>2006</v>
      </c>
      <c r="D20" t="s">
        <v>100</v>
      </c>
      <c r="E20" s="3">
        <v>42369</v>
      </c>
      <c r="F20" t="s">
        <v>2039</v>
      </c>
    </row>
    <row r="21" spans="1:6">
      <c r="A21" s="1" t="s">
        <v>556</v>
      </c>
      <c r="B21" t="s">
        <v>556</v>
      </c>
      <c r="C21" t="s">
        <v>2006</v>
      </c>
      <c r="D21" t="s">
        <v>2010</v>
      </c>
      <c r="E21" s="3">
        <v>42278</v>
      </c>
      <c r="F21" t="s">
        <v>2039</v>
      </c>
    </row>
    <row r="22" spans="1:6">
      <c r="A22" s="1" t="s">
        <v>557</v>
      </c>
      <c r="B22" t="s">
        <v>557</v>
      </c>
      <c r="C22" t="s">
        <v>2006</v>
      </c>
      <c r="E22" s="3">
        <v>42278</v>
      </c>
      <c r="F22" t="s">
        <v>2039</v>
      </c>
    </row>
    <row r="23" spans="1:6">
      <c r="A23" s="1" t="s">
        <v>558</v>
      </c>
      <c r="B23" t="s">
        <v>558</v>
      </c>
      <c r="C23" t="s">
        <v>2006</v>
      </c>
      <c r="E23" s="3">
        <v>42278</v>
      </c>
      <c r="F23" t="s">
        <v>2039</v>
      </c>
    </row>
    <row r="24" spans="1:6">
      <c r="A24" s="1" t="s">
        <v>559</v>
      </c>
      <c r="B24" t="s">
        <v>559</v>
      </c>
      <c r="C24" t="s">
        <v>2006</v>
      </c>
      <c r="E24" s="3">
        <v>42278</v>
      </c>
      <c r="F24" t="s">
        <v>2039</v>
      </c>
    </row>
    <row r="25" spans="1:6">
      <c r="A25" s="1" t="s">
        <v>560</v>
      </c>
      <c r="B25" t="s">
        <v>560</v>
      </c>
      <c r="C25" t="s">
        <v>2005</v>
      </c>
      <c r="D25" t="s">
        <v>94</v>
      </c>
      <c r="E25" s="3">
        <v>42452</v>
      </c>
      <c r="F25" t="s">
        <v>2039</v>
      </c>
    </row>
    <row r="26" spans="1:6">
      <c r="A26" s="1" t="s">
        <v>561</v>
      </c>
      <c r="B26" t="s">
        <v>561</v>
      </c>
      <c r="C26" t="s">
        <v>2005</v>
      </c>
      <c r="D26" t="s">
        <v>2011</v>
      </c>
      <c r="E26" s="3">
        <v>42278</v>
      </c>
      <c r="F26" t="s">
        <v>2039</v>
      </c>
    </row>
    <row r="27" spans="1:6">
      <c r="A27" s="1" t="s">
        <v>562</v>
      </c>
      <c r="B27" t="s">
        <v>562</v>
      </c>
      <c r="C27" t="s">
        <v>2006</v>
      </c>
      <c r="E27" s="3">
        <v>42278</v>
      </c>
      <c r="F27" t="s">
        <v>2039</v>
      </c>
    </row>
    <row r="28" spans="1:6">
      <c r="A28" s="1" t="s">
        <v>563</v>
      </c>
      <c r="B28" t="s">
        <v>563</v>
      </c>
      <c r="C28" t="s">
        <v>2006</v>
      </c>
      <c r="E28" s="3">
        <v>42278</v>
      </c>
      <c r="F28" t="s">
        <v>2039</v>
      </c>
    </row>
    <row r="29" spans="1:6">
      <c r="A29" s="1" t="s">
        <v>564</v>
      </c>
      <c r="B29" t="s">
        <v>564</v>
      </c>
      <c r="C29" t="s">
        <v>2006</v>
      </c>
      <c r="E29" s="3">
        <v>42278</v>
      </c>
      <c r="F29" t="s">
        <v>2039</v>
      </c>
    </row>
    <row r="30" spans="1:6">
      <c r="A30" s="1" t="s">
        <v>565</v>
      </c>
      <c r="B30" t="s">
        <v>565</v>
      </c>
      <c r="C30" t="s">
        <v>2006</v>
      </c>
      <c r="E30" s="3">
        <v>42278</v>
      </c>
      <c r="F30" t="s">
        <v>2039</v>
      </c>
    </row>
    <row r="31" spans="1:6">
      <c r="A31" s="1" t="s">
        <v>566</v>
      </c>
      <c r="B31" t="s">
        <v>566</v>
      </c>
      <c r="C31" t="s">
        <v>2006</v>
      </c>
      <c r="E31" s="3">
        <v>42278</v>
      </c>
      <c r="F31" t="s">
        <v>2039</v>
      </c>
    </row>
    <row r="32" spans="1:6">
      <c r="A32" s="1" t="s">
        <v>567</v>
      </c>
      <c r="B32" t="s">
        <v>567</v>
      </c>
      <c r="C32" t="s">
        <v>2006</v>
      </c>
      <c r="E32" s="3">
        <v>42278</v>
      </c>
      <c r="F32" t="s">
        <v>2039</v>
      </c>
    </row>
    <row r="33" spans="1:6">
      <c r="A33" s="1" t="s">
        <v>568</v>
      </c>
      <c r="B33" t="s">
        <v>568</v>
      </c>
      <c r="C33" t="s">
        <v>2006</v>
      </c>
      <c r="E33" s="3">
        <v>42278</v>
      </c>
      <c r="F33" t="s">
        <v>2039</v>
      </c>
    </row>
    <row r="34" spans="1:6">
      <c r="A34" s="1" t="s">
        <v>569</v>
      </c>
      <c r="B34" t="s">
        <v>569</v>
      </c>
      <c r="C34" t="s">
        <v>2006</v>
      </c>
      <c r="E34" s="3">
        <v>42278</v>
      </c>
      <c r="F34" t="s">
        <v>2039</v>
      </c>
    </row>
    <row r="35" spans="1:6">
      <c r="A35" s="1" t="s">
        <v>570</v>
      </c>
      <c r="B35" t="s">
        <v>570</v>
      </c>
      <c r="C35" t="s">
        <v>2006</v>
      </c>
      <c r="D35" t="s">
        <v>2012</v>
      </c>
      <c r="E35" s="3">
        <v>42278</v>
      </c>
      <c r="F35" t="s">
        <v>2039</v>
      </c>
    </row>
    <row r="36" spans="1:6">
      <c r="A36" s="1" t="s">
        <v>571</v>
      </c>
      <c r="B36" t="s">
        <v>571</v>
      </c>
      <c r="C36" t="s">
        <v>2005</v>
      </c>
      <c r="D36" t="s">
        <v>94</v>
      </c>
      <c r="E36" s="3">
        <v>42278</v>
      </c>
      <c r="F36" t="s">
        <v>2039</v>
      </c>
    </row>
    <row r="37" spans="1:6">
      <c r="A37" s="1" t="s">
        <v>572</v>
      </c>
      <c r="B37" t="s">
        <v>572</v>
      </c>
      <c r="C37" t="s">
        <v>2006</v>
      </c>
      <c r="E37" s="3">
        <v>42278</v>
      </c>
      <c r="F37" t="s">
        <v>2039</v>
      </c>
    </row>
    <row r="38" spans="1:6">
      <c r="A38" s="1" t="s">
        <v>573</v>
      </c>
      <c r="B38" t="s">
        <v>573</v>
      </c>
      <c r="C38" t="s">
        <v>2005</v>
      </c>
      <c r="D38" t="s">
        <v>2013</v>
      </c>
      <c r="E38" s="3">
        <v>42452</v>
      </c>
      <c r="F38" t="s">
        <v>2039</v>
      </c>
    </row>
    <row r="39" spans="1:6">
      <c r="A39" s="1" t="s">
        <v>574</v>
      </c>
      <c r="B39" t="s">
        <v>574</v>
      </c>
      <c r="C39" t="s">
        <v>2006</v>
      </c>
      <c r="D39" t="s">
        <v>2014</v>
      </c>
      <c r="E39" s="3">
        <v>42278</v>
      </c>
      <c r="F39" t="s">
        <v>2039</v>
      </c>
    </row>
    <row r="40" spans="1:6">
      <c r="A40" s="1" t="s">
        <v>575</v>
      </c>
      <c r="B40" t="s">
        <v>575</v>
      </c>
      <c r="C40" t="s">
        <v>2006</v>
      </c>
      <c r="D40" t="s">
        <v>2015</v>
      </c>
      <c r="E40" s="3">
        <v>42753</v>
      </c>
      <c r="F40" t="s">
        <v>2039</v>
      </c>
    </row>
    <row r="41" spans="1:6">
      <c r="A41" s="1" t="s">
        <v>576</v>
      </c>
      <c r="B41" t="s">
        <v>576</v>
      </c>
      <c r="C41" t="s">
        <v>2005</v>
      </c>
      <c r="D41" t="s">
        <v>93</v>
      </c>
      <c r="E41" s="3">
        <v>42369</v>
      </c>
      <c r="F41" t="s">
        <v>2039</v>
      </c>
    </row>
    <row r="42" spans="1:6">
      <c r="A42" s="1" t="s">
        <v>577</v>
      </c>
      <c r="B42" t="s">
        <v>577</v>
      </c>
      <c r="C42" t="s">
        <v>2005</v>
      </c>
      <c r="D42" t="s">
        <v>2010</v>
      </c>
      <c r="E42" s="3">
        <v>42278</v>
      </c>
      <c r="F42" t="s">
        <v>2039</v>
      </c>
    </row>
    <row r="43" spans="1:6">
      <c r="A43" s="1" t="s">
        <v>578</v>
      </c>
      <c r="B43" t="s">
        <v>578</v>
      </c>
      <c r="C43" t="s">
        <v>2005</v>
      </c>
      <c r="E43" s="3">
        <v>42278</v>
      </c>
      <c r="F43" t="s">
        <v>2039</v>
      </c>
    </row>
    <row r="44" spans="1:6">
      <c r="A44" s="1" t="s">
        <v>579</v>
      </c>
      <c r="B44" t="s">
        <v>579</v>
      </c>
      <c r="C44" t="s">
        <v>2005</v>
      </c>
      <c r="D44" t="s">
        <v>94</v>
      </c>
      <c r="E44" s="3">
        <v>42278</v>
      </c>
      <c r="F44" t="s">
        <v>2039</v>
      </c>
    </row>
    <row r="45" spans="1:6">
      <c r="A45" s="1" t="s">
        <v>580</v>
      </c>
      <c r="B45" t="s">
        <v>580</v>
      </c>
      <c r="C45" t="s">
        <v>2006</v>
      </c>
      <c r="E45" s="3">
        <v>42278</v>
      </c>
      <c r="F45" t="s">
        <v>2039</v>
      </c>
    </row>
    <row r="46" spans="1:6">
      <c r="A46" s="1" t="s">
        <v>581</v>
      </c>
      <c r="B46" t="s">
        <v>581</v>
      </c>
      <c r="C46" t="s">
        <v>2006</v>
      </c>
      <c r="E46" s="3">
        <v>42278</v>
      </c>
      <c r="F46" t="s">
        <v>2039</v>
      </c>
    </row>
    <row r="47" spans="1:6">
      <c r="A47" s="1" t="s">
        <v>582</v>
      </c>
      <c r="B47" t="s">
        <v>582</v>
      </c>
      <c r="C47" t="s">
        <v>2006</v>
      </c>
      <c r="D47" t="s">
        <v>94</v>
      </c>
      <c r="E47" s="3">
        <v>42278</v>
      </c>
      <c r="F47" t="s">
        <v>2039</v>
      </c>
    </row>
    <row r="48" spans="1:6">
      <c r="A48" s="1" t="s">
        <v>583</v>
      </c>
      <c r="B48" t="s">
        <v>583</v>
      </c>
      <c r="C48" t="s">
        <v>2006</v>
      </c>
      <c r="E48" s="3">
        <v>42278</v>
      </c>
      <c r="F48" t="s">
        <v>2039</v>
      </c>
    </row>
    <row r="49" spans="1:6">
      <c r="A49" s="1" t="s">
        <v>584</v>
      </c>
      <c r="B49" t="s">
        <v>584</v>
      </c>
      <c r="C49" t="s">
        <v>2006</v>
      </c>
      <c r="E49" s="3">
        <v>42278</v>
      </c>
      <c r="F49" t="s">
        <v>2039</v>
      </c>
    </row>
    <row r="50" spans="1:6">
      <c r="A50" s="1" t="s">
        <v>585</v>
      </c>
      <c r="B50" t="s">
        <v>585</v>
      </c>
      <c r="C50" t="s">
        <v>2006</v>
      </c>
      <c r="E50" s="3">
        <v>42278</v>
      </c>
      <c r="F50" t="s">
        <v>2039</v>
      </c>
    </row>
    <row r="51" spans="1:6">
      <c r="A51" s="1" t="s">
        <v>586</v>
      </c>
      <c r="B51" t="s">
        <v>586</v>
      </c>
      <c r="C51" t="s">
        <v>2006</v>
      </c>
      <c r="E51" s="3">
        <v>42278</v>
      </c>
      <c r="F51" t="s">
        <v>2039</v>
      </c>
    </row>
    <row r="52" spans="1:6">
      <c r="A52" s="1" t="s">
        <v>587</v>
      </c>
      <c r="B52" t="s">
        <v>587</v>
      </c>
      <c r="C52" t="s">
        <v>2006</v>
      </c>
      <c r="E52" s="3">
        <v>42278</v>
      </c>
      <c r="F52" t="s">
        <v>2039</v>
      </c>
    </row>
    <row r="53" spans="1:6">
      <c r="A53" s="1" t="s">
        <v>588</v>
      </c>
      <c r="B53" t="s">
        <v>588</v>
      </c>
      <c r="C53" t="s">
        <v>2006</v>
      </c>
      <c r="D53" t="s">
        <v>94</v>
      </c>
      <c r="E53" s="3">
        <v>42278</v>
      </c>
      <c r="F53" t="s">
        <v>2039</v>
      </c>
    </row>
    <row r="54" spans="1:6">
      <c r="A54" s="1" t="s">
        <v>589</v>
      </c>
      <c r="B54" t="s">
        <v>589</v>
      </c>
      <c r="C54" t="s">
        <v>2006</v>
      </c>
      <c r="D54" t="s">
        <v>94</v>
      </c>
      <c r="E54" s="3">
        <v>42278</v>
      </c>
      <c r="F54" t="s">
        <v>2039</v>
      </c>
    </row>
    <row r="55" spans="1:6">
      <c r="A55" s="1" t="s">
        <v>590</v>
      </c>
      <c r="B55" t="s">
        <v>590</v>
      </c>
      <c r="C55" t="s">
        <v>2006</v>
      </c>
      <c r="E55" s="3">
        <v>42278</v>
      </c>
      <c r="F55" t="s">
        <v>2039</v>
      </c>
    </row>
    <row r="56" spans="1:6">
      <c r="A56" s="1" t="s">
        <v>591</v>
      </c>
      <c r="B56" t="s">
        <v>591</v>
      </c>
      <c r="C56" t="s">
        <v>2006</v>
      </c>
      <c r="E56" s="3">
        <v>42278</v>
      </c>
      <c r="F56" t="s">
        <v>2039</v>
      </c>
    </row>
    <row r="57" spans="1:6">
      <c r="A57" s="1" t="s">
        <v>592</v>
      </c>
      <c r="B57" t="s">
        <v>592</v>
      </c>
      <c r="C57" t="s">
        <v>2006</v>
      </c>
      <c r="E57" s="3">
        <v>42278</v>
      </c>
      <c r="F57" t="s">
        <v>2039</v>
      </c>
    </row>
    <row r="58" spans="1:6">
      <c r="A58" s="1" t="s">
        <v>593</v>
      </c>
      <c r="B58" t="s">
        <v>593</v>
      </c>
      <c r="C58" t="s">
        <v>2006</v>
      </c>
      <c r="D58" t="s">
        <v>2016</v>
      </c>
      <c r="E58" s="3">
        <v>42278</v>
      </c>
      <c r="F58" t="s">
        <v>2039</v>
      </c>
    </row>
    <row r="59" spans="1:6">
      <c r="A59" s="1" t="s">
        <v>594</v>
      </c>
      <c r="B59" t="s">
        <v>594</v>
      </c>
      <c r="C59" t="s">
        <v>2006</v>
      </c>
      <c r="D59" t="s">
        <v>96</v>
      </c>
      <c r="E59" s="3">
        <v>42278</v>
      </c>
      <c r="F59" t="s">
        <v>2039</v>
      </c>
    </row>
    <row r="60" spans="1:6">
      <c r="A60" s="1" t="s">
        <v>595</v>
      </c>
      <c r="B60" t="s">
        <v>595</v>
      </c>
      <c r="C60" t="s">
        <v>2006</v>
      </c>
      <c r="E60" s="3">
        <v>42278</v>
      </c>
      <c r="F60" t="s">
        <v>2039</v>
      </c>
    </row>
    <row r="61" spans="1:6">
      <c r="A61" s="1" t="s">
        <v>596</v>
      </c>
      <c r="B61" t="s">
        <v>596</v>
      </c>
      <c r="C61" t="s">
        <v>2005</v>
      </c>
      <c r="D61" t="s">
        <v>94</v>
      </c>
      <c r="E61" s="3">
        <v>42388</v>
      </c>
      <c r="F61" t="s">
        <v>2039</v>
      </c>
    </row>
    <row r="62" spans="1:6">
      <c r="A62" s="1" t="s">
        <v>597</v>
      </c>
      <c r="B62" t="s">
        <v>597</v>
      </c>
      <c r="C62" t="s">
        <v>2005</v>
      </c>
      <c r="D62" t="s">
        <v>98</v>
      </c>
      <c r="E62" s="3">
        <v>42417</v>
      </c>
      <c r="F62" t="s">
        <v>2039</v>
      </c>
    </row>
    <row r="63" spans="1:6">
      <c r="A63" s="1" t="s">
        <v>598</v>
      </c>
      <c r="B63" t="s">
        <v>598</v>
      </c>
      <c r="C63" t="s">
        <v>2006</v>
      </c>
      <c r="D63" t="s">
        <v>2017</v>
      </c>
      <c r="E63" s="3">
        <v>42278</v>
      </c>
      <c r="F63" t="s">
        <v>2039</v>
      </c>
    </row>
    <row r="64" spans="1:6">
      <c r="A64" s="1" t="s">
        <v>599</v>
      </c>
      <c r="B64" t="s">
        <v>599</v>
      </c>
      <c r="C64" t="s">
        <v>2006</v>
      </c>
      <c r="D64" t="s">
        <v>2010</v>
      </c>
      <c r="E64" s="3">
        <v>42278</v>
      </c>
      <c r="F64" t="s">
        <v>2039</v>
      </c>
    </row>
    <row r="65" spans="1:6">
      <c r="A65" s="1" t="s">
        <v>600</v>
      </c>
      <c r="B65" t="s">
        <v>600</v>
      </c>
      <c r="C65" t="s">
        <v>2006</v>
      </c>
      <c r="E65" s="3">
        <v>42278</v>
      </c>
      <c r="F65" t="s">
        <v>2039</v>
      </c>
    </row>
    <row r="66" spans="1:6">
      <c r="A66" s="1" t="s">
        <v>601</v>
      </c>
      <c r="B66" t="s">
        <v>601</v>
      </c>
      <c r="C66" t="s">
        <v>2006</v>
      </c>
      <c r="E66" s="3">
        <v>42278</v>
      </c>
      <c r="F66" t="s">
        <v>2039</v>
      </c>
    </row>
    <row r="67" spans="1:6">
      <c r="A67" s="1" t="s">
        <v>602</v>
      </c>
      <c r="B67" t="s">
        <v>602</v>
      </c>
      <c r="C67" t="s">
        <v>2006</v>
      </c>
      <c r="E67" s="3">
        <v>42278</v>
      </c>
      <c r="F67" t="s">
        <v>2039</v>
      </c>
    </row>
    <row r="68" spans="1:6">
      <c r="A68" s="1" t="s">
        <v>603</v>
      </c>
      <c r="B68" t="s">
        <v>603</v>
      </c>
      <c r="C68" t="s">
        <v>2006</v>
      </c>
      <c r="E68" s="3">
        <v>42278</v>
      </c>
      <c r="F68" t="s">
        <v>2039</v>
      </c>
    </row>
    <row r="69" spans="1:6">
      <c r="A69" s="1" t="s">
        <v>604</v>
      </c>
      <c r="B69" t="s">
        <v>604</v>
      </c>
      <c r="C69" t="s">
        <v>2006</v>
      </c>
      <c r="E69" s="3">
        <v>42278</v>
      </c>
      <c r="F69" t="s">
        <v>2039</v>
      </c>
    </row>
    <row r="70" spans="1:6">
      <c r="A70" s="1" t="s">
        <v>605</v>
      </c>
      <c r="B70" t="s">
        <v>605</v>
      </c>
      <c r="C70" t="s">
        <v>2006</v>
      </c>
      <c r="D70" t="s">
        <v>91</v>
      </c>
      <c r="E70" s="3">
        <v>42278</v>
      </c>
      <c r="F70" t="s">
        <v>2039</v>
      </c>
    </row>
    <row r="71" spans="1:6">
      <c r="A71" s="1" t="s">
        <v>606</v>
      </c>
      <c r="B71" t="s">
        <v>606</v>
      </c>
      <c r="C71" t="s">
        <v>2006</v>
      </c>
      <c r="E71" s="3">
        <v>42278</v>
      </c>
      <c r="F71" t="s">
        <v>2039</v>
      </c>
    </row>
    <row r="72" spans="1:6">
      <c r="A72" s="1" t="s">
        <v>607</v>
      </c>
      <c r="B72" t="s">
        <v>607</v>
      </c>
      <c r="C72" t="s">
        <v>2006</v>
      </c>
      <c r="D72" t="s">
        <v>2010</v>
      </c>
      <c r="E72" s="3">
        <v>42278</v>
      </c>
      <c r="F72" t="s">
        <v>2039</v>
      </c>
    </row>
    <row r="73" spans="1:6">
      <c r="A73" s="1" t="s">
        <v>608</v>
      </c>
      <c r="B73" t="s">
        <v>608</v>
      </c>
      <c r="C73" t="s">
        <v>2006</v>
      </c>
      <c r="D73" t="s">
        <v>2014</v>
      </c>
      <c r="E73" s="3">
        <v>42278</v>
      </c>
      <c r="F73" t="s">
        <v>2039</v>
      </c>
    </row>
    <row r="74" spans="1:6">
      <c r="A74" s="1" t="s">
        <v>609</v>
      </c>
      <c r="B74" t="s">
        <v>609</v>
      </c>
      <c r="C74" t="s">
        <v>2006</v>
      </c>
      <c r="E74" s="3">
        <v>42278</v>
      </c>
      <c r="F74" t="s">
        <v>2039</v>
      </c>
    </row>
    <row r="75" spans="1:6">
      <c r="A75" s="1" t="s">
        <v>610</v>
      </c>
      <c r="B75" t="s">
        <v>610</v>
      </c>
      <c r="C75" t="s">
        <v>2006</v>
      </c>
      <c r="E75" s="3">
        <v>42278</v>
      </c>
      <c r="F75" t="s">
        <v>2039</v>
      </c>
    </row>
    <row r="76" spans="1:6">
      <c r="A76" s="1" t="s">
        <v>611</v>
      </c>
      <c r="B76" t="s">
        <v>611</v>
      </c>
      <c r="C76" t="s">
        <v>2006</v>
      </c>
      <c r="E76" s="3">
        <v>42278</v>
      </c>
      <c r="F76" t="s">
        <v>2039</v>
      </c>
    </row>
    <row r="77" spans="1:6">
      <c r="A77" s="1" t="s">
        <v>612</v>
      </c>
      <c r="B77" t="s">
        <v>612</v>
      </c>
      <c r="C77" t="s">
        <v>2006</v>
      </c>
      <c r="E77" s="3">
        <v>42278</v>
      </c>
      <c r="F77" t="s">
        <v>2039</v>
      </c>
    </row>
    <row r="78" spans="1:6">
      <c r="A78" s="1" t="s">
        <v>613</v>
      </c>
      <c r="B78" t="s">
        <v>613</v>
      </c>
      <c r="C78" t="s">
        <v>2006</v>
      </c>
      <c r="E78" s="3">
        <v>42278</v>
      </c>
      <c r="F78" t="s">
        <v>2039</v>
      </c>
    </row>
    <row r="79" spans="1:6">
      <c r="A79" s="1" t="s">
        <v>614</v>
      </c>
      <c r="B79" t="s">
        <v>614</v>
      </c>
      <c r="C79" t="s">
        <v>2005</v>
      </c>
      <c r="D79" t="s">
        <v>2014</v>
      </c>
      <c r="E79" s="3">
        <v>42278</v>
      </c>
      <c r="F79" t="s">
        <v>2039</v>
      </c>
    </row>
    <row r="80" spans="1:6">
      <c r="A80" s="1" t="s">
        <v>615</v>
      </c>
      <c r="B80" t="s">
        <v>615</v>
      </c>
      <c r="C80" t="s">
        <v>2006</v>
      </c>
      <c r="E80" s="3">
        <v>42278</v>
      </c>
      <c r="F80" t="s">
        <v>2039</v>
      </c>
    </row>
    <row r="81" spans="1:6">
      <c r="A81" s="1" t="s">
        <v>616</v>
      </c>
      <c r="B81" t="s">
        <v>616</v>
      </c>
      <c r="C81" t="s">
        <v>2006</v>
      </c>
      <c r="E81" s="3">
        <v>42278</v>
      </c>
      <c r="F81" t="s">
        <v>2039</v>
      </c>
    </row>
    <row r="82" spans="1:6">
      <c r="A82" s="1" t="s">
        <v>617</v>
      </c>
      <c r="B82" t="s">
        <v>617</v>
      </c>
      <c r="C82" t="s">
        <v>2006</v>
      </c>
      <c r="E82" s="3">
        <v>42278</v>
      </c>
      <c r="F82" t="s">
        <v>2039</v>
      </c>
    </row>
    <row r="83" spans="1:6">
      <c r="A83" s="1" t="s">
        <v>618</v>
      </c>
      <c r="B83" t="s">
        <v>618</v>
      </c>
      <c r="C83" t="s">
        <v>2006</v>
      </c>
      <c r="D83" t="s">
        <v>94</v>
      </c>
      <c r="E83" s="3">
        <v>42278</v>
      </c>
      <c r="F83" t="s">
        <v>2039</v>
      </c>
    </row>
    <row r="84" spans="1:6">
      <c r="A84" s="1" t="s">
        <v>619</v>
      </c>
      <c r="B84" t="s">
        <v>619</v>
      </c>
      <c r="C84" t="s">
        <v>2006</v>
      </c>
      <c r="E84" s="3">
        <v>42278</v>
      </c>
      <c r="F84" t="s">
        <v>2039</v>
      </c>
    </row>
    <row r="85" spans="1:6">
      <c r="A85" s="1" t="s">
        <v>620</v>
      </c>
      <c r="B85" t="s">
        <v>620</v>
      </c>
      <c r="C85" t="s">
        <v>2006</v>
      </c>
      <c r="E85" s="3">
        <v>42278</v>
      </c>
      <c r="F85" t="s">
        <v>2039</v>
      </c>
    </row>
    <row r="86" spans="1:6">
      <c r="A86" s="1" t="s">
        <v>621</v>
      </c>
      <c r="B86" t="s">
        <v>621</v>
      </c>
      <c r="C86" t="s">
        <v>2006</v>
      </c>
      <c r="E86" s="3">
        <v>42278</v>
      </c>
      <c r="F86" t="s">
        <v>2039</v>
      </c>
    </row>
    <row r="87" spans="1:6">
      <c r="A87" s="1" t="s">
        <v>622</v>
      </c>
      <c r="B87" t="s">
        <v>622</v>
      </c>
      <c r="C87" t="s">
        <v>2006</v>
      </c>
      <c r="E87" s="3">
        <v>42278</v>
      </c>
      <c r="F87" t="s">
        <v>2039</v>
      </c>
    </row>
    <row r="88" spans="1:6">
      <c r="A88" s="1" t="s">
        <v>623</v>
      </c>
      <c r="B88" t="s">
        <v>623</v>
      </c>
      <c r="C88" t="s">
        <v>2006</v>
      </c>
      <c r="E88" s="3">
        <v>42278</v>
      </c>
      <c r="F88" t="s">
        <v>2039</v>
      </c>
    </row>
    <row r="89" spans="1:6">
      <c r="A89" s="1" t="s">
        <v>624</v>
      </c>
      <c r="B89" t="s">
        <v>624</v>
      </c>
      <c r="C89" t="s">
        <v>2006</v>
      </c>
      <c r="E89" s="3">
        <v>42278</v>
      </c>
      <c r="F89" t="s">
        <v>2039</v>
      </c>
    </row>
    <row r="90" spans="1:6">
      <c r="A90" s="1" t="s">
        <v>625</v>
      </c>
      <c r="B90" t="s">
        <v>625</v>
      </c>
      <c r="C90" t="s">
        <v>2006</v>
      </c>
      <c r="E90" s="3">
        <v>42278</v>
      </c>
      <c r="F90" t="s">
        <v>2039</v>
      </c>
    </row>
    <row r="91" spans="1:6">
      <c r="A91" s="1" t="s">
        <v>626</v>
      </c>
      <c r="B91" t="s">
        <v>626</v>
      </c>
      <c r="C91" t="s">
        <v>2006</v>
      </c>
      <c r="E91" s="3">
        <v>42278</v>
      </c>
      <c r="F91" t="s">
        <v>2039</v>
      </c>
    </row>
    <row r="92" spans="1:6">
      <c r="A92" s="1" t="s">
        <v>627</v>
      </c>
      <c r="B92" t="s">
        <v>627</v>
      </c>
      <c r="C92" t="s">
        <v>2006</v>
      </c>
      <c r="E92" s="3">
        <v>42278</v>
      </c>
      <c r="F92" t="s">
        <v>2039</v>
      </c>
    </row>
    <row r="93" spans="1:6">
      <c r="A93" s="1" t="s">
        <v>628</v>
      </c>
      <c r="B93" t="s">
        <v>628</v>
      </c>
      <c r="C93" t="s">
        <v>2006</v>
      </c>
      <c r="D93" t="s">
        <v>94</v>
      </c>
      <c r="E93" s="3">
        <v>42278</v>
      </c>
      <c r="F93" t="s">
        <v>2039</v>
      </c>
    </row>
    <row r="94" spans="1:6">
      <c r="A94" s="1" t="s">
        <v>629</v>
      </c>
      <c r="B94" t="s">
        <v>629</v>
      </c>
      <c r="C94" t="s">
        <v>2006</v>
      </c>
      <c r="E94" s="3">
        <v>42278</v>
      </c>
      <c r="F94" t="s">
        <v>2039</v>
      </c>
    </row>
    <row r="95" spans="1:6">
      <c r="A95" s="1" t="s">
        <v>630</v>
      </c>
      <c r="B95" t="s">
        <v>630</v>
      </c>
      <c r="C95" t="s">
        <v>2006</v>
      </c>
      <c r="E95" s="3">
        <v>42278</v>
      </c>
      <c r="F95" t="s">
        <v>2039</v>
      </c>
    </row>
    <row r="96" spans="1:6">
      <c r="A96" s="1" t="s">
        <v>631</v>
      </c>
      <c r="B96" t="s">
        <v>631</v>
      </c>
      <c r="C96" t="s">
        <v>2006</v>
      </c>
      <c r="E96" s="3">
        <v>42278</v>
      </c>
      <c r="F96" t="s">
        <v>2039</v>
      </c>
    </row>
    <row r="97" spans="1:6">
      <c r="A97" s="1" t="s">
        <v>632</v>
      </c>
      <c r="B97" t="s">
        <v>632</v>
      </c>
      <c r="C97" t="s">
        <v>2006</v>
      </c>
      <c r="D97" t="s">
        <v>95</v>
      </c>
      <c r="E97" s="3">
        <v>42278</v>
      </c>
      <c r="F97" t="s">
        <v>2039</v>
      </c>
    </row>
    <row r="98" spans="1:6">
      <c r="A98" s="1" t="s">
        <v>633</v>
      </c>
      <c r="B98" t="s">
        <v>633</v>
      </c>
      <c r="C98" t="s">
        <v>2006</v>
      </c>
      <c r="E98" s="3">
        <v>42278</v>
      </c>
      <c r="F98" t="s">
        <v>2039</v>
      </c>
    </row>
    <row r="99" spans="1:6">
      <c r="A99" s="1" t="s">
        <v>634</v>
      </c>
      <c r="B99" t="s">
        <v>634</v>
      </c>
      <c r="C99" t="s">
        <v>2006</v>
      </c>
      <c r="E99" s="3">
        <v>42278</v>
      </c>
      <c r="F99" t="s">
        <v>2039</v>
      </c>
    </row>
    <row r="100" spans="1:6">
      <c r="A100" s="1" t="s">
        <v>635</v>
      </c>
      <c r="B100" t="s">
        <v>635</v>
      </c>
      <c r="C100" t="s">
        <v>2006</v>
      </c>
      <c r="E100" s="3">
        <v>42278</v>
      </c>
      <c r="F100" t="s">
        <v>2039</v>
      </c>
    </row>
    <row r="101" spans="1:6">
      <c r="A101" s="1" t="s">
        <v>636</v>
      </c>
      <c r="B101" t="s">
        <v>636</v>
      </c>
      <c r="C101" t="s">
        <v>2006</v>
      </c>
      <c r="E101" s="3">
        <v>42278</v>
      </c>
      <c r="F101" t="s">
        <v>2039</v>
      </c>
    </row>
    <row r="102" spans="1:6">
      <c r="A102" s="1" t="s">
        <v>637</v>
      </c>
      <c r="B102" t="s">
        <v>637</v>
      </c>
      <c r="C102" t="s">
        <v>2006</v>
      </c>
      <c r="E102" s="3">
        <v>42278</v>
      </c>
      <c r="F102" t="s">
        <v>2039</v>
      </c>
    </row>
    <row r="103" spans="1:6">
      <c r="A103" s="1" t="s">
        <v>638</v>
      </c>
      <c r="B103" t="s">
        <v>638</v>
      </c>
      <c r="C103" t="s">
        <v>2006</v>
      </c>
      <c r="E103" s="3">
        <v>42278</v>
      </c>
      <c r="F103" t="s">
        <v>2039</v>
      </c>
    </row>
    <row r="104" spans="1:6">
      <c r="A104" s="1" t="s">
        <v>639</v>
      </c>
      <c r="B104" t="s">
        <v>639</v>
      </c>
      <c r="C104" t="s">
        <v>2006</v>
      </c>
      <c r="E104" s="3">
        <v>42278</v>
      </c>
      <c r="F104" t="s">
        <v>2039</v>
      </c>
    </row>
    <row r="105" spans="1:6">
      <c r="A105" s="1" t="s">
        <v>640</v>
      </c>
      <c r="B105" t="s">
        <v>640</v>
      </c>
      <c r="C105" t="s">
        <v>2006</v>
      </c>
      <c r="E105" s="3">
        <v>42278</v>
      </c>
      <c r="F105" t="s">
        <v>2039</v>
      </c>
    </row>
    <row r="106" spans="1:6">
      <c r="A106" s="1" t="s">
        <v>641</v>
      </c>
      <c r="B106" t="s">
        <v>641</v>
      </c>
      <c r="C106" t="s">
        <v>2006</v>
      </c>
      <c r="E106" s="3">
        <v>42278</v>
      </c>
      <c r="F106" t="s">
        <v>2039</v>
      </c>
    </row>
    <row r="107" spans="1:6">
      <c r="A107" s="1" t="s">
        <v>642</v>
      </c>
      <c r="B107" t="s">
        <v>642</v>
      </c>
      <c r="C107" t="s">
        <v>2006</v>
      </c>
      <c r="E107" s="3">
        <v>42278</v>
      </c>
      <c r="F107" t="s">
        <v>2039</v>
      </c>
    </row>
    <row r="108" spans="1:6">
      <c r="A108" s="1" t="s">
        <v>643</v>
      </c>
      <c r="B108" t="s">
        <v>643</v>
      </c>
      <c r="C108" t="s">
        <v>2006</v>
      </c>
      <c r="E108" s="3">
        <v>42278</v>
      </c>
      <c r="F108" t="s">
        <v>2039</v>
      </c>
    </row>
    <row r="109" spans="1:6">
      <c r="A109" s="1" t="s">
        <v>644</v>
      </c>
      <c r="B109" t="s">
        <v>644</v>
      </c>
      <c r="C109" t="s">
        <v>2006</v>
      </c>
      <c r="D109" t="s">
        <v>94</v>
      </c>
      <c r="E109" s="3">
        <v>42369</v>
      </c>
      <c r="F109" t="s">
        <v>2039</v>
      </c>
    </row>
    <row r="110" spans="1:6">
      <c r="A110" s="1" t="s">
        <v>645</v>
      </c>
      <c r="B110" t="s">
        <v>645</v>
      </c>
      <c r="C110" t="s">
        <v>2005</v>
      </c>
      <c r="E110" s="3">
        <v>42278</v>
      </c>
      <c r="F110" t="s">
        <v>2039</v>
      </c>
    </row>
    <row r="111" spans="1:6">
      <c r="A111" s="1" t="s">
        <v>646</v>
      </c>
      <c r="B111" t="s">
        <v>646</v>
      </c>
      <c r="C111" t="s">
        <v>2006</v>
      </c>
      <c r="D111" t="s">
        <v>2018</v>
      </c>
      <c r="E111" s="3">
        <v>42278</v>
      </c>
      <c r="F111" t="s">
        <v>2039</v>
      </c>
    </row>
    <row r="112" spans="1:6">
      <c r="A112" s="1" t="s">
        <v>647</v>
      </c>
      <c r="B112" t="s">
        <v>647</v>
      </c>
      <c r="C112" t="s">
        <v>2006</v>
      </c>
      <c r="E112" s="3">
        <v>42278</v>
      </c>
      <c r="F112" t="s">
        <v>2039</v>
      </c>
    </row>
    <row r="113" spans="1:6">
      <c r="A113" s="1" t="s">
        <v>648</v>
      </c>
      <c r="B113" t="s">
        <v>648</v>
      </c>
      <c r="C113" t="s">
        <v>2006</v>
      </c>
      <c r="E113" s="3">
        <v>42278</v>
      </c>
      <c r="F113" t="s">
        <v>2039</v>
      </c>
    </row>
    <row r="114" spans="1:6">
      <c r="A114" s="1" t="s">
        <v>649</v>
      </c>
      <c r="B114" t="s">
        <v>649</v>
      </c>
      <c r="C114" t="s">
        <v>2006</v>
      </c>
      <c r="E114" s="3">
        <v>42278</v>
      </c>
      <c r="F114" t="s">
        <v>2039</v>
      </c>
    </row>
    <row r="115" spans="1:6">
      <c r="A115" s="1" t="s">
        <v>650</v>
      </c>
      <c r="B115" t="s">
        <v>650</v>
      </c>
      <c r="C115" t="s">
        <v>2005</v>
      </c>
      <c r="E115" s="3">
        <v>42278</v>
      </c>
      <c r="F115" t="s">
        <v>2039</v>
      </c>
    </row>
    <row r="116" spans="1:6">
      <c r="A116" s="1" t="s">
        <v>651</v>
      </c>
      <c r="B116" t="s">
        <v>651</v>
      </c>
      <c r="C116" t="s">
        <v>2005</v>
      </c>
      <c r="E116" s="3">
        <v>42278</v>
      </c>
      <c r="F116" t="s">
        <v>2039</v>
      </c>
    </row>
    <row r="117" spans="1:6">
      <c r="A117" s="1" t="s">
        <v>652</v>
      </c>
      <c r="B117" t="s">
        <v>652</v>
      </c>
      <c r="C117" t="s">
        <v>2006</v>
      </c>
      <c r="E117" s="3">
        <v>42278</v>
      </c>
      <c r="F117" t="s">
        <v>2039</v>
      </c>
    </row>
    <row r="118" spans="1:6">
      <c r="A118" s="1" t="s">
        <v>653</v>
      </c>
      <c r="B118" t="s">
        <v>653</v>
      </c>
      <c r="C118" t="s">
        <v>2006</v>
      </c>
      <c r="D118" t="s">
        <v>91</v>
      </c>
      <c r="E118" s="3">
        <v>42278</v>
      </c>
      <c r="F118" t="s">
        <v>2039</v>
      </c>
    </row>
    <row r="119" spans="1:6">
      <c r="A119" s="1" t="s">
        <v>654</v>
      </c>
      <c r="B119" t="s">
        <v>654</v>
      </c>
      <c r="C119" t="s">
        <v>2006</v>
      </c>
      <c r="E119" s="3">
        <v>42278</v>
      </c>
      <c r="F119" t="s">
        <v>2039</v>
      </c>
    </row>
    <row r="120" spans="1:6">
      <c r="A120" s="1" t="s">
        <v>655</v>
      </c>
      <c r="B120" t="s">
        <v>655</v>
      </c>
      <c r="C120" t="s">
        <v>2006</v>
      </c>
      <c r="D120" t="s">
        <v>92</v>
      </c>
      <c r="E120" s="3">
        <v>42304</v>
      </c>
      <c r="F120" t="s">
        <v>2039</v>
      </c>
    </row>
    <row r="121" spans="1:6">
      <c r="A121" s="1" t="s">
        <v>656</v>
      </c>
      <c r="B121" t="s">
        <v>656</v>
      </c>
      <c r="C121" t="s">
        <v>2005</v>
      </c>
      <c r="E121" s="3">
        <v>42278</v>
      </c>
      <c r="F121" t="s">
        <v>2039</v>
      </c>
    </row>
    <row r="122" spans="1:6">
      <c r="A122" s="1" t="s">
        <v>657</v>
      </c>
      <c r="B122" t="s">
        <v>657</v>
      </c>
      <c r="C122" t="s">
        <v>2005</v>
      </c>
      <c r="E122" s="3">
        <v>42278</v>
      </c>
      <c r="F122" t="s">
        <v>2039</v>
      </c>
    </row>
    <row r="123" spans="1:6">
      <c r="A123" s="1" t="s">
        <v>658</v>
      </c>
      <c r="B123" t="s">
        <v>658</v>
      </c>
      <c r="C123" t="s">
        <v>2005</v>
      </c>
      <c r="E123" s="3">
        <v>42278</v>
      </c>
      <c r="F123" t="s">
        <v>2039</v>
      </c>
    </row>
    <row r="124" spans="1:6">
      <c r="A124" s="1" t="s">
        <v>659</v>
      </c>
      <c r="B124" t="s">
        <v>659</v>
      </c>
      <c r="C124" t="s">
        <v>2006</v>
      </c>
      <c r="E124" s="3">
        <v>42278</v>
      </c>
      <c r="F124" t="s">
        <v>2039</v>
      </c>
    </row>
    <row r="125" spans="1:6">
      <c r="A125" s="1" t="s">
        <v>660</v>
      </c>
      <c r="B125" t="s">
        <v>660</v>
      </c>
      <c r="C125" t="s">
        <v>2006</v>
      </c>
      <c r="E125" s="3">
        <v>42278</v>
      </c>
      <c r="F125" t="s">
        <v>2039</v>
      </c>
    </row>
    <row r="126" spans="1:6">
      <c r="A126" s="1" t="s">
        <v>661</v>
      </c>
      <c r="B126" t="s">
        <v>661</v>
      </c>
      <c r="C126" t="s">
        <v>2005</v>
      </c>
      <c r="E126" s="3">
        <v>42278</v>
      </c>
      <c r="F126" t="s">
        <v>2039</v>
      </c>
    </row>
    <row r="127" spans="1:6">
      <c r="A127" s="1" t="s">
        <v>662</v>
      </c>
      <c r="B127" t="s">
        <v>662</v>
      </c>
      <c r="C127" t="s">
        <v>2006</v>
      </c>
      <c r="D127" t="s">
        <v>2019</v>
      </c>
      <c r="E127" s="3">
        <v>42278</v>
      </c>
      <c r="F127" t="s">
        <v>2039</v>
      </c>
    </row>
    <row r="128" spans="1:6">
      <c r="A128" s="1" t="s">
        <v>663</v>
      </c>
      <c r="B128" t="s">
        <v>663</v>
      </c>
      <c r="C128" t="s">
        <v>2005</v>
      </c>
      <c r="E128" s="3">
        <v>42278</v>
      </c>
      <c r="F128" t="s">
        <v>2039</v>
      </c>
    </row>
    <row r="129" spans="1:6">
      <c r="A129" s="1" t="s">
        <v>664</v>
      </c>
      <c r="B129" t="s">
        <v>664</v>
      </c>
      <c r="C129" t="s">
        <v>2006</v>
      </c>
      <c r="E129" s="3">
        <v>42278</v>
      </c>
      <c r="F129" t="s">
        <v>2039</v>
      </c>
    </row>
    <row r="130" spans="1:6">
      <c r="A130" s="1" t="s">
        <v>665</v>
      </c>
      <c r="B130" t="s">
        <v>665</v>
      </c>
      <c r="C130" t="s">
        <v>2005</v>
      </c>
      <c r="E130" s="3">
        <v>42278</v>
      </c>
      <c r="F130" t="s">
        <v>2039</v>
      </c>
    </row>
    <row r="131" spans="1:6">
      <c r="A131" s="1" t="s">
        <v>666</v>
      </c>
      <c r="B131" t="s">
        <v>666</v>
      </c>
      <c r="C131" t="s">
        <v>2006</v>
      </c>
      <c r="E131" s="3">
        <v>42191</v>
      </c>
      <c r="F131" t="s">
        <v>2039</v>
      </c>
    </row>
    <row r="132" spans="1:6">
      <c r="A132" s="1" t="s">
        <v>667</v>
      </c>
      <c r="B132" t="s">
        <v>667</v>
      </c>
      <c r="C132" t="s">
        <v>2006</v>
      </c>
      <c r="D132" t="s">
        <v>94</v>
      </c>
      <c r="E132" s="3">
        <v>43123</v>
      </c>
      <c r="F132" t="s">
        <v>2039</v>
      </c>
    </row>
    <row r="133" spans="1:6">
      <c r="A133" s="1" t="s">
        <v>668</v>
      </c>
      <c r="B133" t="s">
        <v>668</v>
      </c>
      <c r="C133" t="s">
        <v>2006</v>
      </c>
      <c r="D133" t="s">
        <v>2014</v>
      </c>
      <c r="E133" s="3">
        <v>42613</v>
      </c>
      <c r="F133" t="s">
        <v>2039</v>
      </c>
    </row>
    <row r="134" spans="1:6">
      <c r="A134" s="1" t="s">
        <v>669</v>
      </c>
      <c r="B134" t="s">
        <v>669</v>
      </c>
      <c r="C134" t="s">
        <v>2006</v>
      </c>
      <c r="D134" t="s">
        <v>2014</v>
      </c>
      <c r="E134" s="3">
        <v>42388</v>
      </c>
      <c r="F134" t="s">
        <v>2039</v>
      </c>
    </row>
    <row r="135" spans="1:6">
      <c r="A135" s="1" t="s">
        <v>670</v>
      </c>
      <c r="B135" t="s">
        <v>670</v>
      </c>
      <c r="C135" t="s">
        <v>2006</v>
      </c>
      <c r="D135" t="s">
        <v>94</v>
      </c>
      <c r="E135" s="3">
        <v>42369</v>
      </c>
      <c r="F135" t="s">
        <v>2039</v>
      </c>
    </row>
    <row r="136" spans="1:6">
      <c r="A136" s="1" t="s">
        <v>671</v>
      </c>
      <c r="B136" t="s">
        <v>671</v>
      </c>
      <c r="C136" t="s">
        <v>2006</v>
      </c>
      <c r="E136" s="3">
        <v>42269</v>
      </c>
      <c r="F136" t="s">
        <v>2039</v>
      </c>
    </row>
    <row r="137" spans="1:6">
      <c r="A137" s="1" t="s">
        <v>672</v>
      </c>
      <c r="B137" t="s">
        <v>672</v>
      </c>
      <c r="C137" t="s">
        <v>2006</v>
      </c>
      <c r="E137" s="3">
        <v>42278</v>
      </c>
      <c r="F137" t="s">
        <v>2039</v>
      </c>
    </row>
    <row r="138" spans="1:6">
      <c r="A138" s="1" t="s">
        <v>673</v>
      </c>
      <c r="B138" t="s">
        <v>673</v>
      </c>
      <c r="C138" t="s">
        <v>2006</v>
      </c>
      <c r="E138" s="3">
        <v>42278</v>
      </c>
      <c r="F138" t="s">
        <v>2039</v>
      </c>
    </row>
    <row r="139" spans="1:6">
      <c r="A139" s="1" t="s">
        <v>674</v>
      </c>
      <c r="B139" t="s">
        <v>674</v>
      </c>
      <c r="C139" t="s">
        <v>2006</v>
      </c>
      <c r="E139" s="3">
        <v>42278</v>
      </c>
      <c r="F139" t="s">
        <v>2039</v>
      </c>
    </row>
    <row r="140" spans="1:6">
      <c r="A140" s="1" t="s">
        <v>675</v>
      </c>
      <c r="B140" t="s">
        <v>675</v>
      </c>
      <c r="C140" t="s">
        <v>2006</v>
      </c>
      <c r="E140" s="3">
        <v>42278</v>
      </c>
      <c r="F140" t="s">
        <v>2039</v>
      </c>
    </row>
    <row r="141" spans="1:6">
      <c r="A141" s="1" t="s">
        <v>676</v>
      </c>
      <c r="B141" t="s">
        <v>676</v>
      </c>
      <c r="C141" t="s">
        <v>2006</v>
      </c>
      <c r="E141" s="3">
        <v>42278</v>
      </c>
      <c r="F141" t="s">
        <v>2039</v>
      </c>
    </row>
    <row r="142" spans="1:6">
      <c r="A142" s="1" t="s">
        <v>677</v>
      </c>
      <c r="B142" t="s">
        <v>677</v>
      </c>
      <c r="C142" t="s">
        <v>2006</v>
      </c>
      <c r="E142" s="3">
        <v>42278</v>
      </c>
      <c r="F142" t="s">
        <v>2039</v>
      </c>
    </row>
    <row r="143" spans="1:6">
      <c r="A143" s="1" t="s">
        <v>678</v>
      </c>
      <c r="B143" t="s">
        <v>678</v>
      </c>
      <c r="C143" t="s">
        <v>2006</v>
      </c>
      <c r="E143" s="3">
        <v>42278</v>
      </c>
      <c r="F143" t="s">
        <v>2039</v>
      </c>
    </row>
    <row r="144" spans="1:6">
      <c r="A144" s="1" t="s">
        <v>679</v>
      </c>
      <c r="B144" t="s">
        <v>679</v>
      </c>
      <c r="C144" t="s">
        <v>2006</v>
      </c>
      <c r="D144" t="s">
        <v>2020</v>
      </c>
      <c r="E144" s="3">
        <v>42278</v>
      </c>
      <c r="F144" t="s">
        <v>2039</v>
      </c>
    </row>
    <row r="145" spans="1:6">
      <c r="A145" s="1" t="s">
        <v>680</v>
      </c>
      <c r="B145" t="s">
        <v>680</v>
      </c>
      <c r="C145" t="s">
        <v>2006</v>
      </c>
      <c r="E145" s="3">
        <v>42278</v>
      </c>
      <c r="F145" t="s">
        <v>2039</v>
      </c>
    </row>
    <row r="146" spans="1:6">
      <c r="A146" s="1" t="s">
        <v>681</v>
      </c>
      <c r="B146" t="s">
        <v>681</v>
      </c>
      <c r="C146" t="s">
        <v>2006</v>
      </c>
      <c r="E146" s="3">
        <v>42278</v>
      </c>
      <c r="F146" t="s">
        <v>2039</v>
      </c>
    </row>
    <row r="147" spans="1:6">
      <c r="A147" s="1" t="s">
        <v>682</v>
      </c>
      <c r="B147" t="s">
        <v>682</v>
      </c>
      <c r="C147" t="s">
        <v>2006</v>
      </c>
      <c r="E147" s="3">
        <v>42278</v>
      </c>
      <c r="F147" t="s">
        <v>2039</v>
      </c>
    </row>
    <row r="148" spans="1:6">
      <c r="A148" s="1" t="s">
        <v>683</v>
      </c>
      <c r="B148" t="s">
        <v>683</v>
      </c>
      <c r="C148" t="s">
        <v>2006</v>
      </c>
      <c r="D148" t="s">
        <v>94</v>
      </c>
      <c r="E148" s="3">
        <v>42467</v>
      </c>
      <c r="F148" t="s">
        <v>2039</v>
      </c>
    </row>
    <row r="149" spans="1:6">
      <c r="A149" s="1" t="s">
        <v>684</v>
      </c>
      <c r="B149" t="s">
        <v>684</v>
      </c>
      <c r="C149" t="s">
        <v>2006</v>
      </c>
      <c r="E149" s="3">
        <v>42278</v>
      </c>
      <c r="F149" t="s">
        <v>2039</v>
      </c>
    </row>
    <row r="150" spans="1:6">
      <c r="A150" s="1" t="s">
        <v>685</v>
      </c>
      <c r="B150" t="s">
        <v>685</v>
      </c>
      <c r="C150" t="s">
        <v>2006</v>
      </c>
      <c r="E150" s="3">
        <v>42278</v>
      </c>
      <c r="F150" t="s">
        <v>2039</v>
      </c>
    </row>
    <row r="151" spans="1:6">
      <c r="A151" s="1" t="s">
        <v>686</v>
      </c>
      <c r="B151" t="s">
        <v>686</v>
      </c>
      <c r="C151" t="s">
        <v>2006</v>
      </c>
      <c r="E151" s="3">
        <v>42278</v>
      </c>
      <c r="F151" t="s">
        <v>2039</v>
      </c>
    </row>
    <row r="152" spans="1:6">
      <c r="A152" s="1" t="s">
        <v>687</v>
      </c>
      <c r="B152" t="s">
        <v>687</v>
      </c>
      <c r="C152" t="s">
        <v>2006</v>
      </c>
      <c r="E152" s="3">
        <v>42278</v>
      </c>
      <c r="F152" t="s">
        <v>2039</v>
      </c>
    </row>
    <row r="153" spans="1:6">
      <c r="A153" s="1" t="s">
        <v>688</v>
      </c>
      <c r="B153" t="s">
        <v>688</v>
      </c>
      <c r="C153" t="s">
        <v>2006</v>
      </c>
      <c r="E153" s="3">
        <v>42278</v>
      </c>
      <c r="F153" t="s">
        <v>2039</v>
      </c>
    </row>
    <row r="154" spans="1:6">
      <c r="A154" s="1" t="s">
        <v>689</v>
      </c>
      <c r="B154" t="s">
        <v>689</v>
      </c>
      <c r="C154" t="s">
        <v>2006</v>
      </c>
      <c r="E154" s="3">
        <v>42278</v>
      </c>
      <c r="F154" t="s">
        <v>2039</v>
      </c>
    </row>
    <row r="155" spans="1:6">
      <c r="A155" s="1" t="s">
        <v>690</v>
      </c>
      <c r="B155" t="s">
        <v>690</v>
      </c>
      <c r="C155" t="s">
        <v>2006</v>
      </c>
      <c r="E155" s="3">
        <v>42278</v>
      </c>
      <c r="F155" t="s">
        <v>2039</v>
      </c>
    </row>
    <row r="156" spans="1:6">
      <c r="A156" s="1" t="s">
        <v>691</v>
      </c>
      <c r="B156" t="s">
        <v>691</v>
      </c>
      <c r="C156" t="s">
        <v>2006</v>
      </c>
      <c r="D156" t="s">
        <v>2021</v>
      </c>
      <c r="E156" s="3">
        <v>42278</v>
      </c>
      <c r="F156" t="s">
        <v>2039</v>
      </c>
    </row>
    <row r="157" spans="1:6">
      <c r="A157" s="1" t="s">
        <v>692</v>
      </c>
      <c r="B157" t="s">
        <v>692</v>
      </c>
      <c r="C157" t="s">
        <v>2006</v>
      </c>
      <c r="D157" t="s">
        <v>94</v>
      </c>
      <c r="E157" s="3">
        <v>42796</v>
      </c>
      <c r="F157" t="s">
        <v>2039</v>
      </c>
    </row>
    <row r="158" spans="1:6">
      <c r="A158" s="1" t="s">
        <v>693</v>
      </c>
      <c r="B158" t="s">
        <v>693</v>
      </c>
      <c r="C158" t="s">
        <v>2005</v>
      </c>
      <c r="D158" t="s">
        <v>2014</v>
      </c>
      <c r="E158" s="3">
        <v>42278</v>
      </c>
      <c r="F158" t="s">
        <v>2039</v>
      </c>
    </row>
    <row r="159" spans="1:6">
      <c r="A159" s="1" t="s">
        <v>694</v>
      </c>
      <c r="B159" t="s">
        <v>694</v>
      </c>
      <c r="C159" t="s">
        <v>2006</v>
      </c>
      <c r="D159" t="s">
        <v>94</v>
      </c>
      <c r="E159" s="3">
        <v>42278</v>
      </c>
      <c r="F159" t="s">
        <v>2039</v>
      </c>
    </row>
    <row r="160" spans="1:6">
      <c r="A160" s="1" t="s">
        <v>695</v>
      </c>
      <c r="B160" t="s">
        <v>695</v>
      </c>
      <c r="C160" t="s">
        <v>2006</v>
      </c>
      <c r="E160" s="3">
        <v>42278</v>
      </c>
      <c r="F160" t="s">
        <v>2039</v>
      </c>
    </row>
    <row r="161" spans="1:6">
      <c r="A161" s="1" t="s">
        <v>696</v>
      </c>
      <c r="B161" t="s">
        <v>696</v>
      </c>
      <c r="C161" t="s">
        <v>2006</v>
      </c>
      <c r="D161" t="s">
        <v>94</v>
      </c>
      <c r="E161" s="3">
        <v>42369</v>
      </c>
      <c r="F161" t="s">
        <v>2039</v>
      </c>
    </row>
    <row r="162" spans="1:6">
      <c r="A162" s="1" t="s">
        <v>697</v>
      </c>
      <c r="B162" t="s">
        <v>697</v>
      </c>
      <c r="C162" t="s">
        <v>2006</v>
      </c>
      <c r="E162" s="3">
        <v>42278</v>
      </c>
      <c r="F162" t="s">
        <v>2039</v>
      </c>
    </row>
    <row r="163" spans="1:6">
      <c r="A163" s="1" t="s">
        <v>698</v>
      </c>
      <c r="B163" t="s">
        <v>698</v>
      </c>
      <c r="C163" t="s">
        <v>2006</v>
      </c>
      <c r="E163" s="3">
        <v>42278</v>
      </c>
      <c r="F163" t="s">
        <v>2039</v>
      </c>
    </row>
    <row r="164" spans="1:6">
      <c r="A164" s="1" t="s">
        <v>699</v>
      </c>
      <c r="B164" t="s">
        <v>699</v>
      </c>
      <c r="C164" t="s">
        <v>2006</v>
      </c>
      <c r="D164" t="s">
        <v>2016</v>
      </c>
      <c r="E164" s="3">
        <v>42278</v>
      </c>
      <c r="F164" t="s">
        <v>2039</v>
      </c>
    </row>
    <row r="165" spans="1:6">
      <c r="A165" s="1" t="s">
        <v>700</v>
      </c>
      <c r="B165" t="s">
        <v>700</v>
      </c>
      <c r="C165" t="s">
        <v>2006</v>
      </c>
      <c r="D165" t="s">
        <v>2021</v>
      </c>
      <c r="E165" s="3">
        <v>42278</v>
      </c>
      <c r="F165" t="s">
        <v>2039</v>
      </c>
    </row>
    <row r="166" spans="1:6">
      <c r="A166" s="1" t="s">
        <v>701</v>
      </c>
      <c r="B166" t="s">
        <v>701</v>
      </c>
      <c r="C166" t="s">
        <v>2006</v>
      </c>
      <c r="E166" s="3">
        <v>42278</v>
      </c>
      <c r="F166" t="s">
        <v>2039</v>
      </c>
    </row>
    <row r="167" spans="1:6">
      <c r="A167" s="1" t="s">
        <v>702</v>
      </c>
      <c r="B167" t="s">
        <v>702</v>
      </c>
      <c r="C167" t="s">
        <v>2006</v>
      </c>
      <c r="E167" s="3">
        <v>42278</v>
      </c>
      <c r="F167" t="s">
        <v>2039</v>
      </c>
    </row>
    <row r="168" spans="1:6">
      <c r="A168" s="1" t="s">
        <v>703</v>
      </c>
      <c r="B168" t="s">
        <v>703</v>
      </c>
      <c r="C168" t="s">
        <v>2006</v>
      </c>
      <c r="E168" s="3">
        <v>42278</v>
      </c>
      <c r="F168" t="s">
        <v>2039</v>
      </c>
    </row>
    <row r="169" spans="1:6">
      <c r="A169" s="1" t="s">
        <v>704</v>
      </c>
      <c r="B169" t="s">
        <v>704</v>
      </c>
      <c r="C169" t="s">
        <v>2006</v>
      </c>
      <c r="E169" s="3">
        <v>42278</v>
      </c>
      <c r="F169" t="s">
        <v>2039</v>
      </c>
    </row>
    <row r="170" spans="1:6">
      <c r="A170" s="1" t="s">
        <v>705</v>
      </c>
      <c r="B170" t="s">
        <v>705</v>
      </c>
      <c r="C170" t="s">
        <v>2006</v>
      </c>
      <c r="D170" t="s">
        <v>2014</v>
      </c>
      <c r="E170" s="3">
        <v>42278</v>
      </c>
      <c r="F170" t="s">
        <v>2039</v>
      </c>
    </row>
    <row r="171" spans="1:6">
      <c r="A171" s="1" t="s">
        <v>706</v>
      </c>
      <c r="B171" t="s">
        <v>706</v>
      </c>
      <c r="C171" t="s">
        <v>2006</v>
      </c>
      <c r="D171" t="s">
        <v>92</v>
      </c>
      <c r="E171" s="3">
        <v>42753</v>
      </c>
      <c r="F171" t="s">
        <v>2039</v>
      </c>
    </row>
    <row r="172" spans="1:6">
      <c r="A172" s="1" t="s">
        <v>707</v>
      </c>
      <c r="B172" t="s">
        <v>707</v>
      </c>
      <c r="C172" t="s">
        <v>2006</v>
      </c>
      <c r="E172" s="3">
        <v>42278</v>
      </c>
      <c r="F172" t="s">
        <v>2039</v>
      </c>
    </row>
    <row r="173" spans="1:6">
      <c r="A173" s="1" t="s">
        <v>708</v>
      </c>
      <c r="B173" t="s">
        <v>708</v>
      </c>
      <c r="C173" t="s">
        <v>2006</v>
      </c>
      <c r="E173" s="3">
        <v>42278</v>
      </c>
      <c r="F173" t="s">
        <v>2039</v>
      </c>
    </row>
    <row r="174" spans="1:6">
      <c r="A174" s="1" t="s">
        <v>709</v>
      </c>
      <c r="B174" t="s">
        <v>709</v>
      </c>
      <c r="C174" t="s">
        <v>2006</v>
      </c>
      <c r="E174" s="3">
        <v>42278</v>
      </c>
      <c r="F174" t="s">
        <v>2039</v>
      </c>
    </row>
    <row r="175" spans="1:6">
      <c r="A175" s="1" t="s">
        <v>710</v>
      </c>
      <c r="B175" t="s">
        <v>710</v>
      </c>
      <c r="C175" t="s">
        <v>2006</v>
      </c>
      <c r="D175" t="s">
        <v>2014</v>
      </c>
      <c r="E175" s="3">
        <v>42278</v>
      </c>
      <c r="F175" t="s">
        <v>2039</v>
      </c>
    </row>
    <row r="176" spans="1:6">
      <c r="A176" s="1" t="s">
        <v>711</v>
      </c>
      <c r="B176" t="s">
        <v>711</v>
      </c>
      <c r="C176" t="s">
        <v>2006</v>
      </c>
      <c r="E176" s="3">
        <v>42278</v>
      </c>
      <c r="F176" t="s">
        <v>2039</v>
      </c>
    </row>
    <row r="177" spans="1:6">
      <c r="A177" s="1" t="s">
        <v>712</v>
      </c>
      <c r="B177" t="s">
        <v>712</v>
      </c>
      <c r="C177" t="s">
        <v>2006</v>
      </c>
      <c r="E177" s="3">
        <v>42278</v>
      </c>
      <c r="F177" t="s">
        <v>2039</v>
      </c>
    </row>
    <row r="178" spans="1:6">
      <c r="A178" s="1" t="s">
        <v>713</v>
      </c>
      <c r="B178" t="s">
        <v>713</v>
      </c>
      <c r="C178" t="s">
        <v>2006</v>
      </c>
      <c r="D178" t="s">
        <v>94</v>
      </c>
      <c r="E178" s="3">
        <v>42278</v>
      </c>
      <c r="F178" t="s">
        <v>2039</v>
      </c>
    </row>
    <row r="179" spans="1:6">
      <c r="A179" s="1" t="s">
        <v>714</v>
      </c>
      <c r="B179" t="s">
        <v>714</v>
      </c>
      <c r="C179" t="s">
        <v>2006</v>
      </c>
      <c r="E179" s="3">
        <v>42278</v>
      </c>
      <c r="F179" t="s">
        <v>2039</v>
      </c>
    </row>
    <row r="180" spans="1:6">
      <c r="A180" s="1" t="s">
        <v>715</v>
      </c>
      <c r="B180" t="s">
        <v>715</v>
      </c>
      <c r="C180" t="s">
        <v>2006</v>
      </c>
      <c r="D180" t="s">
        <v>94</v>
      </c>
      <c r="E180" s="3">
        <v>42548</v>
      </c>
      <c r="F180" t="s">
        <v>2039</v>
      </c>
    </row>
    <row r="181" spans="1:6">
      <c r="A181" s="1" t="s">
        <v>716</v>
      </c>
      <c r="B181" t="s">
        <v>716</v>
      </c>
      <c r="C181" t="s">
        <v>2006</v>
      </c>
      <c r="E181" s="3">
        <v>42278</v>
      </c>
      <c r="F181" t="s">
        <v>2039</v>
      </c>
    </row>
    <row r="182" spans="1:6">
      <c r="A182" s="1" t="s">
        <v>717</v>
      </c>
      <c r="B182" t="s">
        <v>717</v>
      </c>
      <c r="C182" t="s">
        <v>2006</v>
      </c>
      <c r="E182" s="3">
        <v>42278</v>
      </c>
      <c r="F182" t="s">
        <v>2039</v>
      </c>
    </row>
    <row r="183" spans="1:6">
      <c r="A183" s="1" t="s">
        <v>718</v>
      </c>
      <c r="B183" t="s">
        <v>718</v>
      </c>
      <c r="C183" t="s">
        <v>2006</v>
      </c>
      <c r="E183" s="3">
        <v>42278</v>
      </c>
      <c r="F183" t="s">
        <v>2039</v>
      </c>
    </row>
    <row r="184" spans="1:6">
      <c r="A184" s="1" t="s">
        <v>719</v>
      </c>
      <c r="B184" t="s">
        <v>719</v>
      </c>
      <c r="C184" t="s">
        <v>2006</v>
      </c>
      <c r="D184" t="s">
        <v>94</v>
      </c>
      <c r="E184" s="3">
        <v>42278</v>
      </c>
      <c r="F184" t="s">
        <v>2039</v>
      </c>
    </row>
    <row r="185" spans="1:6">
      <c r="A185" s="1" t="s">
        <v>720</v>
      </c>
      <c r="B185" t="s">
        <v>720</v>
      </c>
      <c r="C185" t="s">
        <v>2006</v>
      </c>
      <c r="E185" s="3">
        <v>42278</v>
      </c>
      <c r="F185" t="s">
        <v>2039</v>
      </c>
    </row>
    <row r="186" spans="1:6">
      <c r="A186" s="1" t="s">
        <v>721</v>
      </c>
      <c r="B186" t="s">
        <v>721</v>
      </c>
      <c r="C186" t="s">
        <v>2006</v>
      </c>
      <c r="E186" s="3">
        <v>42278</v>
      </c>
      <c r="F186" t="s">
        <v>2039</v>
      </c>
    </row>
    <row r="187" spans="1:6">
      <c r="A187" s="1" t="s">
        <v>722</v>
      </c>
      <c r="B187" t="s">
        <v>722</v>
      </c>
      <c r="C187" t="s">
        <v>2006</v>
      </c>
      <c r="E187" s="3">
        <v>42278</v>
      </c>
      <c r="F187" t="s">
        <v>2039</v>
      </c>
    </row>
    <row r="188" spans="1:6">
      <c r="A188" s="1" t="s">
        <v>723</v>
      </c>
      <c r="B188" t="s">
        <v>723</v>
      </c>
      <c r="C188" t="s">
        <v>2006</v>
      </c>
      <c r="E188" s="3">
        <v>42278</v>
      </c>
      <c r="F188" t="s">
        <v>2039</v>
      </c>
    </row>
    <row r="189" spans="1:6">
      <c r="A189" s="1" t="s">
        <v>724</v>
      </c>
      <c r="B189" t="s">
        <v>724</v>
      </c>
      <c r="C189" t="s">
        <v>2006</v>
      </c>
      <c r="E189" s="3">
        <v>42278</v>
      </c>
      <c r="F189" t="s">
        <v>2039</v>
      </c>
    </row>
    <row r="190" spans="1:6">
      <c r="A190" s="1" t="s">
        <v>725</v>
      </c>
      <c r="B190" t="s">
        <v>725</v>
      </c>
      <c r="C190" t="s">
        <v>2006</v>
      </c>
      <c r="D190" t="s">
        <v>2014</v>
      </c>
      <c r="E190" s="3">
        <v>42369</v>
      </c>
      <c r="F190" t="s">
        <v>2039</v>
      </c>
    </row>
    <row r="191" spans="1:6">
      <c r="A191" s="1" t="s">
        <v>726</v>
      </c>
      <c r="B191" t="s">
        <v>726</v>
      </c>
      <c r="C191" t="s">
        <v>2006</v>
      </c>
      <c r="E191" s="3">
        <v>42278</v>
      </c>
      <c r="F191" t="s">
        <v>2039</v>
      </c>
    </row>
    <row r="192" spans="1:6">
      <c r="A192" s="1" t="s">
        <v>727</v>
      </c>
      <c r="B192" t="s">
        <v>727</v>
      </c>
      <c r="C192" t="s">
        <v>2006</v>
      </c>
      <c r="E192" s="3">
        <v>42278</v>
      </c>
      <c r="F192" t="s">
        <v>2039</v>
      </c>
    </row>
    <row r="193" spans="1:6">
      <c r="A193" s="1" t="s">
        <v>728</v>
      </c>
      <c r="B193" t="s">
        <v>728</v>
      </c>
      <c r="C193" t="s">
        <v>2006</v>
      </c>
      <c r="E193" s="3">
        <v>42278</v>
      </c>
      <c r="F193" t="s">
        <v>2039</v>
      </c>
    </row>
    <row r="194" spans="1:6">
      <c r="A194" s="1" t="s">
        <v>729</v>
      </c>
      <c r="B194" t="s">
        <v>729</v>
      </c>
      <c r="C194" t="s">
        <v>2006</v>
      </c>
      <c r="E194" s="3">
        <v>42278</v>
      </c>
      <c r="F194" t="s">
        <v>2039</v>
      </c>
    </row>
    <row r="195" spans="1:6">
      <c r="A195" s="1" t="s">
        <v>730</v>
      </c>
      <c r="B195" t="s">
        <v>730</v>
      </c>
      <c r="C195" t="s">
        <v>2006</v>
      </c>
      <c r="E195" s="3">
        <v>42430</v>
      </c>
      <c r="F195" t="s">
        <v>2039</v>
      </c>
    </row>
    <row r="196" spans="1:6">
      <c r="A196" s="1" t="s">
        <v>731</v>
      </c>
      <c r="B196" t="s">
        <v>731</v>
      </c>
      <c r="C196" t="s">
        <v>2006</v>
      </c>
      <c r="E196" s="3">
        <v>42278</v>
      </c>
      <c r="F196" t="s">
        <v>2039</v>
      </c>
    </row>
    <row r="197" spans="1:6">
      <c r="A197" s="1" t="s">
        <v>732</v>
      </c>
      <c r="B197" t="s">
        <v>732</v>
      </c>
      <c r="C197" t="s">
        <v>2006</v>
      </c>
      <c r="E197" s="3">
        <v>42278</v>
      </c>
      <c r="F197" t="s">
        <v>2039</v>
      </c>
    </row>
    <row r="198" spans="1:6">
      <c r="A198" s="1" t="s">
        <v>733</v>
      </c>
      <c r="B198" t="s">
        <v>733</v>
      </c>
      <c r="C198" t="s">
        <v>2006</v>
      </c>
      <c r="E198" s="3">
        <v>42278</v>
      </c>
      <c r="F198" t="s">
        <v>2039</v>
      </c>
    </row>
    <row r="199" spans="1:6">
      <c r="A199" s="1" t="s">
        <v>734</v>
      </c>
      <c r="B199" t="s">
        <v>734</v>
      </c>
      <c r="C199" t="s">
        <v>2006</v>
      </c>
      <c r="D199" t="s">
        <v>94</v>
      </c>
      <c r="E199" s="3">
        <v>42278</v>
      </c>
      <c r="F199" t="s">
        <v>2039</v>
      </c>
    </row>
    <row r="200" spans="1:6">
      <c r="A200" s="1" t="s">
        <v>735</v>
      </c>
      <c r="B200" t="s">
        <v>735</v>
      </c>
      <c r="C200" t="s">
        <v>2006</v>
      </c>
      <c r="E200" s="3">
        <v>42278</v>
      </c>
      <c r="F200" t="s">
        <v>2039</v>
      </c>
    </row>
    <row r="201" spans="1:6">
      <c r="A201" s="1" t="s">
        <v>736</v>
      </c>
      <c r="B201" t="s">
        <v>736</v>
      </c>
      <c r="C201" t="s">
        <v>2006</v>
      </c>
      <c r="E201" s="3">
        <v>42278</v>
      </c>
      <c r="F201" t="s">
        <v>2039</v>
      </c>
    </row>
    <row r="202" spans="1:6">
      <c r="A202" s="1" t="s">
        <v>737</v>
      </c>
      <c r="B202" t="s">
        <v>737</v>
      </c>
      <c r="C202" t="s">
        <v>2006</v>
      </c>
      <c r="D202" t="s">
        <v>2016</v>
      </c>
      <c r="E202" s="3">
        <v>42278</v>
      </c>
      <c r="F202" t="s">
        <v>2039</v>
      </c>
    </row>
    <row r="203" spans="1:6">
      <c r="A203" s="1" t="s">
        <v>738</v>
      </c>
      <c r="B203" t="s">
        <v>738</v>
      </c>
      <c r="C203" t="s">
        <v>2006</v>
      </c>
      <c r="E203" s="3">
        <v>42278</v>
      </c>
      <c r="F203" t="s">
        <v>2039</v>
      </c>
    </row>
    <row r="204" spans="1:6">
      <c r="A204" s="1" t="s">
        <v>739</v>
      </c>
      <c r="B204" t="s">
        <v>739</v>
      </c>
      <c r="C204" t="s">
        <v>2006</v>
      </c>
      <c r="E204" s="3">
        <v>42278</v>
      </c>
      <c r="F204" t="s">
        <v>2039</v>
      </c>
    </row>
    <row r="205" spans="1:6">
      <c r="A205" s="1" t="s">
        <v>740</v>
      </c>
      <c r="B205" t="s">
        <v>740</v>
      </c>
      <c r="C205" t="s">
        <v>2006</v>
      </c>
      <c r="E205" s="3">
        <v>42278</v>
      </c>
      <c r="F205" t="s">
        <v>2039</v>
      </c>
    </row>
    <row r="206" spans="1:6">
      <c r="A206" s="1" t="s">
        <v>741</v>
      </c>
      <c r="B206" t="s">
        <v>741</v>
      </c>
      <c r="C206" t="s">
        <v>2006</v>
      </c>
      <c r="D206" t="s">
        <v>91</v>
      </c>
      <c r="E206" s="3">
        <v>42278</v>
      </c>
      <c r="F206" t="s">
        <v>2039</v>
      </c>
    </row>
    <row r="207" spans="1:6">
      <c r="A207" s="1" t="s">
        <v>742</v>
      </c>
      <c r="B207" t="s">
        <v>742</v>
      </c>
      <c r="C207" t="s">
        <v>2006</v>
      </c>
      <c r="E207" s="3">
        <v>42278</v>
      </c>
      <c r="F207" t="s">
        <v>2039</v>
      </c>
    </row>
    <row r="208" spans="1:6">
      <c r="A208" s="1" t="s">
        <v>743</v>
      </c>
      <c r="B208" t="s">
        <v>743</v>
      </c>
      <c r="C208" t="s">
        <v>2006</v>
      </c>
      <c r="E208" s="3">
        <v>42278</v>
      </c>
      <c r="F208" t="s">
        <v>2039</v>
      </c>
    </row>
    <row r="209" spans="1:6">
      <c r="A209" s="1" t="s">
        <v>744</v>
      </c>
      <c r="B209" t="s">
        <v>744</v>
      </c>
      <c r="C209" t="s">
        <v>2006</v>
      </c>
      <c r="E209" s="3">
        <v>42278</v>
      </c>
      <c r="F209" t="s">
        <v>2039</v>
      </c>
    </row>
    <row r="210" spans="1:6">
      <c r="A210" s="1" t="s">
        <v>745</v>
      </c>
      <c r="B210" t="s">
        <v>745</v>
      </c>
      <c r="C210" t="s">
        <v>2006</v>
      </c>
      <c r="E210" s="3">
        <v>42278</v>
      </c>
      <c r="F210" t="s">
        <v>2039</v>
      </c>
    </row>
    <row r="211" spans="1:6">
      <c r="A211" s="1" t="s">
        <v>746</v>
      </c>
      <c r="B211" t="s">
        <v>746</v>
      </c>
      <c r="C211" t="s">
        <v>2006</v>
      </c>
      <c r="E211" s="3">
        <v>42278</v>
      </c>
      <c r="F211" t="s">
        <v>2039</v>
      </c>
    </row>
    <row r="212" spans="1:6">
      <c r="A212" s="1" t="s">
        <v>747</v>
      </c>
      <c r="B212" t="s">
        <v>747</v>
      </c>
      <c r="C212" t="s">
        <v>2006</v>
      </c>
      <c r="D212" t="s">
        <v>2014</v>
      </c>
      <c r="E212" s="3">
        <v>42236</v>
      </c>
      <c r="F212" t="s">
        <v>2039</v>
      </c>
    </row>
    <row r="213" spans="1:6">
      <c r="A213" s="1" t="s">
        <v>748</v>
      </c>
      <c r="B213" t="s">
        <v>748</v>
      </c>
      <c r="C213" t="s">
        <v>2006</v>
      </c>
      <c r="E213" s="3">
        <v>42278</v>
      </c>
      <c r="F213" t="s">
        <v>2039</v>
      </c>
    </row>
    <row r="214" spans="1:6">
      <c r="A214" s="1" t="s">
        <v>749</v>
      </c>
      <c r="B214" t="s">
        <v>749</v>
      </c>
      <c r="C214" t="s">
        <v>2006</v>
      </c>
      <c r="E214" s="3">
        <v>42278</v>
      </c>
      <c r="F214" t="s">
        <v>2039</v>
      </c>
    </row>
    <row r="215" spans="1:6">
      <c r="A215" s="1" t="s">
        <v>750</v>
      </c>
      <c r="B215" t="s">
        <v>750</v>
      </c>
      <c r="C215" t="s">
        <v>2006</v>
      </c>
      <c r="E215" s="3">
        <v>42278</v>
      </c>
      <c r="F215" t="s">
        <v>2039</v>
      </c>
    </row>
    <row r="216" spans="1:6">
      <c r="A216" s="1" t="s">
        <v>751</v>
      </c>
      <c r="B216" t="s">
        <v>751</v>
      </c>
      <c r="C216" t="s">
        <v>2006</v>
      </c>
      <c r="E216" s="3">
        <v>42278</v>
      </c>
      <c r="F216" t="s">
        <v>2039</v>
      </c>
    </row>
    <row r="217" spans="1:6">
      <c r="A217" s="1" t="s">
        <v>752</v>
      </c>
      <c r="B217" t="s">
        <v>752</v>
      </c>
      <c r="C217" t="s">
        <v>2006</v>
      </c>
      <c r="E217" s="3">
        <v>42278</v>
      </c>
      <c r="F217" t="s">
        <v>2039</v>
      </c>
    </row>
    <row r="218" spans="1:6">
      <c r="A218" s="1" t="s">
        <v>753</v>
      </c>
      <c r="B218" t="s">
        <v>753</v>
      </c>
      <c r="C218" t="s">
        <v>2005</v>
      </c>
      <c r="E218" s="3">
        <v>42278</v>
      </c>
      <c r="F218" t="s">
        <v>2039</v>
      </c>
    </row>
    <row r="219" spans="1:6">
      <c r="A219" s="1" t="s">
        <v>754</v>
      </c>
      <c r="B219" t="s">
        <v>754</v>
      </c>
      <c r="C219" t="s">
        <v>2006</v>
      </c>
      <c r="D219" t="s">
        <v>2014</v>
      </c>
      <c r="E219" s="3">
        <v>42278</v>
      </c>
      <c r="F219" t="s">
        <v>2039</v>
      </c>
    </row>
    <row r="220" spans="1:6">
      <c r="A220" s="1" t="s">
        <v>755</v>
      </c>
      <c r="B220" t="s">
        <v>755</v>
      </c>
      <c r="C220" t="s">
        <v>2006</v>
      </c>
      <c r="E220" s="3">
        <v>42278</v>
      </c>
      <c r="F220" t="s">
        <v>2039</v>
      </c>
    </row>
    <row r="221" spans="1:6">
      <c r="A221" s="1" t="s">
        <v>756</v>
      </c>
      <c r="B221" t="s">
        <v>756</v>
      </c>
      <c r="C221" t="s">
        <v>2006</v>
      </c>
      <c r="E221" s="3">
        <v>42278</v>
      </c>
      <c r="F221" t="s">
        <v>2039</v>
      </c>
    </row>
    <row r="222" spans="1:6">
      <c r="A222" s="1" t="s">
        <v>757</v>
      </c>
      <c r="B222" t="s">
        <v>757</v>
      </c>
      <c r="C222" t="s">
        <v>2006</v>
      </c>
      <c r="E222" s="3">
        <v>42278</v>
      </c>
      <c r="F222" t="s">
        <v>2039</v>
      </c>
    </row>
    <row r="223" spans="1:6">
      <c r="A223" s="1" t="s">
        <v>758</v>
      </c>
      <c r="B223" t="s">
        <v>758</v>
      </c>
      <c r="C223" t="s">
        <v>2006</v>
      </c>
      <c r="D223" t="s">
        <v>92</v>
      </c>
      <c r="E223" s="3">
        <v>42369</v>
      </c>
      <c r="F223" t="s">
        <v>2039</v>
      </c>
    </row>
    <row r="224" spans="1:6">
      <c r="A224" s="1" t="s">
        <v>759</v>
      </c>
      <c r="B224" t="s">
        <v>759</v>
      </c>
      <c r="C224" t="s">
        <v>2006</v>
      </c>
      <c r="E224" s="3">
        <v>42277</v>
      </c>
      <c r="F224" t="s">
        <v>2039</v>
      </c>
    </row>
    <row r="225" spans="1:6">
      <c r="A225" s="1" t="s">
        <v>760</v>
      </c>
      <c r="B225" t="s">
        <v>760</v>
      </c>
      <c r="C225" t="s">
        <v>2006</v>
      </c>
      <c r="D225" t="s">
        <v>94</v>
      </c>
      <c r="E225" s="3">
        <v>42278</v>
      </c>
      <c r="F225" t="s">
        <v>2039</v>
      </c>
    </row>
    <row r="226" spans="1:6">
      <c r="A226" s="1" t="s">
        <v>761</v>
      </c>
      <c r="B226" t="s">
        <v>761</v>
      </c>
      <c r="C226" t="s">
        <v>2006</v>
      </c>
      <c r="E226" s="3">
        <v>42278</v>
      </c>
      <c r="F226" t="s">
        <v>2039</v>
      </c>
    </row>
    <row r="227" spans="1:6">
      <c r="A227" s="1" t="s">
        <v>762</v>
      </c>
      <c r="B227" t="s">
        <v>762</v>
      </c>
      <c r="C227" t="s">
        <v>2006</v>
      </c>
      <c r="E227" s="3">
        <v>42278</v>
      </c>
      <c r="F227" t="s">
        <v>2039</v>
      </c>
    </row>
    <row r="228" spans="1:6">
      <c r="A228" s="1" t="s">
        <v>763</v>
      </c>
      <c r="B228" t="s">
        <v>763</v>
      </c>
      <c r="C228" t="s">
        <v>2006</v>
      </c>
      <c r="E228" s="3">
        <v>42278</v>
      </c>
      <c r="F228" t="s">
        <v>2039</v>
      </c>
    </row>
    <row r="229" spans="1:6">
      <c r="A229" s="1" t="s">
        <v>764</v>
      </c>
      <c r="B229" t="s">
        <v>764</v>
      </c>
      <c r="C229" t="s">
        <v>2006</v>
      </c>
      <c r="E229" s="3">
        <v>42278</v>
      </c>
      <c r="F229" t="s">
        <v>2039</v>
      </c>
    </row>
    <row r="230" spans="1:6">
      <c r="A230" s="1" t="s">
        <v>765</v>
      </c>
      <c r="B230" t="s">
        <v>765</v>
      </c>
      <c r="C230" t="s">
        <v>2006</v>
      </c>
      <c r="D230" t="s">
        <v>94</v>
      </c>
      <c r="E230" s="3">
        <v>42368</v>
      </c>
      <c r="F230" t="s">
        <v>2039</v>
      </c>
    </row>
    <row r="231" spans="1:6">
      <c r="A231" s="1" t="s">
        <v>766</v>
      </c>
      <c r="B231" t="s">
        <v>766</v>
      </c>
      <c r="C231" t="s">
        <v>2005</v>
      </c>
      <c r="E231" s="3">
        <v>42278</v>
      </c>
      <c r="F231" t="s">
        <v>2039</v>
      </c>
    </row>
    <row r="232" spans="1:6">
      <c r="A232" s="1" t="s">
        <v>767</v>
      </c>
      <c r="B232" t="s">
        <v>767</v>
      </c>
      <c r="C232" t="s">
        <v>2006</v>
      </c>
      <c r="E232" s="3">
        <v>42278</v>
      </c>
      <c r="F232" t="s">
        <v>2039</v>
      </c>
    </row>
    <row r="233" spans="1:6">
      <c r="A233" s="1" t="s">
        <v>768</v>
      </c>
      <c r="B233" t="s">
        <v>768</v>
      </c>
      <c r="C233" t="s">
        <v>2006</v>
      </c>
      <c r="E233" s="3">
        <v>42191</v>
      </c>
      <c r="F233" t="s">
        <v>2039</v>
      </c>
    </row>
    <row r="234" spans="1:6">
      <c r="A234" s="1" t="s">
        <v>769</v>
      </c>
      <c r="B234" t="s">
        <v>769</v>
      </c>
      <c r="C234" t="s">
        <v>2006</v>
      </c>
      <c r="E234" s="3">
        <v>42278</v>
      </c>
      <c r="F234" t="s">
        <v>2039</v>
      </c>
    </row>
    <row r="235" spans="1:6">
      <c r="A235" s="1" t="s">
        <v>770</v>
      </c>
      <c r="B235" t="s">
        <v>770</v>
      </c>
      <c r="C235" t="s">
        <v>2005</v>
      </c>
      <c r="E235" s="3">
        <v>42278</v>
      </c>
      <c r="F235" t="s">
        <v>2039</v>
      </c>
    </row>
    <row r="236" spans="1:6">
      <c r="A236" s="1" t="s">
        <v>771</v>
      </c>
      <c r="B236" t="s">
        <v>771</v>
      </c>
      <c r="C236" t="s">
        <v>2005</v>
      </c>
      <c r="E236" s="3">
        <v>42278</v>
      </c>
      <c r="F236" t="s">
        <v>2039</v>
      </c>
    </row>
    <row r="237" spans="1:6">
      <c r="A237" s="1" t="s">
        <v>772</v>
      </c>
      <c r="B237" t="s">
        <v>772</v>
      </c>
      <c r="C237" t="s">
        <v>2005</v>
      </c>
      <c r="E237" s="3">
        <v>42278</v>
      </c>
      <c r="F237" t="s">
        <v>2039</v>
      </c>
    </row>
    <row r="238" spans="1:6">
      <c r="A238" s="1" t="s">
        <v>773</v>
      </c>
      <c r="B238" t="s">
        <v>773</v>
      </c>
      <c r="C238" t="s">
        <v>2006</v>
      </c>
      <c r="E238" s="3">
        <v>42278</v>
      </c>
      <c r="F238" t="s">
        <v>2039</v>
      </c>
    </row>
    <row r="239" spans="1:6">
      <c r="A239" s="1" t="s">
        <v>774</v>
      </c>
      <c r="B239" t="s">
        <v>774</v>
      </c>
      <c r="C239" t="s">
        <v>2006</v>
      </c>
      <c r="D239" t="s">
        <v>94</v>
      </c>
      <c r="E239" s="3">
        <v>42278</v>
      </c>
      <c r="F239" t="s">
        <v>2039</v>
      </c>
    </row>
    <row r="240" spans="1:6">
      <c r="A240" s="1" t="s">
        <v>775</v>
      </c>
      <c r="B240" t="s">
        <v>775</v>
      </c>
      <c r="C240" t="s">
        <v>2005</v>
      </c>
      <c r="D240" t="s">
        <v>98</v>
      </c>
      <c r="E240" s="3">
        <v>42278</v>
      </c>
      <c r="F240" t="s">
        <v>2039</v>
      </c>
    </row>
    <row r="241" spans="1:6">
      <c r="A241" s="1" t="s">
        <v>776</v>
      </c>
      <c r="B241" t="s">
        <v>776</v>
      </c>
      <c r="C241" t="s">
        <v>2005</v>
      </c>
      <c r="E241" s="3">
        <v>42278</v>
      </c>
      <c r="F241" t="s">
        <v>2039</v>
      </c>
    </row>
    <row r="242" spans="1:6">
      <c r="A242" s="1" t="s">
        <v>777</v>
      </c>
      <c r="B242" t="s">
        <v>777</v>
      </c>
      <c r="C242" t="s">
        <v>2005</v>
      </c>
      <c r="E242" s="3">
        <v>42278</v>
      </c>
      <c r="F242" t="s">
        <v>2039</v>
      </c>
    </row>
    <row r="243" spans="1:6">
      <c r="A243" s="1" t="s">
        <v>778</v>
      </c>
      <c r="B243" t="s">
        <v>778</v>
      </c>
      <c r="C243" t="s">
        <v>2006</v>
      </c>
      <c r="E243" s="3">
        <v>42278</v>
      </c>
      <c r="F243" t="s">
        <v>2039</v>
      </c>
    </row>
    <row r="244" spans="1:6">
      <c r="A244" s="1" t="s">
        <v>779</v>
      </c>
      <c r="B244" t="s">
        <v>779</v>
      </c>
      <c r="C244" t="s">
        <v>2006</v>
      </c>
      <c r="D244" t="s">
        <v>2022</v>
      </c>
      <c r="E244" s="3">
        <v>42278</v>
      </c>
      <c r="F244" t="s">
        <v>2039</v>
      </c>
    </row>
    <row r="245" spans="1:6">
      <c r="A245" s="1" t="s">
        <v>780</v>
      </c>
      <c r="B245" t="s">
        <v>780</v>
      </c>
      <c r="C245" t="s">
        <v>2006</v>
      </c>
      <c r="E245" s="3">
        <v>42278</v>
      </c>
      <c r="F245" t="s">
        <v>2039</v>
      </c>
    </row>
    <row r="246" spans="1:6">
      <c r="A246" s="1" t="s">
        <v>781</v>
      </c>
      <c r="B246" t="s">
        <v>781</v>
      </c>
      <c r="C246" t="s">
        <v>2006</v>
      </c>
      <c r="E246" s="3">
        <v>42278</v>
      </c>
      <c r="F246" t="s">
        <v>2039</v>
      </c>
    </row>
    <row r="247" spans="1:6">
      <c r="A247" s="1" t="s">
        <v>782</v>
      </c>
      <c r="B247" t="s">
        <v>782</v>
      </c>
      <c r="C247" t="s">
        <v>2006</v>
      </c>
      <c r="E247" s="3">
        <v>42278</v>
      </c>
      <c r="F247" t="s">
        <v>2039</v>
      </c>
    </row>
    <row r="248" spans="1:6">
      <c r="A248" s="1" t="s">
        <v>783</v>
      </c>
      <c r="B248" t="s">
        <v>783</v>
      </c>
      <c r="C248" t="s">
        <v>2006</v>
      </c>
      <c r="E248" s="3">
        <v>42278</v>
      </c>
      <c r="F248" t="s">
        <v>2039</v>
      </c>
    </row>
    <row r="249" spans="1:6">
      <c r="A249" s="1" t="s">
        <v>784</v>
      </c>
      <c r="B249" t="s">
        <v>784</v>
      </c>
      <c r="C249" t="s">
        <v>2005</v>
      </c>
      <c r="D249" t="s">
        <v>94</v>
      </c>
      <c r="E249" s="3">
        <v>42278</v>
      </c>
      <c r="F249" t="s">
        <v>2039</v>
      </c>
    </row>
    <row r="250" spans="1:6">
      <c r="A250" s="1" t="s">
        <v>785</v>
      </c>
      <c r="B250" t="s">
        <v>785</v>
      </c>
      <c r="C250" t="s">
        <v>2006</v>
      </c>
      <c r="E250" s="3">
        <v>42278</v>
      </c>
      <c r="F250" t="s">
        <v>2039</v>
      </c>
    </row>
    <row r="251" spans="1:6">
      <c r="A251" s="1" t="s">
        <v>786</v>
      </c>
      <c r="B251" t="s">
        <v>786</v>
      </c>
      <c r="C251" t="s">
        <v>2006</v>
      </c>
      <c r="E251" s="3">
        <v>42278</v>
      </c>
      <c r="F251" t="s">
        <v>2039</v>
      </c>
    </row>
    <row r="252" spans="1:6">
      <c r="A252" s="1" t="s">
        <v>787</v>
      </c>
      <c r="B252" t="s">
        <v>787</v>
      </c>
      <c r="C252" t="s">
        <v>2006</v>
      </c>
      <c r="D252" t="s">
        <v>2015</v>
      </c>
      <c r="E252" s="3">
        <v>42278</v>
      </c>
      <c r="F252" t="s">
        <v>2039</v>
      </c>
    </row>
    <row r="253" spans="1:6">
      <c r="A253" s="1" t="s">
        <v>788</v>
      </c>
      <c r="B253" t="s">
        <v>788</v>
      </c>
      <c r="C253" t="s">
        <v>2006</v>
      </c>
      <c r="E253" s="3">
        <v>42278</v>
      </c>
      <c r="F253" t="s">
        <v>2039</v>
      </c>
    </row>
    <row r="254" spans="1:6">
      <c r="A254" s="1" t="s">
        <v>789</v>
      </c>
      <c r="B254" t="s">
        <v>789</v>
      </c>
      <c r="C254" t="s">
        <v>2006</v>
      </c>
      <c r="E254" s="3">
        <v>42278</v>
      </c>
      <c r="F254" t="s">
        <v>2039</v>
      </c>
    </row>
    <row r="255" spans="1:6">
      <c r="A255" s="1" t="s">
        <v>790</v>
      </c>
      <c r="B255" t="s">
        <v>790</v>
      </c>
      <c r="C255" t="s">
        <v>2006</v>
      </c>
      <c r="D255" t="s">
        <v>94</v>
      </c>
      <c r="E255" s="3">
        <v>42264</v>
      </c>
      <c r="F255" t="s">
        <v>2039</v>
      </c>
    </row>
    <row r="256" spans="1:6">
      <c r="A256" s="1" t="s">
        <v>791</v>
      </c>
      <c r="B256" t="s">
        <v>791</v>
      </c>
      <c r="C256" t="s">
        <v>2005</v>
      </c>
      <c r="D256" t="s">
        <v>94</v>
      </c>
      <c r="E256" s="3">
        <v>42278</v>
      </c>
      <c r="F256" t="s">
        <v>2039</v>
      </c>
    </row>
    <row r="257" spans="1:6">
      <c r="A257" s="1" t="s">
        <v>792</v>
      </c>
      <c r="B257" t="s">
        <v>792</v>
      </c>
      <c r="C257" t="s">
        <v>2006</v>
      </c>
      <c r="E257" s="3">
        <v>42278</v>
      </c>
      <c r="F257" t="s">
        <v>2039</v>
      </c>
    </row>
    <row r="258" spans="1:6">
      <c r="A258" s="1" t="s">
        <v>793</v>
      </c>
      <c r="B258" t="s">
        <v>793</v>
      </c>
      <c r="C258" t="s">
        <v>2005</v>
      </c>
      <c r="D258" t="s">
        <v>93</v>
      </c>
      <c r="E258" s="3">
        <v>42495</v>
      </c>
      <c r="F258" t="s">
        <v>2039</v>
      </c>
    </row>
    <row r="259" spans="1:6">
      <c r="A259" s="1" t="s">
        <v>794</v>
      </c>
      <c r="B259" t="s">
        <v>794</v>
      </c>
      <c r="C259" t="s">
        <v>2006</v>
      </c>
      <c r="E259" s="3">
        <v>42278</v>
      </c>
      <c r="F259" t="s">
        <v>2039</v>
      </c>
    </row>
    <row r="260" spans="1:6">
      <c r="A260" s="1" t="s">
        <v>795</v>
      </c>
      <c r="B260" t="s">
        <v>795</v>
      </c>
      <c r="C260" t="s">
        <v>2006</v>
      </c>
      <c r="E260" s="3">
        <v>42278</v>
      </c>
      <c r="F260" t="s">
        <v>2039</v>
      </c>
    </row>
    <row r="261" spans="1:6">
      <c r="A261" s="1" t="s">
        <v>796</v>
      </c>
      <c r="B261" t="s">
        <v>796</v>
      </c>
      <c r="C261" t="s">
        <v>2006</v>
      </c>
      <c r="E261" s="3">
        <v>42278</v>
      </c>
      <c r="F261" t="s">
        <v>2039</v>
      </c>
    </row>
    <row r="262" spans="1:6">
      <c r="A262" s="1" t="s">
        <v>797</v>
      </c>
      <c r="B262" t="s">
        <v>797</v>
      </c>
      <c r="C262" t="s">
        <v>2006</v>
      </c>
      <c r="E262" s="3">
        <v>42278</v>
      </c>
      <c r="F262" t="s">
        <v>2039</v>
      </c>
    </row>
    <row r="263" spans="1:6">
      <c r="A263" s="1" t="s">
        <v>798</v>
      </c>
      <c r="B263" t="s">
        <v>798</v>
      </c>
      <c r="C263" t="s">
        <v>2006</v>
      </c>
      <c r="E263" s="3">
        <v>42236</v>
      </c>
      <c r="F263" t="s">
        <v>2039</v>
      </c>
    </row>
    <row r="264" spans="1:6">
      <c r="A264" s="1" t="s">
        <v>799</v>
      </c>
      <c r="B264" t="s">
        <v>799</v>
      </c>
      <c r="C264" t="s">
        <v>2006</v>
      </c>
      <c r="E264" s="3">
        <v>42278</v>
      </c>
      <c r="F264" t="s">
        <v>2039</v>
      </c>
    </row>
    <row r="265" spans="1:6">
      <c r="A265" s="1" t="s">
        <v>800</v>
      </c>
      <c r="B265" t="s">
        <v>800</v>
      </c>
      <c r="C265" t="s">
        <v>2006</v>
      </c>
      <c r="D265" t="s">
        <v>92</v>
      </c>
      <c r="E265" s="3">
        <v>42278</v>
      </c>
      <c r="F265" t="s">
        <v>2039</v>
      </c>
    </row>
    <row r="266" spans="1:6">
      <c r="A266" s="1" t="s">
        <v>801</v>
      </c>
      <c r="B266" t="s">
        <v>801</v>
      </c>
      <c r="C266" t="s">
        <v>2005</v>
      </c>
      <c r="E266" s="3">
        <v>42278</v>
      </c>
      <c r="F266" t="s">
        <v>2039</v>
      </c>
    </row>
    <row r="267" spans="1:6">
      <c r="A267" s="1" t="s">
        <v>802</v>
      </c>
      <c r="B267" t="s">
        <v>802</v>
      </c>
      <c r="C267" t="s">
        <v>2005</v>
      </c>
      <c r="D267" t="s">
        <v>2010</v>
      </c>
      <c r="E267" s="3">
        <v>42753</v>
      </c>
      <c r="F267" t="s">
        <v>2039</v>
      </c>
    </row>
    <row r="268" spans="1:6">
      <c r="A268" s="1" t="s">
        <v>803</v>
      </c>
      <c r="B268" t="s">
        <v>803</v>
      </c>
      <c r="C268" t="s">
        <v>2006</v>
      </c>
      <c r="E268" s="3">
        <v>42278</v>
      </c>
      <c r="F268" t="s">
        <v>2039</v>
      </c>
    </row>
    <row r="269" spans="1:6">
      <c r="A269" s="1" t="s">
        <v>804</v>
      </c>
      <c r="B269" t="s">
        <v>804</v>
      </c>
      <c r="C269" t="s">
        <v>2006</v>
      </c>
      <c r="E269" s="3">
        <v>42278</v>
      </c>
      <c r="F269" t="s">
        <v>2039</v>
      </c>
    </row>
    <row r="270" spans="1:6">
      <c r="A270" s="1" t="s">
        <v>805</v>
      </c>
      <c r="B270" t="s">
        <v>805</v>
      </c>
      <c r="C270" t="s">
        <v>2006</v>
      </c>
      <c r="E270" s="3">
        <v>42278</v>
      </c>
      <c r="F270" t="s">
        <v>2039</v>
      </c>
    </row>
    <row r="271" spans="1:6">
      <c r="A271" s="1" t="s">
        <v>806</v>
      </c>
      <c r="B271" t="s">
        <v>806</v>
      </c>
      <c r="C271" t="s">
        <v>2006</v>
      </c>
      <c r="E271" s="3">
        <v>42278</v>
      </c>
      <c r="F271" t="s">
        <v>2039</v>
      </c>
    </row>
    <row r="272" spans="1:6">
      <c r="A272" s="1" t="s">
        <v>807</v>
      </c>
      <c r="B272" t="s">
        <v>807</v>
      </c>
      <c r="C272" t="s">
        <v>2006</v>
      </c>
      <c r="E272" s="3">
        <v>42278</v>
      </c>
      <c r="F272" t="s">
        <v>2039</v>
      </c>
    </row>
    <row r="273" spans="1:6">
      <c r="A273" s="1" t="s">
        <v>808</v>
      </c>
      <c r="B273" t="s">
        <v>808</v>
      </c>
      <c r="C273" t="s">
        <v>2005</v>
      </c>
      <c r="D273" t="s">
        <v>94</v>
      </c>
      <c r="E273" s="3">
        <v>42720</v>
      </c>
      <c r="F273" t="s">
        <v>2039</v>
      </c>
    </row>
    <row r="274" spans="1:6">
      <c r="A274" s="1" t="s">
        <v>809</v>
      </c>
      <c r="B274" t="s">
        <v>809</v>
      </c>
      <c r="C274" t="s">
        <v>2006</v>
      </c>
      <c r="E274" s="3">
        <v>42278</v>
      </c>
      <c r="F274" t="s">
        <v>2039</v>
      </c>
    </row>
    <row r="275" spans="1:6">
      <c r="A275" s="1" t="s">
        <v>810</v>
      </c>
      <c r="B275" t="s">
        <v>810</v>
      </c>
      <c r="C275" t="s">
        <v>2005</v>
      </c>
      <c r="E275" s="3">
        <v>42278</v>
      </c>
      <c r="F275" t="s">
        <v>2039</v>
      </c>
    </row>
    <row r="276" spans="1:6">
      <c r="A276" s="1" t="s">
        <v>811</v>
      </c>
      <c r="B276" t="s">
        <v>811</v>
      </c>
      <c r="C276" t="s">
        <v>2006</v>
      </c>
      <c r="D276" t="s">
        <v>92</v>
      </c>
      <c r="E276" s="3">
        <v>42452</v>
      </c>
      <c r="F276" t="s">
        <v>2039</v>
      </c>
    </row>
    <row r="277" spans="1:6">
      <c r="A277" s="1" t="s">
        <v>812</v>
      </c>
      <c r="B277" t="s">
        <v>812</v>
      </c>
      <c r="C277" t="s">
        <v>2006</v>
      </c>
      <c r="E277" s="3">
        <v>42278</v>
      </c>
      <c r="F277" t="s">
        <v>2039</v>
      </c>
    </row>
    <row r="278" spans="1:6">
      <c r="A278" s="1" t="s">
        <v>813</v>
      </c>
      <c r="B278" t="s">
        <v>813</v>
      </c>
      <c r="C278" t="s">
        <v>2005</v>
      </c>
      <c r="E278" s="3">
        <v>42278</v>
      </c>
      <c r="F278" t="s">
        <v>2039</v>
      </c>
    </row>
    <row r="279" spans="1:6">
      <c r="A279" s="1" t="s">
        <v>814</v>
      </c>
      <c r="B279" t="s">
        <v>814</v>
      </c>
      <c r="C279" t="s">
        <v>2005</v>
      </c>
      <c r="E279" s="3">
        <v>42278</v>
      </c>
      <c r="F279" t="s">
        <v>2039</v>
      </c>
    </row>
    <row r="280" spans="1:6">
      <c r="A280" s="1" t="s">
        <v>815</v>
      </c>
      <c r="B280" t="s">
        <v>815</v>
      </c>
      <c r="C280" t="s">
        <v>2005</v>
      </c>
      <c r="E280" s="3">
        <v>42278</v>
      </c>
      <c r="F280" t="s">
        <v>2039</v>
      </c>
    </row>
    <row r="281" spans="1:6">
      <c r="A281" s="1" t="s">
        <v>816</v>
      </c>
      <c r="B281" t="s">
        <v>816</v>
      </c>
      <c r="C281" t="s">
        <v>2006</v>
      </c>
      <c r="D281" t="s">
        <v>100</v>
      </c>
      <c r="E281" s="3">
        <v>42990</v>
      </c>
      <c r="F281" t="s">
        <v>2039</v>
      </c>
    </row>
    <row r="282" spans="1:6">
      <c r="A282" s="1" t="s">
        <v>817</v>
      </c>
      <c r="B282" t="s">
        <v>817</v>
      </c>
      <c r="C282" t="s">
        <v>2005</v>
      </c>
      <c r="E282" s="3">
        <v>42278</v>
      </c>
      <c r="F282" t="s">
        <v>2039</v>
      </c>
    </row>
    <row r="283" spans="1:6">
      <c r="A283" s="1" t="s">
        <v>818</v>
      </c>
      <c r="B283" t="s">
        <v>818</v>
      </c>
      <c r="C283" t="s">
        <v>2006</v>
      </c>
      <c r="E283" s="3">
        <v>42278</v>
      </c>
      <c r="F283" t="s">
        <v>2039</v>
      </c>
    </row>
    <row r="284" spans="1:6">
      <c r="A284" s="1" t="s">
        <v>819</v>
      </c>
      <c r="B284" t="s">
        <v>819</v>
      </c>
      <c r="C284" t="s">
        <v>2006</v>
      </c>
      <c r="D284" t="s">
        <v>94</v>
      </c>
      <c r="E284" s="3">
        <v>42753</v>
      </c>
      <c r="F284" t="s">
        <v>2039</v>
      </c>
    </row>
    <row r="285" spans="1:6">
      <c r="A285" s="1" t="s">
        <v>820</v>
      </c>
      <c r="B285" t="s">
        <v>820</v>
      </c>
      <c r="C285" t="s">
        <v>2006</v>
      </c>
      <c r="E285" s="3">
        <v>42278</v>
      </c>
      <c r="F285" t="s">
        <v>2039</v>
      </c>
    </row>
    <row r="286" spans="1:6">
      <c r="A286" s="1" t="s">
        <v>821</v>
      </c>
      <c r="B286" t="s">
        <v>821</v>
      </c>
      <c r="C286" t="s">
        <v>2005</v>
      </c>
      <c r="E286" s="3">
        <v>42278</v>
      </c>
      <c r="F286" t="s">
        <v>2039</v>
      </c>
    </row>
    <row r="287" spans="1:6">
      <c r="A287" s="1" t="s">
        <v>822</v>
      </c>
      <c r="B287" t="s">
        <v>822</v>
      </c>
      <c r="C287" t="s">
        <v>2006</v>
      </c>
      <c r="E287" s="3">
        <v>42598</v>
      </c>
      <c r="F287" t="s">
        <v>2039</v>
      </c>
    </row>
    <row r="288" spans="1:6">
      <c r="A288" s="1" t="s">
        <v>823</v>
      </c>
      <c r="B288" t="s">
        <v>823</v>
      </c>
      <c r="C288" t="s">
        <v>2006</v>
      </c>
      <c r="E288" s="3">
        <v>42278</v>
      </c>
      <c r="F288" t="s">
        <v>2039</v>
      </c>
    </row>
    <row r="289" spans="1:6">
      <c r="A289" s="1" t="s">
        <v>824</v>
      </c>
      <c r="B289" t="s">
        <v>824</v>
      </c>
      <c r="C289" t="s">
        <v>2006</v>
      </c>
      <c r="D289" t="s">
        <v>2023</v>
      </c>
      <c r="E289" s="3">
        <v>42988</v>
      </c>
      <c r="F289" t="s">
        <v>2039</v>
      </c>
    </row>
    <row r="290" spans="1:6">
      <c r="A290" s="1" t="s">
        <v>825</v>
      </c>
      <c r="B290" t="s">
        <v>825</v>
      </c>
      <c r="C290" t="s">
        <v>2005</v>
      </c>
      <c r="D290" t="s">
        <v>94</v>
      </c>
      <c r="E290" s="3">
        <v>43641</v>
      </c>
      <c r="F290" t="s">
        <v>2039</v>
      </c>
    </row>
    <row r="291" spans="1:6">
      <c r="A291" s="1" t="s">
        <v>826</v>
      </c>
      <c r="B291" t="s">
        <v>826</v>
      </c>
      <c r="C291" t="s">
        <v>2005</v>
      </c>
      <c r="D291" t="s">
        <v>98</v>
      </c>
      <c r="E291" s="3">
        <v>42613</v>
      </c>
      <c r="F291" t="s">
        <v>2039</v>
      </c>
    </row>
    <row r="292" spans="1:6">
      <c r="A292" s="1" t="s">
        <v>827</v>
      </c>
      <c r="B292" t="s">
        <v>827</v>
      </c>
      <c r="C292" t="s">
        <v>2006</v>
      </c>
      <c r="E292" s="3">
        <v>42277</v>
      </c>
      <c r="F292" t="s">
        <v>2039</v>
      </c>
    </row>
    <row r="293" spans="1:6">
      <c r="A293" s="1" t="s">
        <v>828</v>
      </c>
      <c r="B293" t="s">
        <v>828</v>
      </c>
      <c r="C293" t="s">
        <v>2006</v>
      </c>
      <c r="D293" t="s">
        <v>2024</v>
      </c>
      <c r="E293" s="3">
        <v>42753</v>
      </c>
      <c r="F293" t="s">
        <v>2039</v>
      </c>
    </row>
    <row r="294" spans="1:6">
      <c r="A294" s="1" t="s">
        <v>829</v>
      </c>
      <c r="B294" t="s">
        <v>829</v>
      </c>
      <c r="C294" t="s">
        <v>2006</v>
      </c>
      <c r="E294" s="3">
        <v>42236</v>
      </c>
      <c r="F294" t="s">
        <v>2039</v>
      </c>
    </row>
    <row r="295" spans="1:6">
      <c r="A295" s="1" t="s">
        <v>830</v>
      </c>
      <c r="B295" t="s">
        <v>830</v>
      </c>
      <c r="C295" t="s">
        <v>2006</v>
      </c>
      <c r="E295" s="3">
        <v>42277</v>
      </c>
      <c r="F295" t="s">
        <v>2039</v>
      </c>
    </row>
    <row r="296" spans="1:6">
      <c r="A296" s="1" t="s">
        <v>831</v>
      </c>
      <c r="B296" t="s">
        <v>831</v>
      </c>
      <c r="C296" t="s">
        <v>2006</v>
      </c>
      <c r="E296" s="3">
        <v>42236</v>
      </c>
      <c r="F296" t="s">
        <v>2039</v>
      </c>
    </row>
    <row r="297" spans="1:6">
      <c r="A297" s="1" t="s">
        <v>832</v>
      </c>
      <c r="B297" t="s">
        <v>832</v>
      </c>
      <c r="C297" t="s">
        <v>2006</v>
      </c>
      <c r="D297" t="s">
        <v>92</v>
      </c>
      <c r="E297" s="3">
        <v>42368</v>
      </c>
      <c r="F297" t="s">
        <v>2039</v>
      </c>
    </row>
    <row r="298" spans="1:6">
      <c r="A298" s="1" t="s">
        <v>833</v>
      </c>
      <c r="B298" t="s">
        <v>833</v>
      </c>
      <c r="C298" t="s">
        <v>2006</v>
      </c>
      <c r="E298" s="3">
        <v>42236</v>
      </c>
      <c r="F298" t="s">
        <v>2039</v>
      </c>
    </row>
    <row r="299" spans="1:6">
      <c r="A299" s="1" t="s">
        <v>834</v>
      </c>
      <c r="B299" t="s">
        <v>834</v>
      </c>
      <c r="C299" t="s">
        <v>2006</v>
      </c>
      <c r="E299" s="3">
        <v>42236</v>
      </c>
      <c r="F299" t="s">
        <v>2039</v>
      </c>
    </row>
    <row r="300" spans="1:6">
      <c r="A300" s="1" t="s">
        <v>835</v>
      </c>
      <c r="B300" t="s">
        <v>835</v>
      </c>
      <c r="C300" t="s">
        <v>2006</v>
      </c>
      <c r="E300" s="3">
        <v>42241</v>
      </c>
      <c r="F300" t="s">
        <v>2039</v>
      </c>
    </row>
    <row r="301" spans="1:6">
      <c r="A301" s="1" t="s">
        <v>836</v>
      </c>
      <c r="B301" t="s">
        <v>836</v>
      </c>
      <c r="C301" t="s">
        <v>2006</v>
      </c>
      <c r="D301" t="s">
        <v>2014</v>
      </c>
      <c r="E301" s="3">
        <v>43196</v>
      </c>
      <c r="F301" t="s">
        <v>2039</v>
      </c>
    </row>
    <row r="302" spans="1:6">
      <c r="A302" s="1" t="s">
        <v>837</v>
      </c>
      <c r="B302" t="s">
        <v>837</v>
      </c>
      <c r="C302" t="s">
        <v>2005</v>
      </c>
      <c r="D302" t="s">
        <v>2025</v>
      </c>
      <c r="E302" s="3">
        <v>42933</v>
      </c>
      <c r="F302" t="s">
        <v>2039</v>
      </c>
    </row>
    <row r="303" spans="1:6">
      <c r="A303" s="1" t="s">
        <v>838</v>
      </c>
      <c r="B303" t="s">
        <v>838</v>
      </c>
      <c r="C303" t="s">
        <v>2006</v>
      </c>
      <c r="E303" s="3">
        <v>42793</v>
      </c>
      <c r="F303" t="s">
        <v>2039</v>
      </c>
    </row>
    <row r="304" spans="1:6">
      <c r="A304" s="1" t="s">
        <v>839</v>
      </c>
      <c r="B304" t="s">
        <v>839</v>
      </c>
      <c r="C304" t="s">
        <v>2005</v>
      </c>
      <c r="E304" s="3">
        <v>42794</v>
      </c>
      <c r="F304" t="s">
        <v>2039</v>
      </c>
    </row>
    <row r="305" spans="1:6">
      <c r="A305" s="1" t="s">
        <v>840</v>
      </c>
      <c r="B305" t="s">
        <v>840</v>
      </c>
      <c r="C305" t="s">
        <v>2005</v>
      </c>
      <c r="E305" s="3">
        <v>42278</v>
      </c>
      <c r="F305" t="s">
        <v>2039</v>
      </c>
    </row>
    <row r="306" spans="1:6">
      <c r="A306" s="1" t="s">
        <v>841</v>
      </c>
      <c r="B306" t="s">
        <v>841</v>
      </c>
      <c r="C306" t="s">
        <v>2006</v>
      </c>
      <c r="E306" s="3">
        <v>42277</v>
      </c>
      <c r="F306" t="s">
        <v>2039</v>
      </c>
    </row>
    <row r="307" spans="1:6">
      <c r="A307" s="1" t="s">
        <v>842</v>
      </c>
      <c r="B307" t="s">
        <v>842</v>
      </c>
      <c r="C307" t="s">
        <v>2006</v>
      </c>
      <c r="E307" s="3">
        <v>42278</v>
      </c>
      <c r="F307" t="s">
        <v>2039</v>
      </c>
    </row>
    <row r="308" spans="1:6">
      <c r="A308" s="1" t="s">
        <v>843</v>
      </c>
      <c r="B308" t="s">
        <v>843</v>
      </c>
      <c r="C308" t="s">
        <v>2006</v>
      </c>
      <c r="E308" s="3">
        <v>42278</v>
      </c>
      <c r="F308" t="s">
        <v>2039</v>
      </c>
    </row>
    <row r="309" spans="1:6">
      <c r="A309" s="1" t="s">
        <v>844</v>
      </c>
      <c r="B309" t="s">
        <v>844</v>
      </c>
      <c r="C309" t="s">
        <v>2006</v>
      </c>
      <c r="E309" s="3">
        <v>42278</v>
      </c>
      <c r="F309" t="s">
        <v>2039</v>
      </c>
    </row>
    <row r="310" spans="1:6">
      <c r="A310" s="1" t="s">
        <v>845</v>
      </c>
      <c r="B310" t="s">
        <v>845</v>
      </c>
      <c r="C310" t="s">
        <v>2006</v>
      </c>
      <c r="E310" s="3">
        <v>42278</v>
      </c>
      <c r="F310" t="s">
        <v>2039</v>
      </c>
    </row>
    <row r="311" spans="1:6">
      <c r="A311" s="1" t="s">
        <v>846</v>
      </c>
      <c r="B311" t="s">
        <v>846</v>
      </c>
      <c r="C311" t="s">
        <v>2006</v>
      </c>
      <c r="D311" t="s">
        <v>94</v>
      </c>
      <c r="E311" s="3">
        <v>42278</v>
      </c>
      <c r="F311" t="s">
        <v>2039</v>
      </c>
    </row>
    <row r="312" spans="1:6">
      <c r="A312" s="1" t="s">
        <v>847</v>
      </c>
      <c r="B312" t="s">
        <v>847</v>
      </c>
      <c r="C312" t="s">
        <v>2006</v>
      </c>
      <c r="E312" s="3">
        <v>42278</v>
      </c>
      <c r="F312" t="s">
        <v>2039</v>
      </c>
    </row>
    <row r="313" spans="1:6">
      <c r="A313" s="1" t="s">
        <v>848</v>
      </c>
      <c r="B313" t="s">
        <v>848</v>
      </c>
      <c r="C313" t="s">
        <v>2006</v>
      </c>
      <c r="D313" t="s">
        <v>98</v>
      </c>
      <c r="E313" s="3">
        <v>42122</v>
      </c>
      <c r="F313" t="s">
        <v>2039</v>
      </c>
    </row>
    <row r="314" spans="1:6">
      <c r="A314" s="1" t="s">
        <v>849</v>
      </c>
      <c r="B314" t="s">
        <v>849</v>
      </c>
      <c r="C314" t="s">
        <v>2005</v>
      </c>
      <c r="D314" t="s">
        <v>94</v>
      </c>
      <c r="E314" s="3">
        <v>42278</v>
      </c>
      <c r="F314" t="s">
        <v>2039</v>
      </c>
    </row>
    <row r="315" spans="1:6">
      <c r="A315" s="1" t="s">
        <v>850</v>
      </c>
      <c r="B315" t="s">
        <v>850</v>
      </c>
      <c r="C315" t="s">
        <v>2006</v>
      </c>
      <c r="E315" s="3">
        <v>42278</v>
      </c>
      <c r="F315" t="s">
        <v>2039</v>
      </c>
    </row>
    <row r="316" spans="1:6">
      <c r="A316" s="1" t="s">
        <v>851</v>
      </c>
      <c r="B316" t="s">
        <v>851</v>
      </c>
      <c r="C316" t="s">
        <v>2006</v>
      </c>
      <c r="E316" s="3">
        <v>42278</v>
      </c>
      <c r="F316" t="s">
        <v>2039</v>
      </c>
    </row>
    <row r="317" spans="1:6">
      <c r="A317" s="1" t="s">
        <v>852</v>
      </c>
      <c r="B317" t="s">
        <v>852</v>
      </c>
      <c r="C317" t="s">
        <v>2006</v>
      </c>
      <c r="E317" s="3">
        <v>42278</v>
      </c>
      <c r="F317" t="s">
        <v>2039</v>
      </c>
    </row>
    <row r="318" spans="1:6">
      <c r="A318" s="1" t="s">
        <v>853</v>
      </c>
      <c r="B318" t="s">
        <v>853</v>
      </c>
      <c r="C318" t="s">
        <v>2005</v>
      </c>
      <c r="E318" s="3">
        <v>42794</v>
      </c>
      <c r="F318" t="s">
        <v>2039</v>
      </c>
    </row>
    <row r="319" spans="1:6">
      <c r="A319" s="1" t="s">
        <v>854</v>
      </c>
      <c r="B319" t="s">
        <v>854</v>
      </c>
      <c r="C319" t="s">
        <v>2006</v>
      </c>
      <c r="E319" s="3">
        <v>42794</v>
      </c>
      <c r="F319" t="s">
        <v>2039</v>
      </c>
    </row>
    <row r="320" spans="1:6">
      <c r="A320" s="1" t="s">
        <v>855</v>
      </c>
      <c r="B320" t="s">
        <v>855</v>
      </c>
      <c r="C320" t="s">
        <v>2005</v>
      </c>
      <c r="E320" s="3">
        <v>42794</v>
      </c>
      <c r="F320" t="s">
        <v>2039</v>
      </c>
    </row>
    <row r="321" spans="1:6">
      <c r="A321" s="1" t="s">
        <v>856</v>
      </c>
      <c r="B321" t="s">
        <v>856</v>
      </c>
      <c r="C321" t="s">
        <v>2005</v>
      </c>
      <c r="E321" s="3">
        <v>42794</v>
      </c>
      <c r="F321" t="s">
        <v>2039</v>
      </c>
    </row>
    <row r="322" spans="1:6">
      <c r="A322" s="1" t="s">
        <v>857</v>
      </c>
      <c r="B322" t="s">
        <v>857</v>
      </c>
      <c r="C322" t="s">
        <v>2005</v>
      </c>
      <c r="E322" s="3">
        <v>42790</v>
      </c>
      <c r="F322" t="s">
        <v>2039</v>
      </c>
    </row>
    <row r="323" spans="1:6">
      <c r="A323" s="1" t="s">
        <v>858</v>
      </c>
      <c r="B323" t="s">
        <v>858</v>
      </c>
      <c r="C323" t="s">
        <v>2005</v>
      </c>
      <c r="E323" s="3">
        <v>42849</v>
      </c>
      <c r="F323" t="s">
        <v>2039</v>
      </c>
    </row>
    <row r="324" spans="1:6">
      <c r="A324" s="1" t="s">
        <v>859</v>
      </c>
      <c r="B324" t="s">
        <v>859</v>
      </c>
      <c r="C324" t="s">
        <v>2005</v>
      </c>
      <c r="E324" s="3">
        <v>42794</v>
      </c>
      <c r="F324" t="s">
        <v>2039</v>
      </c>
    </row>
    <row r="325" spans="1:6">
      <c r="A325" s="1" t="s">
        <v>860</v>
      </c>
      <c r="B325" t="s">
        <v>860</v>
      </c>
      <c r="C325" t="s">
        <v>2006</v>
      </c>
      <c r="D325" t="s">
        <v>2014</v>
      </c>
      <c r="E325" s="3">
        <v>42980</v>
      </c>
      <c r="F325" t="s">
        <v>2039</v>
      </c>
    </row>
    <row r="326" spans="1:6">
      <c r="A326" s="1" t="s">
        <v>861</v>
      </c>
      <c r="B326" t="s">
        <v>861</v>
      </c>
      <c r="C326" t="s">
        <v>2006</v>
      </c>
      <c r="E326" s="3">
        <v>42794</v>
      </c>
      <c r="F326" t="s">
        <v>2039</v>
      </c>
    </row>
    <row r="327" spans="1:6">
      <c r="A327" s="1" t="s">
        <v>862</v>
      </c>
      <c r="B327" t="s">
        <v>862</v>
      </c>
      <c r="C327" t="s">
        <v>2005</v>
      </c>
      <c r="E327" s="3">
        <v>42855</v>
      </c>
      <c r="F327" t="s">
        <v>2039</v>
      </c>
    </row>
    <row r="328" spans="1:6">
      <c r="A328" s="1" t="s">
        <v>863</v>
      </c>
      <c r="B328" t="s">
        <v>863</v>
      </c>
      <c r="C328" t="s">
        <v>2005</v>
      </c>
      <c r="E328" s="3">
        <v>42855</v>
      </c>
      <c r="F328" t="s">
        <v>2039</v>
      </c>
    </row>
    <row r="329" spans="1:6">
      <c r="A329" s="1" t="s">
        <v>864</v>
      </c>
      <c r="B329" t="s">
        <v>864</v>
      </c>
      <c r="C329" t="s">
        <v>2005</v>
      </c>
      <c r="E329" s="3">
        <v>42849</v>
      </c>
      <c r="F329" t="s">
        <v>2039</v>
      </c>
    </row>
    <row r="330" spans="1:6">
      <c r="A330" s="1" t="s">
        <v>865</v>
      </c>
      <c r="B330" t="s">
        <v>865</v>
      </c>
      <c r="C330" t="s">
        <v>2006</v>
      </c>
      <c r="D330" t="s">
        <v>2024</v>
      </c>
      <c r="E330" s="3">
        <v>42720</v>
      </c>
      <c r="F330" t="s">
        <v>2039</v>
      </c>
    </row>
    <row r="331" spans="1:6">
      <c r="A331" s="1" t="s">
        <v>866</v>
      </c>
      <c r="B331" t="s">
        <v>866</v>
      </c>
      <c r="C331" t="s">
        <v>2006</v>
      </c>
      <c r="E331" s="3">
        <v>42369</v>
      </c>
      <c r="F331" t="s">
        <v>2039</v>
      </c>
    </row>
    <row r="332" spans="1:6">
      <c r="A332" s="1" t="s">
        <v>867</v>
      </c>
      <c r="B332" t="s">
        <v>867</v>
      </c>
      <c r="C332" t="s">
        <v>2006</v>
      </c>
      <c r="E332" s="3">
        <v>42369</v>
      </c>
      <c r="F332" t="s">
        <v>2039</v>
      </c>
    </row>
    <row r="333" spans="1:6">
      <c r="A333" s="1" t="s">
        <v>868</v>
      </c>
      <c r="B333" t="s">
        <v>868</v>
      </c>
      <c r="C333" t="s">
        <v>2006</v>
      </c>
      <c r="E333" s="3">
        <v>42369</v>
      </c>
      <c r="F333" t="s">
        <v>2039</v>
      </c>
    </row>
    <row r="334" spans="1:6">
      <c r="A334" s="1" t="s">
        <v>869</v>
      </c>
      <c r="B334" t="s">
        <v>869</v>
      </c>
      <c r="C334" t="s">
        <v>2006</v>
      </c>
      <c r="E334" s="3">
        <v>42369</v>
      </c>
      <c r="F334" t="s">
        <v>2039</v>
      </c>
    </row>
    <row r="335" spans="1:6">
      <c r="A335" s="1" t="s">
        <v>870</v>
      </c>
      <c r="B335" t="s">
        <v>870</v>
      </c>
      <c r="C335" t="s">
        <v>2006</v>
      </c>
      <c r="E335" s="3">
        <v>42369</v>
      </c>
      <c r="F335" t="s">
        <v>2039</v>
      </c>
    </row>
    <row r="336" spans="1:6">
      <c r="A336" s="1" t="s">
        <v>871</v>
      </c>
      <c r="B336" t="s">
        <v>871</v>
      </c>
      <c r="C336" t="s">
        <v>2006</v>
      </c>
      <c r="D336" t="s">
        <v>2014</v>
      </c>
      <c r="E336" s="3">
        <v>42895</v>
      </c>
      <c r="F336" t="s">
        <v>2039</v>
      </c>
    </row>
    <row r="337" spans="1:6">
      <c r="A337" s="1" t="s">
        <v>872</v>
      </c>
      <c r="B337" t="s">
        <v>872</v>
      </c>
      <c r="C337" t="s">
        <v>2006</v>
      </c>
      <c r="D337" t="s">
        <v>94</v>
      </c>
      <c r="E337" s="3">
        <v>42980</v>
      </c>
      <c r="F337" t="s">
        <v>2039</v>
      </c>
    </row>
    <row r="338" spans="1:6">
      <c r="A338" s="1" t="s">
        <v>873</v>
      </c>
      <c r="B338" t="s">
        <v>873</v>
      </c>
      <c r="C338" t="s">
        <v>2006</v>
      </c>
      <c r="E338" s="3">
        <v>42369</v>
      </c>
      <c r="F338" t="s">
        <v>2039</v>
      </c>
    </row>
    <row r="339" spans="1:6">
      <c r="A339" s="1" t="s">
        <v>874</v>
      </c>
      <c r="B339" t="s">
        <v>874</v>
      </c>
      <c r="C339" t="s">
        <v>2006</v>
      </c>
      <c r="D339" t="s">
        <v>94</v>
      </c>
      <c r="E339" s="3">
        <v>43173</v>
      </c>
      <c r="F339" t="s">
        <v>2039</v>
      </c>
    </row>
    <row r="340" spans="1:6">
      <c r="A340" s="1" t="s">
        <v>875</v>
      </c>
      <c r="B340" t="s">
        <v>875</v>
      </c>
      <c r="C340" t="s">
        <v>2006</v>
      </c>
      <c r="E340" s="3">
        <v>42369</v>
      </c>
      <c r="F340" t="s">
        <v>2039</v>
      </c>
    </row>
    <row r="341" spans="1:6">
      <c r="A341" s="1" t="s">
        <v>876</v>
      </c>
      <c r="B341" t="s">
        <v>876</v>
      </c>
      <c r="C341" t="s">
        <v>2006</v>
      </c>
      <c r="E341" s="3">
        <v>42369</v>
      </c>
      <c r="F341" t="s">
        <v>2039</v>
      </c>
    </row>
    <row r="342" spans="1:6">
      <c r="A342" s="1" t="s">
        <v>877</v>
      </c>
      <c r="B342" t="s">
        <v>877</v>
      </c>
      <c r="C342" t="s">
        <v>2006</v>
      </c>
      <c r="D342" t="s">
        <v>2014</v>
      </c>
      <c r="E342" s="3">
        <v>42796</v>
      </c>
      <c r="F342" t="s">
        <v>2039</v>
      </c>
    </row>
    <row r="343" spans="1:6">
      <c r="A343" s="1" t="s">
        <v>878</v>
      </c>
      <c r="B343" t="s">
        <v>878</v>
      </c>
      <c r="C343" t="s">
        <v>2005</v>
      </c>
      <c r="E343" s="3">
        <v>42278</v>
      </c>
      <c r="F343" t="s">
        <v>2039</v>
      </c>
    </row>
    <row r="344" spans="1:6">
      <c r="A344" s="1" t="s">
        <v>879</v>
      </c>
      <c r="B344" t="s">
        <v>879</v>
      </c>
      <c r="C344" t="s">
        <v>2006</v>
      </c>
      <c r="E344" s="3">
        <v>42369</v>
      </c>
      <c r="F344" t="s">
        <v>2039</v>
      </c>
    </row>
    <row r="345" spans="1:6">
      <c r="A345" s="1" t="s">
        <v>880</v>
      </c>
      <c r="B345" t="s">
        <v>880</v>
      </c>
      <c r="C345" t="s">
        <v>2006</v>
      </c>
      <c r="D345" t="s">
        <v>102</v>
      </c>
      <c r="E345" s="3">
        <v>42369</v>
      </c>
      <c r="F345" t="s">
        <v>2039</v>
      </c>
    </row>
    <row r="346" spans="1:6">
      <c r="A346" s="1" t="s">
        <v>881</v>
      </c>
      <c r="B346" t="s">
        <v>881</v>
      </c>
      <c r="C346" t="s">
        <v>2006</v>
      </c>
      <c r="E346" s="3">
        <v>42199</v>
      </c>
      <c r="F346" t="s">
        <v>2039</v>
      </c>
    </row>
    <row r="347" spans="1:6">
      <c r="A347" s="1" t="s">
        <v>882</v>
      </c>
      <c r="B347" t="s">
        <v>882</v>
      </c>
      <c r="C347" t="s">
        <v>2006</v>
      </c>
      <c r="D347" t="s">
        <v>2014</v>
      </c>
      <c r="E347" s="3">
        <v>42320</v>
      </c>
      <c r="F347" t="s">
        <v>2039</v>
      </c>
    </row>
    <row r="348" spans="1:6">
      <c r="A348" s="1" t="s">
        <v>883</v>
      </c>
      <c r="B348" t="s">
        <v>883</v>
      </c>
      <c r="C348" t="s">
        <v>2006</v>
      </c>
      <c r="D348" t="s">
        <v>94</v>
      </c>
      <c r="E348" s="3">
        <v>42430</v>
      </c>
      <c r="F348" t="s">
        <v>2039</v>
      </c>
    </row>
    <row r="349" spans="1:6">
      <c r="A349" s="1" t="s">
        <v>884</v>
      </c>
      <c r="B349" t="s">
        <v>884</v>
      </c>
      <c r="C349" t="s">
        <v>2006</v>
      </c>
      <c r="E349" s="3">
        <v>42278</v>
      </c>
      <c r="F349" t="s">
        <v>2039</v>
      </c>
    </row>
    <row r="350" spans="1:6">
      <c r="A350" s="1" t="s">
        <v>885</v>
      </c>
      <c r="B350" t="s">
        <v>885</v>
      </c>
      <c r="C350" t="s">
        <v>2006</v>
      </c>
      <c r="E350" s="3">
        <v>42278</v>
      </c>
      <c r="F350" t="s">
        <v>2039</v>
      </c>
    </row>
    <row r="351" spans="1:6">
      <c r="A351" s="1" t="s">
        <v>886</v>
      </c>
      <c r="B351" t="s">
        <v>886</v>
      </c>
      <c r="C351" t="s">
        <v>2006</v>
      </c>
      <c r="E351" s="3">
        <v>42278</v>
      </c>
      <c r="F351" t="s">
        <v>2039</v>
      </c>
    </row>
    <row r="352" spans="1:6">
      <c r="A352" s="1" t="s">
        <v>887</v>
      </c>
      <c r="B352" t="s">
        <v>887</v>
      </c>
      <c r="C352" t="s">
        <v>2006</v>
      </c>
      <c r="E352" s="3">
        <v>42278</v>
      </c>
      <c r="F352" t="s">
        <v>2039</v>
      </c>
    </row>
    <row r="353" spans="1:6">
      <c r="A353" s="1" t="s">
        <v>888</v>
      </c>
      <c r="B353" t="s">
        <v>888</v>
      </c>
      <c r="C353" t="s">
        <v>2006</v>
      </c>
      <c r="D353" t="s">
        <v>94</v>
      </c>
      <c r="E353" s="3">
        <v>42452</v>
      </c>
      <c r="F353" t="s">
        <v>2039</v>
      </c>
    </row>
    <row r="354" spans="1:6">
      <c r="A354" s="1" t="s">
        <v>889</v>
      </c>
      <c r="B354" t="s">
        <v>889</v>
      </c>
      <c r="C354" t="s">
        <v>2005</v>
      </c>
      <c r="E354" s="3">
        <v>42278</v>
      </c>
      <c r="F354" t="s">
        <v>2039</v>
      </c>
    </row>
    <row r="355" spans="1:6">
      <c r="A355" s="1" t="s">
        <v>890</v>
      </c>
      <c r="B355" t="s">
        <v>890</v>
      </c>
      <c r="C355" t="s">
        <v>2005</v>
      </c>
      <c r="D355" t="s">
        <v>93</v>
      </c>
      <c r="E355" s="3">
        <v>42278</v>
      </c>
      <c r="F355" t="s">
        <v>2039</v>
      </c>
    </row>
    <row r="356" spans="1:6">
      <c r="A356" s="1" t="s">
        <v>891</v>
      </c>
      <c r="B356" t="s">
        <v>891</v>
      </c>
      <c r="C356" t="s">
        <v>2005</v>
      </c>
      <c r="D356" t="s">
        <v>94</v>
      </c>
      <c r="E356" s="3">
        <v>42369</v>
      </c>
      <c r="F356" t="s">
        <v>2039</v>
      </c>
    </row>
    <row r="357" spans="1:6">
      <c r="A357" s="1" t="s">
        <v>892</v>
      </c>
      <c r="B357" t="s">
        <v>892</v>
      </c>
      <c r="C357" t="s">
        <v>2005</v>
      </c>
      <c r="E357" s="3">
        <v>42278</v>
      </c>
      <c r="F357" t="s">
        <v>2039</v>
      </c>
    </row>
    <row r="358" spans="1:6">
      <c r="A358" s="1" t="s">
        <v>893</v>
      </c>
      <c r="B358" t="s">
        <v>893</v>
      </c>
      <c r="C358" t="s">
        <v>2005</v>
      </c>
      <c r="E358" s="3">
        <v>42278</v>
      </c>
      <c r="F358" t="s">
        <v>2039</v>
      </c>
    </row>
    <row r="359" spans="1:6">
      <c r="A359" s="1" t="s">
        <v>894</v>
      </c>
      <c r="B359" t="s">
        <v>894</v>
      </c>
      <c r="C359" t="s">
        <v>2006</v>
      </c>
      <c r="D359" t="s">
        <v>94</v>
      </c>
      <c r="E359" s="3">
        <v>42278</v>
      </c>
      <c r="F359" t="s">
        <v>2039</v>
      </c>
    </row>
    <row r="360" spans="1:6">
      <c r="A360" s="1" t="s">
        <v>895</v>
      </c>
      <c r="B360" t="s">
        <v>895</v>
      </c>
      <c r="C360" t="s">
        <v>2006</v>
      </c>
      <c r="D360" t="s">
        <v>94</v>
      </c>
      <c r="E360" s="3">
        <v>42423</v>
      </c>
      <c r="F360" t="s">
        <v>2039</v>
      </c>
    </row>
    <row r="361" spans="1:6">
      <c r="A361" s="1" t="s">
        <v>896</v>
      </c>
      <c r="B361" t="s">
        <v>896</v>
      </c>
      <c r="C361" t="s">
        <v>2005</v>
      </c>
      <c r="E361" s="3">
        <v>42278</v>
      </c>
      <c r="F361" t="s">
        <v>2039</v>
      </c>
    </row>
    <row r="362" spans="1:6">
      <c r="A362" s="1" t="s">
        <v>897</v>
      </c>
      <c r="B362" t="s">
        <v>897</v>
      </c>
      <c r="C362" t="s">
        <v>2006</v>
      </c>
      <c r="D362" t="s">
        <v>94</v>
      </c>
      <c r="E362" s="3">
        <v>42369</v>
      </c>
      <c r="F362" t="s">
        <v>2039</v>
      </c>
    </row>
    <row r="363" spans="1:6">
      <c r="A363" s="1" t="s">
        <v>898</v>
      </c>
      <c r="B363" t="s">
        <v>898</v>
      </c>
      <c r="C363" t="s">
        <v>2006</v>
      </c>
      <c r="E363" s="3">
        <v>42278</v>
      </c>
      <c r="F363" t="s">
        <v>2039</v>
      </c>
    </row>
    <row r="364" spans="1:6">
      <c r="A364" s="1" t="s">
        <v>899</v>
      </c>
      <c r="B364" t="s">
        <v>899</v>
      </c>
      <c r="C364" t="s">
        <v>2006</v>
      </c>
      <c r="D364" t="s">
        <v>92</v>
      </c>
      <c r="E364" s="3">
        <v>42753</v>
      </c>
      <c r="F364" t="s">
        <v>2039</v>
      </c>
    </row>
    <row r="365" spans="1:6">
      <c r="A365" s="1" t="s">
        <v>900</v>
      </c>
      <c r="B365" t="s">
        <v>900</v>
      </c>
      <c r="C365" t="s">
        <v>2006</v>
      </c>
      <c r="D365" t="s">
        <v>98</v>
      </c>
      <c r="E365" s="3">
        <v>42650</v>
      </c>
      <c r="F365" t="s">
        <v>2039</v>
      </c>
    </row>
    <row r="366" spans="1:6">
      <c r="A366" s="1" t="s">
        <v>901</v>
      </c>
      <c r="B366" t="s">
        <v>901</v>
      </c>
      <c r="C366" t="s">
        <v>2006</v>
      </c>
      <c r="E366" s="3">
        <v>42452</v>
      </c>
      <c r="F366" t="s">
        <v>2039</v>
      </c>
    </row>
    <row r="367" spans="1:6">
      <c r="A367" s="1" t="s">
        <v>902</v>
      </c>
      <c r="B367" t="s">
        <v>902</v>
      </c>
      <c r="C367" t="s">
        <v>2005</v>
      </c>
      <c r="D367" t="s">
        <v>94</v>
      </c>
      <c r="E367" s="3">
        <v>42980</v>
      </c>
      <c r="F367" t="s">
        <v>2039</v>
      </c>
    </row>
    <row r="368" spans="1:6">
      <c r="A368" s="1" t="s">
        <v>903</v>
      </c>
      <c r="B368" t="s">
        <v>903</v>
      </c>
      <c r="C368" t="s">
        <v>2006</v>
      </c>
      <c r="D368" t="s">
        <v>94</v>
      </c>
      <c r="E368" s="3">
        <v>42724</v>
      </c>
      <c r="F368" t="s">
        <v>2039</v>
      </c>
    </row>
    <row r="369" spans="1:6">
      <c r="A369" s="1" t="s">
        <v>904</v>
      </c>
      <c r="B369" t="s">
        <v>904</v>
      </c>
      <c r="C369" t="s">
        <v>2006</v>
      </c>
      <c r="E369" s="3">
        <v>42429</v>
      </c>
      <c r="F369" t="s">
        <v>2039</v>
      </c>
    </row>
    <row r="370" spans="1:6">
      <c r="A370" s="1" t="s">
        <v>905</v>
      </c>
      <c r="B370" t="s">
        <v>905</v>
      </c>
      <c r="C370" t="s">
        <v>2006</v>
      </c>
      <c r="E370" s="3">
        <v>42429</v>
      </c>
      <c r="F370" t="s">
        <v>2039</v>
      </c>
    </row>
    <row r="371" spans="1:6">
      <c r="A371" s="1" t="s">
        <v>906</v>
      </c>
      <c r="B371" t="s">
        <v>906</v>
      </c>
      <c r="C371" t="s">
        <v>2006</v>
      </c>
      <c r="E371" s="3">
        <v>42429</v>
      </c>
      <c r="F371" t="s">
        <v>2039</v>
      </c>
    </row>
    <row r="372" spans="1:6">
      <c r="A372" s="1" t="s">
        <v>907</v>
      </c>
      <c r="B372" t="s">
        <v>907</v>
      </c>
      <c r="C372" t="s">
        <v>2006</v>
      </c>
      <c r="E372" s="3">
        <v>42429</v>
      </c>
      <c r="F372" t="s">
        <v>2039</v>
      </c>
    </row>
    <row r="373" spans="1:6">
      <c r="A373" s="1" t="s">
        <v>908</v>
      </c>
      <c r="B373" t="s">
        <v>908</v>
      </c>
      <c r="C373" t="s">
        <v>2006</v>
      </c>
      <c r="E373" s="3">
        <v>42429</v>
      </c>
      <c r="F373" t="s">
        <v>2039</v>
      </c>
    </row>
    <row r="374" spans="1:6">
      <c r="A374" s="1" t="s">
        <v>909</v>
      </c>
      <c r="B374" t="s">
        <v>909</v>
      </c>
      <c r="C374" t="s">
        <v>2006</v>
      </c>
      <c r="E374" s="3">
        <v>42429</v>
      </c>
      <c r="F374" t="s">
        <v>2039</v>
      </c>
    </row>
    <row r="375" spans="1:6">
      <c r="A375" s="1" t="s">
        <v>910</v>
      </c>
      <c r="B375" t="s">
        <v>910</v>
      </c>
      <c r="C375" t="s">
        <v>2006</v>
      </c>
      <c r="E375" s="3">
        <v>42429</v>
      </c>
      <c r="F375" t="s">
        <v>2039</v>
      </c>
    </row>
    <row r="376" spans="1:6">
      <c r="A376" s="1" t="s">
        <v>911</v>
      </c>
      <c r="B376" t="s">
        <v>911</v>
      </c>
      <c r="C376" t="s">
        <v>2005</v>
      </c>
      <c r="E376" s="3">
        <v>42429</v>
      </c>
      <c r="F376" t="s">
        <v>2039</v>
      </c>
    </row>
    <row r="377" spans="1:6">
      <c r="A377" s="1" t="s">
        <v>912</v>
      </c>
      <c r="B377" t="s">
        <v>912</v>
      </c>
      <c r="C377" t="s">
        <v>2005</v>
      </c>
      <c r="D377" t="s">
        <v>94</v>
      </c>
      <c r="E377" s="3">
        <v>42980</v>
      </c>
      <c r="F377" t="s">
        <v>2039</v>
      </c>
    </row>
    <row r="378" spans="1:6">
      <c r="A378" s="1" t="s">
        <v>913</v>
      </c>
      <c r="B378" t="s">
        <v>913</v>
      </c>
      <c r="C378" t="s">
        <v>2006</v>
      </c>
      <c r="E378" s="3">
        <v>42429</v>
      </c>
      <c r="F378" t="s">
        <v>2039</v>
      </c>
    </row>
    <row r="379" spans="1:6">
      <c r="A379" s="1" t="s">
        <v>914</v>
      </c>
      <c r="B379" t="s">
        <v>914</v>
      </c>
      <c r="C379" t="s">
        <v>2006</v>
      </c>
      <c r="E379" s="3">
        <v>42422</v>
      </c>
      <c r="F379" t="s">
        <v>2039</v>
      </c>
    </row>
    <row r="380" spans="1:6">
      <c r="A380" s="1" t="s">
        <v>915</v>
      </c>
      <c r="B380" t="s">
        <v>915</v>
      </c>
      <c r="C380" t="s">
        <v>2006</v>
      </c>
      <c r="E380" s="3">
        <v>42422</v>
      </c>
      <c r="F380" t="s">
        <v>2039</v>
      </c>
    </row>
    <row r="381" spans="1:6">
      <c r="A381" s="1" t="s">
        <v>916</v>
      </c>
      <c r="B381" t="s">
        <v>916</v>
      </c>
      <c r="C381" t="s">
        <v>2006</v>
      </c>
      <c r="D381" t="s">
        <v>94</v>
      </c>
      <c r="E381" s="3">
        <v>42933</v>
      </c>
      <c r="F381" t="s">
        <v>2039</v>
      </c>
    </row>
    <row r="382" spans="1:6">
      <c r="A382" s="1" t="s">
        <v>917</v>
      </c>
      <c r="B382" t="s">
        <v>917</v>
      </c>
      <c r="C382" t="s">
        <v>2006</v>
      </c>
      <c r="E382" s="3">
        <v>42495</v>
      </c>
      <c r="F382" t="s">
        <v>2039</v>
      </c>
    </row>
    <row r="383" spans="1:6">
      <c r="A383" s="1" t="s">
        <v>918</v>
      </c>
      <c r="B383" t="s">
        <v>918</v>
      </c>
      <c r="C383" t="s">
        <v>2006</v>
      </c>
      <c r="E383" s="3">
        <v>42426</v>
      </c>
      <c r="F383" t="s">
        <v>2039</v>
      </c>
    </row>
    <row r="384" spans="1:6">
      <c r="A384" s="1" t="s">
        <v>919</v>
      </c>
      <c r="B384" t="s">
        <v>919</v>
      </c>
      <c r="C384" t="s">
        <v>2005</v>
      </c>
      <c r="E384" s="3">
        <v>42467</v>
      </c>
      <c r="F384" t="s">
        <v>2039</v>
      </c>
    </row>
    <row r="385" spans="1:6">
      <c r="A385" s="1" t="s">
        <v>920</v>
      </c>
      <c r="B385" t="s">
        <v>920</v>
      </c>
      <c r="C385" t="s">
        <v>2006</v>
      </c>
      <c r="E385" s="3">
        <v>42459</v>
      </c>
      <c r="F385" t="s">
        <v>2039</v>
      </c>
    </row>
    <row r="386" spans="1:6">
      <c r="A386" s="1" t="s">
        <v>921</v>
      </c>
      <c r="B386" t="s">
        <v>921</v>
      </c>
      <c r="C386" t="s">
        <v>2006</v>
      </c>
      <c r="E386" s="3">
        <v>42467</v>
      </c>
      <c r="F386" t="s">
        <v>2039</v>
      </c>
    </row>
    <row r="387" spans="1:6">
      <c r="A387" s="1" t="s">
        <v>922</v>
      </c>
      <c r="B387" t="s">
        <v>922</v>
      </c>
      <c r="C387" t="s">
        <v>2006</v>
      </c>
      <c r="E387" s="3">
        <v>42467</v>
      </c>
      <c r="F387" t="s">
        <v>2039</v>
      </c>
    </row>
    <row r="388" spans="1:6">
      <c r="A388" s="1" t="s">
        <v>923</v>
      </c>
      <c r="B388" t="s">
        <v>923</v>
      </c>
      <c r="C388" t="s">
        <v>2006</v>
      </c>
      <c r="E388" s="3">
        <v>42467</v>
      </c>
      <c r="F388" t="s">
        <v>2039</v>
      </c>
    </row>
    <row r="389" spans="1:6">
      <c r="A389" s="1" t="s">
        <v>924</v>
      </c>
      <c r="B389" t="s">
        <v>924</v>
      </c>
      <c r="C389" t="s">
        <v>2006</v>
      </c>
      <c r="E389" s="3">
        <v>43228</v>
      </c>
      <c r="F389" t="s">
        <v>2039</v>
      </c>
    </row>
    <row r="390" spans="1:6">
      <c r="A390" s="1" t="s">
        <v>925</v>
      </c>
      <c r="B390" t="s">
        <v>925</v>
      </c>
      <c r="C390" t="s">
        <v>2006</v>
      </c>
      <c r="E390" s="3">
        <v>42467</v>
      </c>
      <c r="F390" t="s">
        <v>2039</v>
      </c>
    </row>
    <row r="391" spans="1:6">
      <c r="A391" s="1" t="s">
        <v>926</v>
      </c>
      <c r="B391" t="s">
        <v>926</v>
      </c>
      <c r="C391" t="s">
        <v>2006</v>
      </c>
      <c r="E391" s="3">
        <v>42467</v>
      </c>
      <c r="F391" t="s">
        <v>2039</v>
      </c>
    </row>
    <row r="392" spans="1:6">
      <c r="A392" s="1" t="s">
        <v>927</v>
      </c>
      <c r="B392" t="s">
        <v>927</v>
      </c>
      <c r="C392" t="s">
        <v>2005</v>
      </c>
      <c r="E392" s="3">
        <v>42459</v>
      </c>
      <c r="F392" t="s">
        <v>2039</v>
      </c>
    </row>
    <row r="393" spans="1:6">
      <c r="A393" s="1" t="s">
        <v>928</v>
      </c>
      <c r="B393" t="s">
        <v>928</v>
      </c>
      <c r="C393" t="s">
        <v>2006</v>
      </c>
      <c r="D393" t="s">
        <v>94</v>
      </c>
      <c r="E393" s="3">
        <v>43123</v>
      </c>
      <c r="F393" t="s">
        <v>2039</v>
      </c>
    </row>
    <row r="394" spans="1:6">
      <c r="A394" s="1" t="s">
        <v>929</v>
      </c>
      <c r="B394" t="s">
        <v>929</v>
      </c>
      <c r="C394" t="s">
        <v>2006</v>
      </c>
      <c r="E394" s="3">
        <v>42467</v>
      </c>
      <c r="F394" t="s">
        <v>2039</v>
      </c>
    </row>
    <row r="395" spans="1:6">
      <c r="A395" s="1" t="s">
        <v>930</v>
      </c>
      <c r="B395" t="s">
        <v>930</v>
      </c>
      <c r="C395" t="s">
        <v>2005</v>
      </c>
      <c r="E395" s="3">
        <v>42467</v>
      </c>
      <c r="F395" t="s">
        <v>2039</v>
      </c>
    </row>
    <row r="396" spans="1:6">
      <c r="A396" s="1" t="s">
        <v>931</v>
      </c>
      <c r="B396" t="s">
        <v>931</v>
      </c>
      <c r="C396" t="s">
        <v>2005</v>
      </c>
      <c r="D396" t="s">
        <v>92</v>
      </c>
      <c r="E396" s="3">
        <v>43123</v>
      </c>
      <c r="F396" t="s">
        <v>2039</v>
      </c>
    </row>
    <row r="397" spans="1:6">
      <c r="A397" s="1" t="s">
        <v>932</v>
      </c>
      <c r="B397" t="s">
        <v>932</v>
      </c>
      <c r="C397" t="s">
        <v>2006</v>
      </c>
      <c r="E397" s="3">
        <v>42489</v>
      </c>
      <c r="F397" t="s">
        <v>2039</v>
      </c>
    </row>
    <row r="398" spans="1:6">
      <c r="A398" s="1" t="s">
        <v>933</v>
      </c>
      <c r="B398" t="s">
        <v>933</v>
      </c>
      <c r="C398" t="s">
        <v>2005</v>
      </c>
      <c r="E398" s="3">
        <v>42467</v>
      </c>
      <c r="F398" t="s">
        <v>2039</v>
      </c>
    </row>
    <row r="399" spans="1:6">
      <c r="A399" s="1" t="s">
        <v>934</v>
      </c>
      <c r="B399" t="s">
        <v>934</v>
      </c>
      <c r="C399" t="s">
        <v>2006</v>
      </c>
      <c r="E399" s="3">
        <v>42489</v>
      </c>
      <c r="F399" t="s">
        <v>2039</v>
      </c>
    </row>
    <row r="400" spans="1:6">
      <c r="A400" s="1" t="s">
        <v>935</v>
      </c>
      <c r="B400" t="s">
        <v>935</v>
      </c>
      <c r="C400" t="s">
        <v>2006</v>
      </c>
      <c r="E400" s="3">
        <v>42598</v>
      </c>
      <c r="F400" t="s">
        <v>2039</v>
      </c>
    </row>
    <row r="401" spans="1:6">
      <c r="A401" s="1" t="s">
        <v>936</v>
      </c>
      <c r="B401" t="s">
        <v>936</v>
      </c>
      <c r="C401" t="s">
        <v>2006</v>
      </c>
      <c r="E401" s="3">
        <v>42598</v>
      </c>
      <c r="F401" t="s">
        <v>2039</v>
      </c>
    </row>
    <row r="402" spans="1:6">
      <c r="A402" s="1" t="s">
        <v>937</v>
      </c>
      <c r="B402" t="s">
        <v>937</v>
      </c>
      <c r="C402" t="s">
        <v>2006</v>
      </c>
      <c r="E402" s="3">
        <v>42598</v>
      </c>
      <c r="F402" t="s">
        <v>2039</v>
      </c>
    </row>
    <row r="403" spans="1:6">
      <c r="A403" s="1" t="s">
        <v>938</v>
      </c>
      <c r="B403" t="s">
        <v>938</v>
      </c>
      <c r="C403" t="s">
        <v>2006</v>
      </c>
      <c r="E403" s="3">
        <v>42598</v>
      </c>
      <c r="F403" t="s">
        <v>2039</v>
      </c>
    </row>
    <row r="404" spans="1:6">
      <c r="A404" s="1" t="s">
        <v>939</v>
      </c>
      <c r="B404" t="s">
        <v>939</v>
      </c>
      <c r="C404" t="s">
        <v>2006</v>
      </c>
      <c r="E404" s="3">
        <v>42598</v>
      </c>
      <c r="F404" t="s">
        <v>2039</v>
      </c>
    </row>
    <row r="405" spans="1:6">
      <c r="A405" s="1" t="s">
        <v>940</v>
      </c>
      <c r="B405" t="s">
        <v>940</v>
      </c>
      <c r="C405" t="s">
        <v>2006</v>
      </c>
      <c r="E405" s="3">
        <v>42628</v>
      </c>
      <c r="F405" t="s">
        <v>2039</v>
      </c>
    </row>
    <row r="406" spans="1:6">
      <c r="A406" s="1" t="s">
        <v>941</v>
      </c>
      <c r="B406" t="s">
        <v>941</v>
      </c>
      <c r="C406" t="s">
        <v>2006</v>
      </c>
      <c r="E406" s="3">
        <v>42598</v>
      </c>
      <c r="F406" t="s">
        <v>2039</v>
      </c>
    </row>
    <row r="407" spans="1:6">
      <c r="A407" s="1" t="s">
        <v>942</v>
      </c>
      <c r="B407" t="s">
        <v>942</v>
      </c>
      <c r="C407" t="s">
        <v>2006</v>
      </c>
      <c r="E407" s="3">
        <v>42629</v>
      </c>
      <c r="F407" t="s">
        <v>2039</v>
      </c>
    </row>
    <row r="408" spans="1:6">
      <c r="A408" s="1" t="s">
        <v>943</v>
      </c>
      <c r="B408" t="s">
        <v>943</v>
      </c>
      <c r="C408" t="s">
        <v>2006</v>
      </c>
      <c r="D408" t="s">
        <v>2014</v>
      </c>
      <c r="E408" s="3">
        <v>43045</v>
      </c>
      <c r="F408" t="s">
        <v>2039</v>
      </c>
    </row>
    <row r="409" spans="1:6">
      <c r="A409" s="1" t="s">
        <v>944</v>
      </c>
      <c r="B409" t="s">
        <v>944</v>
      </c>
      <c r="C409" t="s">
        <v>2006</v>
      </c>
      <c r="E409" s="3">
        <v>42598</v>
      </c>
      <c r="F409" t="s">
        <v>2039</v>
      </c>
    </row>
    <row r="410" spans="1:6">
      <c r="A410" s="1" t="s">
        <v>945</v>
      </c>
      <c r="B410" t="s">
        <v>945</v>
      </c>
      <c r="C410" t="s">
        <v>2006</v>
      </c>
      <c r="E410" s="3">
        <v>42598</v>
      </c>
      <c r="F410" t="s">
        <v>2039</v>
      </c>
    </row>
    <row r="411" spans="1:6">
      <c r="A411" s="1" t="s">
        <v>946</v>
      </c>
      <c r="B411" t="s">
        <v>946</v>
      </c>
      <c r="C411" t="s">
        <v>2006</v>
      </c>
      <c r="E411" s="3">
        <v>42598</v>
      </c>
      <c r="F411" t="s">
        <v>2039</v>
      </c>
    </row>
    <row r="412" spans="1:6">
      <c r="A412" s="1" t="s">
        <v>947</v>
      </c>
      <c r="B412" t="s">
        <v>947</v>
      </c>
      <c r="C412" t="s">
        <v>2006</v>
      </c>
      <c r="E412" s="3">
        <v>42627</v>
      </c>
      <c r="F412" t="s">
        <v>2039</v>
      </c>
    </row>
    <row r="413" spans="1:6">
      <c r="A413" s="1" t="s">
        <v>948</v>
      </c>
      <c r="B413" t="s">
        <v>948</v>
      </c>
      <c r="C413" t="s">
        <v>2006</v>
      </c>
      <c r="E413" s="3">
        <v>42613</v>
      </c>
      <c r="F413" t="s">
        <v>2039</v>
      </c>
    </row>
    <row r="414" spans="1:6">
      <c r="A414" s="1" t="s">
        <v>949</v>
      </c>
      <c r="B414" t="s">
        <v>949</v>
      </c>
      <c r="C414" t="s">
        <v>2006</v>
      </c>
      <c r="E414" s="3">
        <v>42643</v>
      </c>
      <c r="F414" t="s">
        <v>2039</v>
      </c>
    </row>
    <row r="415" spans="1:6">
      <c r="A415" s="1" t="s">
        <v>950</v>
      </c>
      <c r="B415" t="s">
        <v>950</v>
      </c>
      <c r="C415" t="s">
        <v>2006</v>
      </c>
      <c r="E415" s="3">
        <v>42613</v>
      </c>
      <c r="F415" t="s">
        <v>2039</v>
      </c>
    </row>
    <row r="416" spans="1:6">
      <c r="A416" s="1" t="s">
        <v>951</v>
      </c>
      <c r="B416" t="s">
        <v>951</v>
      </c>
      <c r="C416" t="s">
        <v>2006</v>
      </c>
      <c r="E416" s="3">
        <v>42628</v>
      </c>
      <c r="F416" t="s">
        <v>2039</v>
      </c>
    </row>
    <row r="417" spans="1:6">
      <c r="A417" s="1" t="s">
        <v>952</v>
      </c>
      <c r="B417" t="s">
        <v>952</v>
      </c>
      <c r="C417" t="s">
        <v>2006</v>
      </c>
      <c r="E417" s="3">
        <v>42636</v>
      </c>
      <c r="F417" t="s">
        <v>2039</v>
      </c>
    </row>
    <row r="418" spans="1:6">
      <c r="A418" s="1" t="s">
        <v>953</v>
      </c>
      <c r="B418" t="s">
        <v>953</v>
      </c>
      <c r="C418" t="s">
        <v>2006</v>
      </c>
      <c r="E418" s="3">
        <v>42613</v>
      </c>
      <c r="F418" t="s">
        <v>2039</v>
      </c>
    </row>
    <row r="419" spans="1:6">
      <c r="A419" s="1" t="s">
        <v>954</v>
      </c>
      <c r="B419" t="s">
        <v>954</v>
      </c>
      <c r="C419" t="s">
        <v>2006</v>
      </c>
      <c r="E419" s="3">
        <v>42628</v>
      </c>
      <c r="F419" t="s">
        <v>2039</v>
      </c>
    </row>
    <row r="420" spans="1:6">
      <c r="A420" s="1" t="s">
        <v>955</v>
      </c>
      <c r="B420" t="s">
        <v>955</v>
      </c>
      <c r="C420" t="s">
        <v>2006</v>
      </c>
      <c r="E420" s="3">
        <v>42628</v>
      </c>
      <c r="F420" t="s">
        <v>2039</v>
      </c>
    </row>
    <row r="421" spans="1:6">
      <c r="A421" s="1" t="s">
        <v>956</v>
      </c>
      <c r="B421" t="s">
        <v>956</v>
      </c>
      <c r="C421" t="s">
        <v>2006</v>
      </c>
      <c r="D421" t="s">
        <v>2026</v>
      </c>
      <c r="E421" s="3">
        <v>43130</v>
      </c>
      <c r="F421" t="s">
        <v>2039</v>
      </c>
    </row>
    <row r="422" spans="1:6">
      <c r="A422" s="1" t="s">
        <v>957</v>
      </c>
      <c r="B422" t="s">
        <v>957</v>
      </c>
      <c r="C422" t="s">
        <v>2006</v>
      </c>
      <c r="E422" s="3">
        <v>42895</v>
      </c>
      <c r="F422" t="s">
        <v>2039</v>
      </c>
    </row>
    <row r="423" spans="1:6">
      <c r="A423" s="1" t="s">
        <v>958</v>
      </c>
      <c r="B423" t="s">
        <v>958</v>
      </c>
      <c r="C423" t="s">
        <v>2006</v>
      </c>
      <c r="D423" t="s">
        <v>94</v>
      </c>
      <c r="E423" s="3">
        <v>43124</v>
      </c>
      <c r="F423" t="s">
        <v>2039</v>
      </c>
    </row>
    <row r="424" spans="1:6">
      <c r="A424" s="1" t="s">
        <v>959</v>
      </c>
      <c r="B424" t="s">
        <v>959</v>
      </c>
      <c r="C424" t="s">
        <v>2006</v>
      </c>
      <c r="E424" s="3">
        <v>42278</v>
      </c>
      <c r="F424" t="s">
        <v>2039</v>
      </c>
    </row>
    <row r="425" spans="1:6">
      <c r="A425" s="1" t="s">
        <v>960</v>
      </c>
      <c r="B425" t="s">
        <v>960</v>
      </c>
      <c r="C425" t="s">
        <v>2006</v>
      </c>
      <c r="E425" s="3">
        <v>42278</v>
      </c>
      <c r="F425" t="s">
        <v>2039</v>
      </c>
    </row>
    <row r="426" spans="1:6">
      <c r="A426" s="1" t="s">
        <v>961</v>
      </c>
      <c r="B426" t="s">
        <v>961</v>
      </c>
      <c r="C426" t="s">
        <v>2005</v>
      </c>
      <c r="E426" s="3">
        <v>42278</v>
      </c>
      <c r="F426" t="s">
        <v>2039</v>
      </c>
    </row>
    <row r="427" spans="1:6">
      <c r="A427" s="1" t="s">
        <v>962</v>
      </c>
      <c r="B427" t="s">
        <v>962</v>
      </c>
      <c r="C427" t="s">
        <v>2006</v>
      </c>
      <c r="E427" s="3">
        <v>42452</v>
      </c>
      <c r="F427" t="s">
        <v>2039</v>
      </c>
    </row>
    <row r="428" spans="1:6">
      <c r="A428" s="1" t="s">
        <v>963</v>
      </c>
      <c r="B428" t="s">
        <v>963</v>
      </c>
      <c r="C428" t="s">
        <v>2005</v>
      </c>
      <c r="E428" s="3">
        <v>42452</v>
      </c>
      <c r="F428" t="s">
        <v>2039</v>
      </c>
    </row>
    <row r="429" spans="1:6">
      <c r="A429" s="1" t="s">
        <v>964</v>
      </c>
      <c r="B429" t="s">
        <v>964</v>
      </c>
      <c r="C429" t="s">
        <v>2006</v>
      </c>
      <c r="D429" t="s">
        <v>94</v>
      </c>
      <c r="E429" s="3">
        <v>42990</v>
      </c>
      <c r="F429" t="s">
        <v>2039</v>
      </c>
    </row>
    <row r="430" spans="1:6">
      <c r="A430" s="1" t="s">
        <v>965</v>
      </c>
      <c r="B430" t="s">
        <v>965</v>
      </c>
      <c r="C430" t="s">
        <v>2006</v>
      </c>
      <c r="D430" t="s">
        <v>2014</v>
      </c>
      <c r="E430" s="3">
        <v>42636</v>
      </c>
      <c r="F430" t="s">
        <v>2039</v>
      </c>
    </row>
    <row r="431" spans="1:6">
      <c r="A431" s="1" t="s">
        <v>966</v>
      </c>
      <c r="B431" t="s">
        <v>966</v>
      </c>
      <c r="C431" t="s">
        <v>2006</v>
      </c>
      <c r="E431" s="3">
        <v>42636</v>
      </c>
      <c r="F431" t="s">
        <v>2039</v>
      </c>
    </row>
    <row r="432" spans="1:6">
      <c r="A432" s="1" t="s">
        <v>967</v>
      </c>
      <c r="B432" t="s">
        <v>967</v>
      </c>
      <c r="C432" t="s">
        <v>2006</v>
      </c>
      <c r="E432" s="3">
        <v>42636</v>
      </c>
      <c r="F432" t="s">
        <v>2039</v>
      </c>
    </row>
    <row r="433" spans="1:6">
      <c r="A433" s="1" t="s">
        <v>968</v>
      </c>
      <c r="B433" t="s">
        <v>968</v>
      </c>
      <c r="C433" t="s">
        <v>2006</v>
      </c>
      <c r="D433" t="s">
        <v>94</v>
      </c>
      <c r="E433" s="3">
        <v>43124</v>
      </c>
      <c r="F433" t="s">
        <v>2039</v>
      </c>
    </row>
    <row r="434" spans="1:6">
      <c r="A434" s="1" t="s">
        <v>969</v>
      </c>
      <c r="B434" t="s">
        <v>969</v>
      </c>
      <c r="C434" t="s">
        <v>2006</v>
      </c>
      <c r="D434" t="s">
        <v>99</v>
      </c>
      <c r="E434" s="3">
        <v>42628</v>
      </c>
      <c r="F434" t="s">
        <v>2039</v>
      </c>
    </row>
    <row r="435" spans="1:6">
      <c r="A435" s="1" t="s">
        <v>970</v>
      </c>
      <c r="B435" t="s">
        <v>970</v>
      </c>
      <c r="C435" t="s">
        <v>2006</v>
      </c>
      <c r="D435" t="s">
        <v>91</v>
      </c>
      <c r="E435" s="3">
        <v>42908</v>
      </c>
      <c r="F435" t="s">
        <v>2039</v>
      </c>
    </row>
    <row r="436" spans="1:6">
      <c r="A436" s="1" t="s">
        <v>971</v>
      </c>
      <c r="B436" t="s">
        <v>971</v>
      </c>
      <c r="C436" t="s">
        <v>2006</v>
      </c>
      <c r="E436" s="3">
        <v>42696</v>
      </c>
      <c r="F436" t="s">
        <v>2039</v>
      </c>
    </row>
    <row r="437" spans="1:6">
      <c r="A437" s="1" t="s">
        <v>972</v>
      </c>
      <c r="B437" t="s">
        <v>972</v>
      </c>
      <c r="C437" t="s">
        <v>2006</v>
      </c>
      <c r="E437" s="3">
        <v>42643</v>
      </c>
      <c r="F437" t="s">
        <v>2039</v>
      </c>
    </row>
    <row r="438" spans="1:6">
      <c r="A438" s="1" t="s">
        <v>973</v>
      </c>
      <c r="B438" t="s">
        <v>973</v>
      </c>
      <c r="C438" t="s">
        <v>2006</v>
      </c>
      <c r="D438" t="s">
        <v>2023</v>
      </c>
      <c r="E438" s="3">
        <v>43173</v>
      </c>
      <c r="F438" t="s">
        <v>2039</v>
      </c>
    </row>
    <row r="439" spans="1:6">
      <c r="A439" s="1" t="s">
        <v>974</v>
      </c>
      <c r="B439" t="s">
        <v>974</v>
      </c>
      <c r="C439" t="s">
        <v>2006</v>
      </c>
      <c r="E439" s="3">
        <v>42641</v>
      </c>
      <c r="F439" t="s">
        <v>2039</v>
      </c>
    </row>
    <row r="440" spans="1:6">
      <c r="A440" s="1" t="s">
        <v>975</v>
      </c>
      <c r="B440" t="s">
        <v>975</v>
      </c>
      <c r="C440" t="s">
        <v>2006</v>
      </c>
      <c r="E440" s="3">
        <v>42636</v>
      </c>
      <c r="F440" t="s">
        <v>2039</v>
      </c>
    </row>
    <row r="441" spans="1:6">
      <c r="A441" s="1" t="s">
        <v>976</v>
      </c>
      <c r="B441" t="s">
        <v>976</v>
      </c>
      <c r="C441" t="s">
        <v>2006</v>
      </c>
      <c r="E441" s="3">
        <v>42636</v>
      </c>
      <c r="F441" t="s">
        <v>2039</v>
      </c>
    </row>
    <row r="442" spans="1:6">
      <c r="A442" s="1" t="s">
        <v>977</v>
      </c>
      <c r="B442" t="s">
        <v>977</v>
      </c>
      <c r="C442" t="s">
        <v>2006</v>
      </c>
      <c r="D442" t="s">
        <v>2014</v>
      </c>
      <c r="E442" s="3">
        <v>43174</v>
      </c>
      <c r="F442" t="s">
        <v>2039</v>
      </c>
    </row>
    <row r="443" spans="1:6">
      <c r="A443" s="1" t="s">
        <v>978</v>
      </c>
      <c r="B443" t="s">
        <v>978</v>
      </c>
      <c r="C443" t="s">
        <v>2006</v>
      </c>
      <c r="E443" s="3">
        <v>42634</v>
      </c>
      <c r="F443" t="s">
        <v>2039</v>
      </c>
    </row>
    <row r="444" spans="1:6">
      <c r="A444" s="1" t="s">
        <v>979</v>
      </c>
      <c r="B444" t="s">
        <v>979</v>
      </c>
      <c r="C444" t="s">
        <v>2006</v>
      </c>
      <c r="E444" s="3">
        <v>42634</v>
      </c>
      <c r="F444" t="s">
        <v>2039</v>
      </c>
    </row>
    <row r="445" spans="1:6">
      <c r="A445" s="1" t="s">
        <v>980</v>
      </c>
      <c r="B445" t="s">
        <v>980</v>
      </c>
      <c r="C445" t="s">
        <v>2005</v>
      </c>
      <c r="E445" s="3">
        <v>42855</v>
      </c>
      <c r="F445" t="s">
        <v>2039</v>
      </c>
    </row>
    <row r="446" spans="1:6">
      <c r="A446" s="1" t="s">
        <v>981</v>
      </c>
      <c r="B446" t="s">
        <v>981</v>
      </c>
      <c r="C446" t="s">
        <v>2005</v>
      </c>
      <c r="E446" s="3">
        <v>42855</v>
      </c>
      <c r="F446" t="s">
        <v>2039</v>
      </c>
    </row>
    <row r="447" spans="1:6">
      <c r="A447" s="1" t="s">
        <v>982</v>
      </c>
      <c r="B447" t="s">
        <v>982</v>
      </c>
      <c r="C447" t="s">
        <v>2005</v>
      </c>
      <c r="E447" s="3">
        <v>42849</v>
      </c>
      <c r="F447" t="s">
        <v>2039</v>
      </c>
    </row>
    <row r="448" spans="1:6">
      <c r="A448" s="1" t="s">
        <v>983</v>
      </c>
      <c r="B448" t="s">
        <v>983</v>
      </c>
      <c r="C448" t="s">
        <v>2006</v>
      </c>
      <c r="D448" t="s">
        <v>100</v>
      </c>
      <c r="E448" s="3">
        <v>43082</v>
      </c>
      <c r="F448" t="s">
        <v>2039</v>
      </c>
    </row>
    <row r="449" spans="1:6">
      <c r="A449" s="1" t="s">
        <v>984</v>
      </c>
      <c r="B449" t="s">
        <v>984</v>
      </c>
      <c r="C449" t="s">
        <v>2005</v>
      </c>
      <c r="E449" s="3">
        <v>42855</v>
      </c>
      <c r="F449" t="s">
        <v>2039</v>
      </c>
    </row>
    <row r="450" spans="1:6">
      <c r="A450" s="1" t="s">
        <v>985</v>
      </c>
      <c r="B450" t="s">
        <v>985</v>
      </c>
      <c r="C450" t="s">
        <v>2005</v>
      </c>
      <c r="D450" t="s">
        <v>97</v>
      </c>
      <c r="E450" s="3">
        <v>42855</v>
      </c>
      <c r="F450" t="s">
        <v>2039</v>
      </c>
    </row>
    <row r="451" spans="1:6">
      <c r="A451" s="1" t="s">
        <v>986</v>
      </c>
      <c r="B451" t="s">
        <v>986</v>
      </c>
      <c r="C451" t="s">
        <v>2006</v>
      </c>
      <c r="E451" s="3">
        <v>43000</v>
      </c>
      <c r="F451" t="s">
        <v>2039</v>
      </c>
    </row>
    <row r="452" spans="1:6">
      <c r="A452" s="1" t="s">
        <v>987</v>
      </c>
      <c r="B452" t="s">
        <v>987</v>
      </c>
      <c r="C452" t="s">
        <v>2005</v>
      </c>
      <c r="E452" s="3">
        <v>42851</v>
      </c>
      <c r="F452" t="s">
        <v>2039</v>
      </c>
    </row>
    <row r="453" spans="1:6">
      <c r="A453" s="1" t="s">
        <v>988</v>
      </c>
      <c r="B453" t="s">
        <v>988</v>
      </c>
      <c r="C453" t="s">
        <v>2006</v>
      </c>
      <c r="E453" s="3">
        <v>43007</v>
      </c>
      <c r="F453" t="s">
        <v>2039</v>
      </c>
    </row>
    <row r="454" spans="1:6">
      <c r="A454" s="1" t="s">
        <v>989</v>
      </c>
      <c r="B454" t="s">
        <v>989</v>
      </c>
      <c r="C454" t="s">
        <v>2005</v>
      </c>
      <c r="E454" s="3">
        <v>42842</v>
      </c>
      <c r="F454" t="s">
        <v>2039</v>
      </c>
    </row>
    <row r="455" spans="1:6">
      <c r="A455" s="1" t="s">
        <v>990</v>
      </c>
      <c r="B455" t="s">
        <v>990</v>
      </c>
      <c r="C455" t="s">
        <v>2005</v>
      </c>
      <c r="E455" s="3">
        <v>42850</v>
      </c>
      <c r="F455" t="s">
        <v>2039</v>
      </c>
    </row>
    <row r="456" spans="1:6">
      <c r="A456" s="1" t="s">
        <v>991</v>
      </c>
      <c r="B456" t="s">
        <v>991</v>
      </c>
      <c r="C456" t="s">
        <v>2006</v>
      </c>
      <c r="E456" s="3">
        <v>43007</v>
      </c>
      <c r="F456" t="s">
        <v>2039</v>
      </c>
    </row>
    <row r="457" spans="1:6">
      <c r="A457" s="1" t="s">
        <v>992</v>
      </c>
      <c r="B457" t="s">
        <v>992</v>
      </c>
      <c r="C457" t="s">
        <v>2006</v>
      </c>
      <c r="E457" s="3">
        <v>42277</v>
      </c>
      <c r="F457" t="s">
        <v>2039</v>
      </c>
    </row>
    <row r="458" spans="1:6">
      <c r="A458" s="1" t="s">
        <v>993</v>
      </c>
      <c r="B458" t="s">
        <v>993</v>
      </c>
      <c r="C458" t="s">
        <v>2006</v>
      </c>
      <c r="E458" s="3">
        <v>42277</v>
      </c>
      <c r="F458" t="s">
        <v>2039</v>
      </c>
    </row>
    <row r="459" spans="1:6">
      <c r="A459" s="1" t="s">
        <v>994</v>
      </c>
      <c r="B459" t="s">
        <v>994</v>
      </c>
      <c r="C459" t="s">
        <v>2006</v>
      </c>
      <c r="E459" s="3">
        <v>42548</v>
      </c>
      <c r="F459" t="s">
        <v>2039</v>
      </c>
    </row>
    <row r="460" spans="1:6">
      <c r="A460" s="1" t="s">
        <v>995</v>
      </c>
      <c r="B460" t="s">
        <v>995</v>
      </c>
      <c r="C460" t="s">
        <v>2006</v>
      </c>
      <c r="E460" s="3">
        <v>42241</v>
      </c>
      <c r="F460" t="s">
        <v>2039</v>
      </c>
    </row>
    <row r="461" spans="1:6">
      <c r="A461" s="1" t="s">
        <v>996</v>
      </c>
      <c r="B461" t="s">
        <v>996</v>
      </c>
      <c r="C461" t="s">
        <v>2006</v>
      </c>
      <c r="E461" s="3">
        <v>42452</v>
      </c>
      <c r="F461" t="s">
        <v>2039</v>
      </c>
    </row>
    <row r="462" spans="1:6">
      <c r="A462" s="1" t="s">
        <v>997</v>
      </c>
      <c r="B462" t="s">
        <v>997</v>
      </c>
      <c r="C462" t="s">
        <v>2005</v>
      </c>
      <c r="E462" s="3">
        <v>42261</v>
      </c>
      <c r="F462" t="s">
        <v>2039</v>
      </c>
    </row>
    <row r="463" spans="1:6">
      <c r="A463" s="1" t="s">
        <v>998</v>
      </c>
      <c r="B463" t="s">
        <v>998</v>
      </c>
      <c r="C463" t="s">
        <v>2006</v>
      </c>
      <c r="E463" s="3">
        <v>42277</v>
      </c>
      <c r="F463" t="s">
        <v>2039</v>
      </c>
    </row>
    <row r="464" spans="1:6">
      <c r="A464" s="1" t="s">
        <v>999</v>
      </c>
      <c r="B464" t="s">
        <v>999</v>
      </c>
      <c r="C464" t="s">
        <v>2006</v>
      </c>
      <c r="E464" s="3">
        <v>42241</v>
      </c>
      <c r="F464" t="s">
        <v>2039</v>
      </c>
    </row>
    <row r="465" spans="1:6">
      <c r="A465" s="1" t="s">
        <v>1000</v>
      </c>
      <c r="B465" t="s">
        <v>1000</v>
      </c>
      <c r="C465" t="s">
        <v>2006</v>
      </c>
      <c r="E465" s="3">
        <v>42241</v>
      </c>
      <c r="F465" t="s">
        <v>2039</v>
      </c>
    </row>
    <row r="466" spans="1:6">
      <c r="A466" s="1" t="s">
        <v>1001</v>
      </c>
      <c r="B466" t="s">
        <v>1001</v>
      </c>
      <c r="C466" t="s">
        <v>2006</v>
      </c>
      <c r="E466" s="3">
        <v>42277</v>
      </c>
      <c r="F466" t="s">
        <v>2039</v>
      </c>
    </row>
    <row r="467" spans="1:6">
      <c r="A467" s="1" t="s">
        <v>1002</v>
      </c>
      <c r="B467" t="s">
        <v>1002</v>
      </c>
      <c r="C467" t="s">
        <v>2006</v>
      </c>
      <c r="E467" s="3">
        <v>42277</v>
      </c>
      <c r="F467" t="s">
        <v>2039</v>
      </c>
    </row>
    <row r="468" spans="1:6">
      <c r="A468" s="1" t="s">
        <v>1003</v>
      </c>
      <c r="B468" t="s">
        <v>1003</v>
      </c>
      <c r="C468" t="s">
        <v>2006</v>
      </c>
      <c r="D468" t="s">
        <v>2014</v>
      </c>
      <c r="E468" s="3">
        <v>42593</v>
      </c>
      <c r="F468" t="s">
        <v>2039</v>
      </c>
    </row>
    <row r="469" spans="1:6">
      <c r="A469" s="1" t="s">
        <v>1004</v>
      </c>
      <c r="B469" t="s">
        <v>1004</v>
      </c>
      <c r="C469" t="s">
        <v>2006</v>
      </c>
      <c r="E469" s="3">
        <v>42261</v>
      </c>
      <c r="F469" t="s">
        <v>2039</v>
      </c>
    </row>
    <row r="470" spans="1:6">
      <c r="A470" s="1" t="s">
        <v>1005</v>
      </c>
      <c r="B470" t="s">
        <v>1005</v>
      </c>
      <c r="C470" t="s">
        <v>2006</v>
      </c>
      <c r="E470" s="3">
        <v>42261</v>
      </c>
      <c r="F470" t="s">
        <v>2039</v>
      </c>
    </row>
    <row r="471" spans="1:6">
      <c r="A471" s="1" t="s">
        <v>1006</v>
      </c>
      <c r="B471" t="s">
        <v>1006</v>
      </c>
      <c r="C471" t="s">
        <v>2006</v>
      </c>
      <c r="E471" s="3">
        <v>42277</v>
      </c>
      <c r="F471" t="s">
        <v>2039</v>
      </c>
    </row>
    <row r="472" spans="1:6">
      <c r="A472" s="1" t="s">
        <v>1007</v>
      </c>
      <c r="B472" t="s">
        <v>1007</v>
      </c>
      <c r="C472" t="s">
        <v>2006</v>
      </c>
      <c r="E472" s="3">
        <v>42264</v>
      </c>
      <c r="F472" t="s">
        <v>2039</v>
      </c>
    </row>
    <row r="473" spans="1:6">
      <c r="A473" s="1" t="s">
        <v>1008</v>
      </c>
      <c r="B473" t="s">
        <v>1008</v>
      </c>
      <c r="C473" t="s">
        <v>2006</v>
      </c>
      <c r="E473" s="3">
        <v>42264</v>
      </c>
      <c r="F473" t="s">
        <v>2039</v>
      </c>
    </row>
    <row r="474" spans="1:6">
      <c r="A474" s="1" t="s">
        <v>1009</v>
      </c>
      <c r="B474" t="s">
        <v>1009</v>
      </c>
      <c r="C474" t="s">
        <v>2006</v>
      </c>
      <c r="E474" s="3">
        <v>42271</v>
      </c>
      <c r="F474" t="s">
        <v>2039</v>
      </c>
    </row>
    <row r="475" spans="1:6">
      <c r="A475" s="1" t="s">
        <v>1010</v>
      </c>
      <c r="B475" t="s">
        <v>1010</v>
      </c>
      <c r="C475" t="s">
        <v>2006</v>
      </c>
      <c r="E475" s="3">
        <v>42264</v>
      </c>
      <c r="F475" t="s">
        <v>2039</v>
      </c>
    </row>
    <row r="476" spans="1:6">
      <c r="A476" s="1" t="s">
        <v>1011</v>
      </c>
      <c r="B476" t="s">
        <v>1011</v>
      </c>
      <c r="C476" t="s">
        <v>2006</v>
      </c>
      <c r="E476" s="3">
        <v>42277</v>
      </c>
      <c r="F476" t="s">
        <v>2039</v>
      </c>
    </row>
    <row r="477" spans="1:6">
      <c r="A477" s="1" t="s">
        <v>1012</v>
      </c>
      <c r="B477" t="s">
        <v>1012</v>
      </c>
      <c r="C477" t="s">
        <v>2006</v>
      </c>
      <c r="E477" s="3">
        <v>42275</v>
      </c>
      <c r="F477" t="s">
        <v>2039</v>
      </c>
    </row>
    <row r="478" spans="1:6">
      <c r="A478" s="1" t="s">
        <v>1013</v>
      </c>
      <c r="B478" t="s">
        <v>1013</v>
      </c>
      <c r="C478" t="s">
        <v>2006</v>
      </c>
      <c r="E478" s="3">
        <v>42264</v>
      </c>
      <c r="F478" t="s">
        <v>2039</v>
      </c>
    </row>
    <row r="479" spans="1:6">
      <c r="A479" s="1" t="s">
        <v>1014</v>
      </c>
      <c r="B479" t="s">
        <v>1014</v>
      </c>
      <c r="C479" t="s">
        <v>2006</v>
      </c>
      <c r="D479" t="s">
        <v>94</v>
      </c>
      <c r="E479" s="3">
        <v>42264</v>
      </c>
      <c r="F479" t="s">
        <v>2039</v>
      </c>
    </row>
    <row r="480" spans="1:6">
      <c r="A480" s="1" t="s">
        <v>1015</v>
      </c>
      <c r="B480" t="s">
        <v>1015</v>
      </c>
      <c r="C480" t="s">
        <v>2006</v>
      </c>
      <c r="E480" s="3">
        <v>42277</v>
      </c>
      <c r="F480" t="s">
        <v>2039</v>
      </c>
    </row>
    <row r="481" spans="1:6">
      <c r="A481" s="1" t="s">
        <v>1016</v>
      </c>
      <c r="B481" t="s">
        <v>1016</v>
      </c>
      <c r="C481" t="s">
        <v>2006</v>
      </c>
      <c r="D481" t="s">
        <v>2027</v>
      </c>
      <c r="E481" s="3">
        <v>42467</v>
      </c>
      <c r="F481" t="s">
        <v>2039</v>
      </c>
    </row>
    <row r="482" spans="1:6">
      <c r="A482" s="1" t="s">
        <v>1017</v>
      </c>
      <c r="B482" t="s">
        <v>1017</v>
      </c>
      <c r="C482" t="s">
        <v>2006</v>
      </c>
      <c r="D482" t="s">
        <v>92</v>
      </c>
      <c r="E482" s="3">
        <v>42320</v>
      </c>
      <c r="F482" t="s">
        <v>2039</v>
      </c>
    </row>
    <row r="483" spans="1:6">
      <c r="A483" s="1" t="s">
        <v>1018</v>
      </c>
      <c r="B483" t="s">
        <v>1018</v>
      </c>
      <c r="C483" t="s">
        <v>2006</v>
      </c>
      <c r="E483" s="3">
        <v>42264</v>
      </c>
      <c r="F483" t="s">
        <v>2039</v>
      </c>
    </row>
    <row r="484" spans="1:6">
      <c r="A484" s="1" t="s">
        <v>1019</v>
      </c>
      <c r="B484" t="s">
        <v>1019</v>
      </c>
      <c r="C484" t="s">
        <v>2006</v>
      </c>
      <c r="E484" s="3">
        <v>42277</v>
      </c>
      <c r="F484" t="s">
        <v>2039</v>
      </c>
    </row>
    <row r="485" spans="1:6">
      <c r="A485" s="1" t="s">
        <v>1020</v>
      </c>
      <c r="B485" t="s">
        <v>1020</v>
      </c>
      <c r="C485" t="s">
        <v>2006</v>
      </c>
      <c r="E485" s="3">
        <v>42275</v>
      </c>
      <c r="F485" t="s">
        <v>2039</v>
      </c>
    </row>
    <row r="486" spans="1:6">
      <c r="A486" s="1" t="s">
        <v>1021</v>
      </c>
      <c r="B486" t="s">
        <v>1021</v>
      </c>
      <c r="C486" t="s">
        <v>2006</v>
      </c>
      <c r="E486" s="3">
        <v>42277</v>
      </c>
      <c r="F486" t="s">
        <v>2039</v>
      </c>
    </row>
    <row r="487" spans="1:6">
      <c r="A487" s="1" t="s">
        <v>1022</v>
      </c>
      <c r="B487" t="s">
        <v>1022</v>
      </c>
      <c r="C487" t="s">
        <v>2006</v>
      </c>
      <c r="E487" s="3">
        <v>42270</v>
      </c>
      <c r="F487" t="s">
        <v>2039</v>
      </c>
    </row>
    <row r="488" spans="1:6">
      <c r="A488" s="1" t="s">
        <v>1023</v>
      </c>
      <c r="B488" t="s">
        <v>1023</v>
      </c>
      <c r="C488" t="s">
        <v>2006</v>
      </c>
      <c r="E488" s="3">
        <v>42277</v>
      </c>
      <c r="F488" t="s">
        <v>2039</v>
      </c>
    </row>
    <row r="489" spans="1:6">
      <c r="A489" s="1" t="s">
        <v>1024</v>
      </c>
      <c r="B489" t="s">
        <v>1024</v>
      </c>
      <c r="C489" t="s">
        <v>2006</v>
      </c>
      <c r="E489" s="3">
        <v>42277</v>
      </c>
      <c r="F489" t="s">
        <v>2039</v>
      </c>
    </row>
    <row r="490" spans="1:6">
      <c r="A490" s="1" t="s">
        <v>1025</v>
      </c>
      <c r="B490" t="s">
        <v>1025</v>
      </c>
      <c r="C490" t="s">
        <v>2006</v>
      </c>
      <c r="E490" s="3">
        <v>42275</v>
      </c>
      <c r="F490" t="s">
        <v>2039</v>
      </c>
    </row>
    <row r="491" spans="1:6">
      <c r="A491" s="1" t="s">
        <v>1026</v>
      </c>
      <c r="B491" t="s">
        <v>1026</v>
      </c>
      <c r="C491" t="s">
        <v>2006</v>
      </c>
      <c r="E491" s="3">
        <v>42272</v>
      </c>
      <c r="F491" t="s">
        <v>2039</v>
      </c>
    </row>
    <row r="492" spans="1:6">
      <c r="A492" s="1" t="s">
        <v>1027</v>
      </c>
      <c r="B492" t="s">
        <v>1027</v>
      </c>
      <c r="C492" t="s">
        <v>2006</v>
      </c>
      <c r="E492" s="3">
        <v>42275</v>
      </c>
      <c r="F492" t="s">
        <v>2039</v>
      </c>
    </row>
    <row r="493" spans="1:6">
      <c r="A493" s="1" t="s">
        <v>1028</v>
      </c>
      <c r="B493" t="s">
        <v>1028</v>
      </c>
      <c r="C493" t="s">
        <v>2006</v>
      </c>
      <c r="D493" t="s">
        <v>94</v>
      </c>
      <c r="E493" s="3">
        <v>43623</v>
      </c>
      <c r="F493" t="s">
        <v>2039</v>
      </c>
    </row>
    <row r="494" spans="1:6">
      <c r="A494" s="1" t="s">
        <v>1029</v>
      </c>
      <c r="B494" t="s">
        <v>1029</v>
      </c>
      <c r="C494" t="s">
        <v>2006</v>
      </c>
      <c r="E494" s="3">
        <v>42369</v>
      </c>
      <c r="F494" t="s">
        <v>2039</v>
      </c>
    </row>
    <row r="495" spans="1:6">
      <c r="A495" s="1" t="s">
        <v>1030</v>
      </c>
      <c r="B495" t="s">
        <v>1030</v>
      </c>
      <c r="C495" t="s">
        <v>2006</v>
      </c>
      <c r="E495" s="3">
        <v>42369</v>
      </c>
      <c r="F495" t="s">
        <v>2039</v>
      </c>
    </row>
    <row r="496" spans="1:6">
      <c r="A496" s="1" t="s">
        <v>1031</v>
      </c>
      <c r="B496" t="s">
        <v>1031</v>
      </c>
      <c r="C496" t="s">
        <v>2006</v>
      </c>
      <c r="E496" s="3">
        <v>42299</v>
      </c>
      <c r="F496" t="s">
        <v>2039</v>
      </c>
    </row>
    <row r="497" spans="1:6">
      <c r="A497" s="1" t="s">
        <v>1032</v>
      </c>
      <c r="B497" t="s">
        <v>1032</v>
      </c>
      <c r="C497" t="s">
        <v>2006</v>
      </c>
      <c r="E497" s="3">
        <v>42304</v>
      </c>
      <c r="F497" t="s">
        <v>2039</v>
      </c>
    </row>
    <row r="498" spans="1:6">
      <c r="A498" s="1" t="s">
        <v>1033</v>
      </c>
      <c r="B498" t="s">
        <v>1033</v>
      </c>
      <c r="C498" t="s">
        <v>2005</v>
      </c>
      <c r="E498" s="3">
        <v>42850</v>
      </c>
      <c r="F498" t="s">
        <v>2039</v>
      </c>
    </row>
    <row r="499" spans="1:6">
      <c r="A499" s="1" t="s">
        <v>1034</v>
      </c>
      <c r="B499" t="s">
        <v>1034</v>
      </c>
      <c r="C499" t="s">
        <v>2005</v>
      </c>
      <c r="E499" s="3">
        <v>42853</v>
      </c>
      <c r="F499" t="s">
        <v>2039</v>
      </c>
    </row>
    <row r="500" spans="1:6">
      <c r="A500" s="1" t="s">
        <v>1035</v>
      </c>
      <c r="B500" t="s">
        <v>1035</v>
      </c>
      <c r="C500" t="s">
        <v>2005</v>
      </c>
      <c r="E500" s="3">
        <v>42855</v>
      </c>
      <c r="F500" t="s">
        <v>2039</v>
      </c>
    </row>
    <row r="501" spans="1:6">
      <c r="A501" s="1" t="s">
        <v>1036</v>
      </c>
      <c r="B501" t="s">
        <v>1036</v>
      </c>
      <c r="C501" t="s">
        <v>2006</v>
      </c>
      <c r="D501" t="s">
        <v>95</v>
      </c>
      <c r="E501" s="3">
        <v>43623</v>
      </c>
      <c r="F501" t="s">
        <v>2039</v>
      </c>
    </row>
    <row r="502" spans="1:6">
      <c r="A502" s="1" t="s">
        <v>1037</v>
      </c>
      <c r="B502" t="s">
        <v>1037</v>
      </c>
      <c r="C502" t="s">
        <v>2006</v>
      </c>
      <c r="D502" t="s">
        <v>2028</v>
      </c>
      <c r="E502" s="3">
        <v>43294</v>
      </c>
      <c r="F502" t="s">
        <v>2039</v>
      </c>
    </row>
    <row r="503" spans="1:6">
      <c r="A503" s="1" t="s">
        <v>1038</v>
      </c>
      <c r="B503" t="s">
        <v>1038</v>
      </c>
      <c r="C503" t="s">
        <v>2006</v>
      </c>
      <c r="E503" s="3">
        <v>42908</v>
      </c>
      <c r="F503" t="s">
        <v>2039</v>
      </c>
    </row>
    <row r="504" spans="1:6">
      <c r="A504" s="1" t="s">
        <v>1039</v>
      </c>
      <c r="B504" t="s">
        <v>1039</v>
      </c>
      <c r="C504" t="s">
        <v>2006</v>
      </c>
      <c r="E504" s="3">
        <v>42914</v>
      </c>
      <c r="F504" t="s">
        <v>2039</v>
      </c>
    </row>
    <row r="505" spans="1:6">
      <c r="A505" s="1" t="s">
        <v>1040</v>
      </c>
      <c r="B505" t="s">
        <v>1040</v>
      </c>
      <c r="C505" t="s">
        <v>2005</v>
      </c>
      <c r="D505" t="s">
        <v>94</v>
      </c>
      <c r="E505" s="3">
        <v>42933</v>
      </c>
      <c r="F505" t="s">
        <v>2039</v>
      </c>
    </row>
    <row r="506" spans="1:6">
      <c r="A506" s="1" t="s">
        <v>1041</v>
      </c>
      <c r="B506" t="s">
        <v>1041</v>
      </c>
      <c r="C506" t="s">
        <v>2006</v>
      </c>
      <c r="E506" s="3">
        <v>42908</v>
      </c>
      <c r="F506" t="s">
        <v>2039</v>
      </c>
    </row>
    <row r="507" spans="1:6">
      <c r="A507" s="1" t="s">
        <v>1042</v>
      </c>
      <c r="B507" t="s">
        <v>1042</v>
      </c>
      <c r="C507" t="s">
        <v>2006</v>
      </c>
      <c r="E507" s="3">
        <v>42908</v>
      </c>
      <c r="F507" t="s">
        <v>2039</v>
      </c>
    </row>
    <row r="508" spans="1:6">
      <c r="A508" s="1" t="s">
        <v>1043</v>
      </c>
      <c r="B508" t="s">
        <v>1043</v>
      </c>
      <c r="C508" t="s">
        <v>2006</v>
      </c>
      <c r="E508" s="3">
        <v>42908</v>
      </c>
      <c r="F508" t="s">
        <v>2039</v>
      </c>
    </row>
    <row r="509" spans="1:6">
      <c r="A509" s="1" t="s">
        <v>1044</v>
      </c>
      <c r="B509" t="s">
        <v>1044</v>
      </c>
      <c r="C509" t="s">
        <v>2006</v>
      </c>
      <c r="E509" s="3">
        <v>42916</v>
      </c>
      <c r="F509" t="s">
        <v>2039</v>
      </c>
    </row>
    <row r="510" spans="1:6">
      <c r="A510" s="1" t="s">
        <v>1045</v>
      </c>
      <c r="B510" t="s">
        <v>1045</v>
      </c>
      <c r="C510" t="s">
        <v>2006</v>
      </c>
      <c r="E510" s="3">
        <v>42916</v>
      </c>
      <c r="F510" t="s">
        <v>2039</v>
      </c>
    </row>
    <row r="511" spans="1:6">
      <c r="A511" s="1" t="s">
        <v>1046</v>
      </c>
      <c r="B511" t="s">
        <v>1046</v>
      </c>
      <c r="C511" t="s">
        <v>2006</v>
      </c>
      <c r="E511" s="3">
        <v>42908</v>
      </c>
      <c r="F511" t="s">
        <v>2039</v>
      </c>
    </row>
    <row r="512" spans="1:6">
      <c r="A512" s="1" t="s">
        <v>1047</v>
      </c>
      <c r="B512" t="s">
        <v>1047</v>
      </c>
      <c r="C512" t="s">
        <v>2006</v>
      </c>
      <c r="E512" s="3">
        <v>42916</v>
      </c>
      <c r="F512" t="s">
        <v>2039</v>
      </c>
    </row>
    <row r="513" spans="1:6">
      <c r="A513" s="1" t="s">
        <v>1048</v>
      </c>
      <c r="B513" t="s">
        <v>1048</v>
      </c>
      <c r="C513" t="s">
        <v>2006</v>
      </c>
      <c r="E513" s="3">
        <v>42914</v>
      </c>
      <c r="F513" t="s">
        <v>2039</v>
      </c>
    </row>
    <row r="514" spans="1:6">
      <c r="A514" s="1" t="s">
        <v>1049</v>
      </c>
      <c r="B514" t="s">
        <v>1049</v>
      </c>
      <c r="C514" t="s">
        <v>2006</v>
      </c>
      <c r="E514" s="3">
        <v>42914</v>
      </c>
      <c r="F514" t="s">
        <v>2039</v>
      </c>
    </row>
    <row r="515" spans="1:6">
      <c r="A515" s="1" t="s">
        <v>1050</v>
      </c>
      <c r="B515" t="s">
        <v>1050</v>
      </c>
      <c r="C515" t="s">
        <v>2006</v>
      </c>
      <c r="E515" s="3">
        <v>42916</v>
      </c>
      <c r="F515" t="s">
        <v>2039</v>
      </c>
    </row>
    <row r="516" spans="1:6">
      <c r="A516" s="1" t="s">
        <v>1051</v>
      </c>
      <c r="B516" t="s">
        <v>1051</v>
      </c>
      <c r="C516" t="s">
        <v>2006</v>
      </c>
      <c r="E516" s="3">
        <v>42902</v>
      </c>
      <c r="F516" t="s">
        <v>2039</v>
      </c>
    </row>
    <row r="517" spans="1:6">
      <c r="A517" s="1" t="s">
        <v>1052</v>
      </c>
      <c r="B517" t="s">
        <v>1052</v>
      </c>
      <c r="C517" t="s">
        <v>2006</v>
      </c>
      <c r="D517" t="s">
        <v>94</v>
      </c>
      <c r="E517" s="3">
        <v>43124</v>
      </c>
      <c r="F517" t="s">
        <v>2039</v>
      </c>
    </row>
    <row r="518" spans="1:6">
      <c r="A518" s="1" t="s">
        <v>1053</v>
      </c>
      <c r="B518" t="s">
        <v>1053</v>
      </c>
      <c r="C518" t="s">
        <v>2006</v>
      </c>
      <c r="E518" s="3">
        <v>42916</v>
      </c>
      <c r="F518" t="s">
        <v>2039</v>
      </c>
    </row>
    <row r="519" spans="1:6">
      <c r="A519" s="1" t="s">
        <v>1054</v>
      </c>
      <c r="B519" t="s">
        <v>1054</v>
      </c>
      <c r="C519" t="s">
        <v>2006</v>
      </c>
      <c r="D519" t="s">
        <v>2014</v>
      </c>
      <c r="E519" s="3">
        <v>42264</v>
      </c>
      <c r="F519" t="s">
        <v>2039</v>
      </c>
    </row>
    <row r="520" spans="1:6">
      <c r="A520" s="1" t="s">
        <v>1055</v>
      </c>
      <c r="B520" t="s">
        <v>1055</v>
      </c>
      <c r="C520" t="s">
        <v>2006</v>
      </c>
      <c r="E520" s="3">
        <v>42278</v>
      </c>
      <c r="F520" t="s">
        <v>2039</v>
      </c>
    </row>
    <row r="521" spans="1:6">
      <c r="A521" s="1" t="s">
        <v>1056</v>
      </c>
      <c r="B521" t="s">
        <v>1056</v>
      </c>
      <c r="C521" t="s">
        <v>2006</v>
      </c>
      <c r="E521" s="3">
        <v>42278</v>
      </c>
      <c r="F521" t="s">
        <v>2039</v>
      </c>
    </row>
    <row r="522" spans="1:6">
      <c r="A522" s="1" t="s">
        <v>1057</v>
      </c>
      <c r="B522" t="s">
        <v>1057</v>
      </c>
      <c r="C522" t="s">
        <v>2006</v>
      </c>
      <c r="E522" s="3">
        <v>42278</v>
      </c>
      <c r="F522" t="s">
        <v>2039</v>
      </c>
    </row>
    <row r="523" spans="1:6">
      <c r="A523" s="1" t="s">
        <v>1058</v>
      </c>
      <c r="B523" t="s">
        <v>1058</v>
      </c>
      <c r="C523" t="s">
        <v>2006</v>
      </c>
      <c r="E523" s="3">
        <v>42278</v>
      </c>
      <c r="F523" t="s">
        <v>2039</v>
      </c>
    </row>
    <row r="524" spans="1:6">
      <c r="A524" s="1" t="s">
        <v>1059</v>
      </c>
      <c r="B524" t="s">
        <v>1059</v>
      </c>
      <c r="C524" t="s">
        <v>2006</v>
      </c>
      <c r="E524" s="3">
        <v>42278</v>
      </c>
      <c r="F524" t="s">
        <v>2039</v>
      </c>
    </row>
    <row r="525" spans="1:6">
      <c r="A525" s="1" t="s">
        <v>1060</v>
      </c>
      <c r="B525" t="s">
        <v>1060</v>
      </c>
      <c r="C525" t="s">
        <v>2005</v>
      </c>
      <c r="E525" s="3">
        <v>42278</v>
      </c>
      <c r="F525" t="s">
        <v>2039</v>
      </c>
    </row>
    <row r="526" spans="1:6">
      <c r="A526" s="1" t="s">
        <v>1061</v>
      </c>
      <c r="B526" t="s">
        <v>1061</v>
      </c>
      <c r="C526" t="s">
        <v>2006</v>
      </c>
      <c r="E526" s="3">
        <v>42278</v>
      </c>
      <c r="F526" t="s">
        <v>2039</v>
      </c>
    </row>
    <row r="527" spans="1:6">
      <c r="A527" s="1" t="s">
        <v>1062</v>
      </c>
      <c r="B527" t="s">
        <v>1062</v>
      </c>
      <c r="C527" t="s">
        <v>2006</v>
      </c>
      <c r="E527" s="3">
        <v>42320</v>
      </c>
      <c r="F527" t="s">
        <v>2039</v>
      </c>
    </row>
    <row r="528" spans="1:6">
      <c r="A528" s="1" t="s">
        <v>1063</v>
      </c>
      <c r="B528" t="s">
        <v>1063</v>
      </c>
      <c r="C528" t="s">
        <v>2006</v>
      </c>
      <c r="E528" s="3">
        <v>42278</v>
      </c>
      <c r="F528" t="s">
        <v>2039</v>
      </c>
    </row>
    <row r="529" spans="1:6">
      <c r="A529" s="1" t="s">
        <v>1064</v>
      </c>
      <c r="B529" t="s">
        <v>1064</v>
      </c>
      <c r="C529" t="s">
        <v>2006</v>
      </c>
      <c r="E529" s="3">
        <v>42278</v>
      </c>
      <c r="F529" t="s">
        <v>2039</v>
      </c>
    </row>
    <row r="530" spans="1:6">
      <c r="A530" s="1" t="s">
        <v>1065</v>
      </c>
      <c r="B530" t="s">
        <v>1065</v>
      </c>
      <c r="C530" t="s">
        <v>2005</v>
      </c>
      <c r="E530" s="3">
        <v>42278</v>
      </c>
      <c r="F530" t="s">
        <v>2039</v>
      </c>
    </row>
    <row r="531" spans="1:6">
      <c r="A531" s="1" t="s">
        <v>1066</v>
      </c>
      <c r="B531" t="s">
        <v>1066</v>
      </c>
      <c r="C531" t="s">
        <v>2005</v>
      </c>
      <c r="E531" s="3">
        <v>42278</v>
      </c>
      <c r="F531" t="s">
        <v>2039</v>
      </c>
    </row>
    <row r="532" spans="1:6">
      <c r="A532" s="1" t="s">
        <v>1067</v>
      </c>
      <c r="B532" t="s">
        <v>1067</v>
      </c>
      <c r="C532" t="s">
        <v>2005</v>
      </c>
      <c r="E532" s="3">
        <v>42369</v>
      </c>
      <c r="F532" t="s">
        <v>2039</v>
      </c>
    </row>
    <row r="533" spans="1:6">
      <c r="A533" s="1" t="s">
        <v>1068</v>
      </c>
      <c r="B533" t="s">
        <v>1068</v>
      </c>
      <c r="C533" t="s">
        <v>2005</v>
      </c>
      <c r="E533" s="3">
        <v>42278</v>
      </c>
      <c r="F533" t="s">
        <v>2039</v>
      </c>
    </row>
    <row r="534" spans="1:6">
      <c r="A534" s="1" t="s">
        <v>1069</v>
      </c>
      <c r="B534" t="s">
        <v>1069</v>
      </c>
      <c r="C534" t="s">
        <v>2006</v>
      </c>
      <c r="E534" s="3">
        <v>42278</v>
      </c>
      <c r="F534" t="s">
        <v>2039</v>
      </c>
    </row>
    <row r="535" spans="1:6">
      <c r="A535" s="1" t="s">
        <v>1070</v>
      </c>
      <c r="B535" t="s">
        <v>1070</v>
      </c>
      <c r="C535" t="s">
        <v>2006</v>
      </c>
      <c r="E535" s="3">
        <v>42278</v>
      </c>
      <c r="F535" t="s">
        <v>2039</v>
      </c>
    </row>
    <row r="536" spans="1:6">
      <c r="A536" s="1" t="s">
        <v>1071</v>
      </c>
      <c r="B536" t="s">
        <v>1071</v>
      </c>
      <c r="C536" t="s">
        <v>2006</v>
      </c>
      <c r="E536" s="3">
        <v>42278</v>
      </c>
      <c r="F536" t="s">
        <v>2039</v>
      </c>
    </row>
    <row r="537" spans="1:6">
      <c r="A537" s="1" t="s">
        <v>1072</v>
      </c>
      <c r="B537" t="s">
        <v>1072</v>
      </c>
      <c r="C537" t="s">
        <v>2006</v>
      </c>
      <c r="E537" s="3">
        <v>42278</v>
      </c>
      <c r="F537" t="s">
        <v>2039</v>
      </c>
    </row>
    <row r="538" spans="1:6">
      <c r="A538" s="1" t="s">
        <v>1073</v>
      </c>
      <c r="B538" t="s">
        <v>1073</v>
      </c>
      <c r="C538" t="s">
        <v>2006</v>
      </c>
      <c r="E538" s="3">
        <v>42278</v>
      </c>
      <c r="F538" t="s">
        <v>2039</v>
      </c>
    </row>
    <row r="539" spans="1:6">
      <c r="A539" s="1" t="s">
        <v>1074</v>
      </c>
      <c r="B539" t="s">
        <v>1074</v>
      </c>
      <c r="C539" t="s">
        <v>2006</v>
      </c>
      <c r="E539" s="3">
        <v>42278</v>
      </c>
      <c r="F539" t="s">
        <v>2039</v>
      </c>
    </row>
    <row r="540" spans="1:6">
      <c r="A540" s="1" t="s">
        <v>1075</v>
      </c>
      <c r="B540" t="s">
        <v>1075</v>
      </c>
      <c r="C540" t="s">
        <v>2006</v>
      </c>
      <c r="E540" s="3">
        <v>42278</v>
      </c>
      <c r="F540" t="s">
        <v>2039</v>
      </c>
    </row>
    <row r="541" spans="1:6">
      <c r="A541" s="1" t="s">
        <v>1076</v>
      </c>
      <c r="B541" t="s">
        <v>1076</v>
      </c>
      <c r="C541" t="s">
        <v>2006</v>
      </c>
      <c r="E541" s="3">
        <v>42278</v>
      </c>
      <c r="F541" t="s">
        <v>2039</v>
      </c>
    </row>
    <row r="542" spans="1:6">
      <c r="A542" s="1" t="s">
        <v>1077</v>
      </c>
      <c r="B542" t="s">
        <v>1077</v>
      </c>
      <c r="C542" t="s">
        <v>2006</v>
      </c>
      <c r="E542" s="3">
        <v>42278</v>
      </c>
      <c r="F542" t="s">
        <v>2039</v>
      </c>
    </row>
    <row r="543" spans="1:6">
      <c r="A543" s="1" t="s">
        <v>1078</v>
      </c>
      <c r="B543" t="s">
        <v>1078</v>
      </c>
      <c r="C543" t="s">
        <v>2006</v>
      </c>
      <c r="E543" s="3">
        <v>42278</v>
      </c>
      <c r="F543" t="s">
        <v>2039</v>
      </c>
    </row>
    <row r="544" spans="1:6">
      <c r="A544" s="1" t="s">
        <v>1079</v>
      </c>
      <c r="B544" t="s">
        <v>1079</v>
      </c>
      <c r="C544" t="s">
        <v>2006</v>
      </c>
      <c r="D544" t="s">
        <v>94</v>
      </c>
      <c r="E544" s="3">
        <v>42980</v>
      </c>
      <c r="F544" t="s">
        <v>2039</v>
      </c>
    </row>
    <row r="545" spans="1:6">
      <c r="A545" s="1" t="s">
        <v>1080</v>
      </c>
      <c r="B545" t="s">
        <v>1080</v>
      </c>
      <c r="C545" t="s">
        <v>2006</v>
      </c>
      <c r="D545" t="s">
        <v>94</v>
      </c>
      <c r="E545" s="3">
        <v>42495</v>
      </c>
      <c r="F545" t="s">
        <v>2039</v>
      </c>
    </row>
    <row r="546" spans="1:6">
      <c r="A546" s="1" t="s">
        <v>1081</v>
      </c>
      <c r="B546" t="s">
        <v>1081</v>
      </c>
      <c r="C546" t="s">
        <v>2006</v>
      </c>
      <c r="E546" s="3">
        <v>42278</v>
      </c>
      <c r="F546" t="s">
        <v>2039</v>
      </c>
    </row>
    <row r="547" spans="1:6">
      <c r="A547" s="1" t="s">
        <v>1082</v>
      </c>
      <c r="B547" t="s">
        <v>1082</v>
      </c>
      <c r="C547" t="s">
        <v>2005</v>
      </c>
      <c r="E547" s="3">
        <v>42278</v>
      </c>
      <c r="F547" t="s">
        <v>2039</v>
      </c>
    </row>
    <row r="548" spans="1:6">
      <c r="A548" s="1" t="s">
        <v>1083</v>
      </c>
      <c r="B548" t="s">
        <v>1083</v>
      </c>
      <c r="C548" t="s">
        <v>2006</v>
      </c>
      <c r="E548" s="3">
        <v>42278</v>
      </c>
      <c r="F548" t="s">
        <v>2039</v>
      </c>
    </row>
    <row r="549" spans="1:6">
      <c r="A549" s="1" t="s">
        <v>1084</v>
      </c>
      <c r="B549" t="s">
        <v>1084</v>
      </c>
      <c r="C549" t="s">
        <v>2006</v>
      </c>
      <c r="E549" s="3">
        <v>42278</v>
      </c>
      <c r="F549" t="s">
        <v>2039</v>
      </c>
    </row>
    <row r="550" spans="1:6">
      <c r="A550" s="1" t="s">
        <v>1085</v>
      </c>
      <c r="B550" t="s">
        <v>1085</v>
      </c>
      <c r="C550" t="s">
        <v>2006</v>
      </c>
      <c r="E550" s="3">
        <v>42278</v>
      </c>
      <c r="F550" t="s">
        <v>2039</v>
      </c>
    </row>
    <row r="551" spans="1:6">
      <c r="A551" s="1" t="s">
        <v>1086</v>
      </c>
      <c r="B551" t="s">
        <v>1086</v>
      </c>
      <c r="C551" t="s">
        <v>2006</v>
      </c>
      <c r="E551" s="3">
        <v>42278</v>
      </c>
      <c r="F551" t="s">
        <v>2039</v>
      </c>
    </row>
    <row r="552" spans="1:6">
      <c r="A552" s="1" t="s">
        <v>1087</v>
      </c>
      <c r="B552" t="s">
        <v>1087</v>
      </c>
      <c r="C552" t="s">
        <v>2006</v>
      </c>
      <c r="E552" s="3">
        <v>42278</v>
      </c>
      <c r="F552" t="s">
        <v>2039</v>
      </c>
    </row>
    <row r="553" spans="1:6">
      <c r="A553" s="1" t="s">
        <v>1088</v>
      </c>
      <c r="B553" t="s">
        <v>1088</v>
      </c>
      <c r="C553" t="s">
        <v>2006</v>
      </c>
      <c r="E553" s="3">
        <v>42278</v>
      </c>
      <c r="F553" t="s">
        <v>2039</v>
      </c>
    </row>
    <row r="554" spans="1:6">
      <c r="A554" s="1" t="s">
        <v>1089</v>
      </c>
      <c r="B554" t="s">
        <v>1089</v>
      </c>
      <c r="C554" t="s">
        <v>2005</v>
      </c>
      <c r="E554" s="3">
        <v>42278</v>
      </c>
      <c r="F554" t="s">
        <v>2039</v>
      </c>
    </row>
    <row r="555" spans="1:6">
      <c r="A555" s="1" t="s">
        <v>1090</v>
      </c>
      <c r="B555" t="s">
        <v>1090</v>
      </c>
      <c r="C555" t="s">
        <v>2006</v>
      </c>
      <c r="D555" t="s">
        <v>2029</v>
      </c>
      <c r="E555" s="3">
        <v>42320</v>
      </c>
      <c r="F555" t="s">
        <v>2039</v>
      </c>
    </row>
    <row r="556" spans="1:6">
      <c r="A556" s="1" t="s">
        <v>1091</v>
      </c>
      <c r="B556" t="s">
        <v>1091</v>
      </c>
      <c r="C556" t="s">
        <v>2006</v>
      </c>
      <c r="E556" s="3">
        <v>42278</v>
      </c>
      <c r="F556" t="s">
        <v>2039</v>
      </c>
    </row>
    <row r="557" spans="1:6">
      <c r="A557" s="1" t="s">
        <v>1092</v>
      </c>
      <c r="B557" t="s">
        <v>1092</v>
      </c>
      <c r="C557" t="s">
        <v>2006</v>
      </c>
      <c r="D557" t="s">
        <v>93</v>
      </c>
      <c r="E557" s="3">
        <v>42278</v>
      </c>
      <c r="F557" t="s">
        <v>2039</v>
      </c>
    </row>
    <row r="558" spans="1:6">
      <c r="A558" s="1" t="s">
        <v>1093</v>
      </c>
      <c r="B558" t="s">
        <v>1093</v>
      </c>
      <c r="C558" t="s">
        <v>2006</v>
      </c>
      <c r="D558" t="s">
        <v>92</v>
      </c>
      <c r="E558" s="3">
        <v>42369</v>
      </c>
      <c r="F558" t="s">
        <v>2039</v>
      </c>
    </row>
    <row r="559" spans="1:6">
      <c r="A559" s="1" t="s">
        <v>1094</v>
      </c>
      <c r="B559" t="s">
        <v>1094</v>
      </c>
      <c r="C559" t="s">
        <v>2005</v>
      </c>
      <c r="E559" s="3">
        <v>42489</v>
      </c>
      <c r="F559" t="s">
        <v>2039</v>
      </c>
    </row>
    <row r="560" spans="1:6">
      <c r="A560" s="1" t="s">
        <v>1095</v>
      </c>
      <c r="B560" t="s">
        <v>1095</v>
      </c>
      <c r="C560" t="s">
        <v>2006</v>
      </c>
      <c r="D560" t="s">
        <v>94</v>
      </c>
      <c r="E560" s="3">
        <v>43634</v>
      </c>
      <c r="F560" t="s">
        <v>2039</v>
      </c>
    </row>
    <row r="561" spans="1:6">
      <c r="A561" s="1" t="s">
        <v>1096</v>
      </c>
      <c r="B561" t="s">
        <v>1096</v>
      </c>
      <c r="C561" t="s">
        <v>2005</v>
      </c>
      <c r="E561" s="3">
        <v>42489</v>
      </c>
      <c r="F561" t="s">
        <v>2039</v>
      </c>
    </row>
    <row r="562" spans="1:6">
      <c r="A562" s="1" t="s">
        <v>1097</v>
      </c>
      <c r="B562" t="s">
        <v>1097</v>
      </c>
      <c r="C562" t="s">
        <v>2005</v>
      </c>
      <c r="E562" s="3">
        <v>42489</v>
      </c>
      <c r="F562" t="s">
        <v>2039</v>
      </c>
    </row>
    <row r="563" spans="1:6">
      <c r="A563" s="1" t="s">
        <v>1098</v>
      </c>
      <c r="B563" t="s">
        <v>1098</v>
      </c>
      <c r="C563" t="s">
        <v>2005</v>
      </c>
      <c r="D563" t="s">
        <v>100</v>
      </c>
      <c r="E563" s="3">
        <v>42914</v>
      </c>
      <c r="F563" t="s">
        <v>2039</v>
      </c>
    </row>
    <row r="564" spans="1:6">
      <c r="A564" s="1" t="s">
        <v>1099</v>
      </c>
      <c r="B564" t="s">
        <v>1099</v>
      </c>
      <c r="C564" t="s">
        <v>2005</v>
      </c>
      <c r="E564" s="3">
        <v>42489</v>
      </c>
      <c r="F564" t="s">
        <v>2039</v>
      </c>
    </row>
    <row r="565" spans="1:6">
      <c r="A565" s="1" t="s">
        <v>1100</v>
      </c>
      <c r="B565" t="s">
        <v>1100</v>
      </c>
      <c r="C565" t="s">
        <v>2005</v>
      </c>
      <c r="E565" s="3">
        <v>42489</v>
      </c>
      <c r="F565" t="s">
        <v>2039</v>
      </c>
    </row>
    <row r="566" spans="1:6">
      <c r="A566" s="1" t="s">
        <v>1101</v>
      </c>
      <c r="B566" t="s">
        <v>1101</v>
      </c>
      <c r="C566" t="s">
        <v>2005</v>
      </c>
      <c r="E566" s="3">
        <v>42489</v>
      </c>
      <c r="F566" t="s">
        <v>2039</v>
      </c>
    </row>
    <row r="567" spans="1:6">
      <c r="A567" s="1" t="s">
        <v>1102</v>
      </c>
      <c r="B567" t="s">
        <v>1102</v>
      </c>
      <c r="C567" t="s">
        <v>2005</v>
      </c>
      <c r="E567" s="3">
        <v>42489</v>
      </c>
      <c r="F567" t="s">
        <v>2039</v>
      </c>
    </row>
    <row r="568" spans="1:6">
      <c r="A568" s="1" t="s">
        <v>1103</v>
      </c>
      <c r="B568" t="s">
        <v>1103</v>
      </c>
      <c r="C568" t="s">
        <v>2005</v>
      </c>
      <c r="E568" s="3">
        <v>42489</v>
      </c>
      <c r="F568" t="s">
        <v>2039</v>
      </c>
    </row>
    <row r="569" spans="1:6">
      <c r="A569" s="1" t="s">
        <v>1104</v>
      </c>
      <c r="B569" t="s">
        <v>1104</v>
      </c>
      <c r="C569" t="s">
        <v>2005</v>
      </c>
      <c r="E569" s="3">
        <v>42489</v>
      </c>
      <c r="F569" t="s">
        <v>2039</v>
      </c>
    </row>
    <row r="570" spans="1:6">
      <c r="A570" s="1" t="s">
        <v>1105</v>
      </c>
      <c r="B570" t="s">
        <v>1105</v>
      </c>
      <c r="C570" t="s">
        <v>2006</v>
      </c>
      <c r="D570" t="s">
        <v>94</v>
      </c>
      <c r="E570" s="3">
        <v>43130</v>
      </c>
      <c r="F570" t="s">
        <v>2039</v>
      </c>
    </row>
    <row r="571" spans="1:6">
      <c r="A571" s="1" t="s">
        <v>1106</v>
      </c>
      <c r="B571" t="s">
        <v>1106</v>
      </c>
      <c r="C571" t="s">
        <v>2005</v>
      </c>
      <c r="E571" s="3">
        <v>42548</v>
      </c>
      <c r="F571" t="s">
        <v>2039</v>
      </c>
    </row>
    <row r="572" spans="1:6">
      <c r="A572" s="1" t="s">
        <v>1107</v>
      </c>
      <c r="B572" t="s">
        <v>1107</v>
      </c>
      <c r="C572" t="s">
        <v>2005</v>
      </c>
      <c r="E572" s="3">
        <v>42529</v>
      </c>
      <c r="F572" t="s">
        <v>2039</v>
      </c>
    </row>
    <row r="573" spans="1:6">
      <c r="A573" s="1" t="s">
        <v>1108</v>
      </c>
      <c r="B573" t="s">
        <v>1108</v>
      </c>
      <c r="C573" t="s">
        <v>2005</v>
      </c>
      <c r="E573" s="3">
        <v>42529</v>
      </c>
      <c r="F573" t="s">
        <v>2039</v>
      </c>
    </row>
    <row r="574" spans="1:6">
      <c r="A574" s="1" t="s">
        <v>1109</v>
      </c>
      <c r="B574" t="s">
        <v>1109</v>
      </c>
      <c r="C574" t="s">
        <v>2005</v>
      </c>
      <c r="E574" s="3">
        <v>42529</v>
      </c>
      <c r="F574" t="s">
        <v>2039</v>
      </c>
    </row>
    <row r="575" spans="1:6">
      <c r="A575" s="1" t="s">
        <v>1110</v>
      </c>
      <c r="B575" t="s">
        <v>1110</v>
      </c>
      <c r="C575" t="s">
        <v>2005</v>
      </c>
      <c r="E575" s="3">
        <v>42529</v>
      </c>
      <c r="F575" t="s">
        <v>2039</v>
      </c>
    </row>
    <row r="576" spans="1:6">
      <c r="A576" s="1" t="s">
        <v>1111</v>
      </c>
      <c r="B576" t="s">
        <v>1111</v>
      </c>
      <c r="C576" t="s">
        <v>2005</v>
      </c>
      <c r="E576" s="3">
        <v>42548</v>
      </c>
      <c r="F576" t="s">
        <v>2039</v>
      </c>
    </row>
    <row r="577" spans="1:6">
      <c r="A577" s="1" t="s">
        <v>1112</v>
      </c>
      <c r="B577" t="s">
        <v>1112</v>
      </c>
      <c r="C577" t="s">
        <v>2005</v>
      </c>
      <c r="E577" s="3">
        <v>42551</v>
      </c>
      <c r="F577" t="s">
        <v>2039</v>
      </c>
    </row>
    <row r="578" spans="1:6">
      <c r="A578" s="1" t="s">
        <v>1113</v>
      </c>
      <c r="B578" t="s">
        <v>1113</v>
      </c>
      <c r="C578" t="s">
        <v>2006</v>
      </c>
      <c r="E578" s="3">
        <v>42548</v>
      </c>
      <c r="F578" t="s">
        <v>2039</v>
      </c>
    </row>
    <row r="579" spans="1:6">
      <c r="A579" s="1" t="s">
        <v>1114</v>
      </c>
      <c r="B579" t="s">
        <v>1114</v>
      </c>
      <c r="C579" t="s">
        <v>2005</v>
      </c>
      <c r="E579" s="3">
        <v>42544</v>
      </c>
      <c r="F579" t="s">
        <v>2039</v>
      </c>
    </row>
    <row r="580" spans="1:6">
      <c r="A580" s="1" t="s">
        <v>1115</v>
      </c>
      <c r="B580" t="s">
        <v>1115</v>
      </c>
      <c r="C580" t="s">
        <v>2006</v>
      </c>
      <c r="E580" s="3">
        <v>42522</v>
      </c>
      <c r="F580" t="s">
        <v>2039</v>
      </c>
    </row>
    <row r="581" spans="1:6">
      <c r="A581" s="1" t="s">
        <v>1116</v>
      </c>
      <c r="B581" t="s">
        <v>1116</v>
      </c>
      <c r="C581" t="s">
        <v>2006</v>
      </c>
      <c r="E581" s="3">
        <v>42634</v>
      </c>
      <c r="F581" t="s">
        <v>2039</v>
      </c>
    </row>
    <row r="582" spans="1:6">
      <c r="A582" s="1" t="s">
        <v>1117</v>
      </c>
      <c r="B582" t="s">
        <v>1117</v>
      </c>
      <c r="C582" t="s">
        <v>2005</v>
      </c>
      <c r="E582" s="3">
        <v>42489</v>
      </c>
      <c r="F582" t="s">
        <v>2039</v>
      </c>
    </row>
    <row r="583" spans="1:6">
      <c r="A583" s="1" t="s">
        <v>1118</v>
      </c>
      <c r="B583" t="s">
        <v>1118</v>
      </c>
      <c r="C583" t="s">
        <v>2005</v>
      </c>
      <c r="E583" s="3">
        <v>42489</v>
      </c>
      <c r="F583" t="s">
        <v>2039</v>
      </c>
    </row>
    <row r="584" spans="1:6">
      <c r="A584" s="1" t="s">
        <v>1119</v>
      </c>
      <c r="B584" t="s">
        <v>1119</v>
      </c>
      <c r="C584" t="s">
        <v>2005</v>
      </c>
      <c r="E584" s="3">
        <v>42489</v>
      </c>
      <c r="F584" t="s">
        <v>2039</v>
      </c>
    </row>
    <row r="585" spans="1:6">
      <c r="A585" s="1" t="s">
        <v>1120</v>
      </c>
      <c r="B585" t="s">
        <v>1120</v>
      </c>
      <c r="C585" t="s">
        <v>2005</v>
      </c>
      <c r="E585" s="3">
        <v>42489</v>
      </c>
      <c r="F585" t="s">
        <v>2039</v>
      </c>
    </row>
    <row r="586" spans="1:6">
      <c r="A586" s="1" t="s">
        <v>1121</v>
      </c>
      <c r="B586" t="s">
        <v>1121</v>
      </c>
      <c r="C586" t="s">
        <v>2006</v>
      </c>
      <c r="E586" s="3">
        <v>42522</v>
      </c>
      <c r="F586" t="s">
        <v>2039</v>
      </c>
    </row>
    <row r="587" spans="1:6">
      <c r="A587" s="1" t="s">
        <v>1122</v>
      </c>
      <c r="B587" t="s">
        <v>1122</v>
      </c>
      <c r="C587" t="s">
        <v>2006</v>
      </c>
      <c r="E587" s="3">
        <v>42522</v>
      </c>
      <c r="F587" t="s">
        <v>2039</v>
      </c>
    </row>
    <row r="588" spans="1:6">
      <c r="A588" s="1" t="s">
        <v>1123</v>
      </c>
      <c r="B588" t="s">
        <v>1123</v>
      </c>
      <c r="C588" t="s">
        <v>2006</v>
      </c>
      <c r="E588" s="3">
        <v>42522</v>
      </c>
      <c r="F588" t="s">
        <v>2039</v>
      </c>
    </row>
    <row r="589" spans="1:6">
      <c r="A589" s="1" t="s">
        <v>1124</v>
      </c>
      <c r="B589" t="s">
        <v>1124</v>
      </c>
      <c r="C589" t="s">
        <v>2006</v>
      </c>
      <c r="D589" t="s">
        <v>100</v>
      </c>
      <c r="E589" s="3">
        <v>43011</v>
      </c>
      <c r="F589" t="s">
        <v>2039</v>
      </c>
    </row>
    <row r="590" spans="1:6">
      <c r="A590" s="1" t="s">
        <v>1125</v>
      </c>
      <c r="B590" t="s">
        <v>1125</v>
      </c>
      <c r="C590" t="s">
        <v>2006</v>
      </c>
      <c r="E590" s="3">
        <v>42529</v>
      </c>
      <c r="F590" t="s">
        <v>2039</v>
      </c>
    </row>
    <row r="591" spans="1:6">
      <c r="A591" s="1" t="s">
        <v>1126</v>
      </c>
      <c r="B591" t="s">
        <v>1126</v>
      </c>
      <c r="C591" t="s">
        <v>2006</v>
      </c>
      <c r="D591" t="s">
        <v>2028</v>
      </c>
      <c r="E591" s="3">
        <v>42863</v>
      </c>
      <c r="F591" t="s">
        <v>2039</v>
      </c>
    </row>
    <row r="592" spans="1:6">
      <c r="A592" s="1" t="s">
        <v>1127</v>
      </c>
      <c r="B592" t="s">
        <v>1127</v>
      </c>
      <c r="C592" t="s">
        <v>2006</v>
      </c>
      <c r="D592" t="s">
        <v>92</v>
      </c>
      <c r="E592" s="3">
        <v>42320</v>
      </c>
      <c r="F592" t="s">
        <v>2039</v>
      </c>
    </row>
    <row r="593" spans="1:6">
      <c r="A593" s="1" t="s">
        <v>1128</v>
      </c>
      <c r="B593" t="s">
        <v>1128</v>
      </c>
      <c r="C593" t="s">
        <v>2006</v>
      </c>
      <c r="E593" s="3">
        <v>42369</v>
      </c>
      <c r="F593" t="s">
        <v>2039</v>
      </c>
    </row>
    <row r="594" spans="1:6">
      <c r="A594" s="1" t="s">
        <v>1129</v>
      </c>
      <c r="B594" t="s">
        <v>1129</v>
      </c>
      <c r="C594" t="s">
        <v>2006</v>
      </c>
      <c r="D594" t="s">
        <v>2014</v>
      </c>
      <c r="E594" s="3">
        <v>42753</v>
      </c>
      <c r="F594" t="s">
        <v>2039</v>
      </c>
    </row>
    <row r="595" spans="1:6">
      <c r="A595" s="1" t="s">
        <v>1130</v>
      </c>
      <c r="B595" t="s">
        <v>1130</v>
      </c>
      <c r="C595" t="s">
        <v>2006</v>
      </c>
      <c r="D595" t="s">
        <v>93</v>
      </c>
      <c r="E595" s="3">
        <v>42369</v>
      </c>
      <c r="F595" t="s">
        <v>2039</v>
      </c>
    </row>
    <row r="596" spans="1:6">
      <c r="A596" s="1" t="s">
        <v>1131</v>
      </c>
      <c r="B596" t="s">
        <v>1131</v>
      </c>
      <c r="C596" t="s">
        <v>2006</v>
      </c>
      <c r="E596" s="3">
        <v>42369</v>
      </c>
      <c r="F596" t="s">
        <v>2039</v>
      </c>
    </row>
    <row r="597" spans="1:6">
      <c r="A597" s="1" t="s">
        <v>1132</v>
      </c>
      <c r="B597" t="s">
        <v>1132</v>
      </c>
      <c r="C597" t="s">
        <v>2006</v>
      </c>
      <c r="D597" t="s">
        <v>94</v>
      </c>
      <c r="E597" s="3">
        <v>42753</v>
      </c>
      <c r="F597" t="s">
        <v>2039</v>
      </c>
    </row>
    <row r="598" spans="1:6">
      <c r="A598" s="1" t="s">
        <v>1133</v>
      </c>
      <c r="B598" t="s">
        <v>1133</v>
      </c>
      <c r="C598" t="s">
        <v>2006</v>
      </c>
      <c r="E598" s="3">
        <v>42320</v>
      </c>
      <c r="F598" t="s">
        <v>2039</v>
      </c>
    </row>
    <row r="599" spans="1:6">
      <c r="A599" s="1" t="s">
        <v>1134</v>
      </c>
      <c r="B599" t="s">
        <v>1134</v>
      </c>
      <c r="C599" t="s">
        <v>2006</v>
      </c>
      <c r="E599" s="3">
        <v>42345</v>
      </c>
      <c r="F599" t="s">
        <v>2039</v>
      </c>
    </row>
    <row r="600" spans="1:6">
      <c r="A600" s="1" t="s">
        <v>1135</v>
      </c>
      <c r="B600" t="s">
        <v>1135</v>
      </c>
      <c r="C600" t="s">
        <v>2005</v>
      </c>
      <c r="D600" t="s">
        <v>2014</v>
      </c>
      <c r="E600" s="3">
        <v>42718</v>
      </c>
      <c r="F600" t="s">
        <v>2039</v>
      </c>
    </row>
    <row r="601" spans="1:6">
      <c r="A601" s="1" t="s">
        <v>1136</v>
      </c>
      <c r="B601" t="s">
        <v>1136</v>
      </c>
      <c r="C601" t="s">
        <v>2006</v>
      </c>
      <c r="E601" s="3">
        <v>42369</v>
      </c>
      <c r="F601" t="s">
        <v>2039</v>
      </c>
    </row>
    <row r="602" spans="1:6">
      <c r="A602" s="1" t="s">
        <v>1137</v>
      </c>
      <c r="B602" t="s">
        <v>1137</v>
      </c>
      <c r="C602" t="s">
        <v>2006</v>
      </c>
      <c r="E602" s="3">
        <v>42345</v>
      </c>
      <c r="F602" t="s">
        <v>2039</v>
      </c>
    </row>
    <row r="603" spans="1:6">
      <c r="A603" s="1" t="s">
        <v>1138</v>
      </c>
      <c r="B603" t="s">
        <v>1138</v>
      </c>
      <c r="C603" t="s">
        <v>2006</v>
      </c>
      <c r="E603" s="3">
        <v>42345</v>
      </c>
      <c r="F603" t="s">
        <v>2039</v>
      </c>
    </row>
    <row r="604" spans="1:6">
      <c r="A604" s="1" t="s">
        <v>1139</v>
      </c>
      <c r="B604" t="s">
        <v>1139</v>
      </c>
      <c r="C604" t="s">
        <v>2006</v>
      </c>
      <c r="E604" s="3">
        <v>42369</v>
      </c>
      <c r="F604" t="s">
        <v>2039</v>
      </c>
    </row>
    <row r="605" spans="1:6">
      <c r="A605" s="1" t="s">
        <v>1140</v>
      </c>
      <c r="B605" t="s">
        <v>1140</v>
      </c>
      <c r="C605" t="s">
        <v>2006</v>
      </c>
      <c r="E605" s="3">
        <v>42369</v>
      </c>
      <c r="F605" t="s">
        <v>2039</v>
      </c>
    </row>
    <row r="606" spans="1:6">
      <c r="A606" s="1" t="s">
        <v>1141</v>
      </c>
      <c r="B606" t="s">
        <v>1141</v>
      </c>
      <c r="C606" t="s">
        <v>2006</v>
      </c>
      <c r="E606" s="3">
        <v>42369</v>
      </c>
      <c r="F606" t="s">
        <v>2039</v>
      </c>
    </row>
    <row r="607" spans="1:6">
      <c r="A607" s="1" t="s">
        <v>1142</v>
      </c>
      <c r="B607" t="s">
        <v>1142</v>
      </c>
      <c r="C607" t="s">
        <v>2006</v>
      </c>
      <c r="E607" s="3">
        <v>42345</v>
      </c>
      <c r="F607" t="s">
        <v>2039</v>
      </c>
    </row>
    <row r="608" spans="1:6">
      <c r="A608" s="1" t="s">
        <v>1143</v>
      </c>
      <c r="B608" t="s">
        <v>1143</v>
      </c>
      <c r="C608" t="s">
        <v>2006</v>
      </c>
      <c r="E608" s="3">
        <v>42369</v>
      </c>
      <c r="F608" t="s">
        <v>2039</v>
      </c>
    </row>
    <row r="609" spans="1:6">
      <c r="A609" s="1" t="s">
        <v>1144</v>
      </c>
      <c r="B609" t="s">
        <v>1144</v>
      </c>
      <c r="C609" t="s">
        <v>2006</v>
      </c>
      <c r="E609" s="3">
        <v>42369</v>
      </c>
      <c r="F609" t="s">
        <v>2039</v>
      </c>
    </row>
    <row r="610" spans="1:6">
      <c r="A610" s="1" t="s">
        <v>1145</v>
      </c>
      <c r="B610" t="s">
        <v>1145</v>
      </c>
      <c r="C610" t="s">
        <v>2006</v>
      </c>
      <c r="E610" s="3">
        <v>42369</v>
      </c>
      <c r="F610" t="s">
        <v>2039</v>
      </c>
    </row>
    <row r="611" spans="1:6">
      <c r="A611" s="1" t="s">
        <v>1146</v>
      </c>
      <c r="B611" t="s">
        <v>1146</v>
      </c>
      <c r="C611" t="s">
        <v>2006</v>
      </c>
      <c r="E611" s="3">
        <v>42369</v>
      </c>
      <c r="F611" t="s">
        <v>2039</v>
      </c>
    </row>
    <row r="612" spans="1:6">
      <c r="A612" s="1" t="s">
        <v>1147</v>
      </c>
      <c r="B612" t="s">
        <v>1147</v>
      </c>
      <c r="C612" t="s">
        <v>2006</v>
      </c>
      <c r="E612" s="3">
        <v>42636</v>
      </c>
      <c r="F612" t="s">
        <v>2039</v>
      </c>
    </row>
    <row r="613" spans="1:6">
      <c r="A613" s="1" t="s">
        <v>1148</v>
      </c>
      <c r="B613" t="s">
        <v>1148</v>
      </c>
      <c r="C613" t="s">
        <v>2006</v>
      </c>
      <c r="E613" s="3">
        <v>42643</v>
      </c>
      <c r="F613" t="s">
        <v>2039</v>
      </c>
    </row>
    <row r="614" spans="1:6">
      <c r="A614" s="1" t="s">
        <v>1149</v>
      </c>
      <c r="B614" t="s">
        <v>1149</v>
      </c>
      <c r="C614" t="s">
        <v>2006</v>
      </c>
      <c r="E614" s="3">
        <v>42643</v>
      </c>
      <c r="F614" t="s">
        <v>2039</v>
      </c>
    </row>
    <row r="615" spans="1:6">
      <c r="A615" s="1" t="s">
        <v>1150</v>
      </c>
      <c r="B615" t="s">
        <v>1150</v>
      </c>
      <c r="C615" t="s">
        <v>2006</v>
      </c>
      <c r="D615" t="s">
        <v>94</v>
      </c>
      <c r="E615" s="3">
        <v>43536</v>
      </c>
      <c r="F615" t="s">
        <v>2039</v>
      </c>
    </row>
    <row r="616" spans="1:6">
      <c r="A616" s="1" t="s">
        <v>1151</v>
      </c>
      <c r="B616" t="s">
        <v>1151</v>
      </c>
      <c r="C616" t="s">
        <v>2006</v>
      </c>
      <c r="E616" s="3">
        <v>42643</v>
      </c>
      <c r="F616" t="s">
        <v>2039</v>
      </c>
    </row>
    <row r="617" spans="1:6">
      <c r="A617" s="1" t="s">
        <v>1152</v>
      </c>
      <c r="B617" t="s">
        <v>1152</v>
      </c>
      <c r="C617" t="s">
        <v>2006</v>
      </c>
      <c r="E617" s="3">
        <v>42668</v>
      </c>
      <c r="F617" t="s">
        <v>2039</v>
      </c>
    </row>
    <row r="618" spans="1:6">
      <c r="A618" s="1" t="s">
        <v>1153</v>
      </c>
      <c r="B618" t="s">
        <v>1153</v>
      </c>
      <c r="C618" t="s">
        <v>2006</v>
      </c>
      <c r="D618" t="s">
        <v>2014</v>
      </c>
      <c r="E618" s="3">
        <v>43082</v>
      </c>
      <c r="F618" t="s">
        <v>2039</v>
      </c>
    </row>
    <row r="619" spans="1:6">
      <c r="A619" s="1" t="s">
        <v>1154</v>
      </c>
      <c r="B619" t="s">
        <v>1154</v>
      </c>
      <c r="C619" t="s">
        <v>2006</v>
      </c>
      <c r="E619" s="3">
        <v>42668</v>
      </c>
      <c r="F619" t="s">
        <v>2039</v>
      </c>
    </row>
    <row r="620" spans="1:6">
      <c r="A620" s="1" t="s">
        <v>1155</v>
      </c>
      <c r="B620" t="s">
        <v>1155</v>
      </c>
      <c r="C620" t="s">
        <v>2006</v>
      </c>
      <c r="D620" t="s">
        <v>95</v>
      </c>
      <c r="E620" s="3">
        <v>43130</v>
      </c>
      <c r="F620" t="s">
        <v>2039</v>
      </c>
    </row>
    <row r="621" spans="1:6">
      <c r="A621" s="1" t="s">
        <v>1156</v>
      </c>
      <c r="B621" t="s">
        <v>1156</v>
      </c>
      <c r="C621" t="s">
        <v>2006</v>
      </c>
      <c r="E621" s="3">
        <v>42695</v>
      </c>
      <c r="F621" t="s">
        <v>2039</v>
      </c>
    </row>
    <row r="622" spans="1:6">
      <c r="A622" s="1" t="s">
        <v>1157</v>
      </c>
      <c r="B622" t="s">
        <v>1157</v>
      </c>
      <c r="C622" t="s">
        <v>2006</v>
      </c>
      <c r="E622" s="3">
        <v>42671</v>
      </c>
      <c r="F622" t="s">
        <v>2039</v>
      </c>
    </row>
    <row r="623" spans="1:6">
      <c r="A623" s="1" t="s">
        <v>1158</v>
      </c>
      <c r="B623" t="s">
        <v>1158</v>
      </c>
      <c r="C623" t="s">
        <v>2006</v>
      </c>
      <c r="E623" s="3">
        <v>42663</v>
      </c>
      <c r="F623" t="s">
        <v>2039</v>
      </c>
    </row>
    <row r="624" spans="1:6">
      <c r="A624" s="1" t="s">
        <v>1159</v>
      </c>
      <c r="B624" t="s">
        <v>1159</v>
      </c>
      <c r="C624" t="s">
        <v>2005</v>
      </c>
      <c r="D624" t="s">
        <v>2024</v>
      </c>
      <c r="E624" s="3">
        <v>42990</v>
      </c>
      <c r="F624" t="s">
        <v>2039</v>
      </c>
    </row>
    <row r="625" spans="1:6">
      <c r="A625" s="1" t="s">
        <v>1160</v>
      </c>
      <c r="B625" t="s">
        <v>1160</v>
      </c>
      <c r="C625" t="s">
        <v>2005</v>
      </c>
      <c r="E625" s="3">
        <v>42720</v>
      </c>
      <c r="F625" t="s">
        <v>2039</v>
      </c>
    </row>
    <row r="626" spans="1:6">
      <c r="A626" s="1" t="s">
        <v>1161</v>
      </c>
      <c r="B626" t="s">
        <v>1161</v>
      </c>
      <c r="C626" t="s">
        <v>2006</v>
      </c>
      <c r="D626" t="s">
        <v>2011</v>
      </c>
      <c r="E626" s="3">
        <v>43334</v>
      </c>
      <c r="F626" t="s">
        <v>2039</v>
      </c>
    </row>
    <row r="627" spans="1:6">
      <c r="A627" s="1" t="s">
        <v>1162</v>
      </c>
      <c r="B627" t="s">
        <v>1162</v>
      </c>
      <c r="C627" t="s">
        <v>2006</v>
      </c>
      <c r="E627" s="3">
        <v>42704</v>
      </c>
      <c r="F627" t="s">
        <v>2039</v>
      </c>
    </row>
    <row r="628" spans="1:6">
      <c r="A628" s="1" t="s">
        <v>1163</v>
      </c>
      <c r="B628" t="s">
        <v>1163</v>
      </c>
      <c r="C628" t="s">
        <v>2006</v>
      </c>
      <c r="D628" t="s">
        <v>2024</v>
      </c>
      <c r="E628" s="3">
        <v>43060</v>
      </c>
      <c r="F628" t="s">
        <v>2039</v>
      </c>
    </row>
    <row r="629" spans="1:6">
      <c r="A629" s="1" t="s">
        <v>1164</v>
      </c>
      <c r="B629" t="s">
        <v>1164</v>
      </c>
      <c r="C629" t="s">
        <v>2006</v>
      </c>
      <c r="E629" s="3">
        <v>42678</v>
      </c>
      <c r="F629" t="s">
        <v>2039</v>
      </c>
    </row>
    <row r="630" spans="1:6">
      <c r="A630" s="1" t="s">
        <v>1165</v>
      </c>
      <c r="B630" t="s">
        <v>1165</v>
      </c>
      <c r="C630" t="s">
        <v>2006</v>
      </c>
      <c r="E630" s="3">
        <v>42678</v>
      </c>
      <c r="F630" t="s">
        <v>2039</v>
      </c>
    </row>
    <row r="631" spans="1:6">
      <c r="A631" s="1" t="s">
        <v>1166</v>
      </c>
      <c r="B631" t="s">
        <v>1166</v>
      </c>
      <c r="C631" t="s">
        <v>2006</v>
      </c>
      <c r="E631" s="3">
        <v>42704</v>
      </c>
      <c r="F631" t="s">
        <v>2039</v>
      </c>
    </row>
    <row r="632" spans="1:6">
      <c r="A632" s="1" t="s">
        <v>1167</v>
      </c>
      <c r="B632" t="s">
        <v>1167</v>
      </c>
      <c r="C632" t="s">
        <v>2005</v>
      </c>
      <c r="E632" s="3">
        <v>42720</v>
      </c>
      <c r="F632" t="s">
        <v>2039</v>
      </c>
    </row>
    <row r="633" spans="1:6">
      <c r="A633" s="1" t="s">
        <v>1168</v>
      </c>
      <c r="B633" t="s">
        <v>1168</v>
      </c>
      <c r="C633" t="s">
        <v>2006</v>
      </c>
      <c r="D633" t="s">
        <v>94</v>
      </c>
      <c r="E633" s="3">
        <v>43124</v>
      </c>
      <c r="F633" t="s">
        <v>2039</v>
      </c>
    </row>
    <row r="634" spans="1:6">
      <c r="A634" s="1" t="s">
        <v>1169</v>
      </c>
      <c r="B634" t="s">
        <v>1169</v>
      </c>
      <c r="C634" t="s">
        <v>2006</v>
      </c>
      <c r="D634" t="s">
        <v>2028</v>
      </c>
      <c r="E634" s="3">
        <v>43306</v>
      </c>
      <c r="F634" t="s">
        <v>2039</v>
      </c>
    </row>
    <row r="635" spans="1:6">
      <c r="A635" s="1" t="s">
        <v>1170</v>
      </c>
      <c r="B635" t="s">
        <v>1170</v>
      </c>
      <c r="C635" t="s">
        <v>2006</v>
      </c>
      <c r="D635" t="s">
        <v>94</v>
      </c>
      <c r="E635" s="3">
        <v>43417</v>
      </c>
      <c r="F635" t="s">
        <v>2039</v>
      </c>
    </row>
    <row r="636" spans="1:6">
      <c r="A636" s="1" t="s">
        <v>1171</v>
      </c>
      <c r="B636" t="s">
        <v>1171</v>
      </c>
      <c r="C636" t="s">
        <v>2006</v>
      </c>
      <c r="D636" t="s">
        <v>94</v>
      </c>
      <c r="E636" s="3">
        <v>42980</v>
      </c>
      <c r="F636" t="s">
        <v>2039</v>
      </c>
    </row>
    <row r="637" spans="1:6">
      <c r="A637" s="1" t="s">
        <v>1172</v>
      </c>
      <c r="B637" t="s">
        <v>1172</v>
      </c>
      <c r="C637" t="s">
        <v>2006</v>
      </c>
      <c r="D637" t="s">
        <v>2010</v>
      </c>
      <c r="E637" s="3">
        <v>42954</v>
      </c>
      <c r="F637" t="s">
        <v>2039</v>
      </c>
    </row>
    <row r="638" spans="1:6">
      <c r="A638" s="1" t="s">
        <v>1173</v>
      </c>
      <c r="B638" t="s">
        <v>1173</v>
      </c>
      <c r="C638" t="s">
        <v>2006</v>
      </c>
      <c r="E638" s="3">
        <v>42794</v>
      </c>
      <c r="F638" t="s">
        <v>2039</v>
      </c>
    </row>
    <row r="639" spans="1:6">
      <c r="A639" s="1" t="s">
        <v>1174</v>
      </c>
      <c r="B639" t="s">
        <v>1174</v>
      </c>
      <c r="C639" t="s">
        <v>2006</v>
      </c>
      <c r="D639" t="s">
        <v>94</v>
      </c>
      <c r="E639" s="3">
        <v>43364</v>
      </c>
      <c r="F639" t="s">
        <v>2039</v>
      </c>
    </row>
    <row r="640" spans="1:6">
      <c r="A640" s="1" t="s">
        <v>1175</v>
      </c>
      <c r="B640" t="s">
        <v>1175</v>
      </c>
      <c r="C640" t="s">
        <v>2006</v>
      </c>
      <c r="E640" s="3">
        <v>42794</v>
      </c>
      <c r="F640" t="s">
        <v>2039</v>
      </c>
    </row>
    <row r="641" spans="1:6">
      <c r="A641" s="1" t="s">
        <v>1176</v>
      </c>
      <c r="B641" t="s">
        <v>1176</v>
      </c>
      <c r="C641" t="s">
        <v>2005</v>
      </c>
      <c r="D641" t="s">
        <v>92</v>
      </c>
      <c r="E641" s="3">
        <v>42988</v>
      </c>
      <c r="F641" t="s">
        <v>2039</v>
      </c>
    </row>
    <row r="642" spans="1:6">
      <c r="A642" s="1" t="s">
        <v>1177</v>
      </c>
      <c r="B642" t="s">
        <v>1177</v>
      </c>
      <c r="C642" t="s">
        <v>2006</v>
      </c>
      <c r="E642" s="3">
        <v>42980</v>
      </c>
      <c r="F642" t="s">
        <v>2039</v>
      </c>
    </row>
    <row r="643" spans="1:6">
      <c r="A643" s="1" t="s">
        <v>1178</v>
      </c>
      <c r="B643" t="s">
        <v>1178</v>
      </c>
      <c r="C643" t="s">
        <v>2006</v>
      </c>
      <c r="E643" s="3">
        <v>42980</v>
      </c>
      <c r="F643" t="s">
        <v>2039</v>
      </c>
    </row>
    <row r="644" spans="1:6">
      <c r="A644" s="1" t="s">
        <v>1179</v>
      </c>
      <c r="B644" t="s">
        <v>1179</v>
      </c>
      <c r="C644" t="s">
        <v>2005</v>
      </c>
      <c r="D644" t="s">
        <v>103</v>
      </c>
      <c r="E644" s="3">
        <v>43472</v>
      </c>
      <c r="F644" t="s">
        <v>2039</v>
      </c>
    </row>
    <row r="645" spans="1:6">
      <c r="A645" s="1" t="s">
        <v>1180</v>
      </c>
      <c r="B645" t="s">
        <v>1180</v>
      </c>
      <c r="C645" t="s">
        <v>2007</v>
      </c>
      <c r="E645" s="3">
        <v>43011</v>
      </c>
      <c r="F645" t="s">
        <v>2039</v>
      </c>
    </row>
    <row r="646" spans="1:6">
      <c r="A646" s="1" t="s">
        <v>1181</v>
      </c>
      <c r="B646" t="s">
        <v>1181</v>
      </c>
      <c r="C646" t="s">
        <v>2006</v>
      </c>
      <c r="D646" t="s">
        <v>2014</v>
      </c>
      <c r="E646" s="3">
        <v>43026</v>
      </c>
      <c r="F646" t="s">
        <v>2039</v>
      </c>
    </row>
    <row r="647" spans="1:6">
      <c r="A647" s="1" t="s">
        <v>1182</v>
      </c>
      <c r="B647" t="s">
        <v>1182</v>
      </c>
      <c r="C647" t="s">
        <v>2006</v>
      </c>
      <c r="E647" s="3">
        <v>42997</v>
      </c>
      <c r="F647" t="s">
        <v>2039</v>
      </c>
    </row>
    <row r="648" spans="1:6">
      <c r="A648" s="1" t="s">
        <v>1183</v>
      </c>
      <c r="B648" t="s">
        <v>1183</v>
      </c>
      <c r="C648" t="s">
        <v>2006</v>
      </c>
      <c r="E648" s="3">
        <v>42997</v>
      </c>
      <c r="F648" t="s">
        <v>2039</v>
      </c>
    </row>
    <row r="649" spans="1:6">
      <c r="A649" s="1" t="s">
        <v>1184</v>
      </c>
      <c r="B649" t="s">
        <v>1184</v>
      </c>
      <c r="C649" t="s">
        <v>2006</v>
      </c>
      <c r="E649" s="3">
        <v>42997</v>
      </c>
      <c r="F649" t="s">
        <v>2039</v>
      </c>
    </row>
    <row r="650" spans="1:6">
      <c r="A650" s="1" t="s">
        <v>1185</v>
      </c>
      <c r="B650" t="s">
        <v>1185</v>
      </c>
      <c r="C650" t="s">
        <v>2006</v>
      </c>
      <c r="D650" t="s">
        <v>93</v>
      </c>
      <c r="E650" s="3">
        <v>43007</v>
      </c>
      <c r="F650" t="s">
        <v>2039</v>
      </c>
    </row>
    <row r="651" spans="1:6">
      <c r="A651" s="1" t="s">
        <v>1186</v>
      </c>
      <c r="B651" t="s">
        <v>1186</v>
      </c>
      <c r="C651" t="s">
        <v>2006</v>
      </c>
      <c r="E651" s="3">
        <v>43007</v>
      </c>
      <c r="F651" t="s">
        <v>2039</v>
      </c>
    </row>
    <row r="652" spans="1:6">
      <c r="A652" s="1" t="s">
        <v>1187</v>
      </c>
      <c r="B652" t="s">
        <v>1187</v>
      </c>
      <c r="C652" t="s">
        <v>2007</v>
      </c>
      <c r="E652" s="3">
        <v>43026</v>
      </c>
      <c r="F652" t="s">
        <v>2039</v>
      </c>
    </row>
    <row r="653" spans="1:6">
      <c r="A653" s="1" t="s">
        <v>1188</v>
      </c>
      <c r="B653" t="s">
        <v>1188</v>
      </c>
      <c r="C653" t="s">
        <v>2006</v>
      </c>
      <c r="E653" s="3">
        <v>43007</v>
      </c>
      <c r="F653" t="s">
        <v>2039</v>
      </c>
    </row>
    <row r="654" spans="1:6">
      <c r="A654" s="1" t="s">
        <v>1189</v>
      </c>
      <c r="B654" t="s">
        <v>1189</v>
      </c>
      <c r="C654" t="s">
        <v>2006</v>
      </c>
      <c r="E654" s="3">
        <v>43000</v>
      </c>
      <c r="F654" t="s">
        <v>2039</v>
      </c>
    </row>
    <row r="655" spans="1:6">
      <c r="A655" s="1" t="s">
        <v>1190</v>
      </c>
      <c r="B655" t="s">
        <v>1190</v>
      </c>
      <c r="C655" t="s">
        <v>2006</v>
      </c>
      <c r="E655" s="3">
        <v>43333</v>
      </c>
      <c r="F655" t="s">
        <v>2039</v>
      </c>
    </row>
    <row r="656" spans="1:6">
      <c r="A656" s="1" t="s">
        <v>1191</v>
      </c>
      <c r="B656" t="s">
        <v>1191</v>
      </c>
      <c r="C656" t="s">
        <v>2006</v>
      </c>
      <c r="E656" s="3">
        <v>43007</v>
      </c>
      <c r="F656" t="s">
        <v>2039</v>
      </c>
    </row>
    <row r="657" spans="1:6">
      <c r="A657" s="1" t="s">
        <v>1192</v>
      </c>
      <c r="B657" t="s">
        <v>1192</v>
      </c>
      <c r="C657" t="s">
        <v>2005</v>
      </c>
      <c r="E657" s="3">
        <v>43402</v>
      </c>
      <c r="F657" t="s">
        <v>2039</v>
      </c>
    </row>
    <row r="658" spans="1:6">
      <c r="A658" s="1" t="s">
        <v>1193</v>
      </c>
      <c r="B658" t="s">
        <v>1193</v>
      </c>
      <c r="C658" t="s">
        <v>2005</v>
      </c>
      <c r="E658" s="3">
        <v>43045</v>
      </c>
      <c r="F658" t="s">
        <v>2039</v>
      </c>
    </row>
    <row r="659" spans="1:6">
      <c r="A659" s="1" t="s">
        <v>1194</v>
      </c>
      <c r="B659" t="s">
        <v>1194</v>
      </c>
      <c r="C659" t="s">
        <v>2005</v>
      </c>
      <c r="E659" s="3">
        <v>43045</v>
      </c>
      <c r="F659" t="s">
        <v>2039</v>
      </c>
    </row>
    <row r="660" spans="1:6">
      <c r="A660" s="1" t="s">
        <v>1195</v>
      </c>
      <c r="B660" t="s">
        <v>1195</v>
      </c>
      <c r="C660" t="s">
        <v>2005</v>
      </c>
      <c r="D660" t="s">
        <v>95</v>
      </c>
      <c r="E660" s="3">
        <v>43634</v>
      </c>
      <c r="F660" t="s">
        <v>2039</v>
      </c>
    </row>
    <row r="661" spans="1:6">
      <c r="A661" s="1" t="s">
        <v>1196</v>
      </c>
      <c r="B661" t="s">
        <v>1196</v>
      </c>
      <c r="C661" t="s">
        <v>2005</v>
      </c>
      <c r="E661" s="3">
        <v>43224</v>
      </c>
      <c r="F661" t="s">
        <v>2039</v>
      </c>
    </row>
    <row r="662" spans="1:6">
      <c r="A662" s="1" t="s">
        <v>1197</v>
      </c>
      <c r="B662" t="s">
        <v>1197</v>
      </c>
      <c r="C662" t="s">
        <v>2005</v>
      </c>
      <c r="E662" s="3">
        <v>43130</v>
      </c>
      <c r="F662" t="s">
        <v>2039</v>
      </c>
    </row>
    <row r="663" spans="1:6">
      <c r="A663" s="1" t="s">
        <v>1198</v>
      </c>
      <c r="B663" t="s">
        <v>1198</v>
      </c>
      <c r="C663" t="s">
        <v>2005</v>
      </c>
      <c r="E663" s="3">
        <v>43131</v>
      </c>
      <c r="F663" t="s">
        <v>2039</v>
      </c>
    </row>
    <row r="664" spans="1:6">
      <c r="A664" s="1" t="s">
        <v>1199</v>
      </c>
      <c r="B664" t="s">
        <v>1199</v>
      </c>
      <c r="C664" t="s">
        <v>2007</v>
      </c>
      <c r="E664" s="3">
        <v>43131</v>
      </c>
      <c r="F664" t="s">
        <v>2039</v>
      </c>
    </row>
    <row r="665" spans="1:6">
      <c r="A665" s="1" t="s">
        <v>1200</v>
      </c>
      <c r="B665" t="s">
        <v>1200</v>
      </c>
      <c r="C665" t="s">
        <v>2006</v>
      </c>
      <c r="E665" s="3">
        <v>43316</v>
      </c>
      <c r="F665" t="s">
        <v>2039</v>
      </c>
    </row>
    <row r="666" spans="1:6">
      <c r="A666" s="1" t="s">
        <v>1201</v>
      </c>
      <c r="B666" t="s">
        <v>1201</v>
      </c>
      <c r="C666" t="s">
        <v>2005</v>
      </c>
      <c r="E666" s="3">
        <v>43131</v>
      </c>
      <c r="F666" t="s">
        <v>2039</v>
      </c>
    </row>
    <row r="667" spans="1:6">
      <c r="A667" s="1" t="s">
        <v>1202</v>
      </c>
      <c r="B667" t="s">
        <v>1202</v>
      </c>
      <c r="C667" t="s">
        <v>2005</v>
      </c>
      <c r="D667" t="s">
        <v>103</v>
      </c>
      <c r="E667" s="3">
        <v>43641</v>
      </c>
      <c r="F667" t="s">
        <v>2039</v>
      </c>
    </row>
    <row r="668" spans="1:6">
      <c r="A668" s="1" t="s">
        <v>1203</v>
      </c>
      <c r="B668" t="s">
        <v>1203</v>
      </c>
      <c r="C668" t="s">
        <v>2007</v>
      </c>
      <c r="E668" s="3">
        <v>43124</v>
      </c>
      <c r="F668" t="s">
        <v>2039</v>
      </c>
    </row>
    <row r="669" spans="1:6">
      <c r="A669" s="1" t="s">
        <v>1204</v>
      </c>
      <c r="B669" t="s">
        <v>1204</v>
      </c>
      <c r="C669" t="s">
        <v>2006</v>
      </c>
      <c r="E669" s="3">
        <v>42278</v>
      </c>
      <c r="F669" t="s">
        <v>2039</v>
      </c>
    </row>
    <row r="670" spans="1:6">
      <c r="A670" s="1" t="s">
        <v>1205</v>
      </c>
      <c r="B670" t="s">
        <v>1205</v>
      </c>
      <c r="C670" t="s">
        <v>2006</v>
      </c>
      <c r="E670" s="3">
        <v>42278</v>
      </c>
      <c r="F670" t="s">
        <v>2039</v>
      </c>
    </row>
    <row r="671" spans="1:6">
      <c r="A671" s="1" t="s">
        <v>1206</v>
      </c>
      <c r="B671" t="s">
        <v>1206</v>
      </c>
      <c r="C671" t="s">
        <v>2006</v>
      </c>
      <c r="E671" s="3">
        <v>42278</v>
      </c>
      <c r="F671" t="s">
        <v>2039</v>
      </c>
    </row>
    <row r="672" spans="1:6">
      <c r="A672" s="1" t="s">
        <v>1207</v>
      </c>
      <c r="B672" t="s">
        <v>1207</v>
      </c>
      <c r="C672" t="s">
        <v>2005</v>
      </c>
      <c r="E672" s="3">
        <v>42278</v>
      </c>
      <c r="F672" t="s">
        <v>2039</v>
      </c>
    </row>
    <row r="673" spans="1:6">
      <c r="A673" s="1" t="s">
        <v>1208</v>
      </c>
      <c r="B673" t="s">
        <v>1208</v>
      </c>
      <c r="C673" t="s">
        <v>2006</v>
      </c>
      <c r="E673" s="3">
        <v>42278</v>
      </c>
      <c r="F673" t="s">
        <v>2039</v>
      </c>
    </row>
    <row r="674" spans="1:6">
      <c r="A674" s="1" t="s">
        <v>1209</v>
      </c>
      <c r="B674" t="s">
        <v>1209</v>
      </c>
      <c r="C674" t="s">
        <v>2006</v>
      </c>
      <c r="D674" t="s">
        <v>2014</v>
      </c>
      <c r="E674" s="3">
        <v>42380</v>
      </c>
      <c r="F674" t="s">
        <v>2039</v>
      </c>
    </row>
    <row r="675" spans="1:6">
      <c r="A675" s="1" t="s">
        <v>1210</v>
      </c>
      <c r="B675" t="s">
        <v>1210</v>
      </c>
      <c r="C675" t="s">
        <v>2006</v>
      </c>
      <c r="E675" s="3">
        <v>42278</v>
      </c>
      <c r="F675" t="s">
        <v>2039</v>
      </c>
    </row>
    <row r="676" spans="1:6">
      <c r="A676" s="1" t="s">
        <v>1211</v>
      </c>
      <c r="B676" t="s">
        <v>1211</v>
      </c>
      <c r="C676" t="s">
        <v>2006</v>
      </c>
      <c r="E676" s="3">
        <v>42278</v>
      </c>
      <c r="F676" t="s">
        <v>2039</v>
      </c>
    </row>
    <row r="677" spans="1:6">
      <c r="A677" s="1" t="s">
        <v>1212</v>
      </c>
      <c r="B677" t="s">
        <v>1212</v>
      </c>
      <c r="C677" t="s">
        <v>2006</v>
      </c>
      <c r="D677" t="s">
        <v>2015</v>
      </c>
      <c r="E677" s="3">
        <v>42668</v>
      </c>
      <c r="F677" t="s">
        <v>2039</v>
      </c>
    </row>
    <row r="678" spans="1:6">
      <c r="A678" s="1" t="s">
        <v>1213</v>
      </c>
      <c r="B678" t="s">
        <v>1213</v>
      </c>
      <c r="C678" t="s">
        <v>2006</v>
      </c>
      <c r="E678" s="3">
        <v>42278</v>
      </c>
      <c r="F678" t="s">
        <v>2039</v>
      </c>
    </row>
    <row r="679" spans="1:6">
      <c r="A679" s="1" t="s">
        <v>1214</v>
      </c>
      <c r="B679" t="s">
        <v>1214</v>
      </c>
      <c r="C679" t="s">
        <v>2005</v>
      </c>
      <c r="E679" s="3">
        <v>42278</v>
      </c>
      <c r="F679" t="s">
        <v>2039</v>
      </c>
    </row>
    <row r="680" spans="1:6">
      <c r="A680" s="1" t="s">
        <v>1215</v>
      </c>
      <c r="B680" t="s">
        <v>1215</v>
      </c>
      <c r="C680" t="s">
        <v>2005</v>
      </c>
      <c r="E680" s="3">
        <v>42369</v>
      </c>
      <c r="F680" t="s">
        <v>2039</v>
      </c>
    </row>
    <row r="681" spans="1:6">
      <c r="A681" s="1" t="s">
        <v>1216</v>
      </c>
      <c r="B681" t="s">
        <v>1216</v>
      </c>
      <c r="C681" t="s">
        <v>2006</v>
      </c>
      <c r="E681" s="3">
        <v>42278</v>
      </c>
      <c r="F681" t="s">
        <v>2039</v>
      </c>
    </row>
    <row r="682" spans="1:6">
      <c r="A682" s="1" t="s">
        <v>1217</v>
      </c>
      <c r="B682" t="s">
        <v>1217</v>
      </c>
      <c r="C682" t="s">
        <v>2005</v>
      </c>
      <c r="E682" s="3">
        <v>42278</v>
      </c>
      <c r="F682" t="s">
        <v>2039</v>
      </c>
    </row>
    <row r="683" spans="1:6">
      <c r="A683" s="1" t="s">
        <v>1218</v>
      </c>
      <c r="B683" t="s">
        <v>1218</v>
      </c>
      <c r="C683" t="s">
        <v>2005</v>
      </c>
      <c r="E683" s="3">
        <v>42278</v>
      </c>
      <c r="F683" t="s">
        <v>2039</v>
      </c>
    </row>
    <row r="684" spans="1:6">
      <c r="A684" s="1" t="s">
        <v>1219</v>
      </c>
      <c r="B684" t="s">
        <v>1219</v>
      </c>
      <c r="C684" t="s">
        <v>2005</v>
      </c>
      <c r="D684" t="s">
        <v>94</v>
      </c>
      <c r="E684" s="3">
        <v>42668</v>
      </c>
      <c r="F684" t="s">
        <v>2039</v>
      </c>
    </row>
    <row r="685" spans="1:6">
      <c r="A685" s="1" t="s">
        <v>1220</v>
      </c>
      <c r="B685" t="s">
        <v>1220</v>
      </c>
      <c r="C685" t="s">
        <v>2006</v>
      </c>
      <c r="D685" t="s">
        <v>94</v>
      </c>
      <c r="E685" s="3">
        <v>42278</v>
      </c>
      <c r="F685" t="s">
        <v>2039</v>
      </c>
    </row>
    <row r="686" spans="1:6">
      <c r="A686" s="1" t="s">
        <v>1221</v>
      </c>
      <c r="B686" t="s">
        <v>1221</v>
      </c>
      <c r="C686" t="s">
        <v>2005</v>
      </c>
      <c r="E686" s="3">
        <v>42278</v>
      </c>
      <c r="F686" t="s">
        <v>2039</v>
      </c>
    </row>
    <row r="687" spans="1:6">
      <c r="A687" s="1" t="s">
        <v>1222</v>
      </c>
      <c r="B687" t="s">
        <v>1222</v>
      </c>
      <c r="C687" t="s">
        <v>2005</v>
      </c>
      <c r="E687" s="3">
        <v>42278</v>
      </c>
      <c r="F687" t="s">
        <v>2039</v>
      </c>
    </row>
    <row r="688" spans="1:6">
      <c r="A688" s="1" t="s">
        <v>1223</v>
      </c>
      <c r="B688" t="s">
        <v>1223</v>
      </c>
      <c r="C688" t="s">
        <v>2006</v>
      </c>
      <c r="E688" s="3">
        <v>42613</v>
      </c>
      <c r="F688" t="s">
        <v>2039</v>
      </c>
    </row>
    <row r="689" spans="1:6">
      <c r="A689" s="1" t="s">
        <v>1224</v>
      </c>
      <c r="B689" t="s">
        <v>1224</v>
      </c>
      <c r="C689" t="s">
        <v>2006</v>
      </c>
      <c r="E689" s="3">
        <v>42446</v>
      </c>
      <c r="F689" t="s">
        <v>2039</v>
      </c>
    </row>
    <row r="690" spans="1:6">
      <c r="A690" s="1" t="s">
        <v>1225</v>
      </c>
      <c r="B690" t="s">
        <v>1225</v>
      </c>
      <c r="C690" t="s">
        <v>2006</v>
      </c>
      <c r="D690" t="s">
        <v>103</v>
      </c>
      <c r="E690" s="3">
        <v>42282</v>
      </c>
      <c r="F690" t="s">
        <v>2039</v>
      </c>
    </row>
    <row r="691" spans="1:6">
      <c r="A691" s="1" t="s">
        <v>1226</v>
      </c>
      <c r="B691" t="s">
        <v>1226</v>
      </c>
      <c r="C691" t="s">
        <v>2005</v>
      </c>
      <c r="E691" s="3">
        <v>42278</v>
      </c>
      <c r="F691" t="s">
        <v>2039</v>
      </c>
    </row>
    <row r="692" spans="1:6">
      <c r="A692" s="1" t="s">
        <v>1227</v>
      </c>
      <c r="B692" t="s">
        <v>1227</v>
      </c>
      <c r="C692" t="s">
        <v>2006</v>
      </c>
      <c r="E692" s="3">
        <v>42278</v>
      </c>
      <c r="F692" t="s">
        <v>2039</v>
      </c>
    </row>
    <row r="693" spans="1:6">
      <c r="A693" s="1" t="s">
        <v>1228</v>
      </c>
      <c r="B693" t="s">
        <v>1228</v>
      </c>
      <c r="C693" t="s">
        <v>2006</v>
      </c>
      <c r="E693" s="3">
        <v>42278</v>
      </c>
      <c r="F693" t="s">
        <v>2039</v>
      </c>
    </row>
    <row r="694" spans="1:6">
      <c r="A694" s="1" t="s">
        <v>1229</v>
      </c>
      <c r="B694" t="s">
        <v>1229</v>
      </c>
      <c r="C694" t="s">
        <v>2006</v>
      </c>
      <c r="D694" t="s">
        <v>2030</v>
      </c>
      <c r="E694" s="3">
        <v>43294</v>
      </c>
      <c r="F694" t="s">
        <v>2039</v>
      </c>
    </row>
    <row r="695" spans="1:6">
      <c r="A695" s="1" t="s">
        <v>1230</v>
      </c>
      <c r="B695" t="s">
        <v>1230</v>
      </c>
      <c r="C695" t="s">
        <v>2006</v>
      </c>
      <c r="E695" s="3">
        <v>42278</v>
      </c>
      <c r="F695" t="s">
        <v>2039</v>
      </c>
    </row>
    <row r="696" spans="1:6">
      <c r="A696" s="1" t="s">
        <v>1231</v>
      </c>
      <c r="B696" t="s">
        <v>1231</v>
      </c>
      <c r="C696" t="s">
        <v>2006</v>
      </c>
      <c r="E696" s="3">
        <v>42278</v>
      </c>
      <c r="F696" t="s">
        <v>2039</v>
      </c>
    </row>
    <row r="697" spans="1:6">
      <c r="A697" s="1" t="s">
        <v>1232</v>
      </c>
      <c r="B697" t="s">
        <v>1232</v>
      </c>
      <c r="C697" t="s">
        <v>2005</v>
      </c>
      <c r="E697" s="3">
        <v>42278</v>
      </c>
      <c r="F697" t="s">
        <v>2039</v>
      </c>
    </row>
    <row r="698" spans="1:6">
      <c r="A698" s="1" t="s">
        <v>1233</v>
      </c>
      <c r="B698" t="s">
        <v>1233</v>
      </c>
      <c r="C698" t="s">
        <v>2006</v>
      </c>
      <c r="D698" t="s">
        <v>94</v>
      </c>
      <c r="E698" s="3">
        <v>42720</v>
      </c>
      <c r="F698" t="s">
        <v>2039</v>
      </c>
    </row>
    <row r="699" spans="1:6">
      <c r="A699" s="1" t="s">
        <v>1234</v>
      </c>
      <c r="B699" t="s">
        <v>1234</v>
      </c>
      <c r="C699" t="s">
        <v>2006</v>
      </c>
      <c r="E699" s="3">
        <v>42538</v>
      </c>
      <c r="F699" t="s">
        <v>2039</v>
      </c>
    </row>
    <row r="700" spans="1:6">
      <c r="A700" s="1" t="s">
        <v>1235</v>
      </c>
      <c r="B700" t="s">
        <v>1235</v>
      </c>
      <c r="C700" t="s">
        <v>2006</v>
      </c>
      <c r="E700" s="3">
        <v>42538</v>
      </c>
      <c r="F700" t="s">
        <v>2039</v>
      </c>
    </row>
    <row r="701" spans="1:6">
      <c r="A701" s="1" t="s">
        <v>1236</v>
      </c>
      <c r="B701" t="s">
        <v>1236</v>
      </c>
      <c r="C701" t="s">
        <v>2006</v>
      </c>
      <c r="E701" s="3">
        <v>42551</v>
      </c>
      <c r="F701" t="s">
        <v>2039</v>
      </c>
    </row>
    <row r="702" spans="1:6">
      <c r="A702" s="1" t="s">
        <v>1237</v>
      </c>
      <c r="B702" t="s">
        <v>1237</v>
      </c>
      <c r="C702" t="s">
        <v>2006</v>
      </c>
      <c r="D702" t="s">
        <v>99</v>
      </c>
      <c r="E702" s="3">
        <v>42545</v>
      </c>
      <c r="F702" t="s">
        <v>2039</v>
      </c>
    </row>
    <row r="703" spans="1:6">
      <c r="A703" s="1" t="s">
        <v>1238</v>
      </c>
      <c r="B703" t="s">
        <v>1238</v>
      </c>
      <c r="C703" t="s">
        <v>2006</v>
      </c>
      <c r="E703" s="3">
        <v>42551</v>
      </c>
      <c r="F703" t="s">
        <v>2039</v>
      </c>
    </row>
    <row r="704" spans="1:6">
      <c r="A704" s="1" t="s">
        <v>1239</v>
      </c>
      <c r="B704" t="s">
        <v>1239</v>
      </c>
      <c r="C704" t="s">
        <v>2006</v>
      </c>
      <c r="E704" s="3">
        <v>42551</v>
      </c>
      <c r="F704" t="s">
        <v>2039</v>
      </c>
    </row>
    <row r="705" spans="1:6">
      <c r="A705" s="1" t="s">
        <v>1240</v>
      </c>
      <c r="B705" t="s">
        <v>1240</v>
      </c>
      <c r="C705" t="s">
        <v>2006</v>
      </c>
      <c r="E705" s="3">
        <v>42593</v>
      </c>
      <c r="F705" t="s">
        <v>2039</v>
      </c>
    </row>
    <row r="706" spans="1:6">
      <c r="A706" s="1" t="s">
        <v>1241</v>
      </c>
      <c r="B706" t="s">
        <v>1241</v>
      </c>
      <c r="C706" t="s">
        <v>2006</v>
      </c>
      <c r="E706" s="3">
        <v>42593</v>
      </c>
      <c r="F706" t="s">
        <v>2039</v>
      </c>
    </row>
    <row r="707" spans="1:6">
      <c r="A707" s="1" t="s">
        <v>1242</v>
      </c>
      <c r="B707" t="s">
        <v>1242</v>
      </c>
      <c r="C707" t="s">
        <v>2006</v>
      </c>
      <c r="E707" s="3">
        <v>42598</v>
      </c>
      <c r="F707" t="s">
        <v>2039</v>
      </c>
    </row>
    <row r="708" spans="1:6">
      <c r="A708" s="1" t="s">
        <v>1243</v>
      </c>
      <c r="B708" t="s">
        <v>1243</v>
      </c>
      <c r="C708" t="s">
        <v>2006</v>
      </c>
      <c r="E708" s="3">
        <v>42598</v>
      </c>
      <c r="F708" t="s">
        <v>2039</v>
      </c>
    </row>
    <row r="709" spans="1:6">
      <c r="A709" s="1" t="s">
        <v>1244</v>
      </c>
      <c r="B709" t="s">
        <v>1244</v>
      </c>
      <c r="C709" t="s">
        <v>2006</v>
      </c>
      <c r="D709" t="s">
        <v>94</v>
      </c>
      <c r="E709" s="3">
        <v>42990</v>
      </c>
      <c r="F709" t="s">
        <v>2039</v>
      </c>
    </row>
    <row r="710" spans="1:6">
      <c r="A710" s="1" t="s">
        <v>1245</v>
      </c>
      <c r="B710" t="s">
        <v>1245</v>
      </c>
      <c r="C710" t="s">
        <v>2006</v>
      </c>
      <c r="E710" s="3">
        <v>42417</v>
      </c>
      <c r="F710" t="s">
        <v>2039</v>
      </c>
    </row>
    <row r="711" spans="1:6">
      <c r="A711" s="1" t="s">
        <v>1246</v>
      </c>
      <c r="B711" t="s">
        <v>1246</v>
      </c>
      <c r="C711" t="s">
        <v>2005</v>
      </c>
      <c r="E711" s="3">
        <v>42417</v>
      </c>
      <c r="F711" t="s">
        <v>2039</v>
      </c>
    </row>
    <row r="712" spans="1:6">
      <c r="A712" s="1" t="s">
        <v>1247</v>
      </c>
      <c r="B712" t="s">
        <v>1247</v>
      </c>
      <c r="C712" t="s">
        <v>2006</v>
      </c>
      <c r="E712" s="3">
        <v>42388</v>
      </c>
      <c r="F712" t="s">
        <v>2039</v>
      </c>
    </row>
    <row r="713" spans="1:6">
      <c r="A713" s="1" t="s">
        <v>1248</v>
      </c>
      <c r="B713" t="s">
        <v>1248</v>
      </c>
      <c r="C713" t="s">
        <v>2006</v>
      </c>
      <c r="D713" t="s">
        <v>94</v>
      </c>
      <c r="E713" s="3">
        <v>43602</v>
      </c>
      <c r="F713" t="s">
        <v>2039</v>
      </c>
    </row>
    <row r="714" spans="1:6">
      <c r="A714" s="1" t="s">
        <v>1249</v>
      </c>
      <c r="B714" t="s">
        <v>1249</v>
      </c>
      <c r="C714" t="s">
        <v>2006</v>
      </c>
      <c r="D714" t="s">
        <v>94</v>
      </c>
      <c r="E714" s="3">
        <v>42753</v>
      </c>
      <c r="F714" t="s">
        <v>2039</v>
      </c>
    </row>
    <row r="715" spans="1:6">
      <c r="A715" s="1" t="s">
        <v>1250</v>
      </c>
      <c r="B715" t="s">
        <v>1250</v>
      </c>
      <c r="C715" t="s">
        <v>2005</v>
      </c>
      <c r="E715" s="3">
        <v>42429</v>
      </c>
      <c r="F715" t="s">
        <v>2039</v>
      </c>
    </row>
    <row r="716" spans="1:6">
      <c r="A716" s="1" t="s">
        <v>1251</v>
      </c>
      <c r="B716" t="s">
        <v>1251</v>
      </c>
      <c r="C716" t="s">
        <v>2006</v>
      </c>
      <c r="E716" s="3">
        <v>42495</v>
      </c>
      <c r="F716" t="s">
        <v>2039</v>
      </c>
    </row>
    <row r="717" spans="1:6">
      <c r="A717" s="1" t="s">
        <v>1252</v>
      </c>
      <c r="B717" t="s">
        <v>1252</v>
      </c>
      <c r="C717" t="s">
        <v>2006</v>
      </c>
      <c r="E717" s="3">
        <v>42429</v>
      </c>
      <c r="F717" t="s">
        <v>2039</v>
      </c>
    </row>
    <row r="718" spans="1:6">
      <c r="A718" s="1" t="s">
        <v>1253</v>
      </c>
      <c r="B718" t="s">
        <v>1253</v>
      </c>
      <c r="C718" t="s">
        <v>2006</v>
      </c>
      <c r="E718" s="3">
        <v>42429</v>
      </c>
      <c r="F718" t="s">
        <v>2039</v>
      </c>
    </row>
    <row r="719" spans="1:6">
      <c r="A719" s="1" t="s">
        <v>1254</v>
      </c>
      <c r="B719" t="s">
        <v>1254</v>
      </c>
      <c r="C719" t="s">
        <v>2006</v>
      </c>
      <c r="E719" s="3">
        <v>43496</v>
      </c>
      <c r="F719" t="s">
        <v>2039</v>
      </c>
    </row>
    <row r="720" spans="1:6">
      <c r="A720" s="1" t="s">
        <v>1255</v>
      </c>
      <c r="B720" t="s">
        <v>1255</v>
      </c>
      <c r="C720" t="s">
        <v>2005</v>
      </c>
      <c r="E720" s="3">
        <v>43496</v>
      </c>
      <c r="F720" t="s">
        <v>2039</v>
      </c>
    </row>
    <row r="721" spans="1:6">
      <c r="A721" s="1" t="s">
        <v>1256</v>
      </c>
      <c r="B721" t="s">
        <v>1256</v>
      </c>
      <c r="C721" t="s">
        <v>2006</v>
      </c>
      <c r="E721" s="3">
        <v>43476</v>
      </c>
      <c r="F721" t="s">
        <v>2039</v>
      </c>
    </row>
    <row r="722" spans="1:6">
      <c r="A722" s="1" t="s">
        <v>1257</v>
      </c>
      <c r="B722" t="s">
        <v>1257</v>
      </c>
      <c r="C722" t="s">
        <v>2005</v>
      </c>
      <c r="E722" s="3">
        <v>43488</v>
      </c>
      <c r="F722" t="s">
        <v>2039</v>
      </c>
    </row>
    <row r="723" spans="1:6">
      <c r="A723" s="1" t="s">
        <v>1258</v>
      </c>
      <c r="B723" t="s">
        <v>1258</v>
      </c>
      <c r="C723" t="s">
        <v>2005</v>
      </c>
      <c r="E723" s="3">
        <v>43494</v>
      </c>
      <c r="F723" t="s">
        <v>2039</v>
      </c>
    </row>
    <row r="724" spans="1:6">
      <c r="A724" s="1" t="s">
        <v>1259</v>
      </c>
      <c r="B724" t="s">
        <v>1259</v>
      </c>
      <c r="C724" t="s">
        <v>2005</v>
      </c>
      <c r="E724" s="3">
        <v>43496</v>
      </c>
      <c r="F724" t="s">
        <v>2039</v>
      </c>
    </row>
    <row r="725" spans="1:6">
      <c r="A725" s="1" t="s">
        <v>1260</v>
      </c>
      <c r="B725" t="s">
        <v>1260</v>
      </c>
      <c r="C725" t="s">
        <v>2005</v>
      </c>
      <c r="E725" s="3">
        <v>43496</v>
      </c>
      <c r="F725" t="s">
        <v>2039</v>
      </c>
    </row>
    <row r="726" spans="1:6">
      <c r="A726" s="1" t="s">
        <v>1261</v>
      </c>
      <c r="B726" t="s">
        <v>1261</v>
      </c>
      <c r="C726" t="s">
        <v>2005</v>
      </c>
      <c r="E726" s="3">
        <v>43488</v>
      </c>
      <c r="F726" t="s">
        <v>2039</v>
      </c>
    </row>
    <row r="727" spans="1:6">
      <c r="A727" s="1" t="s">
        <v>1262</v>
      </c>
      <c r="B727" t="s">
        <v>1262</v>
      </c>
      <c r="C727" t="s">
        <v>2005</v>
      </c>
      <c r="E727" s="3">
        <v>43496</v>
      </c>
      <c r="F727" t="s">
        <v>2039</v>
      </c>
    </row>
    <row r="728" spans="1:6">
      <c r="A728" s="1" t="s">
        <v>1263</v>
      </c>
      <c r="B728" t="s">
        <v>1263</v>
      </c>
      <c r="C728" t="s">
        <v>2006</v>
      </c>
      <c r="E728" s="3">
        <v>43496</v>
      </c>
      <c r="F728" t="s">
        <v>2039</v>
      </c>
    </row>
    <row r="729" spans="1:6">
      <c r="A729" s="1" t="s">
        <v>1264</v>
      </c>
      <c r="B729" t="s">
        <v>1264</v>
      </c>
      <c r="C729" t="s">
        <v>2006</v>
      </c>
      <c r="E729" s="3">
        <v>43487</v>
      </c>
      <c r="F729" t="s">
        <v>2039</v>
      </c>
    </row>
    <row r="730" spans="1:6">
      <c r="A730" s="1" t="s">
        <v>1265</v>
      </c>
      <c r="B730" t="s">
        <v>1265</v>
      </c>
      <c r="C730" t="s">
        <v>2006</v>
      </c>
      <c r="E730" s="3">
        <v>43496</v>
      </c>
      <c r="F730" t="s">
        <v>2039</v>
      </c>
    </row>
    <row r="731" spans="1:6">
      <c r="A731" s="1" t="s">
        <v>1266</v>
      </c>
      <c r="B731" t="s">
        <v>1266</v>
      </c>
      <c r="C731" t="s">
        <v>2006</v>
      </c>
      <c r="E731" s="3">
        <v>43496</v>
      </c>
      <c r="F731" t="s">
        <v>2039</v>
      </c>
    </row>
    <row r="732" spans="1:6">
      <c r="A732" s="1" t="s">
        <v>1267</v>
      </c>
      <c r="B732" t="s">
        <v>1267</v>
      </c>
      <c r="C732" t="s">
        <v>2006</v>
      </c>
      <c r="E732" s="3">
        <v>43496</v>
      </c>
      <c r="F732" t="s">
        <v>2039</v>
      </c>
    </row>
    <row r="733" spans="1:6">
      <c r="A733" s="1" t="s">
        <v>1268</v>
      </c>
      <c r="B733" t="s">
        <v>1268</v>
      </c>
      <c r="C733" t="s">
        <v>2006</v>
      </c>
      <c r="E733" s="3">
        <v>43496</v>
      </c>
      <c r="F733" t="s">
        <v>2039</v>
      </c>
    </row>
    <row r="734" spans="1:6">
      <c r="A734" s="1" t="s">
        <v>1269</v>
      </c>
      <c r="B734" t="s">
        <v>1269</v>
      </c>
      <c r="C734" t="s">
        <v>2006</v>
      </c>
      <c r="E734" s="3">
        <v>43495</v>
      </c>
      <c r="F734" t="s">
        <v>2039</v>
      </c>
    </row>
    <row r="735" spans="1:6">
      <c r="A735" s="1" t="s">
        <v>1270</v>
      </c>
      <c r="B735" t="s">
        <v>1270</v>
      </c>
      <c r="C735" t="s">
        <v>2005</v>
      </c>
      <c r="E735" s="3">
        <v>43490</v>
      </c>
      <c r="F735" t="s">
        <v>2039</v>
      </c>
    </row>
    <row r="736" spans="1:6">
      <c r="A736" s="1" t="s">
        <v>1271</v>
      </c>
      <c r="B736" t="s">
        <v>1271</v>
      </c>
      <c r="C736" t="s">
        <v>2006</v>
      </c>
      <c r="E736" s="3">
        <v>43495</v>
      </c>
      <c r="F736" t="s">
        <v>2039</v>
      </c>
    </row>
    <row r="737" spans="1:6">
      <c r="A737" s="1" t="s">
        <v>1272</v>
      </c>
      <c r="B737" t="s">
        <v>1272</v>
      </c>
      <c r="C737" t="s">
        <v>2006</v>
      </c>
      <c r="E737" s="3">
        <v>43490</v>
      </c>
      <c r="F737" t="s">
        <v>2039</v>
      </c>
    </row>
    <row r="738" spans="1:6">
      <c r="A738" s="1" t="s">
        <v>1273</v>
      </c>
      <c r="B738" t="s">
        <v>1273</v>
      </c>
      <c r="C738" t="s">
        <v>2006</v>
      </c>
      <c r="E738" s="3">
        <v>43493</v>
      </c>
      <c r="F738" t="s">
        <v>2039</v>
      </c>
    </row>
    <row r="739" spans="1:6">
      <c r="A739" s="1" t="s">
        <v>1274</v>
      </c>
      <c r="B739" t="s">
        <v>1274</v>
      </c>
      <c r="C739" t="s">
        <v>2006</v>
      </c>
      <c r="E739" s="3">
        <v>43490</v>
      </c>
      <c r="F739" t="s">
        <v>2039</v>
      </c>
    </row>
    <row r="740" spans="1:6">
      <c r="A740" s="1" t="s">
        <v>1275</v>
      </c>
      <c r="B740" t="s">
        <v>1275</v>
      </c>
      <c r="C740" t="s">
        <v>2006</v>
      </c>
      <c r="E740" s="3">
        <v>43496</v>
      </c>
      <c r="F740" t="s">
        <v>2039</v>
      </c>
    </row>
    <row r="741" spans="1:6">
      <c r="A741" s="1" t="s">
        <v>1276</v>
      </c>
      <c r="B741" t="s">
        <v>1276</v>
      </c>
      <c r="C741" t="s">
        <v>2006</v>
      </c>
      <c r="E741" s="3">
        <v>43496</v>
      </c>
      <c r="F741" t="s">
        <v>2039</v>
      </c>
    </row>
    <row r="742" spans="1:6">
      <c r="A742" s="1" t="s">
        <v>1277</v>
      </c>
      <c r="B742" t="s">
        <v>1277</v>
      </c>
      <c r="C742" t="s">
        <v>2006</v>
      </c>
      <c r="E742" s="3">
        <v>43185</v>
      </c>
      <c r="F742" t="s">
        <v>2039</v>
      </c>
    </row>
    <row r="743" spans="1:6">
      <c r="A743" s="1" t="s">
        <v>1278</v>
      </c>
      <c r="B743" t="s">
        <v>1278</v>
      </c>
      <c r="C743" t="s">
        <v>2006</v>
      </c>
      <c r="E743" s="3">
        <v>43185</v>
      </c>
      <c r="F743" t="s">
        <v>2039</v>
      </c>
    </row>
    <row r="744" spans="1:6">
      <c r="A744" s="1" t="s">
        <v>1279</v>
      </c>
      <c r="B744" t="s">
        <v>1279</v>
      </c>
      <c r="C744" t="s">
        <v>2006</v>
      </c>
      <c r="E744" s="3">
        <v>43189</v>
      </c>
      <c r="F744" t="s">
        <v>2039</v>
      </c>
    </row>
    <row r="745" spans="1:6">
      <c r="A745" s="1" t="s">
        <v>1280</v>
      </c>
      <c r="B745" t="s">
        <v>1280</v>
      </c>
      <c r="C745" t="s">
        <v>2006</v>
      </c>
      <c r="E745" s="3">
        <v>43189</v>
      </c>
      <c r="F745" t="s">
        <v>2039</v>
      </c>
    </row>
    <row r="746" spans="1:6">
      <c r="A746" s="1" t="s">
        <v>1281</v>
      </c>
      <c r="B746" t="s">
        <v>1281</v>
      </c>
      <c r="C746" t="s">
        <v>2005</v>
      </c>
      <c r="E746" s="3">
        <v>43439</v>
      </c>
      <c r="F746" t="s">
        <v>2039</v>
      </c>
    </row>
    <row r="747" spans="1:6">
      <c r="A747" s="1" t="s">
        <v>1282</v>
      </c>
      <c r="B747" t="s">
        <v>1282</v>
      </c>
      <c r="C747" t="s">
        <v>2007</v>
      </c>
      <c r="E747" s="3">
        <v>43189</v>
      </c>
      <c r="F747" t="s">
        <v>2039</v>
      </c>
    </row>
    <row r="748" spans="1:6">
      <c r="A748" s="1" t="s">
        <v>1283</v>
      </c>
      <c r="B748" t="s">
        <v>1283</v>
      </c>
      <c r="C748" t="s">
        <v>2006</v>
      </c>
      <c r="E748" s="3">
        <v>43189</v>
      </c>
      <c r="F748" t="s">
        <v>2039</v>
      </c>
    </row>
    <row r="749" spans="1:6">
      <c r="A749" s="1" t="s">
        <v>1284</v>
      </c>
      <c r="B749" t="s">
        <v>1284</v>
      </c>
      <c r="C749" t="s">
        <v>2006</v>
      </c>
      <c r="E749" s="3">
        <v>43189</v>
      </c>
      <c r="F749" t="s">
        <v>2039</v>
      </c>
    </row>
    <row r="750" spans="1:6">
      <c r="A750" s="1" t="s">
        <v>1285</v>
      </c>
      <c r="B750" t="s">
        <v>1285</v>
      </c>
      <c r="C750" t="s">
        <v>2005</v>
      </c>
      <c r="E750" s="3">
        <v>43294</v>
      </c>
      <c r="F750" t="s">
        <v>2039</v>
      </c>
    </row>
    <row r="751" spans="1:6">
      <c r="A751" s="1" t="s">
        <v>1286</v>
      </c>
      <c r="B751" t="s">
        <v>1286</v>
      </c>
      <c r="C751" t="s">
        <v>2006</v>
      </c>
      <c r="E751" s="3">
        <v>43236</v>
      </c>
      <c r="F751" t="s">
        <v>2039</v>
      </c>
    </row>
    <row r="752" spans="1:6">
      <c r="A752" s="1" t="s">
        <v>1287</v>
      </c>
      <c r="B752" t="s">
        <v>1287</v>
      </c>
      <c r="C752" t="s">
        <v>2005</v>
      </c>
      <c r="D752" t="s">
        <v>2020</v>
      </c>
      <c r="E752" s="3">
        <v>43536</v>
      </c>
      <c r="F752" t="s">
        <v>2039</v>
      </c>
    </row>
    <row r="753" spans="1:6">
      <c r="A753" s="1" t="s">
        <v>1288</v>
      </c>
      <c r="B753" t="s">
        <v>1288</v>
      </c>
      <c r="C753" t="s">
        <v>2005</v>
      </c>
      <c r="E753" s="3">
        <v>43356</v>
      </c>
      <c r="F753" t="s">
        <v>2039</v>
      </c>
    </row>
    <row r="754" spans="1:6">
      <c r="A754" s="1" t="s">
        <v>1289</v>
      </c>
      <c r="B754" t="s">
        <v>1289</v>
      </c>
      <c r="C754" t="s">
        <v>2007</v>
      </c>
      <c r="E754" s="3">
        <v>43206</v>
      </c>
      <c r="F754" t="s">
        <v>2039</v>
      </c>
    </row>
    <row r="755" spans="1:6">
      <c r="A755" s="1" t="s">
        <v>1290</v>
      </c>
      <c r="B755" t="s">
        <v>1290</v>
      </c>
      <c r="C755" t="s">
        <v>2005</v>
      </c>
      <c r="D755" t="s">
        <v>92</v>
      </c>
      <c r="E755" s="3">
        <v>43378</v>
      </c>
      <c r="F755" t="s">
        <v>2039</v>
      </c>
    </row>
    <row r="756" spans="1:6">
      <c r="A756" s="1" t="s">
        <v>1291</v>
      </c>
      <c r="B756" t="s">
        <v>1291</v>
      </c>
      <c r="C756" t="s">
        <v>2005</v>
      </c>
      <c r="E756" s="3">
        <v>43230</v>
      </c>
      <c r="F756" t="s">
        <v>2039</v>
      </c>
    </row>
    <row r="757" spans="1:6">
      <c r="A757" s="1" t="s">
        <v>1292</v>
      </c>
      <c r="B757" t="s">
        <v>1292</v>
      </c>
      <c r="C757" t="s">
        <v>2005</v>
      </c>
      <c r="E757" s="3">
        <v>43207</v>
      </c>
      <c r="F757" t="s">
        <v>2039</v>
      </c>
    </row>
    <row r="758" spans="1:6">
      <c r="A758" s="1" t="s">
        <v>1293</v>
      </c>
      <c r="B758" t="s">
        <v>1293</v>
      </c>
      <c r="C758" t="s">
        <v>2007</v>
      </c>
      <c r="E758" s="3">
        <v>43270</v>
      </c>
      <c r="F758" t="s">
        <v>2039</v>
      </c>
    </row>
    <row r="759" spans="1:6">
      <c r="A759" s="1" t="s">
        <v>1294</v>
      </c>
      <c r="B759" t="s">
        <v>1294</v>
      </c>
      <c r="C759" t="s">
        <v>2006</v>
      </c>
      <c r="E759" s="3">
        <v>43227</v>
      </c>
      <c r="F759" t="s">
        <v>2039</v>
      </c>
    </row>
    <row r="760" spans="1:6">
      <c r="A760" s="1" t="s">
        <v>1295</v>
      </c>
      <c r="B760" t="s">
        <v>1295</v>
      </c>
      <c r="C760" t="s">
        <v>2006</v>
      </c>
      <c r="D760" t="s">
        <v>98</v>
      </c>
      <c r="E760" s="3">
        <v>43473</v>
      </c>
      <c r="F760" t="s">
        <v>2039</v>
      </c>
    </row>
    <row r="761" spans="1:6">
      <c r="A761" s="1" t="s">
        <v>1296</v>
      </c>
      <c r="B761" t="s">
        <v>1296</v>
      </c>
      <c r="C761" t="s">
        <v>2006</v>
      </c>
      <c r="E761" s="3">
        <v>43251</v>
      </c>
      <c r="F761" t="s">
        <v>2039</v>
      </c>
    </row>
    <row r="762" spans="1:6">
      <c r="A762" s="1" t="s">
        <v>1297</v>
      </c>
      <c r="B762" t="s">
        <v>1297</v>
      </c>
      <c r="C762" t="s">
        <v>2006</v>
      </c>
      <c r="E762" s="3">
        <v>43251</v>
      </c>
      <c r="F762" t="s">
        <v>2039</v>
      </c>
    </row>
    <row r="763" spans="1:6">
      <c r="A763" s="1" t="s">
        <v>1298</v>
      </c>
      <c r="B763" t="s">
        <v>1298</v>
      </c>
      <c r="C763" t="s">
        <v>2006</v>
      </c>
      <c r="D763" t="s">
        <v>91</v>
      </c>
      <c r="E763" s="3">
        <v>43602</v>
      </c>
      <c r="F763" t="s">
        <v>2039</v>
      </c>
    </row>
    <row r="764" spans="1:6">
      <c r="A764" s="1" t="s">
        <v>1299</v>
      </c>
      <c r="B764" t="s">
        <v>1299</v>
      </c>
      <c r="C764" t="s">
        <v>2006</v>
      </c>
      <c r="E764" s="3">
        <v>43251</v>
      </c>
      <c r="F764" t="s">
        <v>2039</v>
      </c>
    </row>
    <row r="765" spans="1:6">
      <c r="A765" s="1" t="s">
        <v>1300</v>
      </c>
      <c r="B765" t="s">
        <v>1300</v>
      </c>
      <c r="C765" t="s">
        <v>2006</v>
      </c>
      <c r="E765" s="3">
        <v>43227</v>
      </c>
      <c r="F765" t="s">
        <v>2039</v>
      </c>
    </row>
    <row r="766" spans="1:6">
      <c r="A766" s="1" t="s">
        <v>1301</v>
      </c>
      <c r="B766" t="s">
        <v>1301</v>
      </c>
      <c r="C766" t="s">
        <v>2006</v>
      </c>
      <c r="E766" s="3">
        <v>43251</v>
      </c>
      <c r="F766" t="s">
        <v>2039</v>
      </c>
    </row>
    <row r="767" spans="1:6">
      <c r="A767" s="1" t="s">
        <v>1302</v>
      </c>
      <c r="B767" t="s">
        <v>1302</v>
      </c>
      <c r="C767" t="s">
        <v>2005</v>
      </c>
      <c r="E767" s="3">
        <v>43364</v>
      </c>
      <c r="F767" t="s">
        <v>2039</v>
      </c>
    </row>
    <row r="768" spans="1:6">
      <c r="A768" s="1" t="s">
        <v>1303</v>
      </c>
      <c r="B768" t="s">
        <v>1303</v>
      </c>
      <c r="C768" t="s">
        <v>2005</v>
      </c>
      <c r="E768" s="3">
        <v>43235</v>
      </c>
      <c r="F768" t="s">
        <v>2039</v>
      </c>
    </row>
    <row r="769" spans="1:6">
      <c r="A769" s="1" t="s">
        <v>1304</v>
      </c>
      <c r="B769" t="s">
        <v>1304</v>
      </c>
      <c r="C769" t="s">
        <v>2005</v>
      </c>
      <c r="D769" t="s">
        <v>95</v>
      </c>
      <c r="E769" s="3">
        <v>43634</v>
      </c>
      <c r="F769" t="s">
        <v>2039</v>
      </c>
    </row>
    <row r="770" spans="1:6">
      <c r="A770" s="1" t="s">
        <v>1305</v>
      </c>
      <c r="B770" t="s">
        <v>1305</v>
      </c>
      <c r="C770" t="s">
        <v>2005</v>
      </c>
      <c r="E770" s="3">
        <v>43251</v>
      </c>
      <c r="F770" t="s">
        <v>2039</v>
      </c>
    </row>
    <row r="771" spans="1:6">
      <c r="A771" s="1" t="s">
        <v>1306</v>
      </c>
      <c r="B771" t="s">
        <v>1306</v>
      </c>
      <c r="C771" t="s">
        <v>2005</v>
      </c>
      <c r="D771" t="s">
        <v>2028</v>
      </c>
      <c r="E771" s="3">
        <v>43536</v>
      </c>
      <c r="F771" t="s">
        <v>2039</v>
      </c>
    </row>
    <row r="772" spans="1:6">
      <c r="A772" s="1" t="s">
        <v>1307</v>
      </c>
      <c r="B772" t="s">
        <v>1307</v>
      </c>
      <c r="C772" t="s">
        <v>2006</v>
      </c>
      <c r="E772" s="3">
        <v>43243</v>
      </c>
      <c r="F772" t="s">
        <v>2039</v>
      </c>
    </row>
    <row r="773" spans="1:6">
      <c r="A773" s="1" t="s">
        <v>1308</v>
      </c>
      <c r="B773" t="s">
        <v>1308</v>
      </c>
      <c r="C773" t="s">
        <v>2005</v>
      </c>
      <c r="D773" t="s">
        <v>93</v>
      </c>
      <c r="E773" s="3">
        <v>43293</v>
      </c>
      <c r="F773" t="s">
        <v>2039</v>
      </c>
    </row>
    <row r="774" spans="1:6">
      <c r="A774" s="1" t="s">
        <v>1309</v>
      </c>
      <c r="B774" t="s">
        <v>1309</v>
      </c>
      <c r="C774" t="s">
        <v>2005</v>
      </c>
      <c r="E774" s="3">
        <v>43293</v>
      </c>
      <c r="F774" t="s">
        <v>2039</v>
      </c>
    </row>
    <row r="775" spans="1:6">
      <c r="A775" s="1" t="s">
        <v>1310</v>
      </c>
      <c r="B775" t="s">
        <v>1310</v>
      </c>
      <c r="C775" t="s">
        <v>2005</v>
      </c>
      <c r="E775" s="3">
        <v>43496</v>
      </c>
      <c r="F775" t="s">
        <v>2039</v>
      </c>
    </row>
    <row r="776" spans="1:6">
      <c r="A776" s="1" t="s">
        <v>1311</v>
      </c>
      <c r="B776" t="s">
        <v>1311</v>
      </c>
      <c r="C776" t="s">
        <v>2005</v>
      </c>
      <c r="D776" t="s">
        <v>100</v>
      </c>
      <c r="E776" s="3">
        <v>43570</v>
      </c>
      <c r="F776" t="s">
        <v>2039</v>
      </c>
    </row>
    <row r="777" spans="1:6">
      <c r="A777" s="1" t="s">
        <v>1312</v>
      </c>
      <c r="B777" t="s">
        <v>1312</v>
      </c>
      <c r="C777" t="s">
        <v>2005</v>
      </c>
      <c r="D777" t="s">
        <v>92</v>
      </c>
      <c r="E777" s="3">
        <v>43342</v>
      </c>
      <c r="F777" t="s">
        <v>2039</v>
      </c>
    </row>
    <row r="778" spans="1:6">
      <c r="A778" s="1" t="s">
        <v>1313</v>
      </c>
      <c r="B778" t="s">
        <v>1313</v>
      </c>
      <c r="C778" t="s">
        <v>2005</v>
      </c>
      <c r="E778" s="3">
        <v>43251</v>
      </c>
      <c r="F778" t="s">
        <v>2039</v>
      </c>
    </row>
    <row r="779" spans="1:6">
      <c r="A779" s="1" t="s">
        <v>1314</v>
      </c>
      <c r="B779" t="s">
        <v>1314</v>
      </c>
      <c r="C779" t="s">
        <v>2005</v>
      </c>
      <c r="E779" s="3">
        <v>43251</v>
      </c>
      <c r="F779" t="s">
        <v>2039</v>
      </c>
    </row>
    <row r="780" spans="1:6">
      <c r="A780" s="1" t="s">
        <v>1315</v>
      </c>
      <c r="B780" t="s">
        <v>1315</v>
      </c>
      <c r="C780" t="s">
        <v>2005</v>
      </c>
      <c r="E780" s="3">
        <v>43378</v>
      </c>
      <c r="F780" t="s">
        <v>2039</v>
      </c>
    </row>
    <row r="781" spans="1:6">
      <c r="A781" s="1" t="s">
        <v>1316</v>
      </c>
      <c r="B781" t="s">
        <v>1316</v>
      </c>
      <c r="C781" t="s">
        <v>2005</v>
      </c>
      <c r="E781" s="3">
        <v>43342</v>
      </c>
      <c r="F781" t="s">
        <v>2039</v>
      </c>
    </row>
    <row r="782" spans="1:6">
      <c r="A782" s="1" t="s">
        <v>1317</v>
      </c>
      <c r="B782" t="s">
        <v>1317</v>
      </c>
      <c r="C782" t="s">
        <v>2005</v>
      </c>
      <c r="D782" t="s">
        <v>102</v>
      </c>
      <c r="E782" s="3">
        <v>43619</v>
      </c>
      <c r="F782" t="s">
        <v>2039</v>
      </c>
    </row>
    <row r="783" spans="1:6">
      <c r="A783" s="1" t="s">
        <v>1318</v>
      </c>
      <c r="B783" t="s">
        <v>1318</v>
      </c>
      <c r="C783" t="s">
        <v>2005</v>
      </c>
      <c r="E783" s="3">
        <v>43496</v>
      </c>
      <c r="F783" t="s">
        <v>2039</v>
      </c>
    </row>
    <row r="784" spans="1:6">
      <c r="A784" s="1" t="s">
        <v>1319</v>
      </c>
      <c r="B784" t="s">
        <v>1319</v>
      </c>
      <c r="C784" t="s">
        <v>2005</v>
      </c>
      <c r="E784" s="3">
        <v>43251</v>
      </c>
      <c r="F784" t="s">
        <v>2039</v>
      </c>
    </row>
    <row r="785" spans="1:6">
      <c r="A785" s="1" t="s">
        <v>1320</v>
      </c>
      <c r="B785" t="s">
        <v>1320</v>
      </c>
      <c r="C785" t="s">
        <v>2005</v>
      </c>
      <c r="E785" s="3">
        <v>43251</v>
      </c>
      <c r="F785" t="s">
        <v>2039</v>
      </c>
    </row>
    <row r="786" spans="1:6">
      <c r="A786" s="1" t="s">
        <v>1321</v>
      </c>
      <c r="B786" t="s">
        <v>1321</v>
      </c>
      <c r="C786" t="s">
        <v>2005</v>
      </c>
      <c r="E786" s="3">
        <v>43251</v>
      </c>
      <c r="F786" t="s">
        <v>2039</v>
      </c>
    </row>
    <row r="787" spans="1:6">
      <c r="A787" s="1" t="s">
        <v>1322</v>
      </c>
      <c r="B787" t="s">
        <v>1322</v>
      </c>
      <c r="C787" t="s">
        <v>2005</v>
      </c>
      <c r="E787" s="3">
        <v>43476</v>
      </c>
      <c r="F787" t="s">
        <v>2039</v>
      </c>
    </row>
    <row r="788" spans="1:6">
      <c r="A788" s="1" t="s">
        <v>1323</v>
      </c>
      <c r="B788" t="s">
        <v>1323</v>
      </c>
      <c r="C788" t="s">
        <v>2005</v>
      </c>
      <c r="E788" s="3">
        <v>43269</v>
      </c>
      <c r="F788" t="s">
        <v>2039</v>
      </c>
    </row>
    <row r="789" spans="1:6">
      <c r="A789" s="1" t="s">
        <v>1324</v>
      </c>
      <c r="B789" t="s">
        <v>1324</v>
      </c>
      <c r="C789" t="s">
        <v>2005</v>
      </c>
      <c r="E789" s="3">
        <v>43276</v>
      </c>
      <c r="F789" t="s">
        <v>2039</v>
      </c>
    </row>
    <row r="790" spans="1:6">
      <c r="A790" s="1" t="s">
        <v>1325</v>
      </c>
      <c r="B790" t="s">
        <v>1325</v>
      </c>
      <c r="C790" t="s">
        <v>2005</v>
      </c>
      <c r="E790" s="3">
        <v>43263</v>
      </c>
      <c r="F790" t="s">
        <v>2039</v>
      </c>
    </row>
    <row r="791" spans="1:6">
      <c r="A791" s="1" t="s">
        <v>1326</v>
      </c>
      <c r="B791" t="s">
        <v>1326</v>
      </c>
      <c r="C791" t="s">
        <v>2005</v>
      </c>
      <c r="E791" s="3">
        <v>43280</v>
      </c>
      <c r="F791" t="s">
        <v>2039</v>
      </c>
    </row>
    <row r="792" spans="1:6">
      <c r="A792" s="1" t="s">
        <v>1327</v>
      </c>
      <c r="B792" t="s">
        <v>1327</v>
      </c>
      <c r="C792" t="s">
        <v>2005</v>
      </c>
      <c r="E792" s="3">
        <v>43280</v>
      </c>
      <c r="F792" t="s">
        <v>2039</v>
      </c>
    </row>
    <row r="793" spans="1:6">
      <c r="A793" s="1" t="s">
        <v>1328</v>
      </c>
      <c r="B793" t="s">
        <v>1328</v>
      </c>
      <c r="C793" t="s">
        <v>2005</v>
      </c>
      <c r="E793" s="3">
        <v>43280</v>
      </c>
      <c r="F793" t="s">
        <v>2039</v>
      </c>
    </row>
    <row r="794" spans="1:6">
      <c r="A794" s="1" t="s">
        <v>1329</v>
      </c>
      <c r="B794" t="s">
        <v>1329</v>
      </c>
      <c r="C794" t="s">
        <v>2005</v>
      </c>
      <c r="E794" s="3">
        <v>43280</v>
      </c>
      <c r="F794" t="s">
        <v>2039</v>
      </c>
    </row>
    <row r="795" spans="1:6">
      <c r="A795" s="1" t="s">
        <v>1330</v>
      </c>
      <c r="B795" t="s">
        <v>1330</v>
      </c>
      <c r="C795" t="s">
        <v>2005</v>
      </c>
      <c r="E795" s="3">
        <v>43280</v>
      </c>
      <c r="F795" t="s">
        <v>2039</v>
      </c>
    </row>
    <row r="796" spans="1:6">
      <c r="A796" s="1" t="s">
        <v>1331</v>
      </c>
      <c r="B796" t="s">
        <v>1331</v>
      </c>
      <c r="C796" t="s">
        <v>2005</v>
      </c>
      <c r="E796" s="3">
        <v>43635</v>
      </c>
      <c r="F796" t="s">
        <v>2039</v>
      </c>
    </row>
    <row r="797" spans="1:6">
      <c r="A797" s="1" t="s">
        <v>1332</v>
      </c>
      <c r="B797" t="s">
        <v>1332</v>
      </c>
      <c r="C797" t="s">
        <v>2005</v>
      </c>
      <c r="E797" s="3">
        <v>43280</v>
      </c>
      <c r="F797" t="s">
        <v>2039</v>
      </c>
    </row>
    <row r="798" spans="1:6">
      <c r="A798" s="1" t="s">
        <v>1333</v>
      </c>
      <c r="B798" t="s">
        <v>1333</v>
      </c>
      <c r="C798" t="s">
        <v>2005</v>
      </c>
      <c r="E798" s="3">
        <v>43278</v>
      </c>
      <c r="F798" t="s">
        <v>2039</v>
      </c>
    </row>
    <row r="799" spans="1:6">
      <c r="A799" s="1" t="s">
        <v>1334</v>
      </c>
      <c r="B799" t="s">
        <v>1334</v>
      </c>
      <c r="C799" t="s">
        <v>2005</v>
      </c>
      <c r="E799" s="3">
        <v>43280</v>
      </c>
      <c r="F799" t="s">
        <v>2039</v>
      </c>
    </row>
    <row r="800" spans="1:6">
      <c r="A800" s="1" t="s">
        <v>1335</v>
      </c>
      <c r="B800" t="s">
        <v>1335</v>
      </c>
      <c r="C800" t="s">
        <v>2005</v>
      </c>
      <c r="E800" s="3">
        <v>43278</v>
      </c>
      <c r="F800" t="s">
        <v>2039</v>
      </c>
    </row>
    <row r="801" spans="1:6">
      <c r="A801" s="1" t="s">
        <v>1336</v>
      </c>
      <c r="B801" t="s">
        <v>1336</v>
      </c>
      <c r="C801" t="s">
        <v>2005</v>
      </c>
      <c r="D801" t="s">
        <v>97</v>
      </c>
      <c r="E801" s="3">
        <v>43278</v>
      </c>
      <c r="F801" t="s">
        <v>2039</v>
      </c>
    </row>
    <row r="802" spans="1:6">
      <c r="A802" s="1" t="s">
        <v>1337</v>
      </c>
      <c r="B802" t="s">
        <v>1337</v>
      </c>
      <c r="C802" t="s">
        <v>2005</v>
      </c>
      <c r="E802" s="3">
        <v>43280</v>
      </c>
      <c r="F802" t="s">
        <v>2039</v>
      </c>
    </row>
    <row r="803" spans="1:6">
      <c r="A803" s="1" t="s">
        <v>1338</v>
      </c>
      <c r="B803" t="s">
        <v>1338</v>
      </c>
      <c r="C803" t="s">
        <v>2005</v>
      </c>
      <c r="E803" s="3">
        <v>43280</v>
      </c>
      <c r="F803" t="s">
        <v>2039</v>
      </c>
    </row>
    <row r="804" spans="1:6">
      <c r="A804" s="1" t="s">
        <v>1339</v>
      </c>
      <c r="B804" t="s">
        <v>1339</v>
      </c>
      <c r="C804" t="s">
        <v>2006</v>
      </c>
      <c r="E804" s="3">
        <v>43312</v>
      </c>
      <c r="F804" t="s">
        <v>2039</v>
      </c>
    </row>
    <row r="805" spans="1:6">
      <c r="A805" s="1" t="s">
        <v>1340</v>
      </c>
      <c r="B805" t="s">
        <v>1340</v>
      </c>
      <c r="C805" t="s">
        <v>2006</v>
      </c>
      <c r="D805" t="s">
        <v>93</v>
      </c>
      <c r="E805" s="3">
        <v>43305</v>
      </c>
      <c r="F805" t="s">
        <v>2039</v>
      </c>
    </row>
    <row r="806" spans="1:6">
      <c r="A806" s="1" t="s">
        <v>1341</v>
      </c>
      <c r="B806" t="s">
        <v>1341</v>
      </c>
      <c r="C806" t="s">
        <v>2006</v>
      </c>
      <c r="E806" s="3">
        <v>43312</v>
      </c>
      <c r="F806" t="s">
        <v>2039</v>
      </c>
    </row>
    <row r="807" spans="1:6">
      <c r="A807" s="1" t="s">
        <v>1342</v>
      </c>
      <c r="B807" t="s">
        <v>1342</v>
      </c>
      <c r="C807" t="s">
        <v>2007</v>
      </c>
      <c r="E807" s="3">
        <v>43130</v>
      </c>
      <c r="F807" t="s">
        <v>2039</v>
      </c>
    </row>
    <row r="808" spans="1:6">
      <c r="A808" s="1" t="s">
        <v>1343</v>
      </c>
      <c r="B808" t="s">
        <v>1343</v>
      </c>
      <c r="C808" t="s">
        <v>2005</v>
      </c>
      <c r="D808" t="s">
        <v>2009</v>
      </c>
      <c r="E808" s="3">
        <v>43476</v>
      </c>
      <c r="F808" t="s">
        <v>2039</v>
      </c>
    </row>
    <row r="809" spans="1:6">
      <c r="A809" s="1" t="s">
        <v>1344</v>
      </c>
      <c r="B809" t="s">
        <v>1344</v>
      </c>
      <c r="C809" t="s">
        <v>2005</v>
      </c>
      <c r="E809" s="3">
        <v>43131</v>
      </c>
      <c r="F809" t="s">
        <v>2039</v>
      </c>
    </row>
    <row r="810" spans="1:6">
      <c r="A810" s="1" t="s">
        <v>1345</v>
      </c>
      <c r="B810" t="s">
        <v>1345</v>
      </c>
      <c r="C810" t="s">
        <v>2006</v>
      </c>
      <c r="E810" s="3">
        <v>43496</v>
      </c>
      <c r="F810" t="s">
        <v>2039</v>
      </c>
    </row>
    <row r="811" spans="1:6">
      <c r="A811" s="1" t="s">
        <v>1346</v>
      </c>
      <c r="B811" t="s">
        <v>1346</v>
      </c>
      <c r="C811" t="s">
        <v>2006</v>
      </c>
      <c r="E811" s="3">
        <v>43553</v>
      </c>
      <c r="F811" t="s">
        <v>2039</v>
      </c>
    </row>
    <row r="812" spans="1:6">
      <c r="A812" s="1" t="s">
        <v>1347</v>
      </c>
      <c r="B812" t="s">
        <v>1347</v>
      </c>
      <c r="C812" t="s">
        <v>2006</v>
      </c>
      <c r="E812" s="3">
        <v>43536</v>
      </c>
      <c r="F812" t="s">
        <v>2039</v>
      </c>
    </row>
    <row r="813" spans="1:6">
      <c r="A813" s="1" t="s">
        <v>1348</v>
      </c>
      <c r="B813" t="s">
        <v>1348</v>
      </c>
      <c r="C813" t="s">
        <v>2006</v>
      </c>
      <c r="E813" s="3">
        <v>43536</v>
      </c>
      <c r="F813" t="s">
        <v>2039</v>
      </c>
    </row>
    <row r="814" spans="1:6">
      <c r="A814" s="1" t="s">
        <v>1349</v>
      </c>
      <c r="B814" t="s">
        <v>1349</v>
      </c>
      <c r="C814" t="s">
        <v>2006</v>
      </c>
      <c r="D814" t="s">
        <v>98</v>
      </c>
      <c r="E814" s="3">
        <v>43641</v>
      </c>
      <c r="F814" t="s">
        <v>2039</v>
      </c>
    </row>
    <row r="815" spans="1:6">
      <c r="A815" s="1" t="s">
        <v>1350</v>
      </c>
      <c r="B815" t="s">
        <v>1350</v>
      </c>
      <c r="C815" t="s">
        <v>2006</v>
      </c>
      <c r="E815" s="3">
        <v>43553</v>
      </c>
      <c r="F815" t="s">
        <v>2039</v>
      </c>
    </row>
    <row r="816" spans="1:6">
      <c r="A816" s="1" t="s">
        <v>1351</v>
      </c>
      <c r="B816" t="s">
        <v>1351</v>
      </c>
      <c r="C816" t="s">
        <v>2006</v>
      </c>
      <c r="E816" s="3">
        <v>43536</v>
      </c>
      <c r="F816" t="s">
        <v>2039</v>
      </c>
    </row>
    <row r="817" spans="1:6">
      <c r="A817" s="1" t="s">
        <v>1352</v>
      </c>
      <c r="B817" t="s">
        <v>1352</v>
      </c>
      <c r="C817" t="s">
        <v>2006</v>
      </c>
      <c r="E817" s="3">
        <v>43553</v>
      </c>
      <c r="F817" t="s">
        <v>2039</v>
      </c>
    </row>
    <row r="818" spans="1:6">
      <c r="A818" s="1" t="s">
        <v>1353</v>
      </c>
      <c r="B818" t="s">
        <v>1353</v>
      </c>
      <c r="C818" t="s">
        <v>2006</v>
      </c>
      <c r="E818" s="3">
        <v>43536</v>
      </c>
      <c r="F818" t="s">
        <v>2039</v>
      </c>
    </row>
    <row r="819" spans="1:6">
      <c r="A819" s="1" t="s">
        <v>1354</v>
      </c>
      <c r="B819" t="s">
        <v>1354</v>
      </c>
      <c r="C819" t="s">
        <v>2006</v>
      </c>
      <c r="E819" s="3">
        <v>43550</v>
      </c>
      <c r="F819" t="s">
        <v>2039</v>
      </c>
    </row>
    <row r="820" spans="1:6">
      <c r="A820" s="1" t="s">
        <v>1355</v>
      </c>
      <c r="B820" t="s">
        <v>1355</v>
      </c>
      <c r="C820" t="s">
        <v>2006</v>
      </c>
      <c r="E820" s="3">
        <v>43553</v>
      </c>
      <c r="F820" t="s">
        <v>2039</v>
      </c>
    </row>
    <row r="821" spans="1:6">
      <c r="A821" s="1" t="s">
        <v>1356</v>
      </c>
      <c r="B821" t="s">
        <v>1356</v>
      </c>
      <c r="C821" t="s">
        <v>2006</v>
      </c>
      <c r="E821" s="3">
        <v>43536</v>
      </c>
      <c r="F821" t="s">
        <v>2039</v>
      </c>
    </row>
    <row r="822" spans="1:6">
      <c r="A822" s="1" t="s">
        <v>1357</v>
      </c>
      <c r="B822" t="s">
        <v>1357</v>
      </c>
      <c r="C822" t="s">
        <v>2006</v>
      </c>
      <c r="E822" s="3">
        <v>43536</v>
      </c>
      <c r="F822" t="s">
        <v>2039</v>
      </c>
    </row>
    <row r="823" spans="1:6">
      <c r="A823" s="1" t="s">
        <v>1358</v>
      </c>
      <c r="B823" t="s">
        <v>1358</v>
      </c>
      <c r="C823" t="s">
        <v>2006</v>
      </c>
      <c r="E823" s="3">
        <v>43536</v>
      </c>
      <c r="F823" t="s">
        <v>2039</v>
      </c>
    </row>
    <row r="824" spans="1:6">
      <c r="A824" s="1" t="s">
        <v>1359</v>
      </c>
      <c r="B824" t="s">
        <v>1359</v>
      </c>
      <c r="C824" t="s">
        <v>2006</v>
      </c>
      <c r="E824" s="3">
        <v>43536</v>
      </c>
      <c r="F824" t="s">
        <v>2039</v>
      </c>
    </row>
    <row r="825" spans="1:6">
      <c r="A825" s="1" t="s">
        <v>1360</v>
      </c>
      <c r="B825" t="s">
        <v>1360</v>
      </c>
      <c r="C825" t="s">
        <v>2006</v>
      </c>
      <c r="E825" s="3">
        <v>43536</v>
      </c>
      <c r="F825" t="s">
        <v>2039</v>
      </c>
    </row>
    <row r="826" spans="1:6">
      <c r="A826" s="1" t="s">
        <v>1361</v>
      </c>
      <c r="B826" t="s">
        <v>1361</v>
      </c>
      <c r="C826" t="s">
        <v>2006</v>
      </c>
      <c r="D826" t="s">
        <v>99</v>
      </c>
      <c r="E826" s="3">
        <v>43553</v>
      </c>
      <c r="F826" t="s">
        <v>2039</v>
      </c>
    </row>
    <row r="827" spans="1:6">
      <c r="A827" s="1" t="s">
        <v>1362</v>
      </c>
      <c r="B827" t="s">
        <v>1362</v>
      </c>
      <c r="C827" t="s">
        <v>2006</v>
      </c>
      <c r="D827" t="s">
        <v>92</v>
      </c>
      <c r="E827" s="3">
        <v>43602</v>
      </c>
      <c r="F827" t="s">
        <v>2039</v>
      </c>
    </row>
    <row r="828" spans="1:6">
      <c r="A828" s="1" t="s">
        <v>1363</v>
      </c>
      <c r="B828" t="s">
        <v>1363</v>
      </c>
      <c r="C828" t="s">
        <v>2006</v>
      </c>
      <c r="E828" s="3">
        <v>43553</v>
      </c>
      <c r="F828" t="s">
        <v>2039</v>
      </c>
    </row>
    <row r="829" spans="1:6">
      <c r="A829" s="1" t="s">
        <v>1364</v>
      </c>
      <c r="B829" t="s">
        <v>1364</v>
      </c>
      <c r="C829" t="s">
        <v>2006</v>
      </c>
      <c r="E829" s="3">
        <v>43553</v>
      </c>
      <c r="F829" t="s">
        <v>2039</v>
      </c>
    </row>
    <row r="830" spans="1:6">
      <c r="A830" s="1" t="s">
        <v>1365</v>
      </c>
      <c r="B830" t="s">
        <v>1365</v>
      </c>
      <c r="C830" t="s">
        <v>2006</v>
      </c>
      <c r="E830" s="3">
        <v>43553</v>
      </c>
      <c r="F830" t="s">
        <v>2039</v>
      </c>
    </row>
    <row r="831" spans="1:6">
      <c r="A831" s="1" t="s">
        <v>1366</v>
      </c>
      <c r="B831" t="s">
        <v>1366</v>
      </c>
      <c r="C831" t="s">
        <v>2006</v>
      </c>
      <c r="E831" s="3">
        <v>43553</v>
      </c>
      <c r="F831" t="s">
        <v>2039</v>
      </c>
    </row>
    <row r="832" spans="1:6">
      <c r="A832" s="1" t="s">
        <v>1367</v>
      </c>
      <c r="B832" t="s">
        <v>1367</v>
      </c>
      <c r="C832" t="s">
        <v>2006</v>
      </c>
      <c r="E832" s="3">
        <v>43553</v>
      </c>
      <c r="F832" t="s">
        <v>2039</v>
      </c>
    </row>
    <row r="833" spans="1:6">
      <c r="A833" s="1" t="s">
        <v>1368</v>
      </c>
      <c r="B833" t="s">
        <v>1368</v>
      </c>
      <c r="C833" t="s">
        <v>2006</v>
      </c>
      <c r="E833" s="3">
        <v>43553</v>
      </c>
      <c r="F833" t="s">
        <v>2039</v>
      </c>
    </row>
    <row r="834" spans="1:6">
      <c r="A834" s="1" t="s">
        <v>1369</v>
      </c>
      <c r="B834" t="s">
        <v>1369</v>
      </c>
      <c r="C834" t="s">
        <v>2006</v>
      </c>
      <c r="E834" s="3">
        <v>43553</v>
      </c>
      <c r="F834" t="s">
        <v>2039</v>
      </c>
    </row>
    <row r="835" spans="1:6">
      <c r="A835" s="1" t="s">
        <v>1370</v>
      </c>
      <c r="B835" t="s">
        <v>1370</v>
      </c>
      <c r="C835" t="s">
        <v>2006</v>
      </c>
      <c r="E835" s="3">
        <v>43553</v>
      </c>
      <c r="F835" t="s">
        <v>2039</v>
      </c>
    </row>
    <row r="836" spans="1:6">
      <c r="A836" s="1" t="s">
        <v>1371</v>
      </c>
      <c r="B836" t="s">
        <v>1371</v>
      </c>
      <c r="C836" t="s">
        <v>2006</v>
      </c>
      <c r="E836" s="3">
        <v>43543</v>
      </c>
      <c r="F836" t="s">
        <v>2039</v>
      </c>
    </row>
    <row r="837" spans="1:6">
      <c r="A837" s="1" t="s">
        <v>1372</v>
      </c>
      <c r="B837" t="s">
        <v>1372</v>
      </c>
      <c r="C837" t="s">
        <v>2006</v>
      </c>
      <c r="E837" s="3">
        <v>43553</v>
      </c>
      <c r="F837" t="s">
        <v>2039</v>
      </c>
    </row>
    <row r="838" spans="1:6">
      <c r="A838" s="1" t="s">
        <v>1373</v>
      </c>
      <c r="B838" t="s">
        <v>1373</v>
      </c>
      <c r="C838" t="s">
        <v>2006</v>
      </c>
      <c r="E838" s="3">
        <v>43553</v>
      </c>
      <c r="F838" t="s">
        <v>2039</v>
      </c>
    </row>
    <row r="839" spans="1:6">
      <c r="A839" s="1" t="s">
        <v>1374</v>
      </c>
      <c r="B839" t="s">
        <v>1374</v>
      </c>
      <c r="C839" t="s">
        <v>2006</v>
      </c>
      <c r="E839" s="3">
        <v>43619</v>
      </c>
      <c r="F839" t="s">
        <v>2039</v>
      </c>
    </row>
    <row r="840" spans="1:6">
      <c r="A840" s="1" t="s">
        <v>1375</v>
      </c>
      <c r="B840" t="s">
        <v>1375</v>
      </c>
      <c r="C840" t="s">
        <v>2006</v>
      </c>
      <c r="E840" s="3">
        <v>43550</v>
      </c>
      <c r="F840" t="s">
        <v>2039</v>
      </c>
    </row>
    <row r="841" spans="1:6">
      <c r="A841" s="1" t="s">
        <v>1376</v>
      </c>
      <c r="B841" t="s">
        <v>1376</v>
      </c>
      <c r="C841" t="s">
        <v>2006</v>
      </c>
      <c r="E841" s="3">
        <v>43553</v>
      </c>
      <c r="F841" t="s">
        <v>2039</v>
      </c>
    </row>
    <row r="842" spans="1:6">
      <c r="A842" s="1" t="s">
        <v>1377</v>
      </c>
      <c r="B842" t="s">
        <v>1377</v>
      </c>
      <c r="C842" t="s">
        <v>2006</v>
      </c>
      <c r="E842" s="3">
        <v>43553</v>
      </c>
      <c r="F842" t="s">
        <v>2039</v>
      </c>
    </row>
    <row r="843" spans="1:6">
      <c r="A843" s="1" t="s">
        <v>1378</v>
      </c>
      <c r="B843" t="s">
        <v>1378</v>
      </c>
      <c r="C843" t="s">
        <v>2006</v>
      </c>
      <c r="E843" s="3">
        <v>43553</v>
      </c>
      <c r="F843" t="s">
        <v>2039</v>
      </c>
    </row>
    <row r="844" spans="1:6">
      <c r="A844" s="1" t="s">
        <v>1379</v>
      </c>
      <c r="B844" t="s">
        <v>1379</v>
      </c>
      <c r="C844" t="s">
        <v>2006</v>
      </c>
      <c r="E844" s="3">
        <v>43553</v>
      </c>
      <c r="F844" t="s">
        <v>2039</v>
      </c>
    </row>
    <row r="845" spans="1:6">
      <c r="A845" s="1" t="s">
        <v>1380</v>
      </c>
      <c r="B845" t="s">
        <v>1380</v>
      </c>
      <c r="C845" t="s">
        <v>2006</v>
      </c>
      <c r="E845" s="3">
        <v>43553</v>
      </c>
      <c r="F845" t="s">
        <v>2039</v>
      </c>
    </row>
    <row r="846" spans="1:6">
      <c r="A846" s="1" t="s">
        <v>1381</v>
      </c>
      <c r="B846" t="s">
        <v>1381</v>
      </c>
      <c r="C846" t="s">
        <v>2007</v>
      </c>
      <c r="E846" s="3">
        <v>43123</v>
      </c>
      <c r="F846" t="s">
        <v>2039</v>
      </c>
    </row>
    <row r="847" spans="1:6">
      <c r="A847" s="1" t="s">
        <v>1382</v>
      </c>
      <c r="B847" t="s">
        <v>1382</v>
      </c>
      <c r="C847" t="s">
        <v>2005</v>
      </c>
      <c r="E847" s="3">
        <v>43131</v>
      </c>
      <c r="F847" t="s">
        <v>2039</v>
      </c>
    </row>
    <row r="848" spans="1:6">
      <c r="A848" s="1" t="s">
        <v>1383</v>
      </c>
      <c r="B848" t="s">
        <v>1383</v>
      </c>
      <c r="C848" t="s">
        <v>2005</v>
      </c>
      <c r="E848" s="3">
        <v>43122</v>
      </c>
      <c r="F848" t="s">
        <v>2039</v>
      </c>
    </row>
    <row r="849" spans="1:6">
      <c r="A849" s="1" t="s">
        <v>1384</v>
      </c>
      <c r="B849" t="s">
        <v>1384</v>
      </c>
      <c r="C849" t="s">
        <v>2006</v>
      </c>
      <c r="E849" s="3">
        <v>43305</v>
      </c>
      <c r="F849" t="s">
        <v>2039</v>
      </c>
    </row>
    <row r="850" spans="1:6">
      <c r="A850" s="1" t="s">
        <v>1385</v>
      </c>
      <c r="B850" t="s">
        <v>1385</v>
      </c>
      <c r="C850" t="s">
        <v>2006</v>
      </c>
      <c r="E850" s="3">
        <v>43312</v>
      </c>
      <c r="F850" t="s">
        <v>2039</v>
      </c>
    </row>
    <row r="851" spans="1:6">
      <c r="A851" s="1" t="s">
        <v>1386</v>
      </c>
      <c r="B851" t="s">
        <v>1386</v>
      </c>
      <c r="C851" t="s">
        <v>2006</v>
      </c>
      <c r="E851" s="3">
        <v>43304</v>
      </c>
      <c r="F851" t="s">
        <v>2039</v>
      </c>
    </row>
    <row r="852" spans="1:6">
      <c r="A852" s="1" t="s">
        <v>1387</v>
      </c>
      <c r="B852" t="s">
        <v>1387</v>
      </c>
      <c r="C852" t="s">
        <v>2006</v>
      </c>
      <c r="E852" s="3">
        <v>43312</v>
      </c>
      <c r="F852" t="s">
        <v>2039</v>
      </c>
    </row>
    <row r="853" spans="1:6">
      <c r="A853" s="1" t="s">
        <v>1388</v>
      </c>
      <c r="B853" t="s">
        <v>1388</v>
      </c>
      <c r="C853" t="s">
        <v>2005</v>
      </c>
      <c r="E853" s="3">
        <v>43396</v>
      </c>
      <c r="F853" t="s">
        <v>2039</v>
      </c>
    </row>
    <row r="854" spans="1:6">
      <c r="A854" s="1" t="s">
        <v>1389</v>
      </c>
      <c r="B854" t="s">
        <v>1389</v>
      </c>
      <c r="C854" t="s">
        <v>2005</v>
      </c>
      <c r="D854" t="s">
        <v>98</v>
      </c>
      <c r="E854" s="3">
        <v>43634</v>
      </c>
      <c r="F854" t="s">
        <v>2039</v>
      </c>
    </row>
    <row r="855" spans="1:6">
      <c r="A855" s="1" t="s">
        <v>1390</v>
      </c>
      <c r="B855" t="s">
        <v>1390</v>
      </c>
      <c r="C855" t="s">
        <v>2005</v>
      </c>
      <c r="D855" t="s">
        <v>97</v>
      </c>
      <c r="E855" s="3">
        <v>43424</v>
      </c>
      <c r="F855" t="s">
        <v>2039</v>
      </c>
    </row>
    <row r="856" spans="1:6">
      <c r="A856" s="1" t="s">
        <v>1391</v>
      </c>
      <c r="B856" t="s">
        <v>1391</v>
      </c>
      <c r="C856" t="s">
        <v>2005</v>
      </c>
      <c r="E856" s="3">
        <v>43495</v>
      </c>
      <c r="F856" t="s">
        <v>2039</v>
      </c>
    </row>
    <row r="857" spans="1:6">
      <c r="A857" s="1" t="s">
        <v>1392</v>
      </c>
      <c r="B857" t="s">
        <v>1392</v>
      </c>
      <c r="C857" t="s">
        <v>2006</v>
      </c>
      <c r="E857" s="3">
        <v>43342</v>
      </c>
      <c r="F857" t="s">
        <v>2039</v>
      </c>
    </row>
    <row r="858" spans="1:6">
      <c r="A858" s="1" t="s">
        <v>1393</v>
      </c>
      <c r="B858" t="s">
        <v>1393</v>
      </c>
      <c r="C858" t="s">
        <v>2006</v>
      </c>
      <c r="E858" s="3">
        <v>43364</v>
      </c>
      <c r="F858" t="s">
        <v>2039</v>
      </c>
    </row>
    <row r="859" spans="1:6">
      <c r="A859" s="1" t="s">
        <v>1394</v>
      </c>
      <c r="B859" t="s">
        <v>1394</v>
      </c>
      <c r="C859" t="s">
        <v>2005</v>
      </c>
      <c r="E859" s="3">
        <v>43423</v>
      </c>
      <c r="F859" t="s">
        <v>2039</v>
      </c>
    </row>
    <row r="860" spans="1:6">
      <c r="A860" s="1" t="s">
        <v>1395</v>
      </c>
      <c r="B860" t="s">
        <v>1395</v>
      </c>
      <c r="C860" t="s">
        <v>2005</v>
      </c>
      <c r="E860" s="3">
        <v>43364</v>
      </c>
      <c r="F860" t="s">
        <v>2039</v>
      </c>
    </row>
    <row r="861" spans="1:6">
      <c r="A861" s="1" t="s">
        <v>1396</v>
      </c>
      <c r="B861" t="s">
        <v>1396</v>
      </c>
      <c r="C861" t="s">
        <v>2005</v>
      </c>
      <c r="E861" s="3">
        <v>43417</v>
      </c>
      <c r="F861" t="s">
        <v>2039</v>
      </c>
    </row>
    <row r="862" spans="1:6">
      <c r="A862" s="1" t="s">
        <v>1397</v>
      </c>
      <c r="B862" t="s">
        <v>1397</v>
      </c>
      <c r="C862" t="s">
        <v>2006</v>
      </c>
      <c r="E862" s="3">
        <v>43364</v>
      </c>
      <c r="F862" t="s">
        <v>2039</v>
      </c>
    </row>
    <row r="863" spans="1:6">
      <c r="A863" s="1" t="s">
        <v>1398</v>
      </c>
      <c r="B863" t="s">
        <v>1398</v>
      </c>
      <c r="C863" t="s">
        <v>2005</v>
      </c>
      <c r="E863" s="3">
        <v>43496</v>
      </c>
      <c r="F863" t="s">
        <v>2039</v>
      </c>
    </row>
    <row r="864" spans="1:6">
      <c r="A864" s="1" t="s">
        <v>1399</v>
      </c>
      <c r="B864" t="s">
        <v>1399</v>
      </c>
      <c r="C864" t="s">
        <v>2006</v>
      </c>
      <c r="E864" s="3">
        <v>43362</v>
      </c>
      <c r="F864" t="s">
        <v>2039</v>
      </c>
    </row>
    <row r="865" spans="1:6">
      <c r="A865" s="1" t="s">
        <v>1400</v>
      </c>
      <c r="B865" t="s">
        <v>1400</v>
      </c>
      <c r="C865" t="s">
        <v>2006</v>
      </c>
      <c r="E865" s="3">
        <v>43364</v>
      </c>
      <c r="F865" t="s">
        <v>2039</v>
      </c>
    </row>
    <row r="866" spans="1:6">
      <c r="A866" s="1" t="s">
        <v>1401</v>
      </c>
      <c r="B866" t="s">
        <v>1401</v>
      </c>
      <c r="C866" t="s">
        <v>2006</v>
      </c>
      <c r="E866" s="3">
        <v>43371</v>
      </c>
      <c r="F866" t="s">
        <v>2039</v>
      </c>
    </row>
    <row r="867" spans="1:6">
      <c r="A867" s="1" t="s">
        <v>1402</v>
      </c>
      <c r="B867" t="s">
        <v>1402</v>
      </c>
      <c r="C867" t="s">
        <v>2006</v>
      </c>
      <c r="E867" s="3">
        <v>43364</v>
      </c>
      <c r="F867" t="s">
        <v>2039</v>
      </c>
    </row>
    <row r="868" spans="1:6">
      <c r="A868" s="1" t="s">
        <v>1403</v>
      </c>
      <c r="B868" t="s">
        <v>1403</v>
      </c>
      <c r="C868" t="s">
        <v>2006</v>
      </c>
      <c r="E868" s="3">
        <v>43361</v>
      </c>
      <c r="F868" t="s">
        <v>2039</v>
      </c>
    </row>
    <row r="869" spans="1:6">
      <c r="A869" s="1" t="s">
        <v>1404</v>
      </c>
      <c r="B869" t="s">
        <v>1404</v>
      </c>
      <c r="C869" t="s">
        <v>2006</v>
      </c>
      <c r="D869" t="s">
        <v>102</v>
      </c>
      <c r="E869" s="3">
        <v>43641</v>
      </c>
      <c r="F869" t="s">
        <v>2039</v>
      </c>
    </row>
    <row r="870" spans="1:6">
      <c r="A870" s="1" t="s">
        <v>1405</v>
      </c>
      <c r="B870" t="s">
        <v>1405</v>
      </c>
      <c r="C870" t="s">
        <v>2006</v>
      </c>
      <c r="E870" s="3">
        <v>43362</v>
      </c>
      <c r="F870" t="s">
        <v>2039</v>
      </c>
    </row>
    <row r="871" spans="1:6">
      <c r="A871" s="1" t="s">
        <v>1406</v>
      </c>
      <c r="B871" t="s">
        <v>1406</v>
      </c>
      <c r="C871" t="s">
        <v>2006</v>
      </c>
      <c r="E871" s="3">
        <v>43360</v>
      </c>
      <c r="F871" t="s">
        <v>2039</v>
      </c>
    </row>
    <row r="872" spans="1:6">
      <c r="A872" s="1" t="s">
        <v>1407</v>
      </c>
      <c r="B872" t="s">
        <v>1407</v>
      </c>
      <c r="C872" t="s">
        <v>2006</v>
      </c>
      <c r="E872" s="3">
        <v>43371</v>
      </c>
      <c r="F872" t="s">
        <v>2039</v>
      </c>
    </row>
    <row r="873" spans="1:6">
      <c r="A873" s="1" t="s">
        <v>1408</v>
      </c>
      <c r="B873" t="s">
        <v>1408</v>
      </c>
      <c r="C873" t="s">
        <v>2006</v>
      </c>
      <c r="E873" s="3">
        <v>43364</v>
      </c>
      <c r="F873" t="s">
        <v>2039</v>
      </c>
    </row>
    <row r="874" spans="1:6">
      <c r="A874" s="1" t="s">
        <v>1409</v>
      </c>
      <c r="B874" t="s">
        <v>1409</v>
      </c>
      <c r="C874" t="s">
        <v>2006</v>
      </c>
      <c r="E874" s="3">
        <v>43364</v>
      </c>
      <c r="F874" t="s">
        <v>2039</v>
      </c>
    </row>
    <row r="875" spans="1:6">
      <c r="A875" s="1" t="s">
        <v>1410</v>
      </c>
      <c r="B875" t="s">
        <v>1410</v>
      </c>
      <c r="C875" t="s">
        <v>2006</v>
      </c>
      <c r="E875" s="3">
        <v>43364</v>
      </c>
      <c r="F875" t="s">
        <v>2039</v>
      </c>
    </row>
    <row r="876" spans="1:6">
      <c r="A876" s="1" t="s">
        <v>1411</v>
      </c>
      <c r="B876" t="s">
        <v>1411</v>
      </c>
      <c r="C876" t="s">
        <v>2006</v>
      </c>
      <c r="E876" s="3">
        <v>43371</v>
      </c>
      <c r="F876" t="s">
        <v>2039</v>
      </c>
    </row>
    <row r="877" spans="1:6">
      <c r="A877" s="1" t="s">
        <v>1412</v>
      </c>
      <c r="B877" t="s">
        <v>1412</v>
      </c>
      <c r="C877" t="s">
        <v>2006</v>
      </c>
      <c r="D877" t="s">
        <v>101</v>
      </c>
      <c r="E877" s="3">
        <v>43636</v>
      </c>
      <c r="F877" t="s">
        <v>2039</v>
      </c>
    </row>
    <row r="878" spans="1:6">
      <c r="A878" s="1" t="s">
        <v>1413</v>
      </c>
      <c r="B878" t="s">
        <v>1413</v>
      </c>
      <c r="C878" t="s">
        <v>2006</v>
      </c>
      <c r="E878" s="3">
        <v>43371</v>
      </c>
      <c r="F878" t="s">
        <v>2039</v>
      </c>
    </row>
    <row r="879" spans="1:6">
      <c r="A879" s="1" t="s">
        <v>1414</v>
      </c>
      <c r="B879" t="s">
        <v>1414</v>
      </c>
      <c r="C879" t="s">
        <v>2006</v>
      </c>
      <c r="E879" s="3">
        <v>43370</v>
      </c>
      <c r="F879" t="s">
        <v>2039</v>
      </c>
    </row>
    <row r="880" spans="1:6">
      <c r="A880" s="1" t="s">
        <v>1415</v>
      </c>
      <c r="B880" t="s">
        <v>1415</v>
      </c>
      <c r="C880" t="s">
        <v>2006</v>
      </c>
      <c r="E880" s="3">
        <v>43396</v>
      </c>
      <c r="F880" t="s">
        <v>2039</v>
      </c>
    </row>
    <row r="881" spans="1:6">
      <c r="A881" s="1" t="s">
        <v>1416</v>
      </c>
      <c r="B881" t="s">
        <v>1416</v>
      </c>
      <c r="C881" t="s">
        <v>2006</v>
      </c>
      <c r="E881" s="3">
        <v>43411</v>
      </c>
      <c r="F881" t="s">
        <v>2039</v>
      </c>
    </row>
    <row r="882" spans="1:6">
      <c r="A882" s="1" t="s">
        <v>1417</v>
      </c>
      <c r="B882" t="s">
        <v>1417</v>
      </c>
      <c r="C882" t="s">
        <v>2006</v>
      </c>
      <c r="E882" s="3">
        <v>43430</v>
      </c>
      <c r="F882" t="s">
        <v>2039</v>
      </c>
    </row>
    <row r="883" spans="1:6">
      <c r="A883" s="1" t="s">
        <v>1418</v>
      </c>
      <c r="B883" t="s">
        <v>1418</v>
      </c>
      <c r="C883" t="s">
        <v>2006</v>
      </c>
      <c r="E883" s="3">
        <v>43476</v>
      </c>
      <c r="F883" t="s">
        <v>2039</v>
      </c>
    </row>
    <row r="884" spans="1:6">
      <c r="A884" s="1" t="s">
        <v>1419</v>
      </c>
      <c r="B884" t="s">
        <v>1419</v>
      </c>
      <c r="C884" t="s">
        <v>2005</v>
      </c>
      <c r="E884" s="3">
        <v>43434</v>
      </c>
      <c r="F884" t="s">
        <v>2039</v>
      </c>
    </row>
    <row r="885" spans="1:6">
      <c r="A885" s="1" t="s">
        <v>1420</v>
      </c>
      <c r="B885" t="s">
        <v>1420</v>
      </c>
      <c r="C885" t="s">
        <v>2005</v>
      </c>
      <c r="E885" s="3">
        <v>43447</v>
      </c>
      <c r="F885" t="s">
        <v>2039</v>
      </c>
    </row>
    <row r="886" spans="1:6">
      <c r="A886" s="1" t="s">
        <v>1421</v>
      </c>
      <c r="B886" t="s">
        <v>1421</v>
      </c>
      <c r="C886" t="s">
        <v>2006</v>
      </c>
      <c r="D886" t="s">
        <v>94</v>
      </c>
      <c r="E886" s="3">
        <v>43641</v>
      </c>
      <c r="F886" t="s">
        <v>2039</v>
      </c>
    </row>
    <row r="887" spans="1:6">
      <c r="A887" s="1" t="s">
        <v>1422</v>
      </c>
      <c r="B887" t="s">
        <v>1422</v>
      </c>
      <c r="C887" t="s">
        <v>2005</v>
      </c>
      <c r="E887" s="3">
        <v>43434</v>
      </c>
      <c r="F887" t="s">
        <v>2039</v>
      </c>
    </row>
    <row r="888" spans="1:6">
      <c r="A888" s="1" t="s">
        <v>1423</v>
      </c>
      <c r="B888" t="s">
        <v>1423</v>
      </c>
      <c r="C888" t="s">
        <v>2006</v>
      </c>
      <c r="E888" s="3">
        <v>43430</v>
      </c>
      <c r="F888" t="s">
        <v>2039</v>
      </c>
    </row>
    <row r="889" spans="1:6">
      <c r="A889" s="1" t="s">
        <v>1424</v>
      </c>
      <c r="B889" t="s">
        <v>1424</v>
      </c>
      <c r="C889" t="s">
        <v>2006</v>
      </c>
      <c r="E889" s="3">
        <v>43418</v>
      </c>
      <c r="F889" t="s">
        <v>2039</v>
      </c>
    </row>
    <row r="890" spans="1:6">
      <c r="A890" s="1" t="s">
        <v>1425</v>
      </c>
      <c r="B890" t="s">
        <v>1425</v>
      </c>
      <c r="C890" t="s">
        <v>2006</v>
      </c>
      <c r="E890" s="3">
        <v>43418</v>
      </c>
      <c r="F890" t="s">
        <v>2039</v>
      </c>
    </row>
    <row r="891" spans="1:6">
      <c r="A891" s="1" t="s">
        <v>1426</v>
      </c>
      <c r="B891" t="s">
        <v>1426</v>
      </c>
      <c r="C891" t="s">
        <v>2006</v>
      </c>
      <c r="E891" s="3">
        <v>43418</v>
      </c>
      <c r="F891" t="s">
        <v>2039</v>
      </c>
    </row>
    <row r="892" spans="1:6">
      <c r="A892" s="1" t="s">
        <v>1427</v>
      </c>
      <c r="B892" t="s">
        <v>1427</v>
      </c>
      <c r="C892" t="s">
        <v>2005</v>
      </c>
      <c r="E892" s="3">
        <v>43536</v>
      </c>
      <c r="F892" t="s">
        <v>2039</v>
      </c>
    </row>
    <row r="893" spans="1:6">
      <c r="A893" s="1" t="s">
        <v>1428</v>
      </c>
      <c r="B893" t="s">
        <v>1428</v>
      </c>
      <c r="C893" t="s">
        <v>2006</v>
      </c>
      <c r="D893" t="s">
        <v>2028</v>
      </c>
      <c r="E893" s="3">
        <v>43553</v>
      </c>
      <c r="F893" t="s">
        <v>2039</v>
      </c>
    </row>
    <row r="894" spans="1:6">
      <c r="A894" s="1" t="s">
        <v>1429</v>
      </c>
      <c r="B894" t="s">
        <v>1429</v>
      </c>
      <c r="C894" t="s">
        <v>2006</v>
      </c>
      <c r="E894" s="3">
        <v>43431</v>
      </c>
      <c r="F894" t="s">
        <v>2039</v>
      </c>
    </row>
    <row r="895" spans="1:6">
      <c r="A895" s="1" t="s">
        <v>1430</v>
      </c>
      <c r="B895" t="s">
        <v>1430</v>
      </c>
      <c r="C895" t="s">
        <v>2006</v>
      </c>
      <c r="D895" t="s">
        <v>94</v>
      </c>
      <c r="E895" s="3">
        <v>43641</v>
      </c>
      <c r="F895" t="s">
        <v>2039</v>
      </c>
    </row>
    <row r="896" spans="1:6">
      <c r="A896" s="1" t="s">
        <v>1431</v>
      </c>
      <c r="B896" t="s">
        <v>1431</v>
      </c>
      <c r="C896" t="s">
        <v>2006</v>
      </c>
      <c r="E896" s="3">
        <v>43417</v>
      </c>
      <c r="F896" t="s">
        <v>2039</v>
      </c>
    </row>
    <row r="897" spans="1:6">
      <c r="A897" s="1" t="s">
        <v>1432</v>
      </c>
      <c r="B897" t="s">
        <v>1432</v>
      </c>
      <c r="C897" t="s">
        <v>2005</v>
      </c>
      <c r="E897" s="3">
        <v>43431</v>
      </c>
      <c r="F897" t="s">
        <v>2039</v>
      </c>
    </row>
    <row r="898" spans="1:6">
      <c r="A898" s="1" t="s">
        <v>1433</v>
      </c>
      <c r="B898" t="s">
        <v>1433</v>
      </c>
      <c r="C898" t="s">
        <v>2006</v>
      </c>
      <c r="E898" s="3">
        <v>43423</v>
      </c>
      <c r="F898" t="s">
        <v>2039</v>
      </c>
    </row>
    <row r="899" spans="1:6">
      <c r="A899" s="1" t="s">
        <v>1434</v>
      </c>
      <c r="B899" t="s">
        <v>1434</v>
      </c>
      <c r="C899" t="s">
        <v>2006</v>
      </c>
      <c r="E899" s="3">
        <v>43419</v>
      </c>
      <c r="F899" t="s">
        <v>2039</v>
      </c>
    </row>
    <row r="900" spans="1:6">
      <c r="A900" s="1" t="s">
        <v>1435</v>
      </c>
      <c r="B900" t="s">
        <v>1435</v>
      </c>
      <c r="C900" t="s">
        <v>2006</v>
      </c>
      <c r="D900" t="s">
        <v>100</v>
      </c>
      <c r="E900" s="3">
        <v>43619</v>
      </c>
      <c r="F900" t="s">
        <v>2039</v>
      </c>
    </row>
    <row r="901" spans="1:6">
      <c r="A901" s="1" t="s">
        <v>1436</v>
      </c>
      <c r="B901" t="s">
        <v>1436</v>
      </c>
      <c r="C901" t="s">
        <v>2006</v>
      </c>
      <c r="E901" s="3">
        <v>43434</v>
      </c>
      <c r="F901" t="s">
        <v>2039</v>
      </c>
    </row>
    <row r="902" spans="1:6">
      <c r="A902" s="1" t="s">
        <v>1437</v>
      </c>
      <c r="B902" t="s">
        <v>1437</v>
      </c>
      <c r="C902" t="s">
        <v>2005</v>
      </c>
      <c r="E902" s="3">
        <v>43493</v>
      </c>
      <c r="F902" t="s">
        <v>2039</v>
      </c>
    </row>
    <row r="903" spans="1:6">
      <c r="A903" s="1" t="s">
        <v>1438</v>
      </c>
      <c r="B903" t="s">
        <v>1438</v>
      </c>
      <c r="C903" t="s">
        <v>2005</v>
      </c>
      <c r="E903" s="3">
        <v>43472</v>
      </c>
      <c r="F903" t="s">
        <v>2039</v>
      </c>
    </row>
    <row r="904" spans="1:6">
      <c r="A904" s="1" t="s">
        <v>1439</v>
      </c>
      <c r="B904" t="s">
        <v>1439</v>
      </c>
      <c r="C904" t="s">
        <v>2006</v>
      </c>
      <c r="E904" s="3">
        <v>43434</v>
      </c>
      <c r="F904" t="s">
        <v>2039</v>
      </c>
    </row>
    <row r="905" spans="1:6">
      <c r="A905" s="1" t="s">
        <v>1440</v>
      </c>
      <c r="B905" t="s">
        <v>1440</v>
      </c>
      <c r="C905" t="s">
        <v>2006</v>
      </c>
      <c r="E905" s="3">
        <v>43434</v>
      </c>
      <c r="F905" t="s">
        <v>2039</v>
      </c>
    </row>
    <row r="906" spans="1:6">
      <c r="A906" s="1" t="s">
        <v>1441</v>
      </c>
      <c r="B906" t="s">
        <v>1441</v>
      </c>
      <c r="C906" t="s">
        <v>2006</v>
      </c>
      <c r="E906" s="3">
        <v>43434</v>
      </c>
      <c r="F906" t="s">
        <v>2039</v>
      </c>
    </row>
    <row r="907" spans="1:6">
      <c r="A907" s="1" t="s">
        <v>1442</v>
      </c>
      <c r="B907" t="s">
        <v>1442</v>
      </c>
      <c r="C907" t="s">
        <v>2006</v>
      </c>
      <c r="E907" s="3">
        <v>43434</v>
      </c>
      <c r="F907" t="s">
        <v>2039</v>
      </c>
    </row>
    <row r="908" spans="1:6">
      <c r="A908" s="1" t="s">
        <v>1443</v>
      </c>
      <c r="B908" t="s">
        <v>1443</v>
      </c>
      <c r="C908" t="s">
        <v>2006</v>
      </c>
      <c r="D908" t="s">
        <v>95</v>
      </c>
      <c r="E908" s="3">
        <v>43553</v>
      </c>
      <c r="F908" t="s">
        <v>2039</v>
      </c>
    </row>
    <row r="909" spans="1:6">
      <c r="A909" s="1" t="s">
        <v>1444</v>
      </c>
      <c r="B909" t="s">
        <v>1444</v>
      </c>
      <c r="C909" t="s">
        <v>2005</v>
      </c>
      <c r="E909" s="3">
        <v>43122</v>
      </c>
      <c r="F909" t="s">
        <v>2039</v>
      </c>
    </row>
    <row r="910" spans="1:6">
      <c r="A910" s="1" t="s">
        <v>1445</v>
      </c>
      <c r="B910" t="s">
        <v>1445</v>
      </c>
      <c r="C910" t="s">
        <v>2005</v>
      </c>
      <c r="E910" s="3">
        <v>43122</v>
      </c>
      <c r="F910" t="s">
        <v>2039</v>
      </c>
    </row>
    <row r="911" spans="1:6">
      <c r="A911" s="1" t="s">
        <v>1446</v>
      </c>
      <c r="B911" t="s">
        <v>1446</v>
      </c>
      <c r="C911" t="s">
        <v>2005</v>
      </c>
      <c r="E911" s="3">
        <v>43378</v>
      </c>
      <c r="F911" t="s">
        <v>2039</v>
      </c>
    </row>
    <row r="912" spans="1:6">
      <c r="A912" s="1" t="s">
        <v>1447</v>
      </c>
      <c r="B912" t="s">
        <v>1447</v>
      </c>
      <c r="C912" t="s">
        <v>2005</v>
      </c>
      <c r="E912" s="3">
        <v>43131</v>
      </c>
      <c r="F912" t="s">
        <v>2039</v>
      </c>
    </row>
    <row r="913" spans="1:6">
      <c r="A913" s="1" t="s">
        <v>1448</v>
      </c>
      <c r="B913" t="s">
        <v>1448</v>
      </c>
      <c r="C913" t="s">
        <v>2005</v>
      </c>
      <c r="D913" t="s">
        <v>96</v>
      </c>
      <c r="E913" s="3">
        <v>43131</v>
      </c>
      <c r="F913" t="s">
        <v>2039</v>
      </c>
    </row>
    <row r="914" spans="1:6">
      <c r="A914" s="1" t="s">
        <v>1449</v>
      </c>
      <c r="B914" t="s">
        <v>1449</v>
      </c>
      <c r="C914" t="s">
        <v>2005</v>
      </c>
      <c r="D914" t="s">
        <v>2031</v>
      </c>
      <c r="E914" s="3">
        <v>43378</v>
      </c>
      <c r="F914" t="s">
        <v>2039</v>
      </c>
    </row>
    <row r="915" spans="1:6">
      <c r="A915" s="1" t="s">
        <v>1450</v>
      </c>
      <c r="B915" t="s">
        <v>1450</v>
      </c>
      <c r="C915" t="s">
        <v>2005</v>
      </c>
      <c r="E915" s="3">
        <v>43126</v>
      </c>
      <c r="F915" t="s">
        <v>2039</v>
      </c>
    </row>
    <row r="916" spans="1:6">
      <c r="A916" s="1" t="s">
        <v>1451</v>
      </c>
      <c r="B916" t="s">
        <v>1451</v>
      </c>
      <c r="C916" t="s">
        <v>2005</v>
      </c>
      <c r="E916" s="3">
        <v>43126</v>
      </c>
      <c r="F916" t="s">
        <v>2039</v>
      </c>
    </row>
    <row r="917" spans="1:6">
      <c r="A917" s="1" t="s">
        <v>1452</v>
      </c>
      <c r="B917" t="s">
        <v>1452</v>
      </c>
      <c r="C917" t="s">
        <v>2005</v>
      </c>
      <c r="E917" s="3">
        <v>43364</v>
      </c>
      <c r="F917" t="s">
        <v>2039</v>
      </c>
    </row>
    <row r="918" spans="1:6">
      <c r="A918" s="1" t="s">
        <v>1453</v>
      </c>
      <c r="B918" t="s">
        <v>1453</v>
      </c>
      <c r="C918" t="s">
        <v>2005</v>
      </c>
      <c r="E918" s="3">
        <v>43129</v>
      </c>
      <c r="F918" t="s">
        <v>2039</v>
      </c>
    </row>
    <row r="919" spans="1:6">
      <c r="A919" s="1" t="s">
        <v>1454</v>
      </c>
      <c r="B919" t="s">
        <v>1454</v>
      </c>
      <c r="C919" t="s">
        <v>2005</v>
      </c>
      <c r="D919" t="s">
        <v>2014</v>
      </c>
      <c r="E919" s="3">
        <v>43207</v>
      </c>
      <c r="F919" t="s">
        <v>2039</v>
      </c>
    </row>
    <row r="920" spans="1:6">
      <c r="A920" s="1" t="s">
        <v>1455</v>
      </c>
      <c r="B920" t="s">
        <v>1455</v>
      </c>
      <c r="C920" t="s">
        <v>2007</v>
      </c>
      <c r="E920" s="3">
        <v>43175</v>
      </c>
      <c r="F920" t="s">
        <v>2039</v>
      </c>
    </row>
    <row r="921" spans="1:6">
      <c r="A921" s="1" t="s">
        <v>1456</v>
      </c>
      <c r="B921" t="s">
        <v>1456</v>
      </c>
      <c r="C921" t="s">
        <v>2005</v>
      </c>
      <c r="E921" s="3">
        <v>43189</v>
      </c>
      <c r="F921" t="s">
        <v>2039</v>
      </c>
    </row>
    <row r="922" spans="1:6">
      <c r="A922" s="1" t="s">
        <v>1457</v>
      </c>
      <c r="B922" t="s">
        <v>1457</v>
      </c>
      <c r="C922" t="s">
        <v>2005</v>
      </c>
      <c r="E922" s="3">
        <v>43174</v>
      </c>
      <c r="F922" t="s">
        <v>2039</v>
      </c>
    </row>
    <row r="923" spans="1:6">
      <c r="A923" s="1" t="s">
        <v>1458</v>
      </c>
      <c r="B923" t="s">
        <v>1458</v>
      </c>
      <c r="C923" t="s">
        <v>2005</v>
      </c>
      <c r="D923" t="s">
        <v>100</v>
      </c>
      <c r="E923" s="3">
        <v>43447</v>
      </c>
      <c r="F923" t="s">
        <v>2039</v>
      </c>
    </row>
    <row r="924" spans="1:6">
      <c r="A924" s="1" t="s">
        <v>1459</v>
      </c>
      <c r="B924" t="s">
        <v>1459</v>
      </c>
      <c r="C924" t="s">
        <v>2006</v>
      </c>
      <c r="E924" s="3">
        <v>43500</v>
      </c>
      <c r="F924" t="s">
        <v>2039</v>
      </c>
    </row>
    <row r="925" spans="1:6">
      <c r="A925" s="1" t="s">
        <v>1460</v>
      </c>
      <c r="B925" t="s">
        <v>1460</v>
      </c>
      <c r="C925" t="s">
        <v>2005</v>
      </c>
      <c r="E925" s="3">
        <v>43179</v>
      </c>
      <c r="F925" t="s">
        <v>2039</v>
      </c>
    </row>
    <row r="926" spans="1:6">
      <c r="A926" s="1" t="s">
        <v>1461</v>
      </c>
      <c r="B926" t="s">
        <v>1461</v>
      </c>
      <c r="C926" t="s">
        <v>2006</v>
      </c>
      <c r="D926" t="s">
        <v>2028</v>
      </c>
      <c r="E926" s="3">
        <v>43237</v>
      </c>
      <c r="F926" t="s">
        <v>2039</v>
      </c>
    </row>
    <row r="927" spans="1:6">
      <c r="A927" s="1" t="s">
        <v>1462</v>
      </c>
      <c r="B927" t="s">
        <v>1462</v>
      </c>
      <c r="C927" t="s">
        <v>2005</v>
      </c>
      <c r="E927" s="3">
        <v>43189</v>
      </c>
      <c r="F927" t="s">
        <v>2039</v>
      </c>
    </row>
    <row r="928" spans="1:6">
      <c r="A928" s="1" t="s">
        <v>1463</v>
      </c>
      <c r="B928" t="s">
        <v>1463</v>
      </c>
      <c r="C928" t="s">
        <v>2006</v>
      </c>
      <c r="E928" s="3">
        <v>43364</v>
      </c>
      <c r="F928" t="s">
        <v>2039</v>
      </c>
    </row>
    <row r="929" spans="1:6">
      <c r="A929" s="1" t="s">
        <v>1464</v>
      </c>
      <c r="B929" t="s">
        <v>1464</v>
      </c>
      <c r="C929" t="s">
        <v>2005</v>
      </c>
      <c r="D929" t="s">
        <v>95</v>
      </c>
      <c r="E929" s="3">
        <v>43364</v>
      </c>
      <c r="F929" t="s">
        <v>2039</v>
      </c>
    </row>
    <row r="930" spans="1:6">
      <c r="A930" s="1" t="s">
        <v>1465</v>
      </c>
      <c r="B930" t="s">
        <v>1465</v>
      </c>
      <c r="C930" t="s">
        <v>2006</v>
      </c>
      <c r="E930" s="3">
        <v>43168</v>
      </c>
      <c r="F930" t="s">
        <v>2039</v>
      </c>
    </row>
    <row r="931" spans="1:6">
      <c r="A931" s="1" t="s">
        <v>1466</v>
      </c>
      <c r="B931" t="s">
        <v>1466</v>
      </c>
      <c r="C931" t="s">
        <v>2006</v>
      </c>
      <c r="E931" s="3">
        <v>43178</v>
      </c>
      <c r="F931" t="s">
        <v>2039</v>
      </c>
    </row>
    <row r="932" spans="1:6">
      <c r="A932" s="1" t="s">
        <v>1467</v>
      </c>
      <c r="B932" t="s">
        <v>1467</v>
      </c>
      <c r="C932" t="s">
        <v>2007</v>
      </c>
      <c r="E932" s="3">
        <v>43178</v>
      </c>
      <c r="F932" t="s">
        <v>2039</v>
      </c>
    </row>
    <row r="933" spans="1:6">
      <c r="A933" s="1" t="s">
        <v>1468</v>
      </c>
      <c r="B933" t="s">
        <v>1468</v>
      </c>
      <c r="C933" t="s">
        <v>2006</v>
      </c>
      <c r="E933" s="3">
        <v>43178</v>
      </c>
      <c r="F933" t="s">
        <v>2039</v>
      </c>
    </row>
    <row r="934" spans="1:6">
      <c r="A934" s="1" t="s">
        <v>1469</v>
      </c>
      <c r="B934" t="s">
        <v>1469</v>
      </c>
      <c r="C934" t="s">
        <v>2006</v>
      </c>
      <c r="E934" s="3">
        <v>43178</v>
      </c>
      <c r="F934" t="s">
        <v>2039</v>
      </c>
    </row>
    <row r="935" spans="1:6">
      <c r="A935" s="1" t="s">
        <v>1470</v>
      </c>
      <c r="B935" t="s">
        <v>1470</v>
      </c>
      <c r="C935" t="s">
        <v>2005</v>
      </c>
      <c r="D935" t="s">
        <v>92</v>
      </c>
      <c r="E935" s="3">
        <v>43237</v>
      </c>
      <c r="F935" t="s">
        <v>2039</v>
      </c>
    </row>
    <row r="936" spans="1:6">
      <c r="A936" s="1" t="s">
        <v>1471</v>
      </c>
      <c r="B936" t="s">
        <v>1471</v>
      </c>
      <c r="C936" t="s">
        <v>2005</v>
      </c>
      <c r="E936" s="3">
        <v>43496</v>
      </c>
      <c r="F936" t="s">
        <v>2039</v>
      </c>
    </row>
    <row r="937" spans="1:6">
      <c r="A937" s="1" t="s">
        <v>1472</v>
      </c>
      <c r="B937" t="s">
        <v>1472</v>
      </c>
      <c r="C937" t="s">
        <v>2006</v>
      </c>
      <c r="E937" s="3">
        <v>43488</v>
      </c>
      <c r="F937" t="s">
        <v>2039</v>
      </c>
    </row>
    <row r="938" spans="1:6">
      <c r="A938" s="1" t="s">
        <v>1473</v>
      </c>
      <c r="B938" t="s">
        <v>1473</v>
      </c>
      <c r="C938" t="s">
        <v>2006</v>
      </c>
      <c r="E938" s="3">
        <v>43488</v>
      </c>
      <c r="F938" t="s">
        <v>2039</v>
      </c>
    </row>
    <row r="939" spans="1:6">
      <c r="A939" s="1" t="s">
        <v>1474</v>
      </c>
      <c r="B939" t="s">
        <v>1474</v>
      </c>
      <c r="C939" t="s">
        <v>2006</v>
      </c>
      <c r="E939" s="3">
        <v>43488</v>
      </c>
      <c r="F939" t="s">
        <v>2039</v>
      </c>
    </row>
    <row r="940" spans="1:6">
      <c r="A940" s="1" t="s">
        <v>1475</v>
      </c>
      <c r="B940" t="s">
        <v>1475</v>
      </c>
      <c r="C940" t="s">
        <v>2006</v>
      </c>
      <c r="E940" s="3">
        <v>43496</v>
      </c>
      <c r="F940" t="s">
        <v>2039</v>
      </c>
    </row>
    <row r="941" spans="1:6">
      <c r="A941" s="1" t="s">
        <v>1476</v>
      </c>
      <c r="B941" t="s">
        <v>1476</v>
      </c>
      <c r="C941" t="s">
        <v>2006</v>
      </c>
      <c r="E941" s="3">
        <v>43496</v>
      </c>
      <c r="F941" t="s">
        <v>2039</v>
      </c>
    </row>
    <row r="942" spans="1:6">
      <c r="A942" s="1" t="s">
        <v>1477</v>
      </c>
      <c r="B942" t="s">
        <v>1477</v>
      </c>
      <c r="C942" t="s">
        <v>2006</v>
      </c>
      <c r="E942" s="3">
        <v>43493</v>
      </c>
      <c r="F942" t="s">
        <v>2039</v>
      </c>
    </row>
    <row r="943" spans="1:6">
      <c r="A943" s="1" t="s">
        <v>1478</v>
      </c>
      <c r="B943" t="s">
        <v>1478</v>
      </c>
      <c r="C943" t="s">
        <v>2005</v>
      </c>
      <c r="D943" t="s">
        <v>98</v>
      </c>
      <c r="E943" s="3">
        <v>43619</v>
      </c>
      <c r="F943" t="s">
        <v>2039</v>
      </c>
    </row>
    <row r="944" spans="1:6">
      <c r="A944" s="1" t="s">
        <v>1479</v>
      </c>
      <c r="B944" t="s">
        <v>1479</v>
      </c>
      <c r="C944" t="s">
        <v>2005</v>
      </c>
      <c r="E944" s="3">
        <v>43619</v>
      </c>
      <c r="F944" t="s">
        <v>2039</v>
      </c>
    </row>
    <row r="945" spans="1:6">
      <c r="A945" s="1" t="s">
        <v>1480</v>
      </c>
      <c r="B945" t="s">
        <v>1480</v>
      </c>
      <c r="C945" t="s">
        <v>2005</v>
      </c>
      <c r="E945" s="3">
        <v>43476</v>
      </c>
      <c r="F945" t="s">
        <v>2039</v>
      </c>
    </row>
    <row r="946" spans="1:6">
      <c r="A946" s="1" t="s">
        <v>1481</v>
      </c>
      <c r="B946" t="s">
        <v>1481</v>
      </c>
      <c r="C946" t="s">
        <v>2005</v>
      </c>
      <c r="D946" t="s">
        <v>92</v>
      </c>
      <c r="E946" s="3">
        <v>43476</v>
      </c>
      <c r="F946" t="s">
        <v>2039</v>
      </c>
    </row>
    <row r="947" spans="1:6">
      <c r="A947" s="1" t="s">
        <v>1482</v>
      </c>
      <c r="B947" t="s">
        <v>1482</v>
      </c>
      <c r="C947" t="s">
        <v>2005</v>
      </c>
      <c r="E947" s="3">
        <v>43490</v>
      </c>
      <c r="F947" t="s">
        <v>2039</v>
      </c>
    </row>
    <row r="948" spans="1:6">
      <c r="A948" s="1" t="s">
        <v>1483</v>
      </c>
      <c r="B948" t="s">
        <v>1483</v>
      </c>
      <c r="C948" t="s">
        <v>2006</v>
      </c>
      <c r="D948" t="s">
        <v>102</v>
      </c>
      <c r="E948" s="3">
        <v>42278</v>
      </c>
      <c r="F948" t="s">
        <v>2039</v>
      </c>
    </row>
    <row r="949" spans="1:6">
      <c r="A949" s="1" t="s">
        <v>1484</v>
      </c>
      <c r="B949" t="s">
        <v>1484</v>
      </c>
      <c r="C949" t="s">
        <v>2006</v>
      </c>
      <c r="E949" s="3">
        <v>43536</v>
      </c>
      <c r="F949" t="s">
        <v>2039</v>
      </c>
    </row>
    <row r="950" spans="1:6">
      <c r="A950" s="1" t="s">
        <v>1485</v>
      </c>
      <c r="B950" t="s">
        <v>1485</v>
      </c>
      <c r="C950" t="s">
        <v>2006</v>
      </c>
      <c r="D950" t="s">
        <v>2032</v>
      </c>
      <c r="E950" s="3">
        <v>42793</v>
      </c>
      <c r="F950" t="s">
        <v>2039</v>
      </c>
    </row>
    <row r="951" spans="1:6">
      <c r="A951" s="1" t="s">
        <v>1486</v>
      </c>
      <c r="B951" t="s">
        <v>1486</v>
      </c>
      <c r="C951" t="s">
        <v>2005</v>
      </c>
      <c r="E951" s="3">
        <v>42278</v>
      </c>
      <c r="F951" t="s">
        <v>2039</v>
      </c>
    </row>
    <row r="952" spans="1:6">
      <c r="A952" s="1" t="s">
        <v>1487</v>
      </c>
      <c r="B952" t="s">
        <v>1487</v>
      </c>
      <c r="C952" t="s">
        <v>2005</v>
      </c>
      <c r="E952" s="3">
        <v>42278</v>
      </c>
      <c r="F952" t="s">
        <v>2039</v>
      </c>
    </row>
    <row r="953" spans="1:6">
      <c r="A953" s="1" t="s">
        <v>1488</v>
      </c>
      <c r="B953" t="s">
        <v>1488</v>
      </c>
      <c r="C953" t="s">
        <v>2005</v>
      </c>
      <c r="E953" s="3">
        <v>42278</v>
      </c>
      <c r="F953" t="s">
        <v>2039</v>
      </c>
    </row>
    <row r="954" spans="1:6">
      <c r="A954" s="1" t="s">
        <v>1489</v>
      </c>
      <c r="B954" t="s">
        <v>1489</v>
      </c>
      <c r="C954" t="s">
        <v>2005</v>
      </c>
      <c r="E954" s="3">
        <v>42278</v>
      </c>
      <c r="F954" t="s">
        <v>2039</v>
      </c>
    </row>
    <row r="955" spans="1:6">
      <c r="A955" s="1" t="s">
        <v>1490</v>
      </c>
      <c r="B955" t="s">
        <v>1490</v>
      </c>
      <c r="C955" t="s">
        <v>2005</v>
      </c>
      <c r="D955" t="s">
        <v>2014</v>
      </c>
      <c r="E955" s="3">
        <v>42278</v>
      </c>
      <c r="F955" t="s">
        <v>2039</v>
      </c>
    </row>
    <row r="956" spans="1:6">
      <c r="A956" s="1" t="s">
        <v>1491</v>
      </c>
      <c r="B956" t="s">
        <v>1491</v>
      </c>
      <c r="C956" t="s">
        <v>2005</v>
      </c>
      <c r="E956" s="3">
        <v>42278</v>
      </c>
      <c r="F956" t="s">
        <v>2039</v>
      </c>
    </row>
    <row r="957" spans="1:6">
      <c r="A957" s="1" t="s">
        <v>1492</v>
      </c>
      <c r="B957" t="s">
        <v>1492</v>
      </c>
      <c r="C957" t="s">
        <v>2005</v>
      </c>
      <c r="E957" s="3">
        <v>42278</v>
      </c>
      <c r="F957" t="s">
        <v>2039</v>
      </c>
    </row>
    <row r="958" spans="1:6">
      <c r="A958" s="1" t="s">
        <v>1493</v>
      </c>
      <c r="B958" t="s">
        <v>1493</v>
      </c>
      <c r="C958" t="s">
        <v>2005</v>
      </c>
      <c r="E958" s="3">
        <v>42278</v>
      </c>
      <c r="F958" t="s">
        <v>2039</v>
      </c>
    </row>
    <row r="959" spans="1:6">
      <c r="A959" s="1" t="s">
        <v>1494</v>
      </c>
      <c r="B959" t="s">
        <v>1494</v>
      </c>
      <c r="C959" t="s">
        <v>2005</v>
      </c>
      <c r="E959" s="3">
        <v>42278</v>
      </c>
      <c r="F959" t="s">
        <v>2039</v>
      </c>
    </row>
    <row r="960" spans="1:6">
      <c r="A960" s="1" t="s">
        <v>1495</v>
      </c>
      <c r="B960" t="s">
        <v>1495</v>
      </c>
      <c r="C960" t="s">
        <v>2005</v>
      </c>
      <c r="D960" t="s">
        <v>2014</v>
      </c>
      <c r="E960" s="3">
        <v>42278</v>
      </c>
      <c r="F960" t="s">
        <v>2039</v>
      </c>
    </row>
    <row r="961" spans="1:6">
      <c r="A961" s="1" t="s">
        <v>1496</v>
      </c>
      <c r="B961" t="s">
        <v>1496</v>
      </c>
      <c r="C961" t="s">
        <v>2005</v>
      </c>
      <c r="E961" s="3">
        <v>42278</v>
      </c>
      <c r="F961" t="s">
        <v>2039</v>
      </c>
    </row>
    <row r="962" spans="1:6">
      <c r="A962" s="1" t="s">
        <v>1497</v>
      </c>
      <c r="B962" t="s">
        <v>1497</v>
      </c>
      <c r="C962" t="s">
        <v>2005</v>
      </c>
      <c r="E962" s="3">
        <v>42278</v>
      </c>
      <c r="F962" t="s">
        <v>2039</v>
      </c>
    </row>
    <row r="963" spans="1:6">
      <c r="A963" s="1" t="s">
        <v>1498</v>
      </c>
      <c r="B963" t="s">
        <v>1498</v>
      </c>
      <c r="C963" t="s">
        <v>2005</v>
      </c>
      <c r="E963" s="3">
        <v>42278</v>
      </c>
      <c r="F963" t="s">
        <v>2039</v>
      </c>
    </row>
    <row r="964" spans="1:6">
      <c r="A964" s="1" t="s">
        <v>1499</v>
      </c>
      <c r="B964" t="s">
        <v>1499</v>
      </c>
      <c r="C964" t="s">
        <v>2005</v>
      </c>
      <c r="E964" s="3">
        <v>42278</v>
      </c>
      <c r="F964" t="s">
        <v>2039</v>
      </c>
    </row>
    <row r="965" spans="1:6">
      <c r="A965" s="1" t="s">
        <v>1500</v>
      </c>
      <c r="B965" t="s">
        <v>1500</v>
      </c>
      <c r="C965" t="s">
        <v>2005</v>
      </c>
      <c r="E965" s="3">
        <v>42278</v>
      </c>
      <c r="F965" t="s">
        <v>2039</v>
      </c>
    </row>
    <row r="966" spans="1:6">
      <c r="A966" s="1" t="s">
        <v>1501</v>
      </c>
      <c r="B966" t="s">
        <v>1501</v>
      </c>
      <c r="C966" t="s">
        <v>2005</v>
      </c>
      <c r="E966" s="3">
        <v>42278</v>
      </c>
      <c r="F966" t="s">
        <v>2039</v>
      </c>
    </row>
    <row r="967" spans="1:6">
      <c r="A967" s="1" t="s">
        <v>1502</v>
      </c>
      <c r="B967" t="s">
        <v>1502</v>
      </c>
      <c r="C967" t="s">
        <v>2006</v>
      </c>
      <c r="D967" t="s">
        <v>2033</v>
      </c>
      <c r="E967" s="3">
        <v>42278</v>
      </c>
      <c r="F967" t="s">
        <v>2039</v>
      </c>
    </row>
    <row r="968" spans="1:6">
      <c r="A968" s="1" t="s">
        <v>1503</v>
      </c>
      <c r="B968" t="s">
        <v>1503</v>
      </c>
      <c r="C968" t="s">
        <v>2005</v>
      </c>
      <c r="E968" s="3">
        <v>42278</v>
      </c>
      <c r="F968" t="s">
        <v>2039</v>
      </c>
    </row>
    <row r="969" spans="1:6">
      <c r="A969" s="1" t="s">
        <v>1504</v>
      </c>
      <c r="B969" t="s">
        <v>1504</v>
      </c>
      <c r="C969" t="s">
        <v>2005</v>
      </c>
      <c r="E969" s="3">
        <v>42278</v>
      </c>
      <c r="F969" t="s">
        <v>2039</v>
      </c>
    </row>
    <row r="970" spans="1:6">
      <c r="A970" s="1" t="s">
        <v>1505</v>
      </c>
      <c r="B970" t="s">
        <v>1505</v>
      </c>
      <c r="C970" t="s">
        <v>2005</v>
      </c>
      <c r="D970" t="s">
        <v>94</v>
      </c>
      <c r="E970" s="3">
        <v>42278</v>
      </c>
      <c r="F970" t="s">
        <v>2039</v>
      </c>
    </row>
    <row r="971" spans="1:6">
      <c r="A971" s="1" t="s">
        <v>1506</v>
      </c>
      <c r="B971" t="s">
        <v>1506</v>
      </c>
      <c r="C971" t="s">
        <v>2005</v>
      </c>
      <c r="E971" s="3">
        <v>42278</v>
      </c>
      <c r="F971" t="s">
        <v>2039</v>
      </c>
    </row>
    <row r="972" spans="1:6">
      <c r="A972" s="1" t="s">
        <v>1507</v>
      </c>
      <c r="B972" t="s">
        <v>1507</v>
      </c>
      <c r="C972" t="s">
        <v>2005</v>
      </c>
      <c r="E972" s="3">
        <v>42278</v>
      </c>
      <c r="F972" t="s">
        <v>2039</v>
      </c>
    </row>
    <row r="973" spans="1:6">
      <c r="A973" s="1" t="s">
        <v>1508</v>
      </c>
      <c r="B973" t="s">
        <v>1508</v>
      </c>
      <c r="C973" t="s">
        <v>2005</v>
      </c>
      <c r="D973" t="s">
        <v>94</v>
      </c>
      <c r="E973" s="3">
        <v>42278</v>
      </c>
      <c r="F973" t="s">
        <v>2039</v>
      </c>
    </row>
    <row r="974" spans="1:6">
      <c r="A974" s="1" t="s">
        <v>1509</v>
      </c>
      <c r="B974" t="s">
        <v>1509</v>
      </c>
      <c r="C974" t="s">
        <v>2005</v>
      </c>
      <c r="E974" s="3">
        <v>42278</v>
      </c>
      <c r="F974" t="s">
        <v>2039</v>
      </c>
    </row>
    <row r="975" spans="1:6">
      <c r="A975" s="1" t="s">
        <v>1510</v>
      </c>
      <c r="B975" t="s">
        <v>1510</v>
      </c>
      <c r="C975" t="s">
        <v>2005</v>
      </c>
      <c r="E975" s="3">
        <v>42278</v>
      </c>
      <c r="F975" t="s">
        <v>2039</v>
      </c>
    </row>
    <row r="976" spans="1:6">
      <c r="A976" s="1" t="s">
        <v>1511</v>
      </c>
      <c r="B976" t="s">
        <v>1511</v>
      </c>
      <c r="C976" t="s">
        <v>2005</v>
      </c>
      <c r="D976" t="s">
        <v>2034</v>
      </c>
      <c r="E976" s="3">
        <v>42278</v>
      </c>
      <c r="F976" t="s">
        <v>2039</v>
      </c>
    </row>
    <row r="977" spans="1:6">
      <c r="A977" s="1" t="s">
        <v>1512</v>
      </c>
      <c r="B977" t="s">
        <v>1512</v>
      </c>
      <c r="C977" t="s">
        <v>2005</v>
      </c>
      <c r="D977" t="s">
        <v>101</v>
      </c>
      <c r="E977" s="3">
        <v>42278</v>
      </c>
      <c r="F977" t="s">
        <v>2039</v>
      </c>
    </row>
    <row r="978" spans="1:6">
      <c r="A978" s="1" t="s">
        <v>1513</v>
      </c>
      <c r="B978" t="s">
        <v>1513</v>
      </c>
      <c r="C978" t="s">
        <v>2005</v>
      </c>
      <c r="E978" s="3">
        <v>42278</v>
      </c>
      <c r="F978" t="s">
        <v>2039</v>
      </c>
    </row>
    <row r="979" spans="1:6">
      <c r="A979" s="1" t="s">
        <v>1514</v>
      </c>
      <c r="B979" t="s">
        <v>1514</v>
      </c>
      <c r="C979" t="s">
        <v>2005</v>
      </c>
      <c r="E979" s="3">
        <v>42278</v>
      </c>
      <c r="F979" t="s">
        <v>2039</v>
      </c>
    </row>
    <row r="980" spans="1:6">
      <c r="A980" s="1" t="s">
        <v>1515</v>
      </c>
      <c r="B980" t="s">
        <v>1515</v>
      </c>
      <c r="C980" t="s">
        <v>2005</v>
      </c>
      <c r="E980" s="3">
        <v>42278</v>
      </c>
      <c r="F980" t="s">
        <v>2039</v>
      </c>
    </row>
    <row r="981" spans="1:6">
      <c r="A981" s="1" t="s">
        <v>1516</v>
      </c>
      <c r="B981" t="s">
        <v>1516</v>
      </c>
      <c r="C981" t="s">
        <v>2005</v>
      </c>
      <c r="D981" t="s">
        <v>2014</v>
      </c>
      <c r="E981" s="3">
        <v>42278</v>
      </c>
      <c r="F981" t="s">
        <v>2039</v>
      </c>
    </row>
    <row r="982" spans="1:6">
      <c r="A982" s="1" t="s">
        <v>1517</v>
      </c>
      <c r="B982" t="s">
        <v>1517</v>
      </c>
      <c r="C982" t="s">
        <v>2005</v>
      </c>
      <c r="E982" s="3">
        <v>42278</v>
      </c>
      <c r="F982" t="s">
        <v>2039</v>
      </c>
    </row>
    <row r="983" spans="1:6">
      <c r="A983" s="1" t="s">
        <v>1518</v>
      </c>
      <c r="B983" t="s">
        <v>1518</v>
      </c>
      <c r="C983" t="s">
        <v>2005</v>
      </c>
      <c r="E983" s="3">
        <v>42278</v>
      </c>
      <c r="F983" t="s">
        <v>2039</v>
      </c>
    </row>
    <row r="984" spans="1:6">
      <c r="A984" s="1" t="s">
        <v>1519</v>
      </c>
      <c r="B984" t="s">
        <v>1519</v>
      </c>
      <c r="C984" t="s">
        <v>2005</v>
      </c>
      <c r="D984" t="s">
        <v>2014</v>
      </c>
      <c r="E984" s="3">
        <v>42278</v>
      </c>
      <c r="F984" t="s">
        <v>2039</v>
      </c>
    </row>
    <row r="985" spans="1:6">
      <c r="A985" s="1" t="s">
        <v>1520</v>
      </c>
      <c r="B985" t="s">
        <v>1520</v>
      </c>
      <c r="C985" t="s">
        <v>2005</v>
      </c>
      <c r="E985" s="3">
        <v>42278</v>
      </c>
      <c r="F985" t="s">
        <v>2039</v>
      </c>
    </row>
    <row r="986" spans="1:6">
      <c r="A986" s="1" t="s">
        <v>1521</v>
      </c>
      <c r="B986" t="s">
        <v>1521</v>
      </c>
      <c r="C986" t="s">
        <v>2005</v>
      </c>
      <c r="E986" s="3">
        <v>42278</v>
      </c>
      <c r="F986" t="s">
        <v>2039</v>
      </c>
    </row>
    <row r="987" spans="1:6">
      <c r="A987" s="1" t="s">
        <v>1522</v>
      </c>
      <c r="B987" t="s">
        <v>1522</v>
      </c>
      <c r="C987" t="s">
        <v>2005</v>
      </c>
      <c r="E987" s="3">
        <v>42278</v>
      </c>
      <c r="F987" t="s">
        <v>2039</v>
      </c>
    </row>
    <row r="988" spans="1:6">
      <c r="A988" s="1" t="s">
        <v>1523</v>
      </c>
      <c r="B988" t="s">
        <v>1523</v>
      </c>
      <c r="C988" t="s">
        <v>2005</v>
      </c>
      <c r="E988" s="3">
        <v>42278</v>
      </c>
      <c r="F988" t="s">
        <v>2039</v>
      </c>
    </row>
    <row r="989" spans="1:6">
      <c r="A989" s="1" t="s">
        <v>1524</v>
      </c>
      <c r="B989" t="s">
        <v>1524</v>
      </c>
      <c r="C989" t="s">
        <v>2005</v>
      </c>
      <c r="E989" s="3">
        <v>42278</v>
      </c>
      <c r="F989" t="s">
        <v>2039</v>
      </c>
    </row>
    <row r="990" spans="1:6">
      <c r="A990" s="1" t="s">
        <v>1525</v>
      </c>
      <c r="B990" t="s">
        <v>1525</v>
      </c>
      <c r="C990" t="s">
        <v>2005</v>
      </c>
      <c r="E990" s="3">
        <v>42278</v>
      </c>
      <c r="F990" t="s">
        <v>2039</v>
      </c>
    </row>
    <row r="991" spans="1:6">
      <c r="A991" s="1" t="s">
        <v>1526</v>
      </c>
      <c r="B991" t="s">
        <v>1526</v>
      </c>
      <c r="C991" t="s">
        <v>2005</v>
      </c>
      <c r="D991" t="s">
        <v>94</v>
      </c>
      <c r="E991" s="3">
        <v>42278</v>
      </c>
      <c r="F991" t="s">
        <v>2039</v>
      </c>
    </row>
    <row r="992" spans="1:6">
      <c r="A992" s="1" t="s">
        <v>1527</v>
      </c>
      <c r="B992" t="s">
        <v>1527</v>
      </c>
      <c r="C992" t="s">
        <v>2005</v>
      </c>
      <c r="E992" s="3">
        <v>42278</v>
      </c>
      <c r="F992" t="s">
        <v>2039</v>
      </c>
    </row>
    <row r="993" spans="1:6">
      <c r="A993" s="1" t="s">
        <v>1528</v>
      </c>
      <c r="B993" t="s">
        <v>1528</v>
      </c>
      <c r="C993" t="s">
        <v>2006</v>
      </c>
      <c r="D993" t="s">
        <v>2014</v>
      </c>
      <c r="E993" s="3">
        <v>42278</v>
      </c>
      <c r="F993" t="s">
        <v>2039</v>
      </c>
    </row>
    <row r="994" spans="1:6">
      <c r="A994" s="1" t="s">
        <v>1529</v>
      </c>
      <c r="B994" t="s">
        <v>1529</v>
      </c>
      <c r="C994" t="s">
        <v>2005</v>
      </c>
      <c r="E994" s="3">
        <v>42278</v>
      </c>
      <c r="F994" t="s">
        <v>2039</v>
      </c>
    </row>
    <row r="995" spans="1:6">
      <c r="A995" s="1" t="s">
        <v>1530</v>
      </c>
      <c r="B995" t="s">
        <v>1530</v>
      </c>
      <c r="C995" t="s">
        <v>2005</v>
      </c>
      <c r="E995" s="3">
        <v>42278</v>
      </c>
      <c r="F995" t="s">
        <v>2039</v>
      </c>
    </row>
    <row r="996" spans="1:6">
      <c r="A996" s="1" t="s">
        <v>1531</v>
      </c>
      <c r="B996" t="s">
        <v>1531</v>
      </c>
      <c r="C996" t="s">
        <v>2005</v>
      </c>
      <c r="E996" s="3">
        <v>42278</v>
      </c>
      <c r="F996" t="s">
        <v>2039</v>
      </c>
    </row>
    <row r="997" spans="1:6">
      <c r="A997" s="1" t="s">
        <v>1532</v>
      </c>
      <c r="B997" t="s">
        <v>1532</v>
      </c>
      <c r="C997" t="s">
        <v>2005</v>
      </c>
      <c r="E997" s="3">
        <v>42278</v>
      </c>
      <c r="F997" t="s">
        <v>2039</v>
      </c>
    </row>
    <row r="998" spans="1:6">
      <c r="A998" s="1" t="s">
        <v>1533</v>
      </c>
      <c r="B998" t="s">
        <v>1533</v>
      </c>
      <c r="C998" t="s">
        <v>2005</v>
      </c>
      <c r="E998" s="3">
        <v>42278</v>
      </c>
      <c r="F998" t="s">
        <v>2039</v>
      </c>
    </row>
    <row r="999" spans="1:6">
      <c r="A999" s="1" t="s">
        <v>1534</v>
      </c>
      <c r="B999" t="s">
        <v>1534</v>
      </c>
      <c r="C999" t="s">
        <v>2005</v>
      </c>
      <c r="E999" s="3">
        <v>42278</v>
      </c>
      <c r="F999" t="s">
        <v>2039</v>
      </c>
    </row>
    <row r="1000" spans="1:6">
      <c r="A1000" s="1" t="s">
        <v>1535</v>
      </c>
      <c r="B1000" t="s">
        <v>1535</v>
      </c>
      <c r="C1000" t="s">
        <v>2005</v>
      </c>
      <c r="E1000" s="3">
        <v>42278</v>
      </c>
      <c r="F1000" t="s">
        <v>2039</v>
      </c>
    </row>
    <row r="1001" spans="1:6">
      <c r="A1001" s="1" t="s">
        <v>1536</v>
      </c>
      <c r="B1001" t="s">
        <v>1536</v>
      </c>
      <c r="C1001" t="s">
        <v>2005</v>
      </c>
      <c r="D1001" t="s">
        <v>94</v>
      </c>
      <c r="E1001" s="3">
        <v>42278</v>
      </c>
      <c r="F1001" t="s">
        <v>2039</v>
      </c>
    </row>
    <row r="1002" spans="1:6">
      <c r="A1002" s="1" t="s">
        <v>1537</v>
      </c>
      <c r="B1002" t="s">
        <v>1537</v>
      </c>
      <c r="C1002" t="s">
        <v>2005</v>
      </c>
      <c r="E1002" s="3">
        <v>42278</v>
      </c>
      <c r="F1002" t="s">
        <v>2039</v>
      </c>
    </row>
    <row r="1003" spans="1:6">
      <c r="A1003" s="1" t="s">
        <v>1538</v>
      </c>
      <c r="B1003" t="s">
        <v>1538</v>
      </c>
      <c r="C1003" t="s">
        <v>2005</v>
      </c>
      <c r="D1003" t="s">
        <v>94</v>
      </c>
      <c r="E1003" s="3">
        <v>42278</v>
      </c>
      <c r="F1003" t="s">
        <v>2039</v>
      </c>
    </row>
    <row r="1004" spans="1:6">
      <c r="A1004" s="1" t="s">
        <v>1539</v>
      </c>
      <c r="B1004" t="s">
        <v>1539</v>
      </c>
      <c r="C1004" t="s">
        <v>2006</v>
      </c>
      <c r="D1004" t="s">
        <v>2030</v>
      </c>
      <c r="E1004" s="3">
        <v>42278</v>
      </c>
      <c r="F1004" t="s">
        <v>2039</v>
      </c>
    </row>
    <row r="1005" spans="1:6">
      <c r="A1005" s="1" t="s">
        <v>1540</v>
      </c>
      <c r="B1005" t="s">
        <v>1540</v>
      </c>
      <c r="C1005" t="s">
        <v>2005</v>
      </c>
      <c r="E1005" s="3">
        <v>42278</v>
      </c>
      <c r="F1005" t="s">
        <v>2039</v>
      </c>
    </row>
    <row r="1006" spans="1:6">
      <c r="A1006" s="1" t="s">
        <v>1541</v>
      </c>
      <c r="B1006" t="s">
        <v>1541</v>
      </c>
      <c r="C1006" t="s">
        <v>2005</v>
      </c>
      <c r="D1006" t="s">
        <v>2014</v>
      </c>
      <c r="E1006" s="3">
        <v>42278</v>
      </c>
      <c r="F1006" t="s">
        <v>2039</v>
      </c>
    </row>
    <row r="1007" spans="1:6">
      <c r="A1007" s="1" t="s">
        <v>1542</v>
      </c>
      <c r="B1007" t="s">
        <v>1542</v>
      </c>
      <c r="C1007" t="s">
        <v>2005</v>
      </c>
      <c r="E1007" s="3">
        <v>42278</v>
      </c>
      <c r="F1007" t="s">
        <v>2039</v>
      </c>
    </row>
    <row r="1008" spans="1:6">
      <c r="A1008" s="1" t="s">
        <v>1543</v>
      </c>
      <c r="B1008" t="s">
        <v>1543</v>
      </c>
      <c r="C1008" t="s">
        <v>2005</v>
      </c>
      <c r="D1008" t="s">
        <v>2014</v>
      </c>
      <c r="E1008" s="3">
        <v>42278</v>
      </c>
      <c r="F1008" t="s">
        <v>2039</v>
      </c>
    </row>
    <row r="1009" spans="1:6">
      <c r="A1009" s="1" t="s">
        <v>1544</v>
      </c>
      <c r="B1009" t="s">
        <v>1544</v>
      </c>
      <c r="C1009" t="s">
        <v>2005</v>
      </c>
      <c r="D1009" t="s">
        <v>94</v>
      </c>
      <c r="E1009" s="3">
        <v>42278</v>
      </c>
      <c r="F1009" t="s">
        <v>2039</v>
      </c>
    </row>
    <row r="1010" spans="1:6">
      <c r="A1010" s="1" t="s">
        <v>1545</v>
      </c>
      <c r="B1010" t="s">
        <v>1545</v>
      </c>
      <c r="C1010" t="s">
        <v>2005</v>
      </c>
      <c r="D1010" t="s">
        <v>2014</v>
      </c>
      <c r="E1010" s="3">
        <v>42278</v>
      </c>
      <c r="F1010" t="s">
        <v>2039</v>
      </c>
    </row>
    <row r="1011" spans="1:6">
      <c r="A1011" s="1" t="s">
        <v>1546</v>
      </c>
      <c r="B1011" t="s">
        <v>1546</v>
      </c>
      <c r="C1011" t="s">
        <v>2005</v>
      </c>
      <c r="E1011" s="3">
        <v>42278</v>
      </c>
      <c r="F1011" t="s">
        <v>2039</v>
      </c>
    </row>
    <row r="1012" spans="1:6">
      <c r="A1012" s="1" t="s">
        <v>1547</v>
      </c>
      <c r="B1012" t="s">
        <v>1547</v>
      </c>
      <c r="C1012" t="s">
        <v>2005</v>
      </c>
      <c r="E1012" s="3">
        <v>42278</v>
      </c>
      <c r="F1012" t="s">
        <v>2039</v>
      </c>
    </row>
    <row r="1013" spans="1:6">
      <c r="A1013" s="1" t="s">
        <v>1548</v>
      </c>
      <c r="B1013" t="s">
        <v>1548</v>
      </c>
      <c r="C1013" t="s">
        <v>2005</v>
      </c>
      <c r="D1013" t="s">
        <v>2011</v>
      </c>
      <c r="E1013" s="3">
        <v>42278</v>
      </c>
      <c r="F1013" t="s">
        <v>2039</v>
      </c>
    </row>
    <row r="1014" spans="1:6">
      <c r="A1014" s="1" t="s">
        <v>1549</v>
      </c>
      <c r="B1014" t="s">
        <v>1549</v>
      </c>
      <c r="C1014" t="s">
        <v>2005</v>
      </c>
      <c r="E1014" s="3">
        <v>42278</v>
      </c>
      <c r="F1014" t="s">
        <v>2039</v>
      </c>
    </row>
    <row r="1015" spans="1:6">
      <c r="A1015" s="1" t="s">
        <v>1550</v>
      </c>
      <c r="B1015" t="s">
        <v>1550</v>
      </c>
      <c r="C1015" t="s">
        <v>2005</v>
      </c>
      <c r="E1015" s="3">
        <v>42278</v>
      </c>
      <c r="F1015" t="s">
        <v>2039</v>
      </c>
    </row>
    <row r="1016" spans="1:6">
      <c r="A1016" s="1" t="s">
        <v>1551</v>
      </c>
      <c r="B1016" t="s">
        <v>1551</v>
      </c>
      <c r="C1016" t="s">
        <v>2005</v>
      </c>
      <c r="E1016" s="3">
        <v>42278</v>
      </c>
      <c r="F1016" t="s">
        <v>2039</v>
      </c>
    </row>
    <row r="1017" spans="1:6">
      <c r="A1017" s="1" t="s">
        <v>1552</v>
      </c>
      <c r="B1017" t="s">
        <v>1552</v>
      </c>
      <c r="C1017" t="s">
        <v>2006</v>
      </c>
      <c r="D1017" t="s">
        <v>94</v>
      </c>
      <c r="E1017" s="3">
        <v>42874</v>
      </c>
      <c r="F1017" t="s">
        <v>2039</v>
      </c>
    </row>
    <row r="1018" spans="1:6">
      <c r="A1018" s="1" t="s">
        <v>1553</v>
      </c>
      <c r="B1018" t="s">
        <v>1553</v>
      </c>
      <c r="C1018" t="s">
        <v>2005</v>
      </c>
      <c r="E1018" s="3">
        <v>42278</v>
      </c>
      <c r="F1018" t="s">
        <v>2039</v>
      </c>
    </row>
    <row r="1019" spans="1:6">
      <c r="A1019" s="1" t="s">
        <v>1554</v>
      </c>
      <c r="B1019" t="s">
        <v>1554</v>
      </c>
      <c r="C1019" t="s">
        <v>2005</v>
      </c>
      <c r="E1019" s="3">
        <v>42278</v>
      </c>
      <c r="F1019" t="s">
        <v>2039</v>
      </c>
    </row>
    <row r="1020" spans="1:6">
      <c r="A1020" s="1" t="s">
        <v>1555</v>
      </c>
      <c r="B1020" t="s">
        <v>1555</v>
      </c>
      <c r="C1020" t="s">
        <v>2005</v>
      </c>
      <c r="E1020" s="3">
        <v>42278</v>
      </c>
      <c r="F1020" t="s">
        <v>2039</v>
      </c>
    </row>
    <row r="1021" spans="1:6">
      <c r="A1021" s="1" t="s">
        <v>1556</v>
      </c>
      <c r="B1021" t="s">
        <v>1556</v>
      </c>
      <c r="C1021" t="s">
        <v>2005</v>
      </c>
      <c r="E1021" s="3">
        <v>42278</v>
      </c>
      <c r="F1021" t="s">
        <v>2039</v>
      </c>
    </row>
    <row r="1022" spans="1:6">
      <c r="A1022" s="1" t="s">
        <v>1557</v>
      </c>
      <c r="B1022" t="s">
        <v>1557</v>
      </c>
      <c r="C1022" t="s">
        <v>2005</v>
      </c>
      <c r="D1022" t="s">
        <v>95</v>
      </c>
      <c r="E1022" s="3">
        <v>42278</v>
      </c>
      <c r="F1022" t="s">
        <v>2039</v>
      </c>
    </row>
    <row r="1023" spans="1:6">
      <c r="A1023" s="1" t="s">
        <v>1558</v>
      </c>
      <c r="B1023" t="s">
        <v>1558</v>
      </c>
      <c r="C1023" t="s">
        <v>2005</v>
      </c>
      <c r="E1023" s="3">
        <v>42278</v>
      </c>
      <c r="F1023" t="s">
        <v>2039</v>
      </c>
    </row>
    <row r="1024" spans="1:6">
      <c r="A1024" s="1" t="s">
        <v>1559</v>
      </c>
      <c r="B1024" t="s">
        <v>1559</v>
      </c>
      <c r="C1024" t="s">
        <v>2005</v>
      </c>
      <c r="E1024" s="3">
        <v>42278</v>
      </c>
      <c r="F1024" t="s">
        <v>2039</v>
      </c>
    </row>
    <row r="1025" spans="1:6">
      <c r="A1025" s="1" t="s">
        <v>1560</v>
      </c>
      <c r="B1025" t="s">
        <v>1560</v>
      </c>
      <c r="C1025" t="s">
        <v>2005</v>
      </c>
      <c r="D1025" t="s">
        <v>101</v>
      </c>
      <c r="E1025" s="3">
        <v>42278</v>
      </c>
      <c r="F1025" t="s">
        <v>2039</v>
      </c>
    </row>
    <row r="1026" spans="1:6">
      <c r="A1026" s="1" t="s">
        <v>1561</v>
      </c>
      <c r="B1026" t="s">
        <v>1561</v>
      </c>
      <c r="C1026" t="s">
        <v>2005</v>
      </c>
      <c r="E1026" s="3">
        <v>42278</v>
      </c>
      <c r="F1026" t="s">
        <v>2039</v>
      </c>
    </row>
    <row r="1027" spans="1:6">
      <c r="A1027" s="1" t="s">
        <v>1562</v>
      </c>
      <c r="B1027" t="s">
        <v>1562</v>
      </c>
      <c r="C1027" t="s">
        <v>2006</v>
      </c>
      <c r="D1027" t="s">
        <v>94</v>
      </c>
      <c r="E1027" s="3">
        <v>42278</v>
      </c>
      <c r="F1027" t="s">
        <v>2039</v>
      </c>
    </row>
    <row r="1028" spans="1:6">
      <c r="A1028" s="1" t="s">
        <v>1563</v>
      </c>
      <c r="B1028" t="s">
        <v>1563</v>
      </c>
      <c r="C1028" t="s">
        <v>2006</v>
      </c>
      <c r="E1028" s="3">
        <v>42278</v>
      </c>
      <c r="F1028" t="s">
        <v>2039</v>
      </c>
    </row>
    <row r="1029" spans="1:6">
      <c r="A1029" s="1" t="s">
        <v>1564</v>
      </c>
      <c r="B1029" t="s">
        <v>1564</v>
      </c>
      <c r="C1029" t="s">
        <v>2005</v>
      </c>
      <c r="E1029" s="3">
        <v>42278</v>
      </c>
      <c r="F1029" t="s">
        <v>2039</v>
      </c>
    </row>
    <row r="1030" spans="1:6">
      <c r="A1030" s="1" t="s">
        <v>1565</v>
      </c>
      <c r="B1030" t="s">
        <v>1565</v>
      </c>
      <c r="C1030" t="s">
        <v>2006</v>
      </c>
      <c r="E1030" s="3">
        <v>42278</v>
      </c>
      <c r="F1030" t="s">
        <v>2039</v>
      </c>
    </row>
    <row r="1031" spans="1:6">
      <c r="A1031" s="1" t="s">
        <v>1566</v>
      </c>
      <c r="B1031" t="s">
        <v>1566</v>
      </c>
      <c r="C1031" t="s">
        <v>2006</v>
      </c>
      <c r="E1031" s="3">
        <v>42278</v>
      </c>
      <c r="F1031" t="s">
        <v>2039</v>
      </c>
    </row>
    <row r="1032" spans="1:6">
      <c r="A1032" s="1" t="s">
        <v>1567</v>
      </c>
      <c r="B1032" t="s">
        <v>1567</v>
      </c>
      <c r="C1032" t="s">
        <v>2006</v>
      </c>
      <c r="E1032" s="3">
        <v>42278</v>
      </c>
      <c r="F1032" t="s">
        <v>2039</v>
      </c>
    </row>
    <row r="1033" spans="1:6">
      <c r="A1033" s="1" t="s">
        <v>1568</v>
      </c>
      <c r="B1033" t="s">
        <v>1568</v>
      </c>
      <c r="C1033" t="s">
        <v>2005</v>
      </c>
      <c r="E1033" s="3">
        <v>42278</v>
      </c>
      <c r="F1033" t="s">
        <v>2039</v>
      </c>
    </row>
    <row r="1034" spans="1:6">
      <c r="A1034" s="1" t="s">
        <v>1569</v>
      </c>
      <c r="B1034" t="s">
        <v>1569</v>
      </c>
      <c r="C1034" t="s">
        <v>2006</v>
      </c>
      <c r="D1034" t="s">
        <v>94</v>
      </c>
      <c r="E1034" s="3">
        <v>42278</v>
      </c>
      <c r="F1034" t="s">
        <v>2039</v>
      </c>
    </row>
    <row r="1035" spans="1:6">
      <c r="A1035" s="1" t="s">
        <v>1570</v>
      </c>
      <c r="B1035" t="s">
        <v>1570</v>
      </c>
      <c r="C1035" t="s">
        <v>2005</v>
      </c>
      <c r="E1035" s="3">
        <v>42278</v>
      </c>
      <c r="F1035" t="s">
        <v>2039</v>
      </c>
    </row>
    <row r="1036" spans="1:6">
      <c r="A1036" s="1" t="s">
        <v>1571</v>
      </c>
      <c r="B1036" t="s">
        <v>1571</v>
      </c>
      <c r="C1036" t="s">
        <v>2005</v>
      </c>
      <c r="E1036" s="3">
        <v>42278</v>
      </c>
      <c r="F1036" t="s">
        <v>2039</v>
      </c>
    </row>
    <row r="1037" spans="1:6">
      <c r="A1037" s="1" t="s">
        <v>1572</v>
      </c>
      <c r="B1037" t="s">
        <v>1572</v>
      </c>
      <c r="C1037" t="s">
        <v>2006</v>
      </c>
      <c r="D1037" t="s">
        <v>94</v>
      </c>
      <c r="E1037" s="3">
        <v>42278</v>
      </c>
      <c r="F1037" t="s">
        <v>2039</v>
      </c>
    </row>
    <row r="1038" spans="1:6">
      <c r="A1038" s="1" t="s">
        <v>1573</v>
      </c>
      <c r="B1038" t="s">
        <v>1573</v>
      </c>
      <c r="C1038" t="s">
        <v>2006</v>
      </c>
      <c r="D1038" t="s">
        <v>94</v>
      </c>
      <c r="E1038" s="3">
        <v>42278</v>
      </c>
      <c r="F1038" t="s">
        <v>2039</v>
      </c>
    </row>
    <row r="1039" spans="1:6">
      <c r="A1039" s="1" t="s">
        <v>1574</v>
      </c>
      <c r="B1039" t="s">
        <v>1574</v>
      </c>
      <c r="C1039" t="s">
        <v>2005</v>
      </c>
      <c r="D1039" t="s">
        <v>94</v>
      </c>
      <c r="E1039" s="3">
        <v>42762</v>
      </c>
      <c r="F1039" t="s">
        <v>2039</v>
      </c>
    </row>
    <row r="1040" spans="1:6">
      <c r="A1040" s="1" t="s">
        <v>1575</v>
      </c>
      <c r="B1040" t="s">
        <v>1575</v>
      </c>
      <c r="C1040" t="s">
        <v>2005</v>
      </c>
      <c r="E1040" s="3">
        <v>42278</v>
      </c>
      <c r="F1040" t="s">
        <v>2039</v>
      </c>
    </row>
    <row r="1041" spans="1:6">
      <c r="A1041" s="1" t="s">
        <v>1576</v>
      </c>
      <c r="B1041" t="s">
        <v>1576</v>
      </c>
      <c r="C1041" t="s">
        <v>2005</v>
      </c>
      <c r="E1041" s="3">
        <v>42278</v>
      </c>
      <c r="F1041" t="s">
        <v>2039</v>
      </c>
    </row>
    <row r="1042" spans="1:6">
      <c r="A1042" s="1" t="s">
        <v>1577</v>
      </c>
      <c r="B1042" t="s">
        <v>1577</v>
      </c>
      <c r="C1042" t="s">
        <v>2005</v>
      </c>
      <c r="E1042" s="3">
        <v>42278</v>
      </c>
      <c r="F1042" t="s">
        <v>2039</v>
      </c>
    </row>
    <row r="1043" spans="1:6">
      <c r="A1043" s="1" t="s">
        <v>1578</v>
      </c>
      <c r="B1043" t="s">
        <v>1578</v>
      </c>
      <c r="C1043" t="s">
        <v>2005</v>
      </c>
      <c r="E1043" s="3">
        <v>42278</v>
      </c>
      <c r="F1043" t="s">
        <v>2039</v>
      </c>
    </row>
    <row r="1044" spans="1:6">
      <c r="A1044" s="1" t="s">
        <v>1579</v>
      </c>
      <c r="B1044" t="s">
        <v>1579</v>
      </c>
      <c r="C1044" t="s">
        <v>2006</v>
      </c>
      <c r="D1044" t="s">
        <v>94</v>
      </c>
      <c r="E1044" s="3">
        <v>42278</v>
      </c>
      <c r="F1044" t="s">
        <v>2039</v>
      </c>
    </row>
    <row r="1045" spans="1:6">
      <c r="A1045" s="1" t="s">
        <v>1580</v>
      </c>
      <c r="B1045" t="s">
        <v>1580</v>
      </c>
      <c r="C1045" t="s">
        <v>2005</v>
      </c>
      <c r="D1045" t="s">
        <v>101</v>
      </c>
      <c r="E1045" s="3">
        <v>42278</v>
      </c>
      <c r="F1045" t="s">
        <v>2039</v>
      </c>
    </row>
    <row r="1046" spans="1:6">
      <c r="A1046" s="1" t="s">
        <v>1581</v>
      </c>
      <c r="B1046" t="s">
        <v>1581</v>
      </c>
      <c r="C1046" t="s">
        <v>2005</v>
      </c>
      <c r="E1046" s="3">
        <v>42278</v>
      </c>
      <c r="F1046" t="s">
        <v>2039</v>
      </c>
    </row>
    <row r="1047" spans="1:6">
      <c r="A1047" s="1" t="s">
        <v>1582</v>
      </c>
      <c r="B1047" t="s">
        <v>1582</v>
      </c>
      <c r="C1047" t="s">
        <v>2006</v>
      </c>
      <c r="D1047" t="s">
        <v>100</v>
      </c>
      <c r="E1047" s="3">
        <v>42278</v>
      </c>
      <c r="F1047" t="s">
        <v>2039</v>
      </c>
    </row>
    <row r="1048" spans="1:6">
      <c r="A1048" s="1" t="s">
        <v>1583</v>
      </c>
      <c r="B1048" t="s">
        <v>1583</v>
      </c>
      <c r="C1048" t="s">
        <v>2006</v>
      </c>
      <c r="E1048" s="3">
        <v>42278</v>
      </c>
      <c r="F1048" t="s">
        <v>2039</v>
      </c>
    </row>
    <row r="1049" spans="1:6">
      <c r="A1049" s="1" t="s">
        <v>1584</v>
      </c>
      <c r="B1049" t="s">
        <v>1584</v>
      </c>
      <c r="C1049" t="s">
        <v>2006</v>
      </c>
      <c r="E1049" s="3">
        <v>42278</v>
      </c>
      <c r="F1049" t="s">
        <v>2039</v>
      </c>
    </row>
    <row r="1050" spans="1:6">
      <c r="A1050" s="1" t="s">
        <v>1585</v>
      </c>
      <c r="B1050" t="s">
        <v>1585</v>
      </c>
      <c r="C1050" t="s">
        <v>2006</v>
      </c>
      <c r="D1050" t="s">
        <v>2024</v>
      </c>
      <c r="E1050" s="3">
        <v>42278</v>
      </c>
      <c r="F1050" t="s">
        <v>2039</v>
      </c>
    </row>
    <row r="1051" spans="1:6">
      <c r="A1051" s="1" t="s">
        <v>1586</v>
      </c>
      <c r="B1051" t="s">
        <v>1586</v>
      </c>
      <c r="C1051" t="s">
        <v>2006</v>
      </c>
      <c r="E1051" s="3">
        <v>42278</v>
      </c>
      <c r="F1051" t="s">
        <v>2039</v>
      </c>
    </row>
    <row r="1052" spans="1:6">
      <c r="A1052" s="1" t="s">
        <v>1587</v>
      </c>
      <c r="B1052" t="s">
        <v>1587</v>
      </c>
      <c r="C1052" t="s">
        <v>2006</v>
      </c>
      <c r="E1052" s="3">
        <v>42278</v>
      </c>
      <c r="F1052" t="s">
        <v>2039</v>
      </c>
    </row>
    <row r="1053" spans="1:6">
      <c r="A1053" s="1" t="s">
        <v>1588</v>
      </c>
      <c r="B1053" t="s">
        <v>1588</v>
      </c>
      <c r="C1053" t="s">
        <v>2005</v>
      </c>
      <c r="D1053" t="s">
        <v>94</v>
      </c>
      <c r="E1053" s="3">
        <v>42278</v>
      </c>
      <c r="F1053" t="s">
        <v>2039</v>
      </c>
    </row>
    <row r="1054" spans="1:6">
      <c r="A1054" s="1" t="s">
        <v>1589</v>
      </c>
      <c r="B1054" t="s">
        <v>1589</v>
      </c>
      <c r="C1054" t="s">
        <v>2006</v>
      </c>
      <c r="E1054" s="3">
        <v>42278</v>
      </c>
      <c r="F1054" t="s">
        <v>2039</v>
      </c>
    </row>
    <row r="1055" spans="1:6">
      <c r="A1055" s="1" t="s">
        <v>1590</v>
      </c>
      <c r="B1055" t="s">
        <v>1590</v>
      </c>
      <c r="C1055" t="s">
        <v>2005</v>
      </c>
      <c r="E1055" s="3">
        <v>42278</v>
      </c>
      <c r="F1055" t="s">
        <v>2039</v>
      </c>
    </row>
    <row r="1056" spans="1:6">
      <c r="A1056" s="1" t="s">
        <v>1591</v>
      </c>
      <c r="B1056" t="s">
        <v>1591</v>
      </c>
      <c r="C1056" t="s">
        <v>2005</v>
      </c>
      <c r="E1056" s="3">
        <v>42278</v>
      </c>
      <c r="F1056" t="s">
        <v>2039</v>
      </c>
    </row>
    <row r="1057" spans="1:6">
      <c r="A1057" s="1" t="s">
        <v>1592</v>
      </c>
      <c r="B1057" t="s">
        <v>1592</v>
      </c>
      <c r="C1057" t="s">
        <v>2006</v>
      </c>
      <c r="D1057" t="s">
        <v>101</v>
      </c>
      <c r="E1057" s="3">
        <v>42278</v>
      </c>
      <c r="F1057" t="s">
        <v>2039</v>
      </c>
    </row>
    <row r="1058" spans="1:6">
      <c r="A1058" s="1" t="s">
        <v>1593</v>
      </c>
      <c r="B1058" t="s">
        <v>1593</v>
      </c>
      <c r="C1058" t="s">
        <v>2006</v>
      </c>
      <c r="E1058" s="3">
        <v>42278</v>
      </c>
      <c r="F1058" t="s">
        <v>2039</v>
      </c>
    </row>
    <row r="1059" spans="1:6">
      <c r="A1059" s="1" t="s">
        <v>1594</v>
      </c>
      <c r="B1059" t="s">
        <v>1594</v>
      </c>
      <c r="C1059" t="s">
        <v>2006</v>
      </c>
      <c r="E1059" s="3">
        <v>42278</v>
      </c>
      <c r="F1059" t="s">
        <v>2039</v>
      </c>
    </row>
    <row r="1060" spans="1:6">
      <c r="A1060" s="1" t="s">
        <v>1595</v>
      </c>
      <c r="B1060" t="s">
        <v>1595</v>
      </c>
      <c r="C1060" t="s">
        <v>2006</v>
      </c>
      <c r="D1060" t="s">
        <v>94</v>
      </c>
      <c r="E1060" s="3">
        <v>42366</v>
      </c>
      <c r="F1060" t="s">
        <v>2039</v>
      </c>
    </row>
    <row r="1061" spans="1:6">
      <c r="A1061" s="1" t="s">
        <v>1596</v>
      </c>
      <c r="B1061" t="s">
        <v>1596</v>
      </c>
      <c r="C1061" t="s">
        <v>2005</v>
      </c>
      <c r="E1061" s="3">
        <v>42278</v>
      </c>
      <c r="F1061" t="s">
        <v>2039</v>
      </c>
    </row>
    <row r="1062" spans="1:6">
      <c r="A1062" s="1" t="s">
        <v>1597</v>
      </c>
      <c r="B1062" t="s">
        <v>1597</v>
      </c>
      <c r="C1062" t="s">
        <v>2006</v>
      </c>
      <c r="E1062" s="3">
        <v>42278</v>
      </c>
      <c r="F1062" t="s">
        <v>2039</v>
      </c>
    </row>
    <row r="1063" spans="1:6">
      <c r="A1063" s="1" t="s">
        <v>1598</v>
      </c>
      <c r="B1063" t="s">
        <v>1598</v>
      </c>
      <c r="C1063" t="s">
        <v>2006</v>
      </c>
      <c r="E1063" s="3">
        <v>42278</v>
      </c>
      <c r="F1063" t="s">
        <v>2039</v>
      </c>
    </row>
    <row r="1064" spans="1:6">
      <c r="A1064" s="1" t="s">
        <v>1599</v>
      </c>
      <c r="B1064" t="s">
        <v>1599</v>
      </c>
      <c r="C1064" t="s">
        <v>2005</v>
      </c>
      <c r="E1064" s="3">
        <v>42278</v>
      </c>
      <c r="F1064" t="s">
        <v>2039</v>
      </c>
    </row>
    <row r="1065" spans="1:6">
      <c r="A1065" s="1" t="s">
        <v>1600</v>
      </c>
      <c r="B1065" t="s">
        <v>1600</v>
      </c>
      <c r="C1065" t="s">
        <v>2006</v>
      </c>
      <c r="D1065" t="s">
        <v>94</v>
      </c>
      <c r="E1065" s="3">
        <v>42278</v>
      </c>
      <c r="F1065" t="s">
        <v>2039</v>
      </c>
    </row>
    <row r="1066" spans="1:6">
      <c r="A1066" s="1" t="s">
        <v>1601</v>
      </c>
      <c r="B1066" t="s">
        <v>1601</v>
      </c>
      <c r="C1066" t="s">
        <v>2006</v>
      </c>
      <c r="E1066" s="3">
        <v>42388</v>
      </c>
      <c r="F1066" t="s">
        <v>2039</v>
      </c>
    </row>
    <row r="1067" spans="1:6">
      <c r="A1067" s="1" t="s">
        <v>1602</v>
      </c>
      <c r="B1067" t="s">
        <v>1602</v>
      </c>
      <c r="C1067" t="s">
        <v>2006</v>
      </c>
      <c r="E1067" s="3">
        <v>42278</v>
      </c>
      <c r="F1067" t="s">
        <v>2039</v>
      </c>
    </row>
    <row r="1068" spans="1:6">
      <c r="A1068" s="1" t="s">
        <v>1603</v>
      </c>
      <c r="B1068" t="s">
        <v>1603</v>
      </c>
      <c r="C1068" t="s">
        <v>2006</v>
      </c>
      <c r="D1068" t="s">
        <v>2035</v>
      </c>
      <c r="E1068" s="3">
        <v>42278</v>
      </c>
      <c r="F1068" t="s">
        <v>2039</v>
      </c>
    </row>
    <row r="1069" spans="1:6">
      <c r="A1069" s="1" t="s">
        <v>1604</v>
      </c>
      <c r="B1069" t="s">
        <v>1604</v>
      </c>
      <c r="C1069" t="s">
        <v>2006</v>
      </c>
      <c r="E1069" s="3">
        <v>42278</v>
      </c>
      <c r="F1069" t="s">
        <v>2039</v>
      </c>
    </row>
    <row r="1070" spans="1:6">
      <c r="A1070" s="1" t="s">
        <v>1605</v>
      </c>
      <c r="B1070" t="s">
        <v>1605</v>
      </c>
      <c r="C1070" t="s">
        <v>2006</v>
      </c>
      <c r="E1070" s="3">
        <v>42278</v>
      </c>
      <c r="F1070" t="s">
        <v>2039</v>
      </c>
    </row>
    <row r="1071" spans="1:6">
      <c r="A1071" s="1" t="s">
        <v>1606</v>
      </c>
      <c r="B1071" t="s">
        <v>1606</v>
      </c>
      <c r="C1071" t="s">
        <v>2006</v>
      </c>
      <c r="D1071" t="s">
        <v>2014</v>
      </c>
      <c r="E1071" s="3">
        <v>42278</v>
      </c>
      <c r="F1071" t="s">
        <v>2039</v>
      </c>
    </row>
    <row r="1072" spans="1:6">
      <c r="A1072" s="1" t="s">
        <v>1607</v>
      </c>
      <c r="B1072" t="s">
        <v>1607</v>
      </c>
      <c r="C1072" t="s">
        <v>2006</v>
      </c>
      <c r="D1072" t="s">
        <v>102</v>
      </c>
      <c r="E1072" s="3">
        <v>42278</v>
      </c>
      <c r="F1072" t="s">
        <v>2039</v>
      </c>
    </row>
    <row r="1073" spans="1:6">
      <c r="A1073" s="1" t="s">
        <v>1608</v>
      </c>
      <c r="B1073" t="s">
        <v>1608</v>
      </c>
      <c r="C1073" t="s">
        <v>2005</v>
      </c>
      <c r="E1073" s="3">
        <v>42278</v>
      </c>
      <c r="F1073" t="s">
        <v>2039</v>
      </c>
    </row>
    <row r="1074" spans="1:6">
      <c r="A1074" s="1" t="s">
        <v>1609</v>
      </c>
      <c r="B1074" t="s">
        <v>1609</v>
      </c>
      <c r="C1074" t="s">
        <v>2005</v>
      </c>
      <c r="E1074" s="3">
        <v>42278</v>
      </c>
      <c r="F1074" t="s">
        <v>2039</v>
      </c>
    </row>
    <row r="1075" spans="1:6">
      <c r="A1075" s="1" t="s">
        <v>1610</v>
      </c>
      <c r="B1075" t="s">
        <v>1610</v>
      </c>
      <c r="C1075" t="s">
        <v>2006</v>
      </c>
      <c r="D1075" t="s">
        <v>2031</v>
      </c>
      <c r="E1075" s="3">
        <v>42278</v>
      </c>
      <c r="F1075" t="s">
        <v>2039</v>
      </c>
    </row>
    <row r="1076" spans="1:6">
      <c r="A1076" s="1" t="s">
        <v>1611</v>
      </c>
      <c r="B1076" t="s">
        <v>1611</v>
      </c>
      <c r="C1076" t="s">
        <v>2006</v>
      </c>
      <c r="E1076" s="3">
        <v>42278</v>
      </c>
      <c r="F1076" t="s">
        <v>2039</v>
      </c>
    </row>
    <row r="1077" spans="1:6">
      <c r="A1077" s="1" t="s">
        <v>1612</v>
      </c>
      <c r="B1077" t="s">
        <v>1612</v>
      </c>
      <c r="C1077" t="s">
        <v>2005</v>
      </c>
      <c r="E1077" s="3">
        <v>42278</v>
      </c>
      <c r="F1077" t="s">
        <v>2039</v>
      </c>
    </row>
    <row r="1078" spans="1:6">
      <c r="A1078" s="1" t="s">
        <v>1613</v>
      </c>
      <c r="B1078" t="s">
        <v>1613</v>
      </c>
      <c r="C1078" t="s">
        <v>2006</v>
      </c>
      <c r="E1078" s="3">
        <v>42278</v>
      </c>
      <c r="F1078" t="s">
        <v>2039</v>
      </c>
    </row>
    <row r="1079" spans="1:6">
      <c r="A1079" s="1" t="s">
        <v>1614</v>
      </c>
      <c r="B1079" t="s">
        <v>1614</v>
      </c>
      <c r="C1079" t="s">
        <v>2006</v>
      </c>
      <c r="D1079" t="s">
        <v>94</v>
      </c>
      <c r="E1079" s="3">
        <v>42278</v>
      </c>
      <c r="F1079" t="s">
        <v>2039</v>
      </c>
    </row>
    <row r="1080" spans="1:6">
      <c r="A1080" s="1" t="s">
        <v>1615</v>
      </c>
      <c r="B1080" t="s">
        <v>1615</v>
      </c>
      <c r="C1080" t="s">
        <v>2006</v>
      </c>
      <c r="E1080" s="3">
        <v>42278</v>
      </c>
      <c r="F1080" t="s">
        <v>2039</v>
      </c>
    </row>
    <row r="1081" spans="1:6">
      <c r="A1081" s="1" t="s">
        <v>1616</v>
      </c>
      <c r="B1081" t="s">
        <v>1616</v>
      </c>
      <c r="C1081" t="s">
        <v>2006</v>
      </c>
      <c r="E1081" s="3">
        <v>42278</v>
      </c>
      <c r="F1081" t="s">
        <v>2039</v>
      </c>
    </row>
    <row r="1082" spans="1:6">
      <c r="A1082" s="1" t="s">
        <v>1617</v>
      </c>
      <c r="B1082" t="s">
        <v>1617</v>
      </c>
      <c r="C1082" t="s">
        <v>2005</v>
      </c>
      <c r="E1082" s="3">
        <v>42278</v>
      </c>
      <c r="F1082" t="s">
        <v>2039</v>
      </c>
    </row>
    <row r="1083" spans="1:6">
      <c r="A1083" s="1" t="s">
        <v>1618</v>
      </c>
      <c r="B1083" t="s">
        <v>1618</v>
      </c>
      <c r="C1083" t="s">
        <v>2005</v>
      </c>
      <c r="E1083" s="3">
        <v>42278</v>
      </c>
      <c r="F1083" t="s">
        <v>2039</v>
      </c>
    </row>
    <row r="1084" spans="1:6">
      <c r="A1084" s="1" t="s">
        <v>1619</v>
      </c>
      <c r="B1084" t="s">
        <v>1619</v>
      </c>
      <c r="C1084" t="s">
        <v>2006</v>
      </c>
      <c r="E1084" s="3">
        <v>42278</v>
      </c>
      <c r="F1084" t="s">
        <v>2039</v>
      </c>
    </row>
    <row r="1085" spans="1:6">
      <c r="A1085" s="1" t="s">
        <v>1620</v>
      </c>
      <c r="B1085" t="s">
        <v>1620</v>
      </c>
      <c r="C1085" t="s">
        <v>2005</v>
      </c>
      <c r="E1085" s="3">
        <v>42278</v>
      </c>
      <c r="F1085" t="s">
        <v>2039</v>
      </c>
    </row>
    <row r="1086" spans="1:6">
      <c r="A1086" s="1" t="s">
        <v>1621</v>
      </c>
      <c r="B1086" t="s">
        <v>1621</v>
      </c>
      <c r="C1086" t="s">
        <v>2006</v>
      </c>
      <c r="E1086" s="3">
        <v>42278</v>
      </c>
      <c r="F1086" t="s">
        <v>2039</v>
      </c>
    </row>
    <row r="1087" spans="1:6">
      <c r="A1087" s="1" t="s">
        <v>1622</v>
      </c>
      <c r="B1087" t="s">
        <v>1622</v>
      </c>
      <c r="C1087" t="s">
        <v>2006</v>
      </c>
      <c r="E1087" s="3">
        <v>42278</v>
      </c>
      <c r="F1087" t="s">
        <v>2039</v>
      </c>
    </row>
    <row r="1088" spans="1:6">
      <c r="A1088" s="1" t="s">
        <v>1623</v>
      </c>
      <c r="B1088" t="s">
        <v>1623</v>
      </c>
      <c r="C1088" t="s">
        <v>2006</v>
      </c>
      <c r="E1088" s="3">
        <v>42278</v>
      </c>
      <c r="F1088" t="s">
        <v>2039</v>
      </c>
    </row>
    <row r="1089" spans="1:6">
      <c r="A1089" s="1" t="s">
        <v>1624</v>
      </c>
      <c r="B1089" t="s">
        <v>1624</v>
      </c>
      <c r="C1089" t="s">
        <v>2005</v>
      </c>
      <c r="E1089" s="3">
        <v>42278</v>
      </c>
      <c r="F1089" t="s">
        <v>2039</v>
      </c>
    </row>
    <row r="1090" spans="1:6">
      <c r="A1090" s="1" t="s">
        <v>1625</v>
      </c>
      <c r="B1090" t="s">
        <v>1625</v>
      </c>
      <c r="C1090" t="s">
        <v>2006</v>
      </c>
      <c r="E1090" s="3">
        <v>42278</v>
      </c>
      <c r="F1090" t="s">
        <v>2039</v>
      </c>
    </row>
    <row r="1091" spans="1:6">
      <c r="A1091" s="1" t="s">
        <v>1626</v>
      </c>
      <c r="B1091" t="s">
        <v>1626</v>
      </c>
      <c r="C1091" t="s">
        <v>2005</v>
      </c>
      <c r="E1091" s="3">
        <v>42278</v>
      </c>
      <c r="F1091" t="s">
        <v>2039</v>
      </c>
    </row>
    <row r="1092" spans="1:6">
      <c r="A1092" s="1" t="s">
        <v>1627</v>
      </c>
      <c r="B1092" t="s">
        <v>1627</v>
      </c>
      <c r="C1092" t="s">
        <v>2006</v>
      </c>
      <c r="E1092" s="3">
        <v>42278</v>
      </c>
      <c r="F1092" t="s">
        <v>2039</v>
      </c>
    </row>
    <row r="1093" spans="1:6">
      <c r="A1093" s="1" t="s">
        <v>1628</v>
      </c>
      <c r="B1093" t="s">
        <v>1628</v>
      </c>
      <c r="C1093" t="s">
        <v>2006</v>
      </c>
      <c r="E1093" s="3">
        <v>42278</v>
      </c>
      <c r="F1093" t="s">
        <v>2039</v>
      </c>
    </row>
    <row r="1094" spans="1:6">
      <c r="A1094" s="1" t="s">
        <v>1629</v>
      </c>
      <c r="B1094" t="s">
        <v>1629</v>
      </c>
      <c r="C1094" t="s">
        <v>2006</v>
      </c>
      <c r="D1094" t="s">
        <v>2011</v>
      </c>
      <c r="E1094" s="3">
        <v>42278</v>
      </c>
      <c r="F1094" t="s">
        <v>2039</v>
      </c>
    </row>
    <row r="1095" spans="1:6">
      <c r="A1095" s="1" t="s">
        <v>1630</v>
      </c>
      <c r="B1095" t="s">
        <v>1630</v>
      </c>
      <c r="C1095" t="s">
        <v>2006</v>
      </c>
      <c r="E1095" s="3">
        <v>42278</v>
      </c>
      <c r="F1095" t="s">
        <v>2039</v>
      </c>
    </row>
    <row r="1096" spans="1:6">
      <c r="A1096" s="1" t="s">
        <v>1631</v>
      </c>
      <c r="B1096" t="s">
        <v>1631</v>
      </c>
      <c r="C1096" t="s">
        <v>2005</v>
      </c>
      <c r="E1096" s="3">
        <v>42278</v>
      </c>
      <c r="F1096" t="s">
        <v>2039</v>
      </c>
    </row>
    <row r="1097" spans="1:6">
      <c r="A1097" s="1" t="s">
        <v>1632</v>
      </c>
      <c r="B1097" t="s">
        <v>1632</v>
      </c>
      <c r="C1097" t="s">
        <v>2006</v>
      </c>
      <c r="D1097" t="s">
        <v>94</v>
      </c>
      <c r="E1097" s="3">
        <v>42278</v>
      </c>
      <c r="F1097" t="s">
        <v>2039</v>
      </c>
    </row>
    <row r="1098" spans="1:6">
      <c r="A1098" s="1" t="s">
        <v>1633</v>
      </c>
      <c r="B1098" t="s">
        <v>1633</v>
      </c>
      <c r="C1098" t="s">
        <v>2006</v>
      </c>
      <c r="E1098" s="3">
        <v>42278</v>
      </c>
      <c r="F1098" t="s">
        <v>2039</v>
      </c>
    </row>
    <row r="1099" spans="1:6">
      <c r="A1099" s="1" t="s">
        <v>1634</v>
      </c>
      <c r="B1099" t="s">
        <v>1634</v>
      </c>
      <c r="C1099" t="s">
        <v>2006</v>
      </c>
      <c r="D1099" t="s">
        <v>94</v>
      </c>
      <c r="E1099" s="3">
        <v>42278</v>
      </c>
      <c r="F1099" t="s">
        <v>2039</v>
      </c>
    </row>
    <row r="1100" spans="1:6">
      <c r="A1100" s="1" t="s">
        <v>1635</v>
      </c>
      <c r="B1100" t="s">
        <v>1635</v>
      </c>
      <c r="C1100" t="s">
        <v>2006</v>
      </c>
      <c r="D1100" t="s">
        <v>2036</v>
      </c>
      <c r="E1100" s="3">
        <v>42278</v>
      </c>
      <c r="F1100" t="s">
        <v>2039</v>
      </c>
    </row>
    <row r="1101" spans="1:6">
      <c r="A1101" s="1" t="s">
        <v>1636</v>
      </c>
      <c r="B1101" t="s">
        <v>1636</v>
      </c>
      <c r="C1101" t="s">
        <v>2006</v>
      </c>
      <c r="D1101" t="s">
        <v>2010</v>
      </c>
      <c r="E1101" s="3">
        <v>42278</v>
      </c>
      <c r="F1101" t="s">
        <v>2039</v>
      </c>
    </row>
    <row r="1102" spans="1:6">
      <c r="A1102" s="1" t="s">
        <v>1637</v>
      </c>
      <c r="B1102" t="s">
        <v>1637</v>
      </c>
      <c r="C1102" t="s">
        <v>2006</v>
      </c>
      <c r="E1102" s="3">
        <v>42278</v>
      </c>
      <c r="F1102" t="s">
        <v>2039</v>
      </c>
    </row>
    <row r="1103" spans="1:6">
      <c r="A1103" s="1" t="s">
        <v>1638</v>
      </c>
      <c r="B1103" t="s">
        <v>1638</v>
      </c>
      <c r="C1103" t="s">
        <v>2006</v>
      </c>
      <c r="D1103" t="s">
        <v>94</v>
      </c>
      <c r="E1103" s="3">
        <v>42430</v>
      </c>
      <c r="F1103" t="s">
        <v>2039</v>
      </c>
    </row>
    <row r="1104" spans="1:6">
      <c r="A1104" s="1" t="s">
        <v>1639</v>
      </c>
      <c r="B1104" t="s">
        <v>1639</v>
      </c>
      <c r="C1104" t="s">
        <v>2005</v>
      </c>
      <c r="E1104" s="3">
        <v>42278</v>
      </c>
      <c r="F1104" t="s">
        <v>2039</v>
      </c>
    </row>
    <row r="1105" spans="1:6">
      <c r="A1105" s="1" t="s">
        <v>1640</v>
      </c>
      <c r="B1105" t="s">
        <v>1640</v>
      </c>
      <c r="C1105" t="s">
        <v>2006</v>
      </c>
      <c r="D1105" t="s">
        <v>94</v>
      </c>
      <c r="E1105" s="3">
        <v>42992</v>
      </c>
      <c r="F1105" t="s">
        <v>2039</v>
      </c>
    </row>
    <row r="1106" spans="1:6">
      <c r="A1106" s="1" t="s">
        <v>1641</v>
      </c>
      <c r="B1106" t="s">
        <v>1641</v>
      </c>
      <c r="C1106" t="s">
        <v>2006</v>
      </c>
      <c r="D1106" t="s">
        <v>102</v>
      </c>
      <c r="E1106" s="3">
        <v>42278</v>
      </c>
      <c r="F1106" t="s">
        <v>2039</v>
      </c>
    </row>
    <row r="1107" spans="1:6">
      <c r="A1107" s="1" t="s">
        <v>1642</v>
      </c>
      <c r="B1107" t="s">
        <v>1642</v>
      </c>
      <c r="C1107" t="s">
        <v>2005</v>
      </c>
      <c r="E1107" s="3">
        <v>42278</v>
      </c>
      <c r="F1107" t="s">
        <v>2039</v>
      </c>
    </row>
    <row r="1108" spans="1:6">
      <c r="A1108" s="1" t="s">
        <v>1643</v>
      </c>
      <c r="B1108" t="s">
        <v>1643</v>
      </c>
      <c r="C1108" t="s">
        <v>2006</v>
      </c>
      <c r="E1108" s="3">
        <v>42278</v>
      </c>
      <c r="F1108" t="s">
        <v>2039</v>
      </c>
    </row>
    <row r="1109" spans="1:6">
      <c r="A1109" s="1" t="s">
        <v>1644</v>
      </c>
      <c r="B1109" t="s">
        <v>1644</v>
      </c>
      <c r="C1109" t="s">
        <v>2005</v>
      </c>
      <c r="D1109" t="s">
        <v>94</v>
      </c>
      <c r="E1109" s="3">
        <v>42278</v>
      </c>
      <c r="F1109" t="s">
        <v>2039</v>
      </c>
    </row>
    <row r="1110" spans="1:6">
      <c r="A1110" s="1" t="s">
        <v>1645</v>
      </c>
      <c r="B1110" t="s">
        <v>1645</v>
      </c>
      <c r="C1110" t="s">
        <v>2005</v>
      </c>
      <c r="E1110" s="3">
        <v>42278</v>
      </c>
      <c r="F1110" t="s">
        <v>2039</v>
      </c>
    </row>
    <row r="1111" spans="1:6">
      <c r="A1111" s="1" t="s">
        <v>1646</v>
      </c>
      <c r="B1111" t="s">
        <v>1646</v>
      </c>
      <c r="C1111" t="s">
        <v>2005</v>
      </c>
      <c r="E1111" s="3">
        <v>42278</v>
      </c>
      <c r="F1111" t="s">
        <v>2039</v>
      </c>
    </row>
    <row r="1112" spans="1:6">
      <c r="A1112" s="1" t="s">
        <v>1647</v>
      </c>
      <c r="B1112" t="s">
        <v>1647</v>
      </c>
      <c r="C1112" t="s">
        <v>2006</v>
      </c>
      <c r="E1112" s="3">
        <v>42278</v>
      </c>
      <c r="F1112" t="s">
        <v>2039</v>
      </c>
    </row>
    <row r="1113" spans="1:6">
      <c r="A1113" s="1" t="s">
        <v>1648</v>
      </c>
      <c r="B1113" t="s">
        <v>1648</v>
      </c>
      <c r="C1113" t="s">
        <v>2005</v>
      </c>
      <c r="E1113" s="3">
        <v>42278</v>
      </c>
      <c r="F1113" t="s">
        <v>2039</v>
      </c>
    </row>
    <row r="1114" spans="1:6">
      <c r="A1114" s="1" t="s">
        <v>1649</v>
      </c>
      <c r="B1114" t="s">
        <v>1649</v>
      </c>
      <c r="C1114" t="s">
        <v>2006</v>
      </c>
      <c r="D1114" t="s">
        <v>94</v>
      </c>
      <c r="E1114" s="3">
        <v>42278</v>
      </c>
      <c r="F1114" t="s">
        <v>2039</v>
      </c>
    </row>
    <row r="1115" spans="1:6">
      <c r="A1115" s="1" t="s">
        <v>1650</v>
      </c>
      <c r="B1115" t="s">
        <v>1650</v>
      </c>
      <c r="C1115" t="s">
        <v>2005</v>
      </c>
      <c r="E1115" s="3">
        <v>42278</v>
      </c>
      <c r="F1115" t="s">
        <v>2039</v>
      </c>
    </row>
    <row r="1116" spans="1:6">
      <c r="A1116" s="1" t="s">
        <v>1651</v>
      </c>
      <c r="B1116" t="s">
        <v>1651</v>
      </c>
      <c r="C1116" t="s">
        <v>2005</v>
      </c>
      <c r="E1116" s="3">
        <v>42278</v>
      </c>
      <c r="F1116" t="s">
        <v>2039</v>
      </c>
    </row>
    <row r="1117" spans="1:6">
      <c r="A1117" s="1" t="s">
        <v>1652</v>
      </c>
      <c r="B1117" t="s">
        <v>1652</v>
      </c>
      <c r="C1117" t="s">
        <v>2006</v>
      </c>
      <c r="E1117" s="3">
        <v>42278</v>
      </c>
      <c r="F1117" t="s">
        <v>2039</v>
      </c>
    </row>
    <row r="1118" spans="1:6">
      <c r="A1118" s="1" t="s">
        <v>1653</v>
      </c>
      <c r="B1118" t="s">
        <v>1653</v>
      </c>
      <c r="C1118" t="s">
        <v>2006</v>
      </c>
      <c r="D1118" t="s">
        <v>94</v>
      </c>
      <c r="E1118" s="3">
        <v>42668</v>
      </c>
      <c r="F1118" t="s">
        <v>2039</v>
      </c>
    </row>
    <row r="1119" spans="1:6">
      <c r="A1119" s="1" t="s">
        <v>1654</v>
      </c>
      <c r="B1119" t="s">
        <v>1654</v>
      </c>
      <c r="C1119" t="s">
        <v>2006</v>
      </c>
      <c r="D1119" t="s">
        <v>94</v>
      </c>
      <c r="E1119" s="3">
        <v>42278</v>
      </c>
      <c r="F1119" t="s">
        <v>2039</v>
      </c>
    </row>
    <row r="1120" spans="1:6">
      <c r="A1120" s="1" t="s">
        <v>1655</v>
      </c>
      <c r="B1120" t="s">
        <v>1655</v>
      </c>
      <c r="C1120" t="s">
        <v>2006</v>
      </c>
      <c r="D1120" t="s">
        <v>2015</v>
      </c>
      <c r="E1120" s="3">
        <v>42278</v>
      </c>
      <c r="F1120" t="s">
        <v>2039</v>
      </c>
    </row>
    <row r="1121" spans="1:6">
      <c r="A1121" s="1" t="s">
        <v>1656</v>
      </c>
      <c r="B1121" t="s">
        <v>1656</v>
      </c>
      <c r="C1121" t="s">
        <v>2005</v>
      </c>
      <c r="E1121" s="3">
        <v>42278</v>
      </c>
      <c r="F1121" t="s">
        <v>2039</v>
      </c>
    </row>
    <row r="1122" spans="1:6">
      <c r="A1122" s="1" t="s">
        <v>1657</v>
      </c>
      <c r="B1122" t="s">
        <v>1657</v>
      </c>
      <c r="C1122" t="s">
        <v>2005</v>
      </c>
      <c r="E1122" s="3">
        <v>42278</v>
      </c>
      <c r="F1122" t="s">
        <v>2039</v>
      </c>
    </row>
    <row r="1123" spans="1:6">
      <c r="A1123" s="1" t="s">
        <v>1658</v>
      </c>
      <c r="B1123" t="s">
        <v>1658</v>
      </c>
      <c r="C1123" t="s">
        <v>2005</v>
      </c>
      <c r="E1123" s="3">
        <v>42278</v>
      </c>
      <c r="F1123" t="s">
        <v>2039</v>
      </c>
    </row>
    <row r="1124" spans="1:6">
      <c r="A1124" s="1" t="s">
        <v>1659</v>
      </c>
      <c r="B1124" t="s">
        <v>1659</v>
      </c>
      <c r="C1124" t="s">
        <v>2005</v>
      </c>
      <c r="E1124" s="3">
        <v>42278</v>
      </c>
      <c r="F1124" t="s">
        <v>2039</v>
      </c>
    </row>
    <row r="1125" spans="1:6">
      <c r="A1125" s="1" t="s">
        <v>1660</v>
      </c>
      <c r="B1125" t="s">
        <v>1660</v>
      </c>
      <c r="C1125" t="s">
        <v>2005</v>
      </c>
      <c r="E1125" s="3">
        <v>42278</v>
      </c>
      <c r="F1125" t="s">
        <v>2039</v>
      </c>
    </row>
    <row r="1126" spans="1:6">
      <c r="A1126" s="1" t="s">
        <v>1661</v>
      </c>
      <c r="B1126" t="s">
        <v>1661</v>
      </c>
      <c r="C1126" t="s">
        <v>2005</v>
      </c>
      <c r="E1126" s="3">
        <v>42278</v>
      </c>
      <c r="F1126" t="s">
        <v>2039</v>
      </c>
    </row>
    <row r="1127" spans="1:6">
      <c r="A1127" s="1" t="s">
        <v>1662</v>
      </c>
      <c r="B1127" t="s">
        <v>1662</v>
      </c>
      <c r="C1127" t="s">
        <v>2005</v>
      </c>
      <c r="E1127" s="3">
        <v>42278</v>
      </c>
      <c r="F1127" t="s">
        <v>2039</v>
      </c>
    </row>
    <row r="1128" spans="1:6">
      <c r="A1128" s="1" t="s">
        <v>1663</v>
      </c>
      <c r="B1128" t="s">
        <v>1663</v>
      </c>
      <c r="C1128" t="s">
        <v>2005</v>
      </c>
      <c r="D1128" t="s">
        <v>2014</v>
      </c>
      <c r="E1128" s="3">
        <v>42278</v>
      </c>
      <c r="F1128" t="s">
        <v>2039</v>
      </c>
    </row>
    <row r="1129" spans="1:6">
      <c r="A1129" s="1" t="s">
        <v>1664</v>
      </c>
      <c r="B1129" t="s">
        <v>1664</v>
      </c>
      <c r="C1129" t="s">
        <v>2005</v>
      </c>
      <c r="E1129" s="3">
        <v>42278</v>
      </c>
      <c r="F1129" t="s">
        <v>2039</v>
      </c>
    </row>
    <row r="1130" spans="1:6">
      <c r="A1130" s="1" t="s">
        <v>1665</v>
      </c>
      <c r="B1130" t="s">
        <v>1665</v>
      </c>
      <c r="C1130" t="s">
        <v>2005</v>
      </c>
      <c r="E1130" s="3">
        <v>42278</v>
      </c>
      <c r="F1130" t="s">
        <v>2039</v>
      </c>
    </row>
    <row r="1131" spans="1:6">
      <c r="A1131" s="1" t="s">
        <v>1666</v>
      </c>
      <c r="B1131" t="s">
        <v>1666</v>
      </c>
      <c r="C1131" t="s">
        <v>2005</v>
      </c>
      <c r="E1131" s="3">
        <v>42278</v>
      </c>
      <c r="F1131" t="s">
        <v>2039</v>
      </c>
    </row>
    <row r="1132" spans="1:6">
      <c r="A1132" s="1" t="s">
        <v>1667</v>
      </c>
      <c r="B1132" t="s">
        <v>1667</v>
      </c>
      <c r="C1132" t="s">
        <v>2005</v>
      </c>
      <c r="D1132" t="s">
        <v>2011</v>
      </c>
      <c r="E1132" s="3">
        <v>42278</v>
      </c>
      <c r="F1132" t="s">
        <v>2039</v>
      </c>
    </row>
    <row r="1133" spans="1:6">
      <c r="A1133" s="1" t="s">
        <v>1668</v>
      </c>
      <c r="B1133" t="s">
        <v>1668</v>
      </c>
      <c r="C1133" t="s">
        <v>2005</v>
      </c>
      <c r="E1133" s="3">
        <v>42278</v>
      </c>
      <c r="F1133" t="s">
        <v>2039</v>
      </c>
    </row>
    <row r="1134" spans="1:6">
      <c r="A1134" s="1" t="s">
        <v>1669</v>
      </c>
      <c r="B1134" t="s">
        <v>1669</v>
      </c>
      <c r="C1134" t="s">
        <v>2005</v>
      </c>
      <c r="E1134" s="3">
        <v>42278</v>
      </c>
      <c r="F1134" t="s">
        <v>2039</v>
      </c>
    </row>
    <row r="1135" spans="1:6">
      <c r="A1135" s="1" t="s">
        <v>1670</v>
      </c>
      <c r="B1135" t="s">
        <v>1670</v>
      </c>
      <c r="C1135" t="s">
        <v>2005</v>
      </c>
      <c r="E1135" s="3">
        <v>42278</v>
      </c>
      <c r="F1135" t="s">
        <v>2039</v>
      </c>
    </row>
    <row r="1136" spans="1:6">
      <c r="A1136" s="1" t="s">
        <v>1671</v>
      </c>
      <c r="B1136" t="s">
        <v>1671</v>
      </c>
      <c r="C1136" t="s">
        <v>2005</v>
      </c>
      <c r="D1136" t="s">
        <v>101</v>
      </c>
      <c r="E1136" s="3">
        <v>42278</v>
      </c>
      <c r="F1136" t="s">
        <v>2039</v>
      </c>
    </row>
    <row r="1137" spans="1:6">
      <c r="A1137" s="1" t="s">
        <v>1672</v>
      </c>
      <c r="B1137" t="s">
        <v>1672</v>
      </c>
      <c r="C1137" t="s">
        <v>2005</v>
      </c>
      <c r="D1137" t="s">
        <v>2014</v>
      </c>
      <c r="E1137" s="3">
        <v>42278</v>
      </c>
      <c r="F1137" t="s">
        <v>2039</v>
      </c>
    </row>
    <row r="1138" spans="1:6">
      <c r="A1138" s="1" t="s">
        <v>1673</v>
      </c>
      <c r="B1138" t="s">
        <v>1673</v>
      </c>
      <c r="C1138" t="s">
        <v>2005</v>
      </c>
      <c r="E1138" s="3">
        <v>42278</v>
      </c>
      <c r="F1138" t="s">
        <v>2039</v>
      </c>
    </row>
    <row r="1139" spans="1:6">
      <c r="A1139" s="1" t="s">
        <v>1674</v>
      </c>
      <c r="B1139" t="s">
        <v>1674</v>
      </c>
      <c r="C1139" t="s">
        <v>2005</v>
      </c>
      <c r="E1139" s="3">
        <v>42278</v>
      </c>
      <c r="F1139" t="s">
        <v>2039</v>
      </c>
    </row>
    <row r="1140" spans="1:6">
      <c r="A1140" s="1" t="s">
        <v>1675</v>
      </c>
      <c r="B1140" t="s">
        <v>1675</v>
      </c>
      <c r="C1140" t="s">
        <v>2005</v>
      </c>
      <c r="E1140" s="3">
        <v>42278</v>
      </c>
      <c r="F1140" t="s">
        <v>2039</v>
      </c>
    </row>
    <row r="1141" spans="1:6">
      <c r="A1141" s="1" t="s">
        <v>1676</v>
      </c>
      <c r="B1141" t="s">
        <v>1676</v>
      </c>
      <c r="C1141" t="s">
        <v>2005</v>
      </c>
      <c r="D1141" t="s">
        <v>94</v>
      </c>
      <c r="E1141" s="3">
        <v>42278</v>
      </c>
      <c r="F1141" t="s">
        <v>2039</v>
      </c>
    </row>
    <row r="1142" spans="1:6">
      <c r="A1142" s="1" t="s">
        <v>1677</v>
      </c>
      <c r="B1142" t="s">
        <v>1677</v>
      </c>
      <c r="C1142" t="s">
        <v>2005</v>
      </c>
      <c r="E1142" s="3">
        <v>42278</v>
      </c>
      <c r="F1142" t="s">
        <v>2039</v>
      </c>
    </row>
    <row r="1143" spans="1:6">
      <c r="A1143" s="1" t="s">
        <v>1678</v>
      </c>
      <c r="B1143" t="s">
        <v>1678</v>
      </c>
      <c r="C1143" t="s">
        <v>2005</v>
      </c>
      <c r="D1143" t="s">
        <v>2037</v>
      </c>
      <c r="E1143" s="3">
        <v>42278</v>
      </c>
      <c r="F1143" t="s">
        <v>2039</v>
      </c>
    </row>
    <row r="1144" spans="1:6">
      <c r="A1144" s="1" t="s">
        <v>1679</v>
      </c>
      <c r="B1144" t="s">
        <v>1679</v>
      </c>
      <c r="C1144" t="s">
        <v>2005</v>
      </c>
      <c r="E1144" s="3">
        <v>42278</v>
      </c>
      <c r="F1144" t="s">
        <v>2039</v>
      </c>
    </row>
    <row r="1145" spans="1:6">
      <c r="A1145" s="1" t="s">
        <v>1680</v>
      </c>
      <c r="B1145" t="s">
        <v>1680</v>
      </c>
      <c r="C1145" t="s">
        <v>2005</v>
      </c>
      <c r="E1145" s="3">
        <v>42278</v>
      </c>
      <c r="F1145" t="s">
        <v>2039</v>
      </c>
    </row>
    <row r="1146" spans="1:6">
      <c r="A1146" s="1" t="s">
        <v>1681</v>
      </c>
      <c r="B1146" t="s">
        <v>1681</v>
      </c>
      <c r="C1146" t="s">
        <v>2005</v>
      </c>
      <c r="D1146" t="s">
        <v>2038</v>
      </c>
      <c r="E1146" s="3">
        <v>42278</v>
      </c>
      <c r="F1146" t="s">
        <v>2039</v>
      </c>
    </row>
    <row r="1147" spans="1:6">
      <c r="A1147" s="1" t="s">
        <v>1682</v>
      </c>
      <c r="B1147" t="s">
        <v>1682</v>
      </c>
      <c r="C1147" t="s">
        <v>2005</v>
      </c>
      <c r="E1147" s="3">
        <v>42278</v>
      </c>
      <c r="F1147" t="s">
        <v>2039</v>
      </c>
    </row>
    <row r="1148" spans="1:6">
      <c r="A1148" s="1" t="s">
        <v>1683</v>
      </c>
      <c r="B1148" t="s">
        <v>1683</v>
      </c>
      <c r="C1148" t="s">
        <v>2005</v>
      </c>
      <c r="E1148" s="3">
        <v>42278</v>
      </c>
      <c r="F1148" t="s">
        <v>2039</v>
      </c>
    </row>
    <row r="1149" spans="1:6">
      <c r="A1149" s="1" t="s">
        <v>1684</v>
      </c>
      <c r="B1149" t="s">
        <v>1684</v>
      </c>
      <c r="C1149" t="s">
        <v>2005</v>
      </c>
      <c r="E1149" s="3">
        <v>42278</v>
      </c>
      <c r="F1149" t="s">
        <v>2039</v>
      </c>
    </row>
    <row r="1150" spans="1:6">
      <c r="A1150" s="1" t="s">
        <v>1685</v>
      </c>
      <c r="B1150" t="s">
        <v>1685</v>
      </c>
      <c r="C1150" t="s">
        <v>2005</v>
      </c>
      <c r="E1150" s="3">
        <v>42278</v>
      </c>
      <c r="F1150" t="s">
        <v>2039</v>
      </c>
    </row>
    <row r="1151" spans="1:6">
      <c r="A1151" s="1" t="s">
        <v>1686</v>
      </c>
      <c r="B1151" t="s">
        <v>1686</v>
      </c>
      <c r="C1151" t="s">
        <v>2005</v>
      </c>
      <c r="E1151" s="3">
        <v>42278</v>
      </c>
      <c r="F1151" t="s">
        <v>2039</v>
      </c>
    </row>
    <row r="1152" spans="1:6">
      <c r="A1152" s="1" t="s">
        <v>1687</v>
      </c>
      <c r="B1152" t="s">
        <v>1687</v>
      </c>
      <c r="C1152" t="s">
        <v>2005</v>
      </c>
      <c r="E1152" s="3">
        <v>42278</v>
      </c>
      <c r="F1152" t="s">
        <v>2039</v>
      </c>
    </row>
    <row r="1153" spans="1:6">
      <c r="A1153" s="1" t="s">
        <v>1688</v>
      </c>
      <c r="B1153" t="s">
        <v>1688</v>
      </c>
      <c r="C1153" t="s">
        <v>2005</v>
      </c>
      <c r="E1153" s="3">
        <v>42278</v>
      </c>
      <c r="F1153" t="s">
        <v>2039</v>
      </c>
    </row>
    <row r="1154" spans="1:6">
      <c r="A1154" s="1" t="s">
        <v>1689</v>
      </c>
      <c r="B1154" t="s">
        <v>1689</v>
      </c>
      <c r="C1154" t="s">
        <v>2005</v>
      </c>
      <c r="D1154" t="s">
        <v>94</v>
      </c>
      <c r="E1154" s="3">
        <v>42278</v>
      </c>
      <c r="F1154" t="s">
        <v>2039</v>
      </c>
    </row>
    <row r="1155" spans="1:6">
      <c r="A1155" s="1" t="s">
        <v>1690</v>
      </c>
      <c r="B1155" t="s">
        <v>1690</v>
      </c>
      <c r="C1155" t="s">
        <v>2005</v>
      </c>
      <c r="E1155" s="3">
        <v>42278</v>
      </c>
      <c r="F1155" t="s">
        <v>2039</v>
      </c>
    </row>
    <row r="1156" spans="1:6">
      <c r="A1156" s="1" t="s">
        <v>1691</v>
      </c>
      <c r="B1156" t="s">
        <v>1691</v>
      </c>
      <c r="C1156" t="s">
        <v>2005</v>
      </c>
      <c r="E1156" s="3">
        <v>42278</v>
      </c>
      <c r="F1156" t="s">
        <v>2039</v>
      </c>
    </row>
    <row r="1157" spans="1:6">
      <c r="A1157" s="1" t="s">
        <v>1692</v>
      </c>
      <c r="B1157" t="s">
        <v>1692</v>
      </c>
      <c r="C1157" t="s">
        <v>2005</v>
      </c>
      <c r="E1157" s="3">
        <v>42278</v>
      </c>
      <c r="F1157" t="s">
        <v>2039</v>
      </c>
    </row>
    <row r="1158" spans="1:6">
      <c r="A1158" s="1" t="s">
        <v>1693</v>
      </c>
      <c r="B1158" t="s">
        <v>1693</v>
      </c>
      <c r="C1158" t="s">
        <v>2005</v>
      </c>
      <c r="E1158" s="3">
        <v>42278</v>
      </c>
      <c r="F1158" t="s">
        <v>2039</v>
      </c>
    </row>
    <row r="1159" spans="1:6">
      <c r="A1159" s="1" t="s">
        <v>1694</v>
      </c>
      <c r="B1159" t="s">
        <v>1694</v>
      </c>
      <c r="C1159" t="s">
        <v>2005</v>
      </c>
      <c r="E1159" s="3">
        <v>42278</v>
      </c>
      <c r="F1159" t="s">
        <v>2039</v>
      </c>
    </row>
    <row r="1160" spans="1:6">
      <c r="A1160" s="1" t="s">
        <v>1695</v>
      </c>
      <c r="B1160" t="s">
        <v>1695</v>
      </c>
      <c r="C1160" t="s">
        <v>2005</v>
      </c>
      <c r="E1160" s="3">
        <v>42278</v>
      </c>
      <c r="F1160" t="s">
        <v>2039</v>
      </c>
    </row>
    <row r="1161" spans="1:6">
      <c r="A1161" s="1" t="s">
        <v>1696</v>
      </c>
      <c r="B1161" t="s">
        <v>1696</v>
      </c>
      <c r="C1161" t="s">
        <v>2005</v>
      </c>
      <c r="E1161" s="3">
        <v>42278</v>
      </c>
      <c r="F1161" t="s">
        <v>2039</v>
      </c>
    </row>
    <row r="1162" spans="1:6">
      <c r="A1162" s="1" t="s">
        <v>1697</v>
      </c>
      <c r="B1162" t="s">
        <v>1697</v>
      </c>
      <c r="C1162" t="s">
        <v>2005</v>
      </c>
      <c r="D1162" t="s">
        <v>94</v>
      </c>
      <c r="E1162" s="3">
        <v>42278</v>
      </c>
      <c r="F1162" t="s">
        <v>2039</v>
      </c>
    </row>
    <row r="1163" spans="1:6">
      <c r="A1163" s="1" t="s">
        <v>1698</v>
      </c>
      <c r="B1163" t="s">
        <v>1698</v>
      </c>
      <c r="C1163" t="s">
        <v>2005</v>
      </c>
      <c r="E1163" s="3">
        <v>42278</v>
      </c>
      <c r="F1163" t="s">
        <v>2039</v>
      </c>
    </row>
    <row r="1164" spans="1:6">
      <c r="A1164" s="1" t="s">
        <v>1699</v>
      </c>
      <c r="B1164" t="s">
        <v>1699</v>
      </c>
      <c r="C1164" t="s">
        <v>2005</v>
      </c>
      <c r="E1164" s="3">
        <v>42278</v>
      </c>
      <c r="F1164" t="s">
        <v>2039</v>
      </c>
    </row>
    <row r="1165" spans="1:6">
      <c r="A1165" s="1" t="s">
        <v>1700</v>
      </c>
      <c r="B1165" t="s">
        <v>1700</v>
      </c>
      <c r="C1165" t="s">
        <v>2005</v>
      </c>
      <c r="E1165" s="3">
        <v>42278</v>
      </c>
      <c r="F1165" t="s">
        <v>2039</v>
      </c>
    </row>
    <row r="1166" spans="1:6">
      <c r="A1166" s="1" t="s">
        <v>1701</v>
      </c>
      <c r="B1166" t="s">
        <v>1701</v>
      </c>
      <c r="C1166" t="s">
        <v>2005</v>
      </c>
      <c r="E1166" s="3">
        <v>42278</v>
      </c>
      <c r="F1166" t="s">
        <v>2039</v>
      </c>
    </row>
    <row r="1167" spans="1:6">
      <c r="A1167" s="1" t="s">
        <v>1702</v>
      </c>
      <c r="B1167" t="s">
        <v>1702</v>
      </c>
      <c r="C1167" t="s">
        <v>2005</v>
      </c>
      <c r="E1167" s="3">
        <v>42278</v>
      </c>
      <c r="F1167" t="s">
        <v>2039</v>
      </c>
    </row>
    <row r="1168" spans="1:6">
      <c r="A1168" s="1" t="s">
        <v>1703</v>
      </c>
      <c r="B1168" t="s">
        <v>1703</v>
      </c>
      <c r="C1168" t="s">
        <v>2005</v>
      </c>
      <c r="E1168" s="3">
        <v>42278</v>
      </c>
      <c r="F1168" t="s">
        <v>2039</v>
      </c>
    </row>
    <row r="1169" spans="1:6">
      <c r="A1169" s="1" t="s">
        <v>1704</v>
      </c>
      <c r="B1169" t="s">
        <v>1704</v>
      </c>
      <c r="C1169" t="s">
        <v>2005</v>
      </c>
      <c r="D1169" t="s">
        <v>94</v>
      </c>
      <c r="E1169" s="3">
        <v>42278</v>
      </c>
      <c r="F1169" t="s">
        <v>2039</v>
      </c>
    </row>
    <row r="1170" spans="1:6">
      <c r="A1170" s="1" t="s">
        <v>1705</v>
      </c>
      <c r="B1170" t="s">
        <v>1705</v>
      </c>
      <c r="C1170" t="s">
        <v>2005</v>
      </c>
      <c r="E1170" s="3">
        <v>42278</v>
      </c>
      <c r="F1170" t="s">
        <v>2039</v>
      </c>
    </row>
    <row r="1171" spans="1:6">
      <c r="A1171" s="1" t="s">
        <v>1706</v>
      </c>
      <c r="B1171" t="s">
        <v>1706</v>
      </c>
      <c r="C1171" t="s">
        <v>2005</v>
      </c>
      <c r="E1171" s="3">
        <v>42278</v>
      </c>
      <c r="F1171" t="s">
        <v>2039</v>
      </c>
    </row>
    <row r="1172" spans="1:6">
      <c r="A1172" s="1" t="s">
        <v>1707</v>
      </c>
      <c r="B1172" t="s">
        <v>1707</v>
      </c>
      <c r="C1172" t="s">
        <v>2005</v>
      </c>
      <c r="E1172" s="3">
        <v>42278</v>
      </c>
      <c r="F1172" t="s">
        <v>2039</v>
      </c>
    </row>
    <row r="1173" spans="1:6">
      <c r="A1173" s="1" t="s">
        <v>1708</v>
      </c>
      <c r="B1173" t="s">
        <v>1708</v>
      </c>
      <c r="C1173" t="s">
        <v>2005</v>
      </c>
      <c r="E1173" s="3">
        <v>42278</v>
      </c>
      <c r="F1173" t="s">
        <v>2039</v>
      </c>
    </row>
    <row r="1174" spans="1:6">
      <c r="A1174" s="1" t="s">
        <v>1709</v>
      </c>
      <c r="B1174" t="s">
        <v>1709</v>
      </c>
      <c r="C1174" t="s">
        <v>2005</v>
      </c>
      <c r="D1174" t="s">
        <v>2014</v>
      </c>
      <c r="E1174" s="3">
        <v>42278</v>
      </c>
      <c r="F1174" t="s">
        <v>2039</v>
      </c>
    </row>
    <row r="1175" spans="1:6">
      <c r="A1175" s="1" t="s">
        <v>1710</v>
      </c>
      <c r="B1175" t="s">
        <v>1710</v>
      </c>
      <c r="C1175" t="s">
        <v>2005</v>
      </c>
      <c r="E1175" s="3">
        <v>42278</v>
      </c>
      <c r="F1175" t="s">
        <v>2039</v>
      </c>
    </row>
    <row r="1176" spans="1:6">
      <c r="A1176" s="1" t="s">
        <v>1711</v>
      </c>
      <c r="B1176" t="s">
        <v>1711</v>
      </c>
      <c r="C1176" t="s">
        <v>2005</v>
      </c>
      <c r="E1176" s="3">
        <v>42278</v>
      </c>
      <c r="F1176" t="s">
        <v>2039</v>
      </c>
    </row>
    <row r="1177" spans="1:6">
      <c r="A1177" s="1" t="s">
        <v>1712</v>
      </c>
      <c r="B1177" t="s">
        <v>1712</v>
      </c>
      <c r="C1177" t="s">
        <v>2005</v>
      </c>
      <c r="E1177" s="3">
        <v>42278</v>
      </c>
      <c r="F1177" t="s">
        <v>2039</v>
      </c>
    </row>
    <row r="1178" spans="1:6">
      <c r="A1178" s="1" t="s">
        <v>1713</v>
      </c>
      <c r="B1178" t="s">
        <v>1713</v>
      </c>
      <c r="C1178" t="s">
        <v>2005</v>
      </c>
      <c r="E1178" s="3">
        <v>42278</v>
      </c>
      <c r="F1178" t="s">
        <v>2039</v>
      </c>
    </row>
    <row r="1179" spans="1:6">
      <c r="A1179" s="1" t="s">
        <v>1714</v>
      </c>
      <c r="B1179" t="s">
        <v>1714</v>
      </c>
      <c r="C1179" t="s">
        <v>2005</v>
      </c>
      <c r="E1179" s="3">
        <v>42278</v>
      </c>
      <c r="F1179" t="s">
        <v>2039</v>
      </c>
    </row>
    <row r="1180" spans="1:6">
      <c r="A1180" s="1" t="s">
        <v>1715</v>
      </c>
      <c r="B1180" t="s">
        <v>1715</v>
      </c>
      <c r="C1180" t="s">
        <v>2005</v>
      </c>
      <c r="E1180" s="3">
        <v>42278</v>
      </c>
      <c r="F1180" t="s">
        <v>2039</v>
      </c>
    </row>
    <row r="1181" spans="1:6">
      <c r="A1181" s="1" t="s">
        <v>1716</v>
      </c>
      <c r="B1181" t="s">
        <v>1716</v>
      </c>
      <c r="C1181" t="s">
        <v>2005</v>
      </c>
      <c r="E1181" s="3">
        <v>42278</v>
      </c>
      <c r="F1181" t="s">
        <v>2039</v>
      </c>
    </row>
    <row r="1182" spans="1:6">
      <c r="A1182" s="1" t="s">
        <v>1717</v>
      </c>
      <c r="B1182" t="s">
        <v>1717</v>
      </c>
      <c r="C1182" t="s">
        <v>2005</v>
      </c>
      <c r="E1182" s="3">
        <v>42278</v>
      </c>
      <c r="F1182" t="s">
        <v>2039</v>
      </c>
    </row>
    <row r="1183" spans="1:6">
      <c r="A1183" s="1" t="s">
        <v>1718</v>
      </c>
      <c r="B1183" t="s">
        <v>1718</v>
      </c>
      <c r="C1183" t="s">
        <v>2005</v>
      </c>
      <c r="E1183" s="3">
        <v>42278</v>
      </c>
      <c r="F1183" t="s">
        <v>2039</v>
      </c>
    </row>
    <row r="1184" spans="1:6">
      <c r="A1184" s="1" t="s">
        <v>1719</v>
      </c>
      <c r="B1184" t="s">
        <v>1719</v>
      </c>
      <c r="C1184" t="s">
        <v>2005</v>
      </c>
      <c r="E1184" s="3">
        <v>42278</v>
      </c>
      <c r="F1184" t="s">
        <v>2039</v>
      </c>
    </row>
    <row r="1185" spans="1:6">
      <c r="A1185" s="1" t="s">
        <v>1720</v>
      </c>
      <c r="B1185" t="s">
        <v>1720</v>
      </c>
      <c r="C1185" t="s">
        <v>2005</v>
      </c>
      <c r="E1185" s="3">
        <v>42278</v>
      </c>
      <c r="F1185" t="s">
        <v>2039</v>
      </c>
    </row>
    <row r="1186" spans="1:6">
      <c r="A1186" s="1" t="s">
        <v>1721</v>
      </c>
      <c r="B1186" t="s">
        <v>1721</v>
      </c>
      <c r="C1186" t="s">
        <v>2005</v>
      </c>
      <c r="E1186" s="3">
        <v>42278</v>
      </c>
      <c r="F1186" t="s">
        <v>2039</v>
      </c>
    </row>
    <row r="1187" spans="1:6">
      <c r="A1187" s="1" t="s">
        <v>1722</v>
      </c>
      <c r="B1187" t="s">
        <v>1722</v>
      </c>
      <c r="C1187" t="s">
        <v>2005</v>
      </c>
      <c r="D1187" t="s">
        <v>94</v>
      </c>
      <c r="E1187" s="3">
        <v>42278</v>
      </c>
      <c r="F1187" t="s">
        <v>2039</v>
      </c>
    </row>
    <row r="1188" spans="1:6">
      <c r="A1188" s="1" t="s">
        <v>1723</v>
      </c>
      <c r="B1188" t="s">
        <v>1723</v>
      </c>
      <c r="C1188" t="s">
        <v>2005</v>
      </c>
      <c r="E1188" s="3">
        <v>42278</v>
      </c>
      <c r="F1188" t="s">
        <v>2039</v>
      </c>
    </row>
    <row r="1189" spans="1:6">
      <c r="A1189" s="1" t="s">
        <v>1724</v>
      </c>
      <c r="B1189" t="s">
        <v>1724</v>
      </c>
      <c r="C1189" t="s">
        <v>2005</v>
      </c>
      <c r="E1189" s="3">
        <v>42278</v>
      </c>
      <c r="F1189" t="s">
        <v>2039</v>
      </c>
    </row>
    <row r="1190" spans="1:6">
      <c r="A1190" s="1" t="s">
        <v>1725</v>
      </c>
      <c r="B1190" t="s">
        <v>1725</v>
      </c>
      <c r="C1190" t="s">
        <v>2005</v>
      </c>
      <c r="E1190" s="3">
        <v>42278</v>
      </c>
      <c r="F1190" t="s">
        <v>2039</v>
      </c>
    </row>
    <row r="1191" spans="1:6">
      <c r="A1191" s="1" t="s">
        <v>1726</v>
      </c>
      <c r="B1191" t="s">
        <v>1726</v>
      </c>
      <c r="C1191" t="s">
        <v>2005</v>
      </c>
      <c r="E1191" s="3">
        <v>42278</v>
      </c>
      <c r="F1191" t="s">
        <v>2039</v>
      </c>
    </row>
    <row r="1192" spans="1:6">
      <c r="A1192" s="1" t="s">
        <v>1727</v>
      </c>
      <c r="B1192" t="s">
        <v>1727</v>
      </c>
      <c r="C1192" t="s">
        <v>2005</v>
      </c>
      <c r="E1192" s="3">
        <v>42278</v>
      </c>
      <c r="F1192" t="s">
        <v>2039</v>
      </c>
    </row>
    <row r="1193" spans="1:6">
      <c r="A1193" s="1" t="s">
        <v>1728</v>
      </c>
      <c r="B1193" t="s">
        <v>1728</v>
      </c>
      <c r="C1193" t="s">
        <v>2005</v>
      </c>
      <c r="E1193" s="3">
        <v>42278</v>
      </c>
      <c r="F1193" t="s">
        <v>2039</v>
      </c>
    </row>
    <row r="1194" spans="1:6">
      <c r="A1194" s="1" t="s">
        <v>1729</v>
      </c>
      <c r="B1194" t="s">
        <v>1729</v>
      </c>
      <c r="C1194" t="s">
        <v>2005</v>
      </c>
      <c r="E1194" s="3">
        <v>42278</v>
      </c>
      <c r="F1194" t="s">
        <v>2039</v>
      </c>
    </row>
    <row r="1195" spans="1:6">
      <c r="A1195" s="1" t="s">
        <v>1730</v>
      </c>
      <c r="B1195" t="s">
        <v>1730</v>
      </c>
      <c r="C1195" t="s">
        <v>2005</v>
      </c>
      <c r="E1195" s="3">
        <v>42278</v>
      </c>
      <c r="F1195" t="s">
        <v>2039</v>
      </c>
    </row>
    <row r="1196" spans="1:6">
      <c r="A1196" s="1" t="s">
        <v>1731</v>
      </c>
      <c r="B1196" t="s">
        <v>1731</v>
      </c>
      <c r="C1196" t="s">
        <v>2005</v>
      </c>
      <c r="E1196" s="3">
        <v>42278</v>
      </c>
      <c r="F1196" t="s">
        <v>2039</v>
      </c>
    </row>
    <row r="1197" spans="1:6">
      <c r="A1197" s="1" t="s">
        <v>1732</v>
      </c>
      <c r="B1197" t="s">
        <v>1732</v>
      </c>
      <c r="C1197" t="s">
        <v>2005</v>
      </c>
      <c r="E1197" s="3">
        <v>42278</v>
      </c>
      <c r="F1197" t="s">
        <v>2039</v>
      </c>
    </row>
    <row r="1198" spans="1:6">
      <c r="A1198" s="1" t="s">
        <v>1733</v>
      </c>
      <c r="B1198" t="s">
        <v>1733</v>
      </c>
      <c r="C1198" t="s">
        <v>2005</v>
      </c>
      <c r="E1198" s="3">
        <v>42278</v>
      </c>
      <c r="F1198" t="s">
        <v>2039</v>
      </c>
    </row>
    <row r="1199" spans="1:6">
      <c r="A1199" s="1" t="s">
        <v>1734</v>
      </c>
      <c r="B1199" t="s">
        <v>1734</v>
      </c>
      <c r="C1199" t="s">
        <v>2005</v>
      </c>
      <c r="E1199" s="3">
        <v>42278</v>
      </c>
      <c r="F1199" t="s">
        <v>2039</v>
      </c>
    </row>
    <row r="1200" spans="1:6">
      <c r="A1200" s="1" t="s">
        <v>1735</v>
      </c>
      <c r="B1200" t="s">
        <v>1735</v>
      </c>
      <c r="C1200" t="s">
        <v>2005</v>
      </c>
      <c r="E1200" s="3">
        <v>42278</v>
      </c>
      <c r="F1200" t="s">
        <v>2039</v>
      </c>
    </row>
    <row r="1201" spans="1:6">
      <c r="A1201" s="1" t="s">
        <v>1736</v>
      </c>
      <c r="B1201" t="s">
        <v>1736</v>
      </c>
      <c r="C1201" t="s">
        <v>2005</v>
      </c>
      <c r="E1201" s="3">
        <v>42278</v>
      </c>
      <c r="F1201" t="s">
        <v>2039</v>
      </c>
    </row>
    <row r="1202" spans="1:6">
      <c r="A1202" s="1" t="s">
        <v>1737</v>
      </c>
      <c r="B1202" t="s">
        <v>1737</v>
      </c>
      <c r="C1202" t="s">
        <v>2005</v>
      </c>
      <c r="E1202" s="3">
        <v>42278</v>
      </c>
      <c r="F1202" t="s">
        <v>2039</v>
      </c>
    </row>
    <row r="1203" spans="1:6">
      <c r="A1203" s="1" t="s">
        <v>1738</v>
      </c>
      <c r="B1203" t="s">
        <v>1738</v>
      </c>
      <c r="C1203" t="s">
        <v>2005</v>
      </c>
      <c r="E1203" s="3">
        <v>42278</v>
      </c>
      <c r="F1203" t="s">
        <v>2039</v>
      </c>
    </row>
    <row r="1204" spans="1:6">
      <c r="A1204" s="1" t="s">
        <v>1739</v>
      </c>
      <c r="B1204" t="s">
        <v>1739</v>
      </c>
      <c r="C1204" t="s">
        <v>2005</v>
      </c>
      <c r="E1204" s="3">
        <v>42278</v>
      </c>
      <c r="F1204" t="s">
        <v>2039</v>
      </c>
    </row>
    <row r="1205" spans="1:6">
      <c r="A1205" s="1" t="s">
        <v>1740</v>
      </c>
      <c r="B1205" t="s">
        <v>1740</v>
      </c>
      <c r="C1205" t="s">
        <v>2005</v>
      </c>
      <c r="E1205" s="3">
        <v>42278</v>
      </c>
      <c r="F1205" t="s">
        <v>2039</v>
      </c>
    </row>
    <row r="1206" spans="1:6">
      <c r="A1206" s="1" t="s">
        <v>1741</v>
      </c>
      <c r="B1206" t="s">
        <v>1741</v>
      </c>
      <c r="C1206" t="s">
        <v>2005</v>
      </c>
      <c r="E1206" s="3">
        <v>42278</v>
      </c>
      <c r="F1206" t="s">
        <v>2039</v>
      </c>
    </row>
    <row r="1207" spans="1:6">
      <c r="A1207" s="1" t="s">
        <v>1742</v>
      </c>
      <c r="B1207" t="s">
        <v>1742</v>
      </c>
      <c r="C1207" t="s">
        <v>2005</v>
      </c>
      <c r="E1207" s="3">
        <v>42278</v>
      </c>
      <c r="F1207" t="s">
        <v>2039</v>
      </c>
    </row>
    <row r="1208" spans="1:6">
      <c r="A1208" s="1" t="s">
        <v>1743</v>
      </c>
      <c r="B1208" t="s">
        <v>1743</v>
      </c>
      <c r="C1208" t="s">
        <v>2005</v>
      </c>
      <c r="E1208" s="3">
        <v>42278</v>
      </c>
      <c r="F1208" t="s">
        <v>2039</v>
      </c>
    </row>
    <row r="1209" spans="1:6">
      <c r="A1209" s="1" t="s">
        <v>1744</v>
      </c>
      <c r="B1209" t="s">
        <v>1744</v>
      </c>
      <c r="C1209" t="s">
        <v>2005</v>
      </c>
      <c r="E1209" s="3">
        <v>42278</v>
      </c>
      <c r="F1209" t="s">
        <v>2039</v>
      </c>
    </row>
    <row r="1210" spans="1:6">
      <c r="A1210" s="1" t="s">
        <v>1745</v>
      </c>
      <c r="B1210" t="s">
        <v>1745</v>
      </c>
      <c r="C1210" t="s">
        <v>2005</v>
      </c>
      <c r="D1210" t="s">
        <v>95</v>
      </c>
      <c r="E1210" s="3">
        <v>42278</v>
      </c>
      <c r="F1210" t="s">
        <v>2039</v>
      </c>
    </row>
    <row r="1211" spans="1:6">
      <c r="A1211" s="1" t="s">
        <v>1746</v>
      </c>
      <c r="B1211" t="s">
        <v>1746</v>
      </c>
      <c r="C1211" t="s">
        <v>2005</v>
      </c>
      <c r="E1211" s="3">
        <v>42278</v>
      </c>
      <c r="F1211" t="s">
        <v>2039</v>
      </c>
    </row>
    <row r="1212" spans="1:6">
      <c r="A1212" s="1" t="s">
        <v>1747</v>
      </c>
      <c r="B1212" t="s">
        <v>1747</v>
      </c>
      <c r="C1212" t="s">
        <v>2005</v>
      </c>
      <c r="E1212" s="3">
        <v>42278</v>
      </c>
      <c r="F1212" t="s">
        <v>2039</v>
      </c>
    </row>
    <row r="1213" spans="1:6">
      <c r="A1213" s="1" t="s">
        <v>1748</v>
      </c>
      <c r="B1213" t="s">
        <v>1748</v>
      </c>
      <c r="C1213" t="s">
        <v>2005</v>
      </c>
      <c r="E1213" s="3">
        <v>42278</v>
      </c>
      <c r="F1213" t="s">
        <v>2039</v>
      </c>
    </row>
    <row r="1214" spans="1:6">
      <c r="A1214" s="1" t="s">
        <v>1749</v>
      </c>
      <c r="B1214" t="s">
        <v>1749</v>
      </c>
      <c r="C1214" t="s">
        <v>2005</v>
      </c>
      <c r="E1214" s="3">
        <v>42278</v>
      </c>
      <c r="F1214" t="s">
        <v>2039</v>
      </c>
    </row>
    <row r="1215" spans="1:6">
      <c r="A1215" s="1" t="s">
        <v>1750</v>
      </c>
      <c r="B1215" t="s">
        <v>1750</v>
      </c>
      <c r="C1215" t="s">
        <v>2005</v>
      </c>
      <c r="E1215" s="3">
        <v>42278</v>
      </c>
      <c r="F1215" t="s">
        <v>2039</v>
      </c>
    </row>
    <row r="1216" spans="1:6">
      <c r="A1216" s="1" t="s">
        <v>1751</v>
      </c>
      <c r="B1216" t="s">
        <v>1751</v>
      </c>
      <c r="C1216" t="s">
        <v>2005</v>
      </c>
      <c r="E1216" s="3">
        <v>42278</v>
      </c>
      <c r="F1216" t="s">
        <v>2039</v>
      </c>
    </row>
    <row r="1217" spans="1:6">
      <c r="A1217" s="1" t="s">
        <v>1752</v>
      </c>
      <c r="B1217" t="s">
        <v>1752</v>
      </c>
      <c r="C1217" t="s">
        <v>2005</v>
      </c>
      <c r="D1217" t="s">
        <v>94</v>
      </c>
      <c r="E1217" s="3">
        <v>42278</v>
      </c>
      <c r="F1217" t="s">
        <v>2039</v>
      </c>
    </row>
    <row r="1218" spans="1:6">
      <c r="A1218" s="1" t="s">
        <v>1753</v>
      </c>
      <c r="B1218" t="s">
        <v>1753</v>
      </c>
      <c r="C1218" t="s">
        <v>2005</v>
      </c>
      <c r="E1218" s="3">
        <v>42278</v>
      </c>
      <c r="F1218" t="s">
        <v>2039</v>
      </c>
    </row>
    <row r="1219" spans="1:6">
      <c r="A1219" s="1" t="s">
        <v>1754</v>
      </c>
      <c r="B1219" t="s">
        <v>1754</v>
      </c>
      <c r="C1219" t="s">
        <v>2005</v>
      </c>
      <c r="D1219" t="s">
        <v>2014</v>
      </c>
      <c r="E1219" s="3">
        <v>42278</v>
      </c>
      <c r="F1219" t="s">
        <v>2039</v>
      </c>
    </row>
    <row r="1220" spans="1:6">
      <c r="A1220" s="1" t="s">
        <v>1755</v>
      </c>
      <c r="B1220" t="s">
        <v>1755</v>
      </c>
      <c r="C1220" t="s">
        <v>2005</v>
      </c>
      <c r="D1220" t="s">
        <v>94</v>
      </c>
      <c r="E1220" s="3">
        <v>42278</v>
      </c>
      <c r="F1220" t="s">
        <v>2039</v>
      </c>
    </row>
    <row r="1221" spans="1:6">
      <c r="A1221" s="1" t="s">
        <v>1756</v>
      </c>
      <c r="B1221" t="s">
        <v>1756</v>
      </c>
      <c r="C1221" t="s">
        <v>2005</v>
      </c>
      <c r="E1221" s="3">
        <v>42278</v>
      </c>
      <c r="F1221" t="s">
        <v>2039</v>
      </c>
    </row>
    <row r="1222" spans="1:6">
      <c r="A1222" s="1" t="s">
        <v>1757</v>
      </c>
      <c r="B1222" t="s">
        <v>1757</v>
      </c>
      <c r="C1222" t="s">
        <v>2005</v>
      </c>
      <c r="E1222" s="3">
        <v>42278</v>
      </c>
      <c r="F1222" t="s">
        <v>2039</v>
      </c>
    </row>
    <row r="1223" spans="1:6">
      <c r="A1223" s="1" t="s">
        <v>1758</v>
      </c>
      <c r="B1223" t="s">
        <v>1758</v>
      </c>
      <c r="C1223" t="s">
        <v>2005</v>
      </c>
      <c r="E1223" s="3">
        <v>42278</v>
      </c>
      <c r="F1223" t="s">
        <v>2039</v>
      </c>
    </row>
    <row r="1224" spans="1:6">
      <c r="A1224" s="1" t="s">
        <v>1759</v>
      </c>
      <c r="B1224" t="s">
        <v>1759</v>
      </c>
      <c r="C1224" t="s">
        <v>2005</v>
      </c>
      <c r="E1224" s="3">
        <v>42278</v>
      </c>
      <c r="F1224" t="s">
        <v>2039</v>
      </c>
    </row>
    <row r="1225" spans="1:6">
      <c r="A1225" s="1" t="s">
        <v>1760</v>
      </c>
      <c r="B1225" t="s">
        <v>1760</v>
      </c>
      <c r="C1225" t="s">
        <v>2005</v>
      </c>
      <c r="D1225" t="s">
        <v>94</v>
      </c>
      <c r="E1225" s="3">
        <v>42278</v>
      </c>
      <c r="F1225" t="s">
        <v>2039</v>
      </c>
    </row>
    <row r="1226" spans="1:6">
      <c r="A1226" s="1" t="s">
        <v>1761</v>
      </c>
      <c r="B1226" t="s">
        <v>1761</v>
      </c>
      <c r="C1226" t="s">
        <v>2005</v>
      </c>
      <c r="E1226" s="3">
        <v>42278</v>
      </c>
      <c r="F1226" t="s">
        <v>2039</v>
      </c>
    </row>
    <row r="1227" spans="1:6">
      <c r="A1227" s="1" t="s">
        <v>1762</v>
      </c>
      <c r="B1227" t="s">
        <v>1762</v>
      </c>
      <c r="C1227" t="s">
        <v>2005</v>
      </c>
      <c r="D1227" t="s">
        <v>94</v>
      </c>
      <c r="E1227" s="3">
        <v>42278</v>
      </c>
      <c r="F1227" t="s">
        <v>2039</v>
      </c>
    </row>
    <row r="1228" spans="1:6">
      <c r="A1228" s="1" t="s">
        <v>1763</v>
      </c>
      <c r="B1228" t="s">
        <v>1763</v>
      </c>
      <c r="C1228" t="s">
        <v>2005</v>
      </c>
      <c r="E1228" s="3">
        <v>42278</v>
      </c>
      <c r="F1228" t="s">
        <v>2039</v>
      </c>
    </row>
    <row r="1229" spans="1:6">
      <c r="A1229" s="1" t="s">
        <v>1764</v>
      </c>
      <c r="B1229" t="s">
        <v>1764</v>
      </c>
      <c r="C1229" t="s">
        <v>2005</v>
      </c>
      <c r="E1229" s="3">
        <v>42278</v>
      </c>
      <c r="F1229" t="s">
        <v>2039</v>
      </c>
    </row>
    <row r="1230" spans="1:6">
      <c r="A1230" s="1" t="s">
        <v>1765</v>
      </c>
      <c r="B1230" t="s">
        <v>1765</v>
      </c>
      <c r="C1230" t="s">
        <v>2005</v>
      </c>
      <c r="E1230" s="3">
        <v>42278</v>
      </c>
      <c r="F1230" t="s">
        <v>2039</v>
      </c>
    </row>
    <row r="1231" spans="1:6">
      <c r="A1231" s="1" t="s">
        <v>1766</v>
      </c>
      <c r="B1231" t="s">
        <v>1766</v>
      </c>
      <c r="C1231" t="s">
        <v>2006</v>
      </c>
      <c r="D1231" t="s">
        <v>94</v>
      </c>
      <c r="E1231" s="3">
        <v>42278</v>
      </c>
      <c r="F1231" t="s">
        <v>2039</v>
      </c>
    </row>
    <row r="1232" spans="1:6">
      <c r="A1232" s="1" t="s">
        <v>1767</v>
      </c>
      <c r="B1232" t="s">
        <v>1767</v>
      </c>
      <c r="C1232" t="s">
        <v>2005</v>
      </c>
      <c r="E1232" s="3">
        <v>42278</v>
      </c>
      <c r="F1232" t="s">
        <v>2039</v>
      </c>
    </row>
    <row r="1233" spans="1:6">
      <c r="A1233" s="1" t="s">
        <v>1768</v>
      </c>
      <c r="B1233" t="s">
        <v>1768</v>
      </c>
      <c r="C1233" t="s">
        <v>2005</v>
      </c>
      <c r="E1233" s="3">
        <v>42278</v>
      </c>
      <c r="F1233" t="s">
        <v>2039</v>
      </c>
    </row>
    <row r="1234" spans="1:6">
      <c r="A1234" s="1" t="s">
        <v>1769</v>
      </c>
      <c r="B1234" t="s">
        <v>1769</v>
      </c>
      <c r="C1234" t="s">
        <v>2005</v>
      </c>
      <c r="E1234" s="3">
        <v>42278</v>
      </c>
      <c r="F1234" t="s">
        <v>2039</v>
      </c>
    </row>
    <row r="1235" spans="1:6">
      <c r="A1235" s="1" t="s">
        <v>1770</v>
      </c>
      <c r="B1235" t="s">
        <v>1770</v>
      </c>
      <c r="C1235" t="s">
        <v>2005</v>
      </c>
      <c r="E1235" s="3">
        <v>42278</v>
      </c>
      <c r="F1235" t="s">
        <v>2039</v>
      </c>
    </row>
    <row r="1236" spans="1:6">
      <c r="A1236" s="1" t="s">
        <v>1771</v>
      </c>
      <c r="B1236" t="s">
        <v>1771</v>
      </c>
      <c r="C1236" t="s">
        <v>2005</v>
      </c>
      <c r="E1236" s="3">
        <v>42278</v>
      </c>
      <c r="F1236" t="s">
        <v>2039</v>
      </c>
    </row>
    <row r="1237" spans="1:6">
      <c r="A1237" s="1" t="s">
        <v>1772</v>
      </c>
      <c r="B1237" t="s">
        <v>1772</v>
      </c>
      <c r="C1237" t="s">
        <v>2005</v>
      </c>
      <c r="E1237" s="3">
        <v>42278</v>
      </c>
      <c r="F1237" t="s">
        <v>2039</v>
      </c>
    </row>
    <row r="1238" spans="1:6">
      <c r="A1238" s="1" t="s">
        <v>1773</v>
      </c>
      <c r="B1238" t="s">
        <v>1773</v>
      </c>
      <c r="C1238" t="s">
        <v>2005</v>
      </c>
      <c r="E1238" s="3">
        <v>42278</v>
      </c>
      <c r="F1238" t="s">
        <v>2039</v>
      </c>
    </row>
    <row r="1239" spans="1:6">
      <c r="A1239" s="1" t="s">
        <v>1774</v>
      </c>
      <c r="B1239" t="s">
        <v>1774</v>
      </c>
      <c r="C1239" t="s">
        <v>2005</v>
      </c>
      <c r="E1239" s="3">
        <v>42278</v>
      </c>
      <c r="F1239" t="s">
        <v>2039</v>
      </c>
    </row>
    <row r="1240" spans="1:6">
      <c r="A1240" s="1" t="s">
        <v>1775</v>
      </c>
      <c r="B1240" t="s">
        <v>1775</v>
      </c>
      <c r="C1240" t="s">
        <v>2006</v>
      </c>
      <c r="D1240" t="s">
        <v>2033</v>
      </c>
      <c r="E1240" s="3">
        <v>42278</v>
      </c>
      <c r="F1240" t="s">
        <v>2039</v>
      </c>
    </row>
    <row r="1241" spans="1:6">
      <c r="A1241" s="1" t="s">
        <v>1776</v>
      </c>
      <c r="B1241" t="s">
        <v>1776</v>
      </c>
      <c r="C1241" t="s">
        <v>2005</v>
      </c>
      <c r="E1241" s="3">
        <v>42278</v>
      </c>
      <c r="F1241" t="s">
        <v>2039</v>
      </c>
    </row>
    <row r="1242" spans="1:6">
      <c r="A1242" s="1" t="s">
        <v>1777</v>
      </c>
      <c r="B1242" t="s">
        <v>1777</v>
      </c>
      <c r="C1242" t="s">
        <v>2005</v>
      </c>
      <c r="E1242" s="3">
        <v>42278</v>
      </c>
      <c r="F1242" t="s">
        <v>2039</v>
      </c>
    </row>
    <row r="1243" spans="1:6">
      <c r="A1243" s="1" t="s">
        <v>1778</v>
      </c>
      <c r="B1243" t="s">
        <v>1778</v>
      </c>
      <c r="C1243" t="s">
        <v>2005</v>
      </c>
      <c r="E1243" s="3">
        <v>42278</v>
      </c>
      <c r="F1243" t="s">
        <v>2039</v>
      </c>
    </row>
    <row r="1244" spans="1:6">
      <c r="A1244" s="1" t="s">
        <v>1779</v>
      </c>
      <c r="B1244" t="s">
        <v>1779</v>
      </c>
      <c r="C1244" t="s">
        <v>2005</v>
      </c>
      <c r="E1244" s="3">
        <v>42278</v>
      </c>
      <c r="F1244" t="s">
        <v>2039</v>
      </c>
    </row>
    <row r="1245" spans="1:6">
      <c r="A1245" s="1" t="s">
        <v>1780</v>
      </c>
      <c r="B1245" t="s">
        <v>1780</v>
      </c>
      <c r="C1245" t="s">
        <v>2005</v>
      </c>
      <c r="E1245" s="3">
        <v>42278</v>
      </c>
      <c r="F1245" t="s">
        <v>2039</v>
      </c>
    </row>
    <row r="1246" spans="1:6">
      <c r="A1246" s="1" t="s">
        <v>1781</v>
      </c>
      <c r="B1246" t="s">
        <v>1781</v>
      </c>
      <c r="C1246" t="s">
        <v>2005</v>
      </c>
      <c r="E1246" s="3">
        <v>42278</v>
      </c>
      <c r="F1246" t="s">
        <v>2039</v>
      </c>
    </row>
    <row r="1247" spans="1:6">
      <c r="A1247" s="1" t="s">
        <v>1782</v>
      </c>
      <c r="B1247" t="s">
        <v>1782</v>
      </c>
      <c r="C1247" t="s">
        <v>2005</v>
      </c>
      <c r="E1247" s="3">
        <v>42278</v>
      </c>
      <c r="F1247" t="s">
        <v>2039</v>
      </c>
    </row>
    <row r="1248" spans="1:6">
      <c r="A1248" s="1" t="s">
        <v>1783</v>
      </c>
      <c r="B1248" t="s">
        <v>1783</v>
      </c>
      <c r="C1248" t="s">
        <v>2005</v>
      </c>
      <c r="E1248" s="3">
        <v>42278</v>
      </c>
      <c r="F1248" t="s">
        <v>2039</v>
      </c>
    </row>
    <row r="1249" spans="1:6">
      <c r="A1249" s="1" t="s">
        <v>1784</v>
      </c>
      <c r="B1249" t="s">
        <v>1784</v>
      </c>
      <c r="C1249" t="s">
        <v>2005</v>
      </c>
      <c r="D1249" t="s">
        <v>2011</v>
      </c>
      <c r="E1249" s="3">
        <v>42278</v>
      </c>
      <c r="F1249" t="s">
        <v>2039</v>
      </c>
    </row>
    <row r="1250" spans="1:6">
      <c r="A1250" s="1" t="s">
        <v>1785</v>
      </c>
      <c r="B1250" t="s">
        <v>1785</v>
      </c>
      <c r="C1250" t="s">
        <v>2005</v>
      </c>
      <c r="E1250" s="3">
        <v>42278</v>
      </c>
      <c r="F1250" t="s">
        <v>2039</v>
      </c>
    </row>
    <row r="1251" spans="1:6">
      <c r="A1251" s="1" t="s">
        <v>1786</v>
      </c>
      <c r="B1251" t="s">
        <v>1786</v>
      </c>
      <c r="C1251" t="s">
        <v>2006</v>
      </c>
      <c r="D1251" t="s">
        <v>94</v>
      </c>
      <c r="E1251" s="3">
        <v>42278</v>
      </c>
      <c r="F1251" t="s">
        <v>2039</v>
      </c>
    </row>
    <row r="1252" spans="1:6">
      <c r="A1252" s="1" t="s">
        <v>1787</v>
      </c>
      <c r="B1252" t="s">
        <v>1787</v>
      </c>
      <c r="C1252" t="s">
        <v>2005</v>
      </c>
      <c r="E1252" s="3">
        <v>42278</v>
      </c>
      <c r="F1252" t="s">
        <v>2039</v>
      </c>
    </row>
    <row r="1253" spans="1:6">
      <c r="A1253" s="1" t="s">
        <v>1788</v>
      </c>
      <c r="B1253" t="s">
        <v>1788</v>
      </c>
      <c r="C1253" t="s">
        <v>2005</v>
      </c>
      <c r="E1253" s="3">
        <v>42278</v>
      </c>
      <c r="F1253" t="s">
        <v>2039</v>
      </c>
    </row>
    <row r="1254" spans="1:6">
      <c r="A1254" s="1" t="s">
        <v>1789</v>
      </c>
      <c r="B1254" t="s">
        <v>1789</v>
      </c>
      <c r="C1254" t="s">
        <v>2005</v>
      </c>
      <c r="E1254" s="3">
        <v>42278</v>
      </c>
      <c r="F1254" t="s">
        <v>2039</v>
      </c>
    </row>
    <row r="1255" spans="1:6">
      <c r="A1255" s="1" t="s">
        <v>1790</v>
      </c>
      <c r="B1255" t="s">
        <v>1790</v>
      </c>
      <c r="C1255" t="s">
        <v>2005</v>
      </c>
      <c r="E1255" s="3">
        <v>42278</v>
      </c>
      <c r="F1255" t="s">
        <v>2039</v>
      </c>
    </row>
    <row r="1256" spans="1:6">
      <c r="A1256" s="1" t="s">
        <v>1791</v>
      </c>
      <c r="B1256" t="s">
        <v>1791</v>
      </c>
      <c r="C1256" t="s">
        <v>2005</v>
      </c>
      <c r="E1256" s="3">
        <v>42278</v>
      </c>
      <c r="F1256" t="s">
        <v>2039</v>
      </c>
    </row>
    <row r="1257" spans="1:6">
      <c r="A1257" s="1" t="s">
        <v>1792</v>
      </c>
      <c r="B1257" t="s">
        <v>1792</v>
      </c>
      <c r="C1257" t="s">
        <v>2006</v>
      </c>
      <c r="D1257" t="s">
        <v>101</v>
      </c>
      <c r="E1257" s="3">
        <v>42278</v>
      </c>
      <c r="F1257" t="s">
        <v>2039</v>
      </c>
    </row>
    <row r="1258" spans="1:6">
      <c r="A1258" s="1" t="s">
        <v>1793</v>
      </c>
      <c r="B1258" t="s">
        <v>1793</v>
      </c>
      <c r="C1258" t="s">
        <v>2005</v>
      </c>
      <c r="E1258" s="3">
        <v>42278</v>
      </c>
      <c r="F1258" t="s">
        <v>2039</v>
      </c>
    </row>
    <row r="1259" spans="1:6">
      <c r="A1259" s="1" t="s">
        <v>1794</v>
      </c>
      <c r="B1259" t="s">
        <v>1794</v>
      </c>
      <c r="C1259" t="s">
        <v>2005</v>
      </c>
      <c r="E1259" s="3">
        <v>42278</v>
      </c>
      <c r="F1259" t="s">
        <v>2039</v>
      </c>
    </row>
    <row r="1260" spans="1:6">
      <c r="A1260" s="1" t="s">
        <v>1795</v>
      </c>
      <c r="B1260" t="s">
        <v>1795</v>
      </c>
      <c r="C1260" t="s">
        <v>2006</v>
      </c>
      <c r="D1260" t="s">
        <v>94</v>
      </c>
      <c r="E1260" s="3">
        <v>42278</v>
      </c>
      <c r="F1260" t="s">
        <v>2039</v>
      </c>
    </row>
    <row r="1261" spans="1:6">
      <c r="A1261" s="1" t="s">
        <v>1796</v>
      </c>
      <c r="B1261" t="s">
        <v>1796</v>
      </c>
      <c r="C1261" t="s">
        <v>2005</v>
      </c>
      <c r="E1261" s="3">
        <v>42278</v>
      </c>
      <c r="F1261" t="s">
        <v>2039</v>
      </c>
    </row>
    <row r="1262" spans="1:6">
      <c r="A1262" s="1" t="s">
        <v>1797</v>
      </c>
      <c r="B1262" t="s">
        <v>1797</v>
      </c>
      <c r="C1262" t="s">
        <v>2005</v>
      </c>
      <c r="E1262" s="3">
        <v>42278</v>
      </c>
      <c r="F1262" t="s">
        <v>2039</v>
      </c>
    </row>
    <row r="1263" spans="1:6">
      <c r="A1263" s="1" t="s">
        <v>1798</v>
      </c>
      <c r="B1263" t="s">
        <v>1798</v>
      </c>
      <c r="C1263" t="s">
        <v>2005</v>
      </c>
      <c r="E1263" s="3">
        <v>42278</v>
      </c>
      <c r="F1263" t="s">
        <v>2039</v>
      </c>
    </row>
    <row r="1264" spans="1:6">
      <c r="A1264" s="1" t="s">
        <v>1799</v>
      </c>
      <c r="B1264" t="s">
        <v>1799</v>
      </c>
      <c r="C1264" t="s">
        <v>2005</v>
      </c>
      <c r="E1264" s="3">
        <v>42278</v>
      </c>
      <c r="F1264" t="s">
        <v>2039</v>
      </c>
    </row>
    <row r="1265" spans="1:6">
      <c r="A1265" s="1" t="s">
        <v>1800</v>
      </c>
      <c r="B1265" t="s">
        <v>1800</v>
      </c>
      <c r="C1265" t="s">
        <v>2005</v>
      </c>
      <c r="E1265" s="3">
        <v>42278</v>
      </c>
      <c r="F1265" t="s">
        <v>2039</v>
      </c>
    </row>
    <row r="1266" spans="1:6">
      <c r="A1266" s="1" t="s">
        <v>1801</v>
      </c>
      <c r="B1266" t="s">
        <v>1801</v>
      </c>
      <c r="C1266" t="s">
        <v>2005</v>
      </c>
      <c r="E1266" s="3">
        <v>42278</v>
      </c>
      <c r="F1266" t="s">
        <v>2039</v>
      </c>
    </row>
    <row r="1267" spans="1:6">
      <c r="A1267" s="1" t="s">
        <v>1802</v>
      </c>
      <c r="B1267" t="s">
        <v>1802</v>
      </c>
      <c r="C1267" t="s">
        <v>2005</v>
      </c>
      <c r="E1267" s="3">
        <v>42278</v>
      </c>
      <c r="F1267" t="s">
        <v>2039</v>
      </c>
    </row>
    <row r="1268" spans="1:6">
      <c r="A1268" s="1" t="s">
        <v>1803</v>
      </c>
      <c r="B1268" t="s">
        <v>1803</v>
      </c>
      <c r="C1268" t="s">
        <v>2005</v>
      </c>
      <c r="E1268" s="3">
        <v>42278</v>
      </c>
      <c r="F1268" t="s">
        <v>2039</v>
      </c>
    </row>
    <row r="1269" spans="1:6">
      <c r="A1269" s="1" t="s">
        <v>1804</v>
      </c>
      <c r="B1269" t="s">
        <v>1804</v>
      </c>
      <c r="C1269" t="s">
        <v>2005</v>
      </c>
      <c r="E1269" s="3">
        <v>42278</v>
      </c>
      <c r="F1269" t="s">
        <v>2039</v>
      </c>
    </row>
    <row r="1270" spans="1:6">
      <c r="A1270" s="1" t="s">
        <v>1805</v>
      </c>
      <c r="B1270" t="s">
        <v>1805</v>
      </c>
      <c r="C1270" t="s">
        <v>2005</v>
      </c>
      <c r="E1270" s="3">
        <v>42278</v>
      </c>
      <c r="F1270" t="s">
        <v>2039</v>
      </c>
    </row>
    <row r="1271" spans="1:6">
      <c r="A1271" s="1" t="s">
        <v>1806</v>
      </c>
      <c r="B1271" t="s">
        <v>1806</v>
      </c>
      <c r="C1271" t="s">
        <v>2006</v>
      </c>
      <c r="D1271" t="s">
        <v>94</v>
      </c>
      <c r="E1271" s="3">
        <v>42278</v>
      </c>
      <c r="F1271" t="s">
        <v>2039</v>
      </c>
    </row>
    <row r="1272" spans="1:6">
      <c r="A1272" s="1" t="s">
        <v>1807</v>
      </c>
      <c r="B1272" t="s">
        <v>1807</v>
      </c>
      <c r="C1272" t="s">
        <v>2006</v>
      </c>
      <c r="D1272" t="s">
        <v>100</v>
      </c>
      <c r="E1272" s="3">
        <v>42278</v>
      </c>
      <c r="F1272" t="s">
        <v>2039</v>
      </c>
    </row>
    <row r="1273" spans="1:6">
      <c r="A1273" s="1" t="s">
        <v>1808</v>
      </c>
      <c r="B1273" t="s">
        <v>1808</v>
      </c>
      <c r="C1273" t="s">
        <v>2005</v>
      </c>
      <c r="E1273" s="3">
        <v>42278</v>
      </c>
      <c r="F1273" t="s">
        <v>2039</v>
      </c>
    </row>
    <row r="1274" spans="1:6">
      <c r="A1274" s="1" t="s">
        <v>1809</v>
      </c>
      <c r="B1274" t="s">
        <v>1809</v>
      </c>
      <c r="C1274" t="s">
        <v>2005</v>
      </c>
      <c r="E1274" s="3">
        <v>42278</v>
      </c>
      <c r="F1274" t="s">
        <v>2039</v>
      </c>
    </row>
    <row r="1275" spans="1:6">
      <c r="A1275" s="1" t="s">
        <v>1810</v>
      </c>
      <c r="B1275" t="s">
        <v>1810</v>
      </c>
      <c r="C1275" t="s">
        <v>2006</v>
      </c>
      <c r="E1275" s="3">
        <v>42278</v>
      </c>
      <c r="F1275" t="s">
        <v>2039</v>
      </c>
    </row>
    <row r="1276" spans="1:6">
      <c r="A1276" s="1" t="s">
        <v>1811</v>
      </c>
      <c r="B1276" t="s">
        <v>1811</v>
      </c>
      <c r="C1276" t="s">
        <v>2005</v>
      </c>
      <c r="D1276" t="s">
        <v>2014</v>
      </c>
      <c r="E1276" s="3">
        <v>42278</v>
      </c>
      <c r="F1276" t="s">
        <v>2039</v>
      </c>
    </row>
    <row r="1277" spans="1:6">
      <c r="A1277" s="1" t="s">
        <v>1812</v>
      </c>
      <c r="B1277" t="s">
        <v>1812</v>
      </c>
      <c r="C1277" t="s">
        <v>2005</v>
      </c>
      <c r="E1277" s="3">
        <v>42278</v>
      </c>
      <c r="F1277" t="s">
        <v>2039</v>
      </c>
    </row>
    <row r="1278" spans="1:6">
      <c r="A1278" s="1" t="s">
        <v>1813</v>
      </c>
      <c r="B1278" t="s">
        <v>1813</v>
      </c>
      <c r="C1278" t="s">
        <v>2005</v>
      </c>
      <c r="E1278" s="3">
        <v>42278</v>
      </c>
      <c r="F1278" t="s">
        <v>2039</v>
      </c>
    </row>
    <row r="1279" spans="1:6">
      <c r="A1279" s="1" t="s">
        <v>1814</v>
      </c>
      <c r="B1279" t="s">
        <v>1814</v>
      </c>
      <c r="C1279" t="s">
        <v>2005</v>
      </c>
      <c r="E1279" s="3">
        <v>42278</v>
      </c>
      <c r="F1279" t="s">
        <v>2039</v>
      </c>
    </row>
    <row r="1280" spans="1:6">
      <c r="A1280" s="1" t="s">
        <v>1815</v>
      </c>
      <c r="B1280" t="s">
        <v>1815</v>
      </c>
      <c r="C1280" t="s">
        <v>2005</v>
      </c>
      <c r="E1280" s="3">
        <v>42278</v>
      </c>
      <c r="F1280" t="s">
        <v>2039</v>
      </c>
    </row>
    <row r="1281" spans="1:6">
      <c r="A1281" s="1" t="s">
        <v>1816</v>
      </c>
      <c r="B1281" t="s">
        <v>1816</v>
      </c>
      <c r="C1281" t="s">
        <v>2006</v>
      </c>
      <c r="D1281" t="s">
        <v>98</v>
      </c>
      <c r="E1281" s="3">
        <v>42278</v>
      </c>
      <c r="F1281" t="s">
        <v>2039</v>
      </c>
    </row>
    <row r="1282" spans="1:6">
      <c r="A1282" s="1" t="s">
        <v>1817</v>
      </c>
      <c r="B1282" t="s">
        <v>1817</v>
      </c>
      <c r="C1282" t="s">
        <v>2005</v>
      </c>
      <c r="E1282" s="3">
        <v>42278</v>
      </c>
      <c r="F1282" t="s">
        <v>2039</v>
      </c>
    </row>
    <row r="1283" spans="1:6">
      <c r="A1283" s="1" t="s">
        <v>1818</v>
      </c>
      <c r="B1283" t="s">
        <v>1818</v>
      </c>
      <c r="C1283" t="s">
        <v>2005</v>
      </c>
      <c r="E1283" s="3">
        <v>42278</v>
      </c>
      <c r="F1283" t="s">
        <v>2039</v>
      </c>
    </row>
    <row r="1284" spans="1:6">
      <c r="A1284" s="1" t="s">
        <v>1819</v>
      </c>
      <c r="B1284" t="s">
        <v>1819</v>
      </c>
      <c r="C1284" t="s">
        <v>2005</v>
      </c>
      <c r="E1284" s="3">
        <v>42278</v>
      </c>
      <c r="F1284" t="s">
        <v>2039</v>
      </c>
    </row>
    <row r="1285" spans="1:6">
      <c r="A1285" s="1" t="s">
        <v>1820</v>
      </c>
      <c r="B1285" t="s">
        <v>1820</v>
      </c>
      <c r="C1285" t="s">
        <v>2005</v>
      </c>
      <c r="E1285" s="3">
        <v>42278</v>
      </c>
      <c r="F1285" t="s">
        <v>2039</v>
      </c>
    </row>
    <row r="1286" spans="1:6">
      <c r="A1286" s="1" t="s">
        <v>1821</v>
      </c>
      <c r="B1286" t="s">
        <v>1821</v>
      </c>
      <c r="C1286" t="s">
        <v>2005</v>
      </c>
      <c r="E1286" s="3">
        <v>42278</v>
      </c>
      <c r="F1286" t="s">
        <v>2039</v>
      </c>
    </row>
    <row r="1287" spans="1:6">
      <c r="A1287" s="1" t="s">
        <v>1822</v>
      </c>
      <c r="B1287" t="s">
        <v>1822</v>
      </c>
      <c r="C1287" t="s">
        <v>2005</v>
      </c>
      <c r="E1287" s="3">
        <v>42278</v>
      </c>
      <c r="F1287" t="s">
        <v>2039</v>
      </c>
    </row>
    <row r="1288" spans="1:6">
      <c r="A1288" s="1" t="s">
        <v>1823</v>
      </c>
      <c r="B1288" t="s">
        <v>1823</v>
      </c>
      <c r="C1288" t="s">
        <v>2005</v>
      </c>
      <c r="E1288" s="3">
        <v>42278</v>
      </c>
      <c r="F1288" t="s">
        <v>2039</v>
      </c>
    </row>
    <row r="1289" spans="1:6">
      <c r="A1289" s="1" t="s">
        <v>1824</v>
      </c>
      <c r="B1289" t="s">
        <v>1824</v>
      </c>
      <c r="C1289" t="s">
        <v>2005</v>
      </c>
      <c r="E1289" s="3">
        <v>42278</v>
      </c>
      <c r="F1289" t="s">
        <v>2039</v>
      </c>
    </row>
    <row r="1290" spans="1:6">
      <c r="A1290" s="1" t="s">
        <v>1825</v>
      </c>
      <c r="B1290" t="s">
        <v>1825</v>
      </c>
      <c r="C1290" t="s">
        <v>2005</v>
      </c>
      <c r="E1290" s="3">
        <v>42278</v>
      </c>
      <c r="F1290" t="s">
        <v>2039</v>
      </c>
    </row>
    <row r="1291" spans="1:6">
      <c r="A1291" s="1" t="s">
        <v>1826</v>
      </c>
      <c r="B1291" t="s">
        <v>1826</v>
      </c>
      <c r="C1291" t="s">
        <v>2005</v>
      </c>
      <c r="E1291" s="3">
        <v>42278</v>
      </c>
      <c r="F1291" t="s">
        <v>2039</v>
      </c>
    </row>
    <row r="1292" spans="1:6">
      <c r="A1292" s="1" t="s">
        <v>1827</v>
      </c>
      <c r="B1292" t="s">
        <v>1827</v>
      </c>
      <c r="C1292" t="s">
        <v>2005</v>
      </c>
      <c r="E1292" s="3">
        <v>42278</v>
      </c>
      <c r="F1292" t="s">
        <v>2039</v>
      </c>
    </row>
    <row r="1293" spans="1:6">
      <c r="A1293" s="1" t="s">
        <v>1828</v>
      </c>
      <c r="B1293" t="s">
        <v>1828</v>
      </c>
      <c r="C1293" t="s">
        <v>2005</v>
      </c>
      <c r="E1293" s="3">
        <v>42278</v>
      </c>
      <c r="F1293" t="s">
        <v>2039</v>
      </c>
    </row>
    <row r="1294" spans="1:6">
      <c r="A1294" s="1" t="s">
        <v>1829</v>
      </c>
      <c r="B1294" t="s">
        <v>1829</v>
      </c>
      <c r="C1294" t="s">
        <v>2005</v>
      </c>
      <c r="E1294" s="3">
        <v>42278</v>
      </c>
      <c r="F1294" t="s">
        <v>2039</v>
      </c>
    </row>
    <row r="1295" spans="1:6">
      <c r="A1295" s="1" t="s">
        <v>1830</v>
      </c>
      <c r="B1295" t="s">
        <v>1830</v>
      </c>
      <c r="C1295" t="s">
        <v>2005</v>
      </c>
      <c r="E1295" s="3">
        <v>42278</v>
      </c>
      <c r="F1295" t="s">
        <v>2039</v>
      </c>
    </row>
    <row r="1296" spans="1:6">
      <c r="A1296" s="1" t="s">
        <v>1831</v>
      </c>
      <c r="B1296" t="s">
        <v>1831</v>
      </c>
      <c r="C1296" t="s">
        <v>2005</v>
      </c>
      <c r="E1296" s="3">
        <v>42278</v>
      </c>
      <c r="F1296" t="s">
        <v>2039</v>
      </c>
    </row>
    <row r="1297" spans="1:6">
      <c r="A1297" s="1" t="s">
        <v>1832</v>
      </c>
      <c r="B1297" t="s">
        <v>1832</v>
      </c>
      <c r="C1297" t="s">
        <v>2005</v>
      </c>
      <c r="E1297" s="3">
        <v>42278</v>
      </c>
      <c r="F1297" t="s">
        <v>2039</v>
      </c>
    </row>
    <row r="1298" spans="1:6">
      <c r="A1298" s="1" t="s">
        <v>1833</v>
      </c>
      <c r="B1298" t="s">
        <v>1833</v>
      </c>
      <c r="C1298" t="s">
        <v>2005</v>
      </c>
      <c r="E1298" s="3">
        <v>42278</v>
      </c>
      <c r="F1298" t="s">
        <v>2039</v>
      </c>
    </row>
    <row r="1299" spans="1:6">
      <c r="A1299" s="1" t="s">
        <v>1834</v>
      </c>
      <c r="B1299" t="s">
        <v>1834</v>
      </c>
      <c r="C1299" t="s">
        <v>2006</v>
      </c>
      <c r="E1299" s="3">
        <v>42278</v>
      </c>
      <c r="F1299" t="s">
        <v>2039</v>
      </c>
    </row>
    <row r="1300" spans="1:6">
      <c r="A1300" s="1" t="s">
        <v>1835</v>
      </c>
      <c r="B1300" t="s">
        <v>1835</v>
      </c>
      <c r="C1300" t="s">
        <v>2005</v>
      </c>
      <c r="E1300" s="3">
        <v>42278</v>
      </c>
      <c r="F1300" t="s">
        <v>2039</v>
      </c>
    </row>
    <row r="1301" spans="1:6">
      <c r="A1301" s="1" t="s">
        <v>1836</v>
      </c>
      <c r="B1301" t="s">
        <v>1836</v>
      </c>
      <c r="C1301" t="s">
        <v>2005</v>
      </c>
      <c r="E1301" s="3">
        <v>42278</v>
      </c>
      <c r="F1301" t="s">
        <v>2039</v>
      </c>
    </row>
    <row r="1302" spans="1:6">
      <c r="A1302" s="1" t="s">
        <v>1837</v>
      </c>
      <c r="B1302" t="s">
        <v>1837</v>
      </c>
      <c r="C1302" t="s">
        <v>2005</v>
      </c>
      <c r="E1302" s="3">
        <v>42278</v>
      </c>
      <c r="F1302" t="s">
        <v>2039</v>
      </c>
    </row>
    <row r="1303" spans="1:6">
      <c r="A1303" s="1" t="s">
        <v>1838</v>
      </c>
      <c r="B1303" t="s">
        <v>1838</v>
      </c>
      <c r="C1303" t="s">
        <v>2005</v>
      </c>
      <c r="E1303" s="3">
        <v>42278</v>
      </c>
      <c r="F1303" t="s">
        <v>2039</v>
      </c>
    </row>
    <row r="1304" spans="1:6">
      <c r="A1304" s="1" t="s">
        <v>1839</v>
      </c>
      <c r="B1304" t="s">
        <v>1839</v>
      </c>
      <c r="C1304" t="s">
        <v>2005</v>
      </c>
      <c r="D1304" t="s">
        <v>2031</v>
      </c>
      <c r="E1304" s="3">
        <v>42278</v>
      </c>
      <c r="F1304" t="s">
        <v>2039</v>
      </c>
    </row>
    <row r="1305" spans="1:6">
      <c r="A1305" s="1" t="s">
        <v>1840</v>
      </c>
      <c r="B1305" t="s">
        <v>1840</v>
      </c>
      <c r="C1305" t="s">
        <v>2005</v>
      </c>
      <c r="E1305" s="3">
        <v>42278</v>
      </c>
      <c r="F1305" t="s">
        <v>2039</v>
      </c>
    </row>
    <row r="1306" spans="1:6">
      <c r="A1306" s="1" t="s">
        <v>1841</v>
      </c>
      <c r="B1306" t="s">
        <v>1841</v>
      </c>
      <c r="C1306" t="s">
        <v>2005</v>
      </c>
      <c r="E1306" s="3">
        <v>42278</v>
      </c>
      <c r="F1306" t="s">
        <v>2039</v>
      </c>
    </row>
    <row r="1307" spans="1:6">
      <c r="A1307" s="1" t="s">
        <v>1842</v>
      </c>
      <c r="B1307" t="s">
        <v>1842</v>
      </c>
      <c r="C1307" t="s">
        <v>2005</v>
      </c>
      <c r="D1307" t="s">
        <v>2031</v>
      </c>
      <c r="E1307" s="3">
        <v>42278</v>
      </c>
      <c r="F1307" t="s">
        <v>2039</v>
      </c>
    </row>
    <row r="1308" spans="1:6">
      <c r="A1308" s="1" t="s">
        <v>1843</v>
      </c>
      <c r="B1308" t="s">
        <v>1843</v>
      </c>
      <c r="C1308" t="s">
        <v>2005</v>
      </c>
      <c r="E1308" s="3">
        <v>42278</v>
      </c>
      <c r="F1308" t="s">
        <v>2039</v>
      </c>
    </row>
    <row r="1309" spans="1:6">
      <c r="A1309" s="1" t="s">
        <v>1844</v>
      </c>
      <c r="B1309" t="s">
        <v>1844</v>
      </c>
      <c r="C1309" t="s">
        <v>2005</v>
      </c>
      <c r="E1309" s="3">
        <v>42278</v>
      </c>
      <c r="F1309" t="s">
        <v>2039</v>
      </c>
    </row>
    <row r="1310" spans="1:6">
      <c r="A1310" s="1" t="s">
        <v>1845</v>
      </c>
      <c r="B1310" t="s">
        <v>1845</v>
      </c>
      <c r="C1310" t="s">
        <v>2005</v>
      </c>
      <c r="E1310" s="3">
        <v>42278</v>
      </c>
      <c r="F1310" t="s">
        <v>2039</v>
      </c>
    </row>
    <row r="1311" spans="1:6">
      <c r="A1311" s="1" t="s">
        <v>1846</v>
      </c>
      <c r="B1311" t="s">
        <v>1846</v>
      </c>
      <c r="C1311" t="s">
        <v>2005</v>
      </c>
      <c r="E1311" s="3">
        <v>42278</v>
      </c>
      <c r="F1311" t="s">
        <v>2039</v>
      </c>
    </row>
    <row r="1312" spans="1:6">
      <c r="A1312" s="1" t="s">
        <v>1847</v>
      </c>
      <c r="B1312" t="s">
        <v>1847</v>
      </c>
      <c r="C1312" t="s">
        <v>2005</v>
      </c>
      <c r="E1312" s="3">
        <v>42278</v>
      </c>
      <c r="F1312" t="s">
        <v>2039</v>
      </c>
    </row>
    <row r="1313" spans="1:6">
      <c r="A1313" s="1" t="s">
        <v>1848</v>
      </c>
      <c r="B1313" t="s">
        <v>1848</v>
      </c>
      <c r="C1313" t="s">
        <v>2005</v>
      </c>
      <c r="D1313" t="s">
        <v>94</v>
      </c>
      <c r="E1313" s="3">
        <v>42278</v>
      </c>
      <c r="F1313" t="s">
        <v>2039</v>
      </c>
    </row>
    <row r="1314" spans="1:6">
      <c r="A1314" s="1" t="s">
        <v>1849</v>
      </c>
      <c r="B1314" t="s">
        <v>1849</v>
      </c>
      <c r="C1314" t="s">
        <v>2006</v>
      </c>
      <c r="D1314" t="s">
        <v>100</v>
      </c>
      <c r="E1314" s="3">
        <v>42278</v>
      </c>
      <c r="F1314" t="s">
        <v>2039</v>
      </c>
    </row>
    <row r="1315" spans="1:6">
      <c r="A1315" s="1" t="s">
        <v>1850</v>
      </c>
      <c r="B1315" t="s">
        <v>1850</v>
      </c>
      <c r="C1315" t="s">
        <v>2006</v>
      </c>
      <c r="E1315" s="3">
        <v>42278</v>
      </c>
      <c r="F1315" t="s">
        <v>2039</v>
      </c>
    </row>
    <row r="1316" spans="1:6">
      <c r="A1316" s="1" t="s">
        <v>1851</v>
      </c>
      <c r="B1316" t="s">
        <v>1851</v>
      </c>
      <c r="C1316" t="s">
        <v>2005</v>
      </c>
      <c r="E1316" s="3">
        <v>42278</v>
      </c>
      <c r="F1316" t="s">
        <v>2039</v>
      </c>
    </row>
    <row r="1317" spans="1:6">
      <c r="A1317" s="1" t="s">
        <v>1852</v>
      </c>
      <c r="B1317" t="s">
        <v>1852</v>
      </c>
      <c r="C1317" t="s">
        <v>2005</v>
      </c>
      <c r="E1317" s="3">
        <v>42278</v>
      </c>
      <c r="F1317" t="s">
        <v>2039</v>
      </c>
    </row>
    <row r="1318" spans="1:6">
      <c r="A1318" s="1" t="s">
        <v>1853</v>
      </c>
      <c r="B1318" t="s">
        <v>1853</v>
      </c>
      <c r="C1318" t="s">
        <v>2005</v>
      </c>
      <c r="E1318" s="3">
        <v>42278</v>
      </c>
      <c r="F1318" t="s">
        <v>2039</v>
      </c>
    </row>
    <row r="1319" spans="1:6">
      <c r="A1319" s="1" t="s">
        <v>1854</v>
      </c>
      <c r="B1319" t="s">
        <v>1854</v>
      </c>
      <c r="C1319" t="s">
        <v>2005</v>
      </c>
      <c r="E1319" s="3">
        <v>42278</v>
      </c>
      <c r="F1319" t="s">
        <v>2039</v>
      </c>
    </row>
    <row r="1320" spans="1:6">
      <c r="A1320" s="1" t="s">
        <v>1855</v>
      </c>
      <c r="B1320" t="s">
        <v>1855</v>
      </c>
      <c r="C1320" t="s">
        <v>2005</v>
      </c>
      <c r="E1320" s="3">
        <v>42278</v>
      </c>
      <c r="F1320" t="s">
        <v>2039</v>
      </c>
    </row>
    <row r="1321" spans="1:6">
      <c r="A1321" s="1" t="s">
        <v>1856</v>
      </c>
      <c r="B1321" t="s">
        <v>1856</v>
      </c>
      <c r="C1321" t="s">
        <v>2005</v>
      </c>
      <c r="D1321" t="s">
        <v>94</v>
      </c>
      <c r="E1321" s="3">
        <v>42278</v>
      </c>
      <c r="F1321" t="s">
        <v>2039</v>
      </c>
    </row>
    <row r="1322" spans="1:6">
      <c r="A1322" s="1" t="s">
        <v>1857</v>
      </c>
      <c r="B1322" t="s">
        <v>1857</v>
      </c>
      <c r="C1322" t="s">
        <v>2005</v>
      </c>
      <c r="D1322" t="s">
        <v>94</v>
      </c>
      <c r="E1322" s="3">
        <v>42278</v>
      </c>
      <c r="F1322" t="s">
        <v>2039</v>
      </c>
    </row>
    <row r="1323" spans="1:6">
      <c r="A1323" s="1" t="s">
        <v>1858</v>
      </c>
      <c r="B1323" t="s">
        <v>1858</v>
      </c>
      <c r="C1323" t="s">
        <v>2006</v>
      </c>
      <c r="D1323" t="s">
        <v>94</v>
      </c>
      <c r="E1323" s="3">
        <v>42278</v>
      </c>
      <c r="F1323" t="s">
        <v>2039</v>
      </c>
    </row>
    <row r="1324" spans="1:6">
      <c r="A1324" s="1" t="s">
        <v>1859</v>
      </c>
      <c r="B1324" t="s">
        <v>1859</v>
      </c>
      <c r="C1324" t="s">
        <v>2005</v>
      </c>
      <c r="E1324" s="3">
        <v>42278</v>
      </c>
      <c r="F1324" t="s">
        <v>2039</v>
      </c>
    </row>
    <row r="1325" spans="1:6">
      <c r="A1325" s="1" t="s">
        <v>1860</v>
      </c>
      <c r="B1325" t="s">
        <v>1860</v>
      </c>
      <c r="C1325" t="s">
        <v>2005</v>
      </c>
      <c r="E1325" s="3">
        <v>42278</v>
      </c>
      <c r="F1325" t="s">
        <v>2039</v>
      </c>
    </row>
    <row r="1326" spans="1:6">
      <c r="A1326" s="1" t="s">
        <v>1861</v>
      </c>
      <c r="B1326" t="s">
        <v>1861</v>
      </c>
      <c r="C1326" t="s">
        <v>2005</v>
      </c>
      <c r="E1326" s="3">
        <v>42278</v>
      </c>
      <c r="F1326" t="s">
        <v>2039</v>
      </c>
    </row>
    <row r="1327" spans="1:6">
      <c r="A1327" s="1" t="s">
        <v>1862</v>
      </c>
      <c r="B1327" t="s">
        <v>1862</v>
      </c>
      <c r="C1327" t="s">
        <v>2005</v>
      </c>
      <c r="D1327" t="s">
        <v>2032</v>
      </c>
      <c r="E1327" s="3">
        <v>42278</v>
      </c>
      <c r="F1327" t="s">
        <v>2039</v>
      </c>
    </row>
    <row r="1328" spans="1:6">
      <c r="A1328" s="1" t="s">
        <v>1863</v>
      </c>
      <c r="B1328" t="s">
        <v>1863</v>
      </c>
      <c r="C1328" t="s">
        <v>2005</v>
      </c>
      <c r="E1328" s="3">
        <v>42278</v>
      </c>
      <c r="F1328" t="s">
        <v>2039</v>
      </c>
    </row>
    <row r="1329" spans="1:6">
      <c r="A1329" s="1" t="s">
        <v>1864</v>
      </c>
      <c r="B1329" t="s">
        <v>1864</v>
      </c>
      <c r="C1329" t="s">
        <v>2005</v>
      </c>
      <c r="E1329" s="3">
        <v>42278</v>
      </c>
      <c r="F1329" t="s">
        <v>2039</v>
      </c>
    </row>
    <row r="1330" spans="1:6">
      <c r="A1330" s="1" t="s">
        <v>1865</v>
      </c>
      <c r="B1330" t="s">
        <v>1865</v>
      </c>
      <c r="C1330" t="s">
        <v>2005</v>
      </c>
      <c r="E1330" s="3">
        <v>42278</v>
      </c>
      <c r="F1330" t="s">
        <v>2039</v>
      </c>
    </row>
    <row r="1331" spans="1:6">
      <c r="A1331" s="1" t="s">
        <v>1866</v>
      </c>
      <c r="B1331" t="s">
        <v>1866</v>
      </c>
      <c r="C1331" t="s">
        <v>2006</v>
      </c>
      <c r="D1331" t="s">
        <v>94</v>
      </c>
      <c r="E1331" s="3">
        <v>42278</v>
      </c>
      <c r="F1331" t="s">
        <v>2039</v>
      </c>
    </row>
    <row r="1332" spans="1:6">
      <c r="A1332" s="1" t="s">
        <v>1867</v>
      </c>
      <c r="B1332" t="s">
        <v>1867</v>
      </c>
      <c r="C1332" t="s">
        <v>2005</v>
      </c>
      <c r="D1332" t="s">
        <v>94</v>
      </c>
      <c r="E1332" s="3">
        <v>42278</v>
      </c>
      <c r="F1332" t="s">
        <v>2039</v>
      </c>
    </row>
    <row r="1333" spans="1:6">
      <c r="A1333" s="1" t="s">
        <v>1868</v>
      </c>
      <c r="B1333" t="s">
        <v>1868</v>
      </c>
      <c r="C1333" t="s">
        <v>2005</v>
      </c>
      <c r="E1333" s="3">
        <v>42278</v>
      </c>
      <c r="F1333" t="s">
        <v>2039</v>
      </c>
    </row>
    <row r="1334" spans="1:6">
      <c r="A1334" s="1" t="s">
        <v>1869</v>
      </c>
      <c r="B1334" t="s">
        <v>1869</v>
      </c>
      <c r="C1334" t="s">
        <v>2005</v>
      </c>
      <c r="E1334" s="3">
        <v>42278</v>
      </c>
      <c r="F1334" t="s">
        <v>2039</v>
      </c>
    </row>
    <row r="1335" spans="1:6">
      <c r="A1335" s="1" t="s">
        <v>1870</v>
      </c>
      <c r="B1335" t="s">
        <v>1870</v>
      </c>
      <c r="C1335" t="s">
        <v>2006</v>
      </c>
      <c r="D1335" t="s">
        <v>94</v>
      </c>
      <c r="E1335" s="3">
        <v>42278</v>
      </c>
      <c r="F1335" t="s">
        <v>2039</v>
      </c>
    </row>
    <row r="1336" spans="1:6">
      <c r="A1336" s="1" t="s">
        <v>1871</v>
      </c>
      <c r="B1336" t="s">
        <v>1871</v>
      </c>
      <c r="C1336" t="s">
        <v>2005</v>
      </c>
      <c r="E1336" s="3">
        <v>42278</v>
      </c>
      <c r="F1336" t="s">
        <v>2039</v>
      </c>
    </row>
    <row r="1337" spans="1:6">
      <c r="A1337" s="1" t="s">
        <v>1872</v>
      </c>
      <c r="B1337" t="s">
        <v>1872</v>
      </c>
      <c r="C1337" t="s">
        <v>2006</v>
      </c>
      <c r="D1337" t="s">
        <v>94</v>
      </c>
      <c r="E1337" s="3">
        <v>42278</v>
      </c>
      <c r="F1337" t="s">
        <v>2039</v>
      </c>
    </row>
    <row r="1338" spans="1:6">
      <c r="A1338" s="1" t="s">
        <v>1873</v>
      </c>
      <c r="B1338" t="s">
        <v>1873</v>
      </c>
      <c r="C1338" t="s">
        <v>2005</v>
      </c>
      <c r="D1338" t="s">
        <v>2015</v>
      </c>
      <c r="E1338" s="3">
        <v>42278</v>
      </c>
      <c r="F1338" t="s">
        <v>2039</v>
      </c>
    </row>
    <row r="1339" spans="1:6">
      <c r="A1339" s="1" t="s">
        <v>1874</v>
      </c>
      <c r="B1339" t="s">
        <v>1874</v>
      </c>
      <c r="C1339" t="s">
        <v>2005</v>
      </c>
      <c r="E1339" s="3">
        <v>42278</v>
      </c>
      <c r="F1339" t="s">
        <v>2039</v>
      </c>
    </row>
    <row r="1340" spans="1:6">
      <c r="A1340" s="1" t="s">
        <v>1875</v>
      </c>
      <c r="B1340" t="s">
        <v>1875</v>
      </c>
      <c r="C1340" t="s">
        <v>2005</v>
      </c>
      <c r="E1340" s="3">
        <v>42278</v>
      </c>
      <c r="F1340" t="s">
        <v>2039</v>
      </c>
    </row>
    <row r="1341" spans="1:6">
      <c r="A1341" s="1" t="s">
        <v>1876</v>
      </c>
      <c r="B1341" t="s">
        <v>1876</v>
      </c>
      <c r="C1341" t="s">
        <v>2006</v>
      </c>
      <c r="D1341" t="s">
        <v>95</v>
      </c>
      <c r="E1341" s="3">
        <v>42278</v>
      </c>
      <c r="F1341" t="s">
        <v>2039</v>
      </c>
    </row>
    <row r="1342" spans="1:6">
      <c r="A1342" s="1" t="s">
        <v>1877</v>
      </c>
      <c r="B1342" t="s">
        <v>1877</v>
      </c>
      <c r="C1342" t="s">
        <v>2005</v>
      </c>
      <c r="E1342" s="3">
        <v>42278</v>
      </c>
      <c r="F1342" t="s">
        <v>2039</v>
      </c>
    </row>
    <row r="1343" spans="1:6">
      <c r="A1343" s="1" t="s">
        <v>1878</v>
      </c>
      <c r="B1343" t="s">
        <v>1878</v>
      </c>
      <c r="C1343" t="s">
        <v>2005</v>
      </c>
      <c r="E1343" s="3">
        <v>42278</v>
      </c>
      <c r="F1343" t="s">
        <v>2039</v>
      </c>
    </row>
    <row r="1344" spans="1:6">
      <c r="A1344" s="1" t="s">
        <v>1879</v>
      </c>
      <c r="B1344" t="s">
        <v>1879</v>
      </c>
      <c r="C1344" t="s">
        <v>2005</v>
      </c>
      <c r="E1344" s="3">
        <v>42278</v>
      </c>
      <c r="F1344" t="s">
        <v>2039</v>
      </c>
    </row>
    <row r="1345" spans="1:6">
      <c r="A1345" s="1" t="s">
        <v>1880</v>
      </c>
      <c r="B1345" t="s">
        <v>1880</v>
      </c>
      <c r="C1345" t="s">
        <v>2005</v>
      </c>
      <c r="E1345" s="3">
        <v>42278</v>
      </c>
      <c r="F1345" t="s">
        <v>2039</v>
      </c>
    </row>
    <row r="1346" spans="1:6">
      <c r="A1346" s="1" t="s">
        <v>1881</v>
      </c>
      <c r="B1346" t="s">
        <v>1881</v>
      </c>
      <c r="C1346" t="s">
        <v>2005</v>
      </c>
      <c r="E1346" s="3">
        <v>42278</v>
      </c>
      <c r="F1346" t="s">
        <v>2039</v>
      </c>
    </row>
    <row r="1347" spans="1:6">
      <c r="A1347" s="1" t="s">
        <v>1882</v>
      </c>
      <c r="B1347" t="s">
        <v>1882</v>
      </c>
      <c r="C1347" t="s">
        <v>2005</v>
      </c>
      <c r="E1347" s="3">
        <v>42278</v>
      </c>
      <c r="F1347" t="s">
        <v>2039</v>
      </c>
    </row>
    <row r="1348" spans="1:6">
      <c r="A1348" s="1" t="s">
        <v>1883</v>
      </c>
      <c r="B1348" t="s">
        <v>1883</v>
      </c>
      <c r="C1348" t="s">
        <v>2005</v>
      </c>
      <c r="E1348" s="3">
        <v>42278</v>
      </c>
      <c r="F1348" t="s">
        <v>2039</v>
      </c>
    </row>
    <row r="1349" spans="1:6">
      <c r="A1349" s="1" t="s">
        <v>1884</v>
      </c>
      <c r="B1349" t="s">
        <v>1884</v>
      </c>
      <c r="C1349" t="s">
        <v>2005</v>
      </c>
      <c r="D1349" t="s">
        <v>2014</v>
      </c>
      <c r="E1349" s="3">
        <v>42278</v>
      </c>
      <c r="F1349" t="s">
        <v>2039</v>
      </c>
    </row>
    <row r="1350" spans="1:6">
      <c r="A1350" s="1" t="s">
        <v>1885</v>
      </c>
      <c r="B1350" t="s">
        <v>1885</v>
      </c>
      <c r="C1350" t="s">
        <v>2005</v>
      </c>
      <c r="E1350" s="3">
        <v>42278</v>
      </c>
      <c r="F1350" t="s">
        <v>2039</v>
      </c>
    </row>
    <row r="1351" spans="1:6">
      <c r="A1351" s="1" t="s">
        <v>1886</v>
      </c>
      <c r="B1351" t="s">
        <v>1886</v>
      </c>
      <c r="C1351" t="s">
        <v>2006</v>
      </c>
      <c r="D1351" t="s">
        <v>2021</v>
      </c>
      <c r="E1351" s="3">
        <v>42278</v>
      </c>
      <c r="F1351" t="s">
        <v>2039</v>
      </c>
    </row>
    <row r="1352" spans="1:6">
      <c r="A1352" s="1" t="s">
        <v>1887</v>
      </c>
      <c r="B1352" t="s">
        <v>1887</v>
      </c>
      <c r="C1352" t="s">
        <v>2006</v>
      </c>
      <c r="D1352" t="s">
        <v>94</v>
      </c>
      <c r="E1352" s="3">
        <v>42278</v>
      </c>
      <c r="F1352" t="s">
        <v>2039</v>
      </c>
    </row>
    <row r="1353" spans="1:6">
      <c r="A1353" s="1" t="s">
        <v>1888</v>
      </c>
      <c r="B1353" t="s">
        <v>1888</v>
      </c>
      <c r="C1353" t="s">
        <v>2005</v>
      </c>
      <c r="D1353" t="s">
        <v>2014</v>
      </c>
      <c r="E1353" s="3">
        <v>42278</v>
      </c>
      <c r="F1353" t="s">
        <v>2039</v>
      </c>
    </row>
    <row r="1354" spans="1:6">
      <c r="A1354" s="1" t="s">
        <v>1889</v>
      </c>
      <c r="B1354" t="s">
        <v>1889</v>
      </c>
      <c r="C1354" t="s">
        <v>2005</v>
      </c>
      <c r="E1354" s="3">
        <v>42278</v>
      </c>
      <c r="F1354" t="s">
        <v>2039</v>
      </c>
    </row>
    <row r="1355" spans="1:6">
      <c r="A1355" s="1" t="s">
        <v>1890</v>
      </c>
      <c r="B1355" t="s">
        <v>1890</v>
      </c>
      <c r="C1355" t="s">
        <v>2005</v>
      </c>
      <c r="E1355" s="3">
        <v>42278</v>
      </c>
      <c r="F1355" t="s">
        <v>2039</v>
      </c>
    </row>
    <row r="1356" spans="1:6">
      <c r="A1356" s="1" t="s">
        <v>1891</v>
      </c>
      <c r="B1356" t="s">
        <v>1891</v>
      </c>
      <c r="C1356" t="s">
        <v>2006</v>
      </c>
      <c r="D1356" t="s">
        <v>100</v>
      </c>
      <c r="E1356" s="3">
        <v>42380</v>
      </c>
      <c r="F1356" t="s">
        <v>2039</v>
      </c>
    </row>
    <row r="1357" spans="1:6">
      <c r="A1357" s="1" t="s">
        <v>1892</v>
      </c>
      <c r="B1357" t="s">
        <v>1892</v>
      </c>
      <c r="C1357" t="s">
        <v>2005</v>
      </c>
      <c r="E1357" s="3">
        <v>42278</v>
      </c>
      <c r="F1357" t="s">
        <v>2039</v>
      </c>
    </row>
    <row r="1358" spans="1:6">
      <c r="A1358" s="1" t="s">
        <v>1893</v>
      </c>
      <c r="B1358" t="s">
        <v>1893</v>
      </c>
      <c r="C1358" t="s">
        <v>2005</v>
      </c>
      <c r="E1358" s="3">
        <v>42278</v>
      </c>
      <c r="F1358" t="s">
        <v>2039</v>
      </c>
    </row>
    <row r="1359" spans="1:6">
      <c r="A1359" s="1" t="s">
        <v>1894</v>
      </c>
      <c r="B1359" t="s">
        <v>1894</v>
      </c>
      <c r="C1359" t="s">
        <v>2005</v>
      </c>
      <c r="E1359" s="3">
        <v>42278</v>
      </c>
      <c r="F1359" t="s">
        <v>2039</v>
      </c>
    </row>
    <row r="1360" spans="1:6">
      <c r="A1360" s="1" t="s">
        <v>1895</v>
      </c>
      <c r="B1360" t="s">
        <v>1895</v>
      </c>
      <c r="C1360" t="s">
        <v>2005</v>
      </c>
      <c r="E1360" s="3">
        <v>42278</v>
      </c>
      <c r="F1360" t="s">
        <v>2039</v>
      </c>
    </row>
    <row r="1361" spans="1:6">
      <c r="A1361" s="1" t="s">
        <v>1896</v>
      </c>
      <c r="B1361" t="s">
        <v>1896</v>
      </c>
      <c r="C1361" t="s">
        <v>2005</v>
      </c>
      <c r="E1361" s="3">
        <v>42278</v>
      </c>
      <c r="F1361" t="s">
        <v>2039</v>
      </c>
    </row>
    <row r="1362" spans="1:6">
      <c r="A1362" s="1" t="s">
        <v>1897</v>
      </c>
      <c r="B1362" t="s">
        <v>1897</v>
      </c>
      <c r="C1362" t="s">
        <v>2006</v>
      </c>
      <c r="E1362" s="3">
        <v>42278</v>
      </c>
      <c r="F1362" t="s">
        <v>2039</v>
      </c>
    </row>
    <row r="1363" spans="1:6">
      <c r="A1363" s="1" t="s">
        <v>1898</v>
      </c>
      <c r="B1363" t="s">
        <v>1898</v>
      </c>
      <c r="C1363" t="s">
        <v>2005</v>
      </c>
      <c r="E1363" s="3">
        <v>42278</v>
      </c>
      <c r="F1363" t="s">
        <v>2039</v>
      </c>
    </row>
    <row r="1364" spans="1:6">
      <c r="A1364" s="1" t="s">
        <v>1899</v>
      </c>
      <c r="B1364" t="s">
        <v>1899</v>
      </c>
      <c r="C1364" t="s">
        <v>2006</v>
      </c>
      <c r="E1364" s="3">
        <v>42278</v>
      </c>
      <c r="F1364" t="s">
        <v>2039</v>
      </c>
    </row>
    <row r="1365" spans="1:6">
      <c r="A1365" s="1" t="s">
        <v>1900</v>
      </c>
      <c r="B1365" t="s">
        <v>1900</v>
      </c>
      <c r="C1365" t="s">
        <v>2006</v>
      </c>
      <c r="D1365" t="s">
        <v>2038</v>
      </c>
      <c r="E1365" s="3">
        <v>42278</v>
      </c>
      <c r="F1365" t="s">
        <v>2039</v>
      </c>
    </row>
    <row r="1366" spans="1:6">
      <c r="A1366" s="1" t="s">
        <v>1901</v>
      </c>
      <c r="B1366" t="s">
        <v>1901</v>
      </c>
      <c r="C1366" t="s">
        <v>2005</v>
      </c>
      <c r="E1366" s="3">
        <v>42278</v>
      </c>
      <c r="F1366" t="s">
        <v>2039</v>
      </c>
    </row>
    <row r="1367" spans="1:6">
      <c r="A1367" s="1" t="s">
        <v>1902</v>
      </c>
      <c r="B1367" t="s">
        <v>1902</v>
      </c>
      <c r="C1367" t="s">
        <v>2005</v>
      </c>
      <c r="E1367" s="3">
        <v>42278</v>
      </c>
      <c r="F1367" t="s">
        <v>2039</v>
      </c>
    </row>
    <row r="1368" spans="1:6">
      <c r="A1368" s="1" t="s">
        <v>1903</v>
      </c>
      <c r="B1368" t="s">
        <v>1903</v>
      </c>
      <c r="C1368" t="s">
        <v>2005</v>
      </c>
      <c r="E1368" s="3">
        <v>42278</v>
      </c>
      <c r="F1368" t="s">
        <v>2039</v>
      </c>
    </row>
    <row r="1369" spans="1:6">
      <c r="A1369" s="1" t="s">
        <v>1904</v>
      </c>
      <c r="B1369" t="s">
        <v>1904</v>
      </c>
      <c r="C1369" t="s">
        <v>2005</v>
      </c>
      <c r="E1369" s="3">
        <v>42278</v>
      </c>
      <c r="F1369" t="s">
        <v>2039</v>
      </c>
    </row>
    <row r="1370" spans="1:6">
      <c r="A1370" s="1" t="s">
        <v>1905</v>
      </c>
      <c r="B1370" t="s">
        <v>1905</v>
      </c>
      <c r="C1370" t="s">
        <v>2005</v>
      </c>
      <c r="E1370" s="3">
        <v>42278</v>
      </c>
      <c r="F1370" t="s">
        <v>2039</v>
      </c>
    </row>
    <row r="1371" spans="1:6">
      <c r="A1371" s="1" t="s">
        <v>1906</v>
      </c>
      <c r="B1371" t="s">
        <v>1906</v>
      </c>
      <c r="C1371" t="s">
        <v>2005</v>
      </c>
      <c r="E1371" s="3">
        <v>42278</v>
      </c>
      <c r="F1371" t="s">
        <v>2039</v>
      </c>
    </row>
    <row r="1372" spans="1:6">
      <c r="A1372" s="1" t="s">
        <v>1907</v>
      </c>
      <c r="B1372" t="s">
        <v>1907</v>
      </c>
      <c r="C1372" t="s">
        <v>2005</v>
      </c>
      <c r="D1372" t="s">
        <v>94</v>
      </c>
      <c r="E1372" s="3">
        <v>42278</v>
      </c>
      <c r="F1372" t="s">
        <v>2039</v>
      </c>
    </row>
    <row r="1373" spans="1:6">
      <c r="A1373" s="1" t="s">
        <v>1908</v>
      </c>
      <c r="B1373" t="s">
        <v>1908</v>
      </c>
      <c r="C1373" t="s">
        <v>2005</v>
      </c>
      <c r="E1373" s="3">
        <v>42278</v>
      </c>
      <c r="F1373" t="s">
        <v>2039</v>
      </c>
    </row>
    <row r="1374" spans="1:6">
      <c r="A1374" s="1" t="s">
        <v>1909</v>
      </c>
      <c r="B1374" t="s">
        <v>1909</v>
      </c>
      <c r="C1374" t="s">
        <v>2005</v>
      </c>
      <c r="E1374" s="3">
        <v>42278</v>
      </c>
      <c r="F1374" t="s">
        <v>2039</v>
      </c>
    </row>
    <row r="1375" spans="1:6">
      <c r="A1375" s="1" t="s">
        <v>1910</v>
      </c>
      <c r="B1375" t="s">
        <v>1910</v>
      </c>
      <c r="C1375" t="s">
        <v>2005</v>
      </c>
      <c r="E1375" s="3">
        <v>42278</v>
      </c>
      <c r="F1375" t="s">
        <v>2039</v>
      </c>
    </row>
    <row r="1376" spans="1:6">
      <c r="A1376" s="1" t="s">
        <v>1911</v>
      </c>
      <c r="B1376" t="s">
        <v>1911</v>
      </c>
      <c r="C1376" t="s">
        <v>2005</v>
      </c>
      <c r="D1376" t="s">
        <v>101</v>
      </c>
      <c r="E1376" s="3">
        <v>42278</v>
      </c>
      <c r="F1376" t="s">
        <v>2039</v>
      </c>
    </row>
    <row r="1377" spans="1:6">
      <c r="A1377" s="1" t="s">
        <v>1912</v>
      </c>
      <c r="B1377" t="s">
        <v>1912</v>
      </c>
      <c r="C1377" t="s">
        <v>2005</v>
      </c>
      <c r="D1377" t="s">
        <v>98</v>
      </c>
      <c r="E1377" s="3">
        <v>42278</v>
      </c>
      <c r="F1377" t="s">
        <v>2039</v>
      </c>
    </row>
    <row r="1378" spans="1:6">
      <c r="A1378" s="1" t="s">
        <v>1913</v>
      </c>
      <c r="B1378" t="s">
        <v>1913</v>
      </c>
      <c r="C1378" t="s">
        <v>2005</v>
      </c>
      <c r="E1378" s="3">
        <v>42278</v>
      </c>
      <c r="F1378" t="s">
        <v>2039</v>
      </c>
    </row>
    <row r="1379" spans="1:6">
      <c r="A1379" s="1" t="s">
        <v>1914</v>
      </c>
      <c r="B1379" t="s">
        <v>1914</v>
      </c>
      <c r="C1379" t="s">
        <v>2006</v>
      </c>
      <c r="E1379" s="3">
        <v>42278</v>
      </c>
      <c r="F1379" t="s">
        <v>2039</v>
      </c>
    </row>
    <row r="1380" spans="1:6">
      <c r="A1380" s="1" t="s">
        <v>1915</v>
      </c>
      <c r="B1380" t="s">
        <v>1915</v>
      </c>
      <c r="C1380" t="s">
        <v>2006</v>
      </c>
      <c r="D1380" t="s">
        <v>2014</v>
      </c>
      <c r="E1380" s="3">
        <v>42278</v>
      </c>
      <c r="F1380" t="s">
        <v>2039</v>
      </c>
    </row>
    <row r="1381" spans="1:6">
      <c r="A1381" s="1" t="s">
        <v>1916</v>
      </c>
      <c r="B1381" t="s">
        <v>1916</v>
      </c>
      <c r="C1381" t="s">
        <v>2005</v>
      </c>
      <c r="E1381" s="3">
        <v>42278</v>
      </c>
      <c r="F1381" t="s">
        <v>2039</v>
      </c>
    </row>
    <row r="1382" spans="1:6">
      <c r="A1382" s="1" t="s">
        <v>1917</v>
      </c>
      <c r="B1382" t="s">
        <v>1917</v>
      </c>
      <c r="C1382" t="s">
        <v>2005</v>
      </c>
      <c r="D1382" t="s">
        <v>91</v>
      </c>
      <c r="E1382" s="3">
        <v>42278</v>
      </c>
      <c r="F1382" t="s">
        <v>2039</v>
      </c>
    </row>
    <row r="1383" spans="1:6">
      <c r="A1383" s="1" t="s">
        <v>1918</v>
      </c>
      <c r="B1383" t="s">
        <v>1918</v>
      </c>
      <c r="C1383" t="s">
        <v>2005</v>
      </c>
      <c r="E1383" s="3">
        <v>42278</v>
      </c>
      <c r="F1383" t="s">
        <v>2039</v>
      </c>
    </row>
    <row r="1384" spans="1:6">
      <c r="A1384" s="1" t="s">
        <v>1919</v>
      </c>
      <c r="B1384" t="s">
        <v>1919</v>
      </c>
      <c r="C1384" t="s">
        <v>2005</v>
      </c>
      <c r="E1384" s="3">
        <v>42278</v>
      </c>
      <c r="F1384" t="s">
        <v>2039</v>
      </c>
    </row>
    <row r="1385" spans="1:6">
      <c r="A1385" s="1" t="s">
        <v>1920</v>
      </c>
      <c r="B1385" t="s">
        <v>1920</v>
      </c>
      <c r="C1385" t="s">
        <v>2005</v>
      </c>
      <c r="D1385" t="s">
        <v>2014</v>
      </c>
      <c r="E1385" s="3">
        <v>42278</v>
      </c>
      <c r="F1385" t="s">
        <v>2039</v>
      </c>
    </row>
    <row r="1386" spans="1:6">
      <c r="A1386" s="1" t="s">
        <v>1921</v>
      </c>
      <c r="B1386" t="s">
        <v>1921</v>
      </c>
      <c r="C1386" t="s">
        <v>2005</v>
      </c>
      <c r="E1386" s="3">
        <v>42278</v>
      </c>
      <c r="F1386" t="s">
        <v>2039</v>
      </c>
    </row>
    <row r="1387" spans="1:6">
      <c r="A1387" s="1" t="s">
        <v>1922</v>
      </c>
      <c r="B1387" t="s">
        <v>1922</v>
      </c>
      <c r="C1387" t="s">
        <v>2005</v>
      </c>
      <c r="E1387" s="3">
        <v>42278</v>
      </c>
      <c r="F1387" t="s">
        <v>2039</v>
      </c>
    </row>
    <row r="1388" spans="1:6">
      <c r="A1388" s="1" t="s">
        <v>1923</v>
      </c>
      <c r="B1388" t="s">
        <v>1923</v>
      </c>
      <c r="C1388" t="s">
        <v>2005</v>
      </c>
      <c r="D1388" t="s">
        <v>98</v>
      </c>
      <c r="E1388" s="3">
        <v>42278</v>
      </c>
      <c r="F1388" t="s">
        <v>2039</v>
      </c>
    </row>
    <row r="1389" spans="1:6">
      <c r="A1389" s="1" t="s">
        <v>1924</v>
      </c>
      <c r="B1389" t="s">
        <v>1924</v>
      </c>
      <c r="C1389" t="s">
        <v>2005</v>
      </c>
      <c r="E1389" s="3">
        <v>42278</v>
      </c>
      <c r="F1389" t="s">
        <v>2039</v>
      </c>
    </row>
    <row r="1390" spans="1:6">
      <c r="A1390" s="1" t="s">
        <v>1925</v>
      </c>
      <c r="B1390" t="s">
        <v>1925</v>
      </c>
      <c r="C1390" t="s">
        <v>2005</v>
      </c>
      <c r="E1390" s="3">
        <v>42278</v>
      </c>
      <c r="F1390" t="s">
        <v>2039</v>
      </c>
    </row>
    <row r="1391" spans="1:6">
      <c r="A1391" s="1" t="s">
        <v>1926</v>
      </c>
      <c r="B1391" t="s">
        <v>1926</v>
      </c>
      <c r="C1391" t="s">
        <v>2005</v>
      </c>
      <c r="E1391" s="3">
        <v>42278</v>
      </c>
      <c r="F1391" t="s">
        <v>2039</v>
      </c>
    </row>
    <row r="1392" spans="1:6">
      <c r="A1392" s="1" t="s">
        <v>1927</v>
      </c>
      <c r="B1392" t="s">
        <v>1927</v>
      </c>
      <c r="C1392" t="s">
        <v>2005</v>
      </c>
      <c r="E1392" s="3">
        <v>42278</v>
      </c>
      <c r="F1392" t="s">
        <v>2039</v>
      </c>
    </row>
    <row r="1393" spans="1:6">
      <c r="A1393" s="1" t="s">
        <v>1928</v>
      </c>
      <c r="B1393" t="s">
        <v>1928</v>
      </c>
      <c r="C1393" t="s">
        <v>2005</v>
      </c>
      <c r="E1393" s="3">
        <v>42278</v>
      </c>
      <c r="F1393" t="s">
        <v>2039</v>
      </c>
    </row>
    <row r="1394" spans="1:6">
      <c r="A1394" s="1" t="s">
        <v>1929</v>
      </c>
      <c r="B1394" t="s">
        <v>1929</v>
      </c>
      <c r="C1394" t="s">
        <v>2005</v>
      </c>
      <c r="E1394" s="3">
        <v>42278</v>
      </c>
      <c r="F1394" t="s">
        <v>2039</v>
      </c>
    </row>
    <row r="1395" spans="1:6">
      <c r="A1395" s="1" t="s">
        <v>1930</v>
      </c>
      <c r="B1395" t="s">
        <v>1930</v>
      </c>
      <c r="C1395" t="s">
        <v>2005</v>
      </c>
      <c r="E1395" s="3">
        <v>42278</v>
      </c>
      <c r="F1395" t="s">
        <v>2039</v>
      </c>
    </row>
    <row r="1396" spans="1:6">
      <c r="A1396" s="1" t="s">
        <v>1931</v>
      </c>
      <c r="B1396" t="s">
        <v>1931</v>
      </c>
      <c r="C1396" t="s">
        <v>2005</v>
      </c>
      <c r="E1396" s="3">
        <v>42278</v>
      </c>
      <c r="F1396" t="s">
        <v>2039</v>
      </c>
    </row>
    <row r="1397" spans="1:6">
      <c r="A1397" s="1" t="s">
        <v>1932</v>
      </c>
      <c r="B1397" t="s">
        <v>1932</v>
      </c>
      <c r="C1397" t="s">
        <v>2006</v>
      </c>
      <c r="D1397" t="s">
        <v>102</v>
      </c>
      <c r="E1397" s="3">
        <v>42278</v>
      </c>
      <c r="F1397" t="s">
        <v>2039</v>
      </c>
    </row>
    <row r="1398" spans="1:6">
      <c r="A1398" s="1" t="s">
        <v>1933</v>
      </c>
      <c r="B1398" t="s">
        <v>1933</v>
      </c>
      <c r="C1398" t="s">
        <v>2005</v>
      </c>
      <c r="E1398" s="3">
        <v>42278</v>
      </c>
      <c r="F1398" t="s">
        <v>2039</v>
      </c>
    </row>
    <row r="1399" spans="1:6">
      <c r="A1399" s="1" t="s">
        <v>1934</v>
      </c>
      <c r="B1399" t="s">
        <v>1934</v>
      </c>
      <c r="C1399" t="s">
        <v>2006</v>
      </c>
      <c r="D1399" t="s">
        <v>94</v>
      </c>
      <c r="E1399" s="3">
        <v>42278</v>
      </c>
      <c r="F1399" t="s">
        <v>2039</v>
      </c>
    </row>
    <row r="1400" spans="1:6">
      <c r="A1400" s="1" t="s">
        <v>1935</v>
      </c>
      <c r="B1400" t="s">
        <v>1935</v>
      </c>
      <c r="C1400" t="s">
        <v>2005</v>
      </c>
      <c r="E1400" s="3">
        <v>42278</v>
      </c>
      <c r="F1400" t="s">
        <v>2039</v>
      </c>
    </row>
    <row r="1401" spans="1:6">
      <c r="A1401" s="1" t="s">
        <v>1936</v>
      </c>
      <c r="B1401" t="s">
        <v>1936</v>
      </c>
      <c r="C1401" t="s">
        <v>2005</v>
      </c>
      <c r="E1401" s="3">
        <v>42278</v>
      </c>
      <c r="F1401" t="s">
        <v>2039</v>
      </c>
    </row>
    <row r="1402" spans="1:6">
      <c r="A1402" s="1" t="s">
        <v>1937</v>
      </c>
      <c r="B1402" t="s">
        <v>1937</v>
      </c>
      <c r="C1402" t="s">
        <v>2005</v>
      </c>
      <c r="E1402" s="3">
        <v>42278</v>
      </c>
      <c r="F1402" t="s">
        <v>2039</v>
      </c>
    </row>
    <row r="1403" spans="1:6">
      <c r="A1403" s="1" t="s">
        <v>1938</v>
      </c>
      <c r="B1403" t="s">
        <v>1938</v>
      </c>
      <c r="C1403" t="s">
        <v>2005</v>
      </c>
      <c r="E1403" s="3">
        <v>42278</v>
      </c>
      <c r="F1403" t="s">
        <v>2039</v>
      </c>
    </row>
    <row r="1404" spans="1:6">
      <c r="A1404" s="1" t="s">
        <v>1939</v>
      </c>
      <c r="B1404" t="s">
        <v>1939</v>
      </c>
      <c r="C1404" t="s">
        <v>2006</v>
      </c>
      <c r="D1404" t="s">
        <v>94</v>
      </c>
      <c r="E1404" s="3">
        <v>42278</v>
      </c>
      <c r="F1404" t="s">
        <v>2039</v>
      </c>
    </row>
    <row r="1405" spans="1:6">
      <c r="A1405" s="1" t="s">
        <v>1940</v>
      </c>
      <c r="B1405" t="s">
        <v>1940</v>
      </c>
      <c r="C1405" t="s">
        <v>2006</v>
      </c>
      <c r="D1405" t="s">
        <v>94</v>
      </c>
      <c r="E1405" s="3">
        <v>42278</v>
      </c>
      <c r="F1405" t="s">
        <v>2039</v>
      </c>
    </row>
    <row r="1406" spans="1:6">
      <c r="A1406" s="1" t="s">
        <v>1941</v>
      </c>
      <c r="B1406" t="s">
        <v>1941</v>
      </c>
      <c r="C1406" t="s">
        <v>2006</v>
      </c>
      <c r="D1406" t="s">
        <v>94</v>
      </c>
      <c r="E1406" s="3">
        <v>42388</v>
      </c>
      <c r="F1406" t="s">
        <v>2039</v>
      </c>
    </row>
    <row r="1407" spans="1:6">
      <c r="A1407" s="1" t="s">
        <v>1942</v>
      </c>
      <c r="B1407" t="s">
        <v>1942</v>
      </c>
      <c r="C1407" t="s">
        <v>2005</v>
      </c>
      <c r="E1407" s="3">
        <v>42278</v>
      </c>
      <c r="F1407" t="s">
        <v>2039</v>
      </c>
    </row>
    <row r="1408" spans="1:6">
      <c r="A1408" s="1" t="s">
        <v>1943</v>
      </c>
      <c r="B1408" t="s">
        <v>1943</v>
      </c>
      <c r="C1408" t="s">
        <v>2005</v>
      </c>
      <c r="E1408" s="3">
        <v>42278</v>
      </c>
      <c r="F1408" t="s">
        <v>2039</v>
      </c>
    </row>
    <row r="1409" spans="1:6">
      <c r="A1409" s="1" t="s">
        <v>1944</v>
      </c>
      <c r="B1409" t="s">
        <v>1944</v>
      </c>
      <c r="C1409" t="s">
        <v>2005</v>
      </c>
      <c r="E1409" s="3">
        <v>42278</v>
      </c>
      <c r="F1409" t="s">
        <v>2039</v>
      </c>
    </row>
    <row r="1410" spans="1:6">
      <c r="A1410" s="1" t="s">
        <v>1945</v>
      </c>
      <c r="B1410" t="s">
        <v>1945</v>
      </c>
      <c r="C1410" t="s">
        <v>2005</v>
      </c>
      <c r="D1410" t="s">
        <v>2014</v>
      </c>
      <c r="E1410" s="3">
        <v>42278</v>
      </c>
      <c r="F1410" t="s">
        <v>2039</v>
      </c>
    </row>
    <row r="1411" spans="1:6">
      <c r="A1411" s="1" t="s">
        <v>1946</v>
      </c>
      <c r="B1411" t="s">
        <v>1946</v>
      </c>
      <c r="C1411" t="s">
        <v>2006</v>
      </c>
      <c r="D1411" t="s">
        <v>98</v>
      </c>
      <c r="E1411" s="3">
        <v>42278</v>
      </c>
      <c r="F1411" t="s">
        <v>2039</v>
      </c>
    </row>
    <row r="1412" spans="1:6">
      <c r="A1412" s="1" t="s">
        <v>1947</v>
      </c>
      <c r="B1412" t="s">
        <v>1947</v>
      </c>
      <c r="C1412" t="s">
        <v>2006</v>
      </c>
      <c r="E1412" s="3">
        <v>42278</v>
      </c>
      <c r="F1412" t="s">
        <v>2039</v>
      </c>
    </row>
    <row r="1413" spans="1:6">
      <c r="A1413" s="1" t="s">
        <v>1948</v>
      </c>
      <c r="B1413" t="s">
        <v>1948</v>
      </c>
      <c r="C1413" t="s">
        <v>2006</v>
      </c>
      <c r="E1413" s="3">
        <v>42278</v>
      </c>
      <c r="F1413" t="s">
        <v>2039</v>
      </c>
    </row>
    <row r="1414" spans="1:6">
      <c r="A1414" s="1" t="s">
        <v>1949</v>
      </c>
      <c r="B1414" t="s">
        <v>1949</v>
      </c>
      <c r="C1414" t="s">
        <v>2005</v>
      </c>
      <c r="D1414" t="s">
        <v>94</v>
      </c>
      <c r="E1414" s="3">
        <v>42417</v>
      </c>
      <c r="F1414" t="s">
        <v>2039</v>
      </c>
    </row>
    <row r="1415" spans="1:6">
      <c r="A1415" s="1" t="s">
        <v>1950</v>
      </c>
      <c r="B1415" t="s">
        <v>1950</v>
      </c>
      <c r="C1415" t="s">
        <v>2006</v>
      </c>
      <c r="D1415" t="s">
        <v>94</v>
      </c>
      <c r="E1415" s="3">
        <v>42278</v>
      </c>
      <c r="F1415" t="s">
        <v>2039</v>
      </c>
    </row>
    <row r="1416" spans="1:6">
      <c r="A1416" s="1" t="s">
        <v>1951</v>
      </c>
      <c r="B1416" t="s">
        <v>1951</v>
      </c>
      <c r="C1416" t="s">
        <v>2006</v>
      </c>
      <c r="D1416" t="s">
        <v>2021</v>
      </c>
      <c r="E1416" s="3">
        <v>42278</v>
      </c>
      <c r="F1416" t="s">
        <v>2039</v>
      </c>
    </row>
    <row r="1417" spans="1:6">
      <c r="A1417" s="1" t="s">
        <v>1952</v>
      </c>
      <c r="B1417" t="s">
        <v>1952</v>
      </c>
      <c r="C1417" t="s">
        <v>2006</v>
      </c>
      <c r="E1417" s="3">
        <v>42278</v>
      </c>
      <c r="F1417" t="s">
        <v>2039</v>
      </c>
    </row>
    <row r="1418" spans="1:6">
      <c r="A1418" s="1" t="s">
        <v>1953</v>
      </c>
      <c r="B1418" t="s">
        <v>1953</v>
      </c>
      <c r="C1418" t="s">
        <v>2005</v>
      </c>
      <c r="E1418" s="3">
        <v>42278</v>
      </c>
      <c r="F1418" t="s">
        <v>2039</v>
      </c>
    </row>
    <row r="1419" spans="1:6">
      <c r="A1419" s="1" t="s">
        <v>1954</v>
      </c>
      <c r="B1419" t="s">
        <v>1954</v>
      </c>
      <c r="C1419" t="s">
        <v>2005</v>
      </c>
      <c r="D1419" t="s">
        <v>91</v>
      </c>
      <c r="E1419" s="3">
        <v>42278</v>
      </c>
      <c r="F1419" t="s">
        <v>2039</v>
      </c>
    </row>
    <row r="1420" spans="1:6">
      <c r="B1420" t="s">
        <v>1956</v>
      </c>
      <c r="C1420" t="s">
        <v>2006</v>
      </c>
      <c r="E1420" s="3">
        <v>43641</v>
      </c>
      <c r="F1420" t="s">
        <v>2039</v>
      </c>
    </row>
    <row r="1421" spans="1:6">
      <c r="B1421" t="s">
        <v>1957</v>
      </c>
      <c r="C1421" t="s">
        <v>2005</v>
      </c>
      <c r="E1421" s="3">
        <v>43602</v>
      </c>
      <c r="F1421" t="s">
        <v>2039</v>
      </c>
    </row>
    <row r="1422" spans="1:6">
      <c r="B1422" t="s">
        <v>1958</v>
      </c>
      <c r="C1422" t="s">
        <v>2006</v>
      </c>
      <c r="E1422" s="3">
        <v>43636</v>
      </c>
      <c r="F1422" t="s">
        <v>2039</v>
      </c>
    </row>
    <row r="1423" spans="1:6">
      <c r="B1423" t="s">
        <v>1959</v>
      </c>
      <c r="C1423" t="s">
        <v>2005</v>
      </c>
      <c r="E1423" s="3">
        <v>43602</v>
      </c>
      <c r="F1423" t="s">
        <v>2039</v>
      </c>
    </row>
    <row r="1424" spans="1:6">
      <c r="B1424" t="s">
        <v>1960</v>
      </c>
      <c r="C1424" t="s">
        <v>2006</v>
      </c>
      <c r="E1424" s="3">
        <v>43633</v>
      </c>
      <c r="F1424" t="s">
        <v>2039</v>
      </c>
    </row>
    <row r="1425" spans="2:6">
      <c r="B1425" t="s">
        <v>1961</v>
      </c>
      <c r="C1425" t="s">
        <v>2006</v>
      </c>
      <c r="E1425" s="3">
        <v>43644</v>
      </c>
      <c r="F1425" t="s">
        <v>2039</v>
      </c>
    </row>
    <row r="1426" spans="2:6">
      <c r="B1426" t="s">
        <v>1962</v>
      </c>
      <c r="C1426" t="s">
        <v>2005</v>
      </c>
      <c r="E1426" s="3">
        <v>43641</v>
      </c>
      <c r="F1426" t="s">
        <v>2039</v>
      </c>
    </row>
    <row r="1427" spans="2:6">
      <c r="B1427" t="s">
        <v>1963</v>
      </c>
      <c r="C1427" t="s">
        <v>2006</v>
      </c>
      <c r="D1427" t="s">
        <v>92</v>
      </c>
      <c r="E1427" s="3">
        <v>43641</v>
      </c>
      <c r="F1427" t="s">
        <v>2039</v>
      </c>
    </row>
    <row r="1428" spans="2:6">
      <c r="B1428" t="s">
        <v>1964</v>
      </c>
      <c r="C1428" t="s">
        <v>2006</v>
      </c>
      <c r="E1428" s="3">
        <v>43619</v>
      </c>
      <c r="F1428" t="s">
        <v>2039</v>
      </c>
    </row>
    <row r="1429" spans="2:6">
      <c r="B1429" t="s">
        <v>1965</v>
      </c>
      <c r="C1429" t="s">
        <v>2006</v>
      </c>
      <c r="E1429" s="3">
        <v>43619</v>
      </c>
      <c r="F1429" t="s">
        <v>2039</v>
      </c>
    </row>
    <row r="1430" spans="2:6">
      <c r="B1430" t="s">
        <v>1966</v>
      </c>
      <c r="C1430" t="s">
        <v>2006</v>
      </c>
      <c r="E1430" s="3">
        <v>43619</v>
      </c>
      <c r="F1430" t="s">
        <v>2039</v>
      </c>
    </row>
    <row r="1431" spans="2:6">
      <c r="B1431" t="s">
        <v>1967</v>
      </c>
      <c r="C1431" t="s">
        <v>2006</v>
      </c>
      <c r="E1431" s="3">
        <v>43619</v>
      </c>
      <c r="F1431" t="s">
        <v>2039</v>
      </c>
    </row>
    <row r="1432" spans="2:6">
      <c r="B1432" t="s">
        <v>1968</v>
      </c>
      <c r="C1432" t="s">
        <v>2006</v>
      </c>
      <c r="E1432" s="3">
        <v>43644</v>
      </c>
      <c r="F1432" t="s">
        <v>2039</v>
      </c>
    </row>
    <row r="1433" spans="2:6">
      <c r="B1433" t="s">
        <v>1969</v>
      </c>
      <c r="C1433" t="s">
        <v>2006</v>
      </c>
      <c r="E1433" s="3">
        <v>43619</v>
      </c>
      <c r="F1433" t="s">
        <v>2039</v>
      </c>
    </row>
    <row r="1434" spans="2:6">
      <c r="B1434" t="s">
        <v>1970</v>
      </c>
      <c r="C1434" t="s">
        <v>2006</v>
      </c>
      <c r="E1434" s="3">
        <v>43641</v>
      </c>
      <c r="F1434" t="s">
        <v>2039</v>
      </c>
    </row>
    <row r="1435" spans="2:6">
      <c r="B1435" t="s">
        <v>1971</v>
      </c>
      <c r="C1435" t="s">
        <v>2006</v>
      </c>
      <c r="E1435" s="3">
        <v>43623</v>
      </c>
      <c r="F1435" t="s">
        <v>2039</v>
      </c>
    </row>
    <row r="1436" spans="2:6">
      <c r="B1436" t="s">
        <v>1972</v>
      </c>
      <c r="C1436" t="s">
        <v>2006</v>
      </c>
      <c r="E1436" s="3">
        <v>43623</v>
      </c>
      <c r="F1436" t="s">
        <v>2039</v>
      </c>
    </row>
    <row r="1437" spans="2:6">
      <c r="B1437" t="s">
        <v>1973</v>
      </c>
      <c r="C1437" t="s">
        <v>2006</v>
      </c>
      <c r="E1437" s="3">
        <v>43644</v>
      </c>
      <c r="F1437" t="s">
        <v>2039</v>
      </c>
    </row>
    <row r="1438" spans="2:6">
      <c r="B1438" t="s">
        <v>1974</v>
      </c>
      <c r="C1438" t="s">
        <v>2006</v>
      </c>
      <c r="E1438" s="3">
        <v>43623</v>
      </c>
      <c r="F1438" t="s">
        <v>2039</v>
      </c>
    </row>
    <row r="1439" spans="2:6">
      <c r="B1439" t="s">
        <v>1975</v>
      </c>
      <c r="C1439" t="s">
        <v>2006</v>
      </c>
      <c r="E1439" s="3">
        <v>43641</v>
      </c>
      <c r="F1439" t="s">
        <v>2039</v>
      </c>
    </row>
    <row r="1440" spans="2:6">
      <c r="B1440" t="s">
        <v>1976</v>
      </c>
      <c r="C1440" t="s">
        <v>2006</v>
      </c>
      <c r="D1440" t="s">
        <v>98</v>
      </c>
      <c r="E1440" s="3">
        <v>43634</v>
      </c>
      <c r="F1440" t="s">
        <v>2039</v>
      </c>
    </row>
    <row r="1441" spans="2:6">
      <c r="B1441" t="s">
        <v>1977</v>
      </c>
      <c r="C1441" t="s">
        <v>2005</v>
      </c>
      <c r="E1441" s="3">
        <v>43623</v>
      </c>
      <c r="F1441" t="s">
        <v>2039</v>
      </c>
    </row>
    <row r="1442" spans="2:6">
      <c r="B1442" t="s">
        <v>1978</v>
      </c>
      <c r="C1442" t="s">
        <v>2006</v>
      </c>
      <c r="E1442" s="3">
        <v>43641</v>
      </c>
      <c r="F1442" t="s">
        <v>2039</v>
      </c>
    </row>
    <row r="1443" spans="2:6">
      <c r="B1443" t="s">
        <v>1979</v>
      </c>
      <c r="C1443" t="s">
        <v>2006</v>
      </c>
      <c r="E1443" s="3">
        <v>43634</v>
      </c>
      <c r="F1443" t="s">
        <v>2039</v>
      </c>
    </row>
    <row r="1444" spans="2:6">
      <c r="B1444" t="s">
        <v>1980</v>
      </c>
      <c r="C1444" t="s">
        <v>2006</v>
      </c>
      <c r="E1444" s="3">
        <v>43641</v>
      </c>
      <c r="F1444" t="s">
        <v>2039</v>
      </c>
    </row>
    <row r="1445" spans="2:6">
      <c r="B1445" t="s">
        <v>1981</v>
      </c>
      <c r="C1445" t="s">
        <v>2006</v>
      </c>
      <c r="E1445" s="3">
        <v>43641</v>
      </c>
      <c r="F1445" t="s">
        <v>2039</v>
      </c>
    </row>
    <row r="1446" spans="2:6">
      <c r="B1446" t="s">
        <v>1982</v>
      </c>
      <c r="C1446" t="s">
        <v>2006</v>
      </c>
      <c r="E1446" s="3">
        <v>43644</v>
      </c>
      <c r="F1446" t="s">
        <v>2039</v>
      </c>
    </row>
    <row r="1447" spans="2:6">
      <c r="B1447" t="s">
        <v>1983</v>
      </c>
      <c r="C1447" t="s">
        <v>2006</v>
      </c>
      <c r="E1447" s="3">
        <v>43641</v>
      </c>
      <c r="F1447" t="s">
        <v>2039</v>
      </c>
    </row>
    <row r="1448" spans="2:6">
      <c r="B1448" t="s">
        <v>1984</v>
      </c>
      <c r="C1448" t="s">
        <v>2006</v>
      </c>
      <c r="E1448" s="3">
        <v>43641</v>
      </c>
      <c r="F1448" t="s">
        <v>2039</v>
      </c>
    </row>
    <row r="1449" spans="2:6">
      <c r="B1449" t="s">
        <v>1985</v>
      </c>
      <c r="C1449" t="s">
        <v>2006</v>
      </c>
      <c r="E1449" s="3">
        <v>43630</v>
      </c>
      <c r="F1449" t="s">
        <v>2039</v>
      </c>
    </row>
    <row r="1450" spans="2:6">
      <c r="B1450" t="s">
        <v>1986</v>
      </c>
      <c r="C1450" t="s">
        <v>2006</v>
      </c>
      <c r="E1450" s="3">
        <v>43630</v>
      </c>
      <c r="F1450" t="s">
        <v>2039</v>
      </c>
    </row>
    <row r="1451" spans="2:6">
      <c r="B1451" t="s">
        <v>1987</v>
      </c>
      <c r="C1451" t="s">
        <v>2006</v>
      </c>
      <c r="E1451" s="3">
        <v>43644</v>
      </c>
      <c r="F1451" t="s">
        <v>2039</v>
      </c>
    </row>
    <row r="1452" spans="2:6">
      <c r="B1452" t="s">
        <v>1988</v>
      </c>
      <c r="C1452" t="s">
        <v>2006</v>
      </c>
      <c r="E1452" s="3">
        <v>43644</v>
      </c>
      <c r="F1452" t="s">
        <v>2039</v>
      </c>
    </row>
    <row r="1453" spans="2:6">
      <c r="B1453" t="s">
        <v>1989</v>
      </c>
      <c r="C1453" t="s">
        <v>2006</v>
      </c>
      <c r="E1453" s="3">
        <v>43641</v>
      </c>
      <c r="F1453" t="s">
        <v>2039</v>
      </c>
    </row>
    <row r="1454" spans="2:6">
      <c r="B1454" t="s">
        <v>1990</v>
      </c>
      <c r="C1454" t="s">
        <v>2006</v>
      </c>
      <c r="E1454" s="3">
        <v>43644</v>
      </c>
      <c r="F1454" t="s">
        <v>2039</v>
      </c>
    </row>
    <row r="1455" spans="2:6">
      <c r="B1455" t="s">
        <v>1991</v>
      </c>
      <c r="C1455" t="s">
        <v>2006</v>
      </c>
      <c r="E1455" s="3">
        <v>43644</v>
      </c>
      <c r="F1455" t="s">
        <v>2039</v>
      </c>
    </row>
    <row r="1456" spans="2:6">
      <c r="B1456" t="s">
        <v>1992</v>
      </c>
      <c r="C1456" t="s">
        <v>2006</v>
      </c>
      <c r="E1456" s="3">
        <v>43641</v>
      </c>
      <c r="F1456" t="s">
        <v>2039</v>
      </c>
    </row>
    <row r="1457" spans="1:6">
      <c r="B1457" t="s">
        <v>1993</v>
      </c>
      <c r="C1457" t="s">
        <v>2006</v>
      </c>
      <c r="E1457" s="3">
        <v>43644</v>
      </c>
      <c r="F1457" t="s">
        <v>2039</v>
      </c>
    </row>
    <row r="1458" spans="1:6">
      <c r="B1458" t="s">
        <v>1994</v>
      </c>
      <c r="C1458" t="s">
        <v>2006</v>
      </c>
      <c r="E1458" s="3">
        <v>43644</v>
      </c>
      <c r="F1458" t="s">
        <v>2039</v>
      </c>
    </row>
    <row r="1459" spans="1:6">
      <c r="B1459" t="s">
        <v>1995</v>
      </c>
      <c r="C1459" t="s">
        <v>2006</v>
      </c>
      <c r="E1459" s="3">
        <v>43644</v>
      </c>
      <c r="F1459" t="s">
        <v>2039</v>
      </c>
    </row>
    <row r="1460" spans="1:6">
      <c r="B1460" t="s">
        <v>1996</v>
      </c>
      <c r="C1460" t="s">
        <v>2005</v>
      </c>
      <c r="E1460" s="3">
        <v>43378</v>
      </c>
      <c r="F1460" t="s">
        <v>2039</v>
      </c>
    </row>
    <row r="1461" spans="1:6">
      <c r="A1461" s="1" t="s">
        <v>1955</v>
      </c>
      <c r="B1461" t="s">
        <v>1955</v>
      </c>
      <c r="C1461" t="s">
        <v>2008</v>
      </c>
      <c r="D1461" t="s">
        <v>2010</v>
      </c>
      <c r="E1461" s="3">
        <v>43698</v>
      </c>
      <c r="F1461" t="s">
        <v>2039</v>
      </c>
    </row>
    <row r="1462" spans="1:6">
      <c r="B1462" t="s">
        <v>1997</v>
      </c>
      <c r="C1462" t="s">
        <v>2005</v>
      </c>
      <c r="E1462" s="3">
        <v>43378</v>
      </c>
      <c r="F1462" t="s">
        <v>2039</v>
      </c>
    </row>
    <row r="1463" spans="1:6">
      <c r="B1463" t="s">
        <v>1998</v>
      </c>
      <c r="C1463" t="s">
        <v>2005</v>
      </c>
      <c r="E1463" s="3">
        <v>43396</v>
      </c>
      <c r="F1463" t="s">
        <v>2039</v>
      </c>
    </row>
    <row r="1464" spans="1:6">
      <c r="B1464" t="s">
        <v>1999</v>
      </c>
      <c r="C1464" t="s">
        <v>2005</v>
      </c>
      <c r="E1464" s="3">
        <v>43447</v>
      </c>
      <c r="F1464" t="s">
        <v>2039</v>
      </c>
    </row>
    <row r="1465" spans="1:6">
      <c r="B1465" t="s">
        <v>2000</v>
      </c>
      <c r="C1465" t="s">
        <v>2005</v>
      </c>
      <c r="E1465" s="3">
        <v>43364</v>
      </c>
      <c r="F1465" t="s">
        <v>2039</v>
      </c>
    </row>
    <row r="1466" spans="1:6">
      <c r="B1466" t="s">
        <v>2001</v>
      </c>
      <c r="C1466" t="s">
        <v>2005</v>
      </c>
      <c r="E1466" s="3">
        <v>43602</v>
      </c>
      <c r="F1466" t="s">
        <v>2039</v>
      </c>
    </row>
    <row r="1467" spans="1:6">
      <c r="B1467" t="s">
        <v>2002</v>
      </c>
      <c r="C1467" t="s">
        <v>2005</v>
      </c>
      <c r="E1467" s="3">
        <v>43402</v>
      </c>
      <c r="F1467" t="s">
        <v>2039</v>
      </c>
    </row>
    <row r="1468" spans="1:6">
      <c r="B1468" t="s">
        <v>2003</v>
      </c>
      <c r="C1468" t="s">
        <v>2005</v>
      </c>
      <c r="E1468" s="3">
        <v>43396</v>
      </c>
      <c r="F1468" t="s">
        <v>2039</v>
      </c>
    </row>
    <row r="1469" spans="1:6">
      <c r="B1469" t="s">
        <v>2004</v>
      </c>
      <c r="C1469" t="s">
        <v>2005</v>
      </c>
      <c r="E1469" s="3">
        <v>43451</v>
      </c>
      <c r="F1469" t="s">
        <v>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CNYCN Regime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2019-09-04T14:05:05Z</dcterms:created>
  <dcterms:modified xsi:type="dcterms:W3CDTF">2019-09-04T14:05:05Z</dcterms:modified>
</cp:coreProperties>
</file>