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NYCN Summary for Advocates" sheetId="1" r:id="rId1"/>
  </sheets>
  <calcPr calcId="124519" fullCalcOnLoad="1"/>
</workbook>
</file>

<file path=xl/sharedStrings.xml><?xml version="1.0" encoding="utf-8"?>
<sst xmlns="http://schemas.openxmlformats.org/spreadsheetml/2006/main" count="746" uniqueCount="351">
  <si>
    <t>Hyperlinked Case #</t>
  </si>
  <si>
    <t>Legal Problem Code</t>
  </si>
  <si>
    <t>Assigned Branch/CC</t>
  </si>
  <si>
    <t>FundsNum</t>
  </si>
  <si>
    <t>Primary Funding Code</t>
  </si>
  <si>
    <t>Secondary Funding Codes</t>
  </si>
  <si>
    <t>Date Opened</t>
  </si>
  <si>
    <t>Client First Name</t>
  </si>
  <si>
    <t>Client Last Name</t>
  </si>
  <si>
    <t>Case Disposition</t>
  </si>
  <si>
    <t>FundsNum Name</t>
  </si>
  <si>
    <t>Caseworker Name</t>
  </si>
  <si>
    <t>Intake Date</t>
  </si>
  <si>
    <t>Time Updated</t>
  </si>
  <si>
    <t>Race (CNYCN)</t>
  </si>
  <si>
    <t>Ethnicity</t>
  </si>
  <si>
    <t>Language</t>
  </si>
  <si>
    <t>Number of People under 18</t>
  </si>
  <si>
    <t>Number of People 18 and Over</t>
  </si>
  <si>
    <t>Number Of Seniors In Household</t>
  </si>
  <si>
    <t xml:space="preserve">Total Annual Income </t>
  </si>
  <si>
    <t>FPU Household Type</t>
  </si>
  <si>
    <t>Zip Code</t>
  </si>
  <si>
    <t>County of Residence</t>
  </si>
  <si>
    <t>FPU Prim Src Client Prob</t>
  </si>
  <si>
    <t>FPU Sec Src Client Prob</t>
  </si>
  <si>
    <t>FPU Num Prop Units</t>
  </si>
  <si>
    <t>Number Of Units In Household</t>
  </si>
  <si>
    <t>FPU Date of Purchase</t>
  </si>
  <si>
    <t>Origination Date</t>
  </si>
  <si>
    <t>Origination Date.1</t>
  </si>
  <si>
    <t>Loan Amount</t>
  </si>
  <si>
    <t>Loan Amount.1</t>
  </si>
  <si>
    <t>Loan Term</t>
  </si>
  <si>
    <t>Loan Term.1</t>
  </si>
  <si>
    <t>FPU Current Loan Owner Type (1st)</t>
  </si>
  <si>
    <t>FPU Current Loan Owner Type (2nd)</t>
  </si>
  <si>
    <t>FPU Unpaid Principal at Intake (1st)</t>
  </si>
  <si>
    <t>FPU Unpaid Principal at Intake (2nd)</t>
  </si>
  <si>
    <t>Loan Type</t>
  </si>
  <si>
    <t>Loan Type.1</t>
  </si>
  <si>
    <t>Current Interest Rate</t>
  </si>
  <si>
    <t>Current Interest Rate.1</t>
  </si>
  <si>
    <t>PITI (Principal + Interest + Taxes + Insurance)</t>
  </si>
  <si>
    <t>PITI (Principal + Interest + Taxes + Insurance).1</t>
  </si>
  <si>
    <t>Interest Only</t>
  </si>
  <si>
    <t>Interest Only.1</t>
  </si>
  <si>
    <t>Loan Status At Intake</t>
  </si>
  <si>
    <t>Loan Status At Intake.1</t>
  </si>
  <si>
    <t>Servicer</t>
  </si>
  <si>
    <t>Servicer.1</t>
  </si>
  <si>
    <t>FPU Servicing Viols 1st - 1st Mort</t>
  </si>
  <si>
    <t>FPU Servicing Viols 1st - 2nd Mort</t>
  </si>
  <si>
    <t>FPU Servicer Changed 1st Mortgage</t>
  </si>
  <si>
    <t>FPU Servicer Changed 2nd Mortgage</t>
  </si>
  <si>
    <t>FPU LIs Pendens Filing Date</t>
  </si>
  <si>
    <t>FPU Total Num of Settle Conf - 1st Mort</t>
  </si>
  <si>
    <t>FPU Date of First Settlement Conference 1st Mort</t>
  </si>
  <si>
    <t>FPU Has bad faith motion been filed 1st</t>
  </si>
  <si>
    <t>Total Time For Case</t>
  </si>
  <si>
    <t>Type Of Assistance</t>
  </si>
  <si>
    <t>Secondary Assistance Type</t>
  </si>
  <si>
    <t>FPU Prim Sandy Related Services Provided</t>
  </si>
  <si>
    <t>FPU Sec. Sandy Related Services Provided</t>
  </si>
  <si>
    <t>Loan Modification Status</t>
  </si>
  <si>
    <t>Loan Modification Status 2</t>
  </si>
  <si>
    <t>FPU Primary Outcome</t>
  </si>
  <si>
    <t>FPU Secondary Outcome</t>
  </si>
  <si>
    <t>FPU Primary Outcome - 2nd</t>
  </si>
  <si>
    <t>FPU Secondary Outcome - 2nd</t>
  </si>
  <si>
    <t>FPU Mod Principal - 1st</t>
  </si>
  <si>
    <t>FPU Mod Principal - 2nd</t>
  </si>
  <si>
    <t>Custom - FPU Terms Of Loan After Modification</t>
  </si>
  <si>
    <t>Terms Of Loan After Mod - 2nd Mort</t>
  </si>
  <si>
    <t>FPU Mod Mort Type - 1st</t>
  </si>
  <si>
    <t>FPU Mod Mort Type - 2nd</t>
  </si>
  <si>
    <t>FPU Mod Initial Int Rate - 1st</t>
  </si>
  <si>
    <t>FPU Mod Initial Int Rate - 2nd</t>
  </si>
  <si>
    <t>FPU Mod PITI Payment - 1st</t>
  </si>
  <si>
    <t>FPU Mod PITI Payment - 2nd</t>
  </si>
  <si>
    <t>Amount Of Principal Reduction</t>
  </si>
  <si>
    <t>FPU Amount of Principal Forgiveness (2nd)</t>
  </si>
  <si>
    <t>FPU Amount of Principal Forbearance (1st)</t>
  </si>
  <si>
    <t>FPU Amount of Principal Forbearance (2nd)</t>
  </si>
  <si>
    <t>FPU Short Sale Price</t>
  </si>
  <si>
    <t>FPU Short Sale Date</t>
  </si>
  <si>
    <t>FPU Was The Loan Fully Forgiven (1st)</t>
  </si>
  <si>
    <t>DIL Execution Date</t>
  </si>
  <si>
    <t>Settlement Amount</t>
  </si>
  <si>
    <t>Client Moved To</t>
  </si>
  <si>
    <t>Date Closed</t>
  </si>
  <si>
    <t>FPU Was The Loan Fully Forgiven (2nd)</t>
  </si>
  <si>
    <t>Current Mortgage Payment</t>
  </si>
  <si>
    <t>Current Mortgage Payment.1</t>
  </si>
  <si>
    <t>Gender</t>
  </si>
  <si>
    <t>Who Now Owns Property</t>
  </si>
  <si>
    <t>Distress Reason</t>
  </si>
  <si>
    <t>Secondary Distress Reason</t>
  </si>
  <si>
    <t>Funds Obtained</t>
  </si>
  <si>
    <t>Current Lender/Noteholder</t>
  </si>
  <si>
    <t>Current Lender/Noteholder.1</t>
  </si>
  <si>
    <t>Debt Discharged In Short Sales</t>
  </si>
  <si>
    <t>FPU Total Num of Settle Conf - 2nd  Mort</t>
  </si>
  <si>
    <t>FPU Date of First Settlement Conference 2nd Mort</t>
  </si>
  <si>
    <t>FPU Has bad faith motion been filed 2nd</t>
  </si>
  <si>
    <t>Problem Type</t>
  </si>
  <si>
    <t>Secondary Problem Type</t>
  </si>
  <si>
    <t>Custom - FPU Block Number</t>
  </si>
  <si>
    <t>Custom - FPU Lot Number</t>
  </si>
  <si>
    <t>Custom - FPU Index Number</t>
  </si>
  <si>
    <t>Close Reason</t>
  </si>
  <si>
    <t>Loan Status At Intake.2</t>
  </si>
  <si>
    <t>Loan Status At Intake.3</t>
  </si>
  <si>
    <t>Hurricane_Sandy</t>
  </si>
  <si>
    <t>Outcome</t>
  </si>
  <si>
    <t>Primary</t>
  </si>
  <si>
    <t>Current Age</t>
  </si>
  <si>
    <t>Date of Birth</t>
  </si>
  <si>
    <t>67 Mortgage Foreclosures (Not Predatory Lending/Practices)</t>
  </si>
  <si>
    <t>68 Mortgage Predatory Lending/Practices</t>
  </si>
  <si>
    <t>Brooklyn Legal Services</t>
  </si>
  <si>
    <t>Queens Legal Services</t>
  </si>
  <si>
    <t>Bronx Legal Services</t>
  </si>
  <si>
    <t>Staten Island Legal Services</t>
  </si>
  <si>
    <t>2091 AG-HOPP-CNYCN</t>
  </si>
  <si>
    <t>2093 AG-HOPP-CNYCN</t>
  </si>
  <si>
    <t>2094 AG-HOPP-CNYCN</t>
  </si>
  <si>
    <t>2090 OAG/HOPP</t>
  </si>
  <si>
    <t>08/17/2017</t>
  </si>
  <si>
    <t>05/21/2019</t>
  </si>
  <si>
    <t>09/23/2019</t>
  </si>
  <si>
    <t>08/27/2019</t>
  </si>
  <si>
    <t>06/22/2017</t>
  </si>
  <si>
    <t>11/08/2018</t>
  </si>
  <si>
    <t>06/28/2019</t>
  </si>
  <si>
    <t>06/05/2018</t>
  </si>
  <si>
    <t>10/09/2019</t>
  </si>
  <si>
    <t>04/10/2018</t>
  </si>
  <si>
    <t>05/25/2017</t>
  </si>
  <si>
    <t>05/16/2019</t>
  </si>
  <si>
    <t>01/10/2018</t>
  </si>
  <si>
    <t>10/17/2019</t>
  </si>
  <si>
    <t>10/03/2019</t>
  </si>
  <si>
    <t>Sultana</t>
  </si>
  <si>
    <t>Bertha</t>
  </si>
  <si>
    <t>Curtis</t>
  </si>
  <si>
    <t>John</t>
  </si>
  <si>
    <t>Astrid</t>
  </si>
  <si>
    <t>Kalvin</t>
  </si>
  <si>
    <t>Calvin</t>
  </si>
  <si>
    <t>Camille</t>
  </si>
  <si>
    <t>Kamal</t>
  </si>
  <si>
    <t>Javier</t>
  </si>
  <si>
    <t>Regina</t>
  </si>
  <si>
    <t>Tineta</t>
  </si>
  <si>
    <t>Shimshon</t>
  </si>
  <si>
    <t>Vincent</t>
  </si>
  <si>
    <t>Laura</t>
  </si>
  <si>
    <t>Pervin</t>
  </si>
  <si>
    <t>Profet</t>
  </si>
  <si>
    <t>Haskins</t>
  </si>
  <si>
    <t>Bernard</t>
  </si>
  <si>
    <t>Benjamin</t>
  </si>
  <si>
    <t>Clayton</t>
  </si>
  <si>
    <t>Williams</t>
  </si>
  <si>
    <t>Coppin</t>
  </si>
  <si>
    <t>Nasser</t>
  </si>
  <si>
    <t>Garcia</t>
  </si>
  <si>
    <t>Knight</t>
  </si>
  <si>
    <t>Newton</t>
  </si>
  <si>
    <t>Danhi</t>
  </si>
  <si>
    <t>Santoro</t>
  </si>
  <si>
    <t>Weinberger</t>
  </si>
  <si>
    <t>Closed</t>
  </si>
  <si>
    <t>AG-HOPP-CNYCN</t>
  </si>
  <si>
    <t>OAG/HOPP</t>
  </si>
  <si>
    <t>Geballe, Rachel</t>
  </si>
  <si>
    <t>Newton, Christopher</t>
  </si>
  <si>
    <t>Isobe, Catherine</t>
  </si>
  <si>
    <t>Griffin, Jacquelyn</t>
  </si>
  <si>
    <t>Schwartz, Irv</t>
  </si>
  <si>
    <t>Herman, Terry</t>
  </si>
  <si>
    <t>Eisenberg, Jennifer</t>
  </si>
  <si>
    <t>Burkle, Arthur</t>
  </si>
  <si>
    <t>Manaugh, Sara</t>
  </si>
  <si>
    <t>10/02/2019</t>
  </si>
  <si>
    <t>09/20/2019</t>
  </si>
  <si>
    <t>10/15/2019</t>
  </si>
  <si>
    <t>10/21/2019</t>
  </si>
  <si>
    <t>10/04/2019</t>
  </si>
  <si>
    <t>10/11/2019</t>
  </si>
  <si>
    <t>10/22/2019</t>
  </si>
  <si>
    <t>10/28/2019</t>
  </si>
  <si>
    <t>Asian or Pacific Islander</t>
  </si>
  <si>
    <t>Black/African American/African Descent</t>
  </si>
  <si>
    <t>Other</t>
  </si>
  <si>
    <t>White (Not Hispanic)</t>
  </si>
  <si>
    <t>English</t>
  </si>
  <si>
    <t>Female-Headed Single Parent Household</t>
  </si>
  <si>
    <t>Senior</t>
  </si>
  <si>
    <t>Male-Headed Single Parent Household</t>
  </si>
  <si>
    <t>Single Adult</t>
  </si>
  <si>
    <t>Two or More Related Adults</t>
  </si>
  <si>
    <t>Married With Dependents</t>
  </si>
  <si>
    <t>Married Without Dependents</t>
  </si>
  <si>
    <t>Kings</t>
  </si>
  <si>
    <t>Queens</t>
  </si>
  <si>
    <t>Bronx</t>
  </si>
  <si>
    <t>Richmond</t>
  </si>
  <si>
    <t>Scam/Other</t>
  </si>
  <si>
    <t>Property/Tax Delinquency</t>
  </si>
  <si>
    <t>Loss of income from Death in Family/Borrower</t>
  </si>
  <si>
    <t>Loss of Income from under/unemployment</t>
  </si>
  <si>
    <t>Marital/Relationship Dispute</t>
  </si>
  <si>
    <t>Increased/Unexpected Medical Expenses/Issues</t>
  </si>
  <si>
    <t>Servicing Problem/Payment Dispute</t>
  </si>
  <si>
    <t>Loan Unaffordable from Origination</t>
  </si>
  <si>
    <t>2 Units</t>
  </si>
  <si>
    <t>1 Unit</t>
  </si>
  <si>
    <t>Coop</t>
  </si>
  <si>
    <t>4 Units</t>
  </si>
  <si>
    <t>01/29/2008</t>
  </si>
  <si>
    <t>03/01/1963</t>
  </si>
  <si>
    <t>01/01/2000</t>
  </si>
  <si>
    <t>07/07/2004</t>
  </si>
  <si>
    <t>04/21/2009</t>
  </si>
  <si>
    <t>03/27/2015</t>
  </si>
  <si>
    <t>07/21/2004</t>
  </si>
  <si>
    <t>08/01/2004</t>
  </si>
  <si>
    <t>09/19/2006</t>
  </si>
  <si>
    <t>04/16/2001</t>
  </si>
  <si>
    <t>03/08/1978</t>
  </si>
  <si>
    <t>07/01/2011</t>
  </si>
  <si>
    <t>09/01/2013</t>
  </si>
  <si>
    <t>04/01/2004</t>
  </si>
  <si>
    <t>12/09/2005</t>
  </si>
  <si>
    <t>08/22/2016</t>
  </si>
  <si>
    <t>01/01/2001</t>
  </si>
  <si>
    <t>06/01/2006</t>
  </si>
  <si>
    <t>03/31/2011</t>
  </si>
  <si>
    <t>12/12/2006</t>
  </si>
  <si>
    <t>04/01/2015</t>
  </si>
  <si>
    <t>2006-08-23</t>
  </si>
  <si>
    <t>30yrs</t>
  </si>
  <si>
    <t>40 years</t>
  </si>
  <si>
    <t>Portfolio</t>
  </si>
  <si>
    <t>Residential Mortgage-Backed Security</t>
  </si>
  <si>
    <t>FHA</t>
  </si>
  <si>
    <t>Freddie Mac</t>
  </si>
  <si>
    <t>Modified - ARM</t>
  </si>
  <si>
    <t>ARM</t>
  </si>
  <si>
    <t>Fixed</t>
  </si>
  <si>
    <t>Modified – Fixed</t>
  </si>
  <si>
    <t>No</t>
  </si>
  <si>
    <t xml:space="preserve"> </t>
  </si>
  <si>
    <t>Wells Fargo Home Mortgage, Inc.</t>
  </si>
  <si>
    <t>Reverse Mortgage Funding</t>
  </si>
  <si>
    <t>Planet Home Lending, LLC</t>
  </si>
  <si>
    <t>Ditech.com</t>
  </si>
  <si>
    <t>Ocwen Loan Servicing</t>
  </si>
  <si>
    <t>Mr. Cooper</t>
  </si>
  <si>
    <t>Chase</t>
  </si>
  <si>
    <t>Select Portfolio Servicing, Inc.</t>
  </si>
  <si>
    <t>No Mortgage</t>
  </si>
  <si>
    <t>Nationstar Mortgage</t>
  </si>
  <si>
    <t>Santander Bank</t>
  </si>
  <si>
    <t>Rushmore Loan Management Services</t>
  </si>
  <si>
    <t>06/05/2019</t>
  </si>
  <si>
    <t>04/20/2017</t>
  </si>
  <si>
    <t>09/08/2017</t>
  </si>
  <si>
    <t>03/27/2018</t>
  </si>
  <si>
    <t>04/28/2017</t>
  </si>
  <si>
    <t>06/21/2016</t>
  </si>
  <si>
    <t>02/20/2019</t>
  </si>
  <si>
    <t>06/13/2018</t>
  </si>
  <si>
    <t>Referral to Pro Bono Counsel</t>
  </si>
  <si>
    <t>Provided Representation at Settlement Conference</t>
  </si>
  <si>
    <t>Advice and Counsel</t>
  </si>
  <si>
    <t>Investigation and Advice and Counsel</t>
  </si>
  <si>
    <t>Referral to Housing Counseling</t>
  </si>
  <si>
    <t>Litigation</t>
  </si>
  <si>
    <t>Assisted with Pro Se Representation</t>
  </si>
  <si>
    <t>Non-Litigation Advocacy</t>
  </si>
  <si>
    <t>Submission of Loan Modification Request</t>
  </si>
  <si>
    <t>Final Modification Offer Received And Accepted By Client</t>
  </si>
  <si>
    <t>Obtained pro bono counsel</t>
  </si>
  <si>
    <t>Foreclosure Dismissed</t>
  </si>
  <si>
    <t>Advised Client Of Rights And Options</t>
  </si>
  <si>
    <t>Mortgage Modified - HAMP</t>
  </si>
  <si>
    <t>Mortgage Modified - In House</t>
  </si>
  <si>
    <t>Referral</t>
  </si>
  <si>
    <t>Brought Mortgage Current</t>
  </si>
  <si>
    <t>Averted Default Judgment</t>
  </si>
  <si>
    <t>Homeowner Obtained Private Loan/Grant Funds</t>
  </si>
  <si>
    <t>Client Outcome Unknown</t>
  </si>
  <si>
    <t>2019-10-03</t>
  </si>
  <si>
    <t>2019-10-22</t>
  </si>
  <si>
    <t>2019-10-17</t>
  </si>
  <si>
    <t>2019-10-09</t>
  </si>
  <si>
    <t>2019-10-07</t>
  </si>
  <si>
    <t>2019-10-23</t>
  </si>
  <si>
    <t>2019-10-04</t>
  </si>
  <si>
    <t>2019-10-11</t>
  </si>
  <si>
    <t>2019-10-30</t>
  </si>
  <si>
    <t>2019-10-28</t>
  </si>
  <si>
    <t>Female</t>
  </si>
  <si>
    <t>Male</t>
  </si>
  <si>
    <t>Wells Fargo Bank, NA</t>
  </si>
  <si>
    <t>Wilmington Savings Fund Society, FSB</t>
  </si>
  <si>
    <t xml:space="preserve">  Mortgage Lenders Network, USA, Inc.</t>
  </si>
  <si>
    <t>US Bank as Trustee</t>
  </si>
  <si>
    <t>Deutsche Bank National Trust Company</t>
  </si>
  <si>
    <t>US Bank National Association</t>
  </si>
  <si>
    <t>707284/2019</t>
  </si>
  <si>
    <t>507773/2017</t>
  </si>
  <si>
    <t>35482/2018E</t>
  </si>
  <si>
    <t>517382/2017</t>
  </si>
  <si>
    <t>16990/2013</t>
  </si>
  <si>
    <t>506083/2018</t>
  </si>
  <si>
    <t>508432/2017</t>
  </si>
  <si>
    <t>510506/2016</t>
  </si>
  <si>
    <t>A - Counsel and Advice</t>
  </si>
  <si>
    <t>L - Extensive Service (not resulting in Settlement of Court or Administrative Action)</t>
  </si>
  <si>
    <t>G - Negotiated Settlement with Litigation</t>
  </si>
  <si>
    <t>B - Limited Action (Brief Service)</t>
  </si>
  <si>
    <t>Current</t>
  </si>
  <si>
    <t>Lis Pendens Filed</t>
  </si>
  <si>
    <t>Between 1 and 2 years late</t>
  </si>
  <si>
    <t>Between 120 and 240 days late</t>
  </si>
  <si>
    <t>Between 2 and 3 years late</t>
  </si>
  <si>
    <t>Foreclosed</t>
  </si>
  <si>
    <t>Unknown</t>
  </si>
  <si>
    <t>6014-Obtained advice and counsel on a Housing matter</t>
  </si>
  <si>
    <t>6005-Avoided or delayed foreclosure or other loss of home</t>
  </si>
  <si>
    <t>6015-Obtained non-litgation advocacy services on a Housing  matter</t>
  </si>
  <si>
    <t>Yes</t>
  </si>
  <si>
    <t>1972-12-25</t>
  </si>
  <si>
    <t>1932-05-02</t>
  </si>
  <si>
    <t>1963-06-05</t>
  </si>
  <si>
    <t>1973-12-08</t>
  </si>
  <si>
    <t>1967-11-23</t>
  </si>
  <si>
    <t>1961-08-25</t>
  </si>
  <si>
    <t>1969-10-07</t>
  </si>
  <si>
    <t>1964-02-06</t>
  </si>
  <si>
    <t>1962-08-03</t>
  </si>
  <si>
    <t>1969-06-13</t>
  </si>
  <si>
    <t>1958-04-11</t>
  </si>
  <si>
    <t>1968-10-08</t>
  </si>
  <si>
    <t>1969-02-10</t>
  </si>
  <si>
    <t>1966-09-09</t>
  </si>
  <si>
    <t>1957-11-13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</si>
</sst>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N16"/>
  <sheetViews>
    <sheetView tabSelected="1" workbookViewId="0"/>
  </sheetViews>
  <sheetFormatPr defaultRowHeight="15"/>
  <cols>
    <col min="1" max="1" width="20.7109375" style="1" customWidth="1"/>
  </cols>
  <sheetData>
    <row r="1" spans="1:1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</row>
    <row r="2" spans="1:118">
      <c r="A2" s="1">
        <f>HYPERLINK("https://lsnyc.legalserver.org/matter/dynamic-profile/view/1843370","17-1843370")</f>
        <v>0</v>
      </c>
      <c r="B2" t="s">
        <v>118</v>
      </c>
      <c r="C2" t="s">
        <v>120</v>
      </c>
      <c r="D2">
        <v>2091</v>
      </c>
      <c r="E2" t="s">
        <v>124</v>
      </c>
      <c r="G2" t="s">
        <v>128</v>
      </c>
      <c r="H2" t="s">
        <v>143</v>
      </c>
      <c r="I2" t="s">
        <v>158</v>
      </c>
      <c r="J2" t="s">
        <v>173</v>
      </c>
      <c r="K2" t="s">
        <v>174</v>
      </c>
      <c r="L2" t="s">
        <v>176</v>
      </c>
      <c r="M2" t="s">
        <v>128</v>
      </c>
      <c r="N2" t="s">
        <v>142</v>
      </c>
      <c r="O2" t="s">
        <v>193</v>
      </c>
      <c r="R2">
        <v>1</v>
      </c>
      <c r="S2">
        <v>3</v>
      </c>
      <c r="T2">
        <v>1</v>
      </c>
      <c r="U2">
        <v>37906</v>
      </c>
      <c r="V2" t="s">
        <v>198</v>
      </c>
      <c r="W2">
        <v>11208</v>
      </c>
      <c r="X2" t="s">
        <v>205</v>
      </c>
      <c r="Y2" t="s">
        <v>209</v>
      </c>
      <c r="AA2" t="s">
        <v>217</v>
      </c>
      <c r="AC2" t="s">
        <v>221</v>
      </c>
      <c r="AD2" t="s">
        <v>232</v>
      </c>
      <c r="AF2">
        <v>337861.33</v>
      </c>
      <c r="AG2">
        <v>0</v>
      </c>
      <c r="AH2">
        <v>38</v>
      </c>
      <c r="AL2">
        <v>0</v>
      </c>
      <c r="AM2">
        <v>0</v>
      </c>
      <c r="AN2" t="s">
        <v>249</v>
      </c>
      <c r="AP2">
        <v>4</v>
      </c>
      <c r="AQ2">
        <v>0</v>
      </c>
      <c r="AR2">
        <v>1960.41</v>
      </c>
      <c r="AS2">
        <v>0</v>
      </c>
      <c r="AT2" t="s">
        <v>253</v>
      </c>
      <c r="AU2" t="s">
        <v>254</v>
      </c>
      <c r="AX2" t="s">
        <v>255</v>
      </c>
      <c r="BB2" t="s">
        <v>254</v>
      </c>
      <c r="BC2" t="s">
        <v>254</v>
      </c>
      <c r="BE2">
        <v>0</v>
      </c>
      <c r="BG2" t="s">
        <v>254</v>
      </c>
      <c r="BH2">
        <v>14.75</v>
      </c>
      <c r="BI2" t="s">
        <v>275</v>
      </c>
      <c r="BJ2" t="s">
        <v>279</v>
      </c>
      <c r="BO2" t="s">
        <v>285</v>
      </c>
      <c r="BP2" t="s">
        <v>290</v>
      </c>
      <c r="BS2">
        <v>0</v>
      </c>
      <c r="BT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I2" t="s">
        <v>254</v>
      </c>
      <c r="CK2">
        <v>0</v>
      </c>
      <c r="CM2" t="s">
        <v>295</v>
      </c>
      <c r="CN2" t="s">
        <v>254</v>
      </c>
      <c r="CO2">
        <v>1396.4</v>
      </c>
      <c r="CP2">
        <v>0</v>
      </c>
      <c r="CQ2" t="s">
        <v>305</v>
      </c>
      <c r="CV2" t="s">
        <v>307</v>
      </c>
      <c r="CX2">
        <v>0</v>
      </c>
      <c r="CY2">
        <v>0</v>
      </c>
      <c r="DA2" t="s">
        <v>254</v>
      </c>
      <c r="DD2">
        <v>4149</v>
      </c>
      <c r="DE2">
        <v>36</v>
      </c>
      <c r="DG2" t="s">
        <v>321</v>
      </c>
      <c r="DH2" t="s">
        <v>325</v>
      </c>
      <c r="DJ2" t="s">
        <v>254</v>
      </c>
      <c r="DK2" t="s">
        <v>332</v>
      </c>
      <c r="DL2" t="s">
        <v>335</v>
      </c>
      <c r="DM2">
        <v>46</v>
      </c>
      <c r="DN2" t="s">
        <v>336</v>
      </c>
    </row>
    <row r="3" spans="1:118">
      <c r="A3" s="1">
        <f>HYPERLINK("https://lsnyc.legalserver.org/matter/dynamic-profile/view/1900303","19-1900303")</f>
        <v>0</v>
      </c>
      <c r="B3" t="s">
        <v>118</v>
      </c>
      <c r="C3" t="s">
        <v>121</v>
      </c>
      <c r="D3">
        <v>2093</v>
      </c>
      <c r="E3" t="s">
        <v>125</v>
      </c>
      <c r="G3" t="s">
        <v>129</v>
      </c>
      <c r="H3" t="s">
        <v>144</v>
      </c>
      <c r="I3" t="s">
        <v>159</v>
      </c>
      <c r="J3" t="s">
        <v>173</v>
      </c>
      <c r="K3" t="s">
        <v>174</v>
      </c>
      <c r="L3" t="s">
        <v>177</v>
      </c>
      <c r="M3" t="s">
        <v>129</v>
      </c>
      <c r="N3" t="s">
        <v>186</v>
      </c>
      <c r="O3" t="s">
        <v>194</v>
      </c>
      <c r="R3">
        <v>0</v>
      </c>
      <c r="S3">
        <v>3</v>
      </c>
      <c r="T3">
        <v>1</v>
      </c>
      <c r="U3">
        <v>38160</v>
      </c>
      <c r="V3" t="s">
        <v>199</v>
      </c>
      <c r="W3">
        <v>11361</v>
      </c>
      <c r="X3" t="s">
        <v>206</v>
      </c>
      <c r="Y3" t="s">
        <v>210</v>
      </c>
      <c r="AA3" t="s">
        <v>218</v>
      </c>
      <c r="AC3" t="s">
        <v>222</v>
      </c>
      <c r="AD3" t="s">
        <v>233</v>
      </c>
      <c r="AF3">
        <v>388602</v>
      </c>
      <c r="AG3">
        <v>0</v>
      </c>
      <c r="AJ3" t="s">
        <v>245</v>
      </c>
      <c r="AL3">
        <v>388602</v>
      </c>
      <c r="AM3">
        <v>0</v>
      </c>
      <c r="AN3" t="s">
        <v>250</v>
      </c>
      <c r="AP3">
        <v>4</v>
      </c>
      <c r="AQ3">
        <v>0</v>
      </c>
      <c r="AR3">
        <v>0</v>
      </c>
      <c r="AS3">
        <v>0</v>
      </c>
      <c r="AT3" t="s">
        <v>254</v>
      </c>
      <c r="AU3" t="s">
        <v>254</v>
      </c>
      <c r="AX3" t="s">
        <v>256</v>
      </c>
      <c r="BB3" t="s">
        <v>254</v>
      </c>
      <c r="BC3" t="s">
        <v>254</v>
      </c>
      <c r="BE3">
        <v>0</v>
      </c>
      <c r="BG3" t="s">
        <v>254</v>
      </c>
      <c r="BH3">
        <v>2.1</v>
      </c>
      <c r="BI3" t="s">
        <v>276</v>
      </c>
      <c r="BO3" t="s">
        <v>286</v>
      </c>
      <c r="BS3">
        <v>0</v>
      </c>
      <c r="BT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I3" t="s">
        <v>254</v>
      </c>
      <c r="CK3">
        <v>0</v>
      </c>
      <c r="CM3" t="s">
        <v>296</v>
      </c>
      <c r="CN3" t="s">
        <v>254</v>
      </c>
      <c r="CO3">
        <v>0</v>
      </c>
      <c r="CP3">
        <v>0</v>
      </c>
      <c r="CQ3" t="s">
        <v>305</v>
      </c>
      <c r="CV3" t="s">
        <v>256</v>
      </c>
      <c r="CX3">
        <v>0</v>
      </c>
      <c r="CY3">
        <v>0</v>
      </c>
      <c r="DA3" t="s">
        <v>254</v>
      </c>
      <c r="DD3">
        <v>6180</v>
      </c>
      <c r="DE3">
        <v>1</v>
      </c>
      <c r="DF3" t="s">
        <v>313</v>
      </c>
      <c r="DG3" t="s">
        <v>322</v>
      </c>
      <c r="DH3" t="s">
        <v>326</v>
      </c>
      <c r="DJ3" t="s">
        <v>254</v>
      </c>
      <c r="DK3" t="s">
        <v>333</v>
      </c>
      <c r="DL3" t="s">
        <v>335</v>
      </c>
      <c r="DM3">
        <v>87</v>
      </c>
      <c r="DN3" t="s">
        <v>337</v>
      </c>
    </row>
    <row r="4" spans="1:118">
      <c r="A4" s="1">
        <f>HYPERLINK("https://lsnyc.legalserver.org/matter/dynamic-profile/view/1910283","19-1910283")</f>
        <v>0</v>
      </c>
      <c r="B4" t="s">
        <v>118</v>
      </c>
      <c r="C4" t="s">
        <v>121</v>
      </c>
      <c r="D4">
        <v>2093</v>
      </c>
      <c r="E4" t="s">
        <v>125</v>
      </c>
      <c r="G4" t="s">
        <v>130</v>
      </c>
      <c r="H4" t="s">
        <v>145</v>
      </c>
      <c r="I4" t="s">
        <v>160</v>
      </c>
      <c r="J4" t="s">
        <v>173</v>
      </c>
      <c r="K4" t="s">
        <v>174</v>
      </c>
      <c r="L4" t="s">
        <v>177</v>
      </c>
      <c r="M4" t="s">
        <v>130</v>
      </c>
      <c r="N4" t="s">
        <v>187</v>
      </c>
      <c r="O4" t="s">
        <v>194</v>
      </c>
      <c r="Q4" t="s">
        <v>197</v>
      </c>
      <c r="R4">
        <v>1</v>
      </c>
      <c r="S4">
        <v>2</v>
      </c>
      <c r="T4">
        <v>0</v>
      </c>
      <c r="U4">
        <v>21600</v>
      </c>
      <c r="V4" t="s">
        <v>200</v>
      </c>
      <c r="W4">
        <v>11436</v>
      </c>
      <c r="X4" t="s">
        <v>206</v>
      </c>
      <c r="Y4" t="s">
        <v>211</v>
      </c>
      <c r="AA4" t="s">
        <v>217</v>
      </c>
      <c r="AC4" t="s">
        <v>223</v>
      </c>
      <c r="AD4" t="s">
        <v>234</v>
      </c>
      <c r="AF4">
        <v>250000</v>
      </c>
      <c r="AG4">
        <v>0</v>
      </c>
      <c r="AH4">
        <v>360</v>
      </c>
      <c r="AJ4" t="s">
        <v>246</v>
      </c>
      <c r="AL4">
        <v>231112</v>
      </c>
      <c r="AM4">
        <v>0</v>
      </c>
      <c r="AN4" t="s">
        <v>251</v>
      </c>
      <c r="AP4">
        <v>5.75</v>
      </c>
      <c r="AQ4">
        <v>0</v>
      </c>
      <c r="AR4">
        <v>1958</v>
      </c>
      <c r="AS4">
        <v>0</v>
      </c>
      <c r="AT4" t="s">
        <v>253</v>
      </c>
      <c r="AU4" t="s">
        <v>254</v>
      </c>
      <c r="AX4" t="s">
        <v>257</v>
      </c>
      <c r="BB4" t="s">
        <v>254</v>
      </c>
      <c r="BC4" t="s">
        <v>254</v>
      </c>
      <c r="BE4">
        <v>0</v>
      </c>
      <c r="BG4" t="s">
        <v>254</v>
      </c>
      <c r="BH4">
        <v>1.9</v>
      </c>
      <c r="BI4" t="s">
        <v>277</v>
      </c>
      <c r="BO4" t="s">
        <v>287</v>
      </c>
      <c r="BS4">
        <v>0</v>
      </c>
      <c r="BT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I4" t="s">
        <v>254</v>
      </c>
      <c r="CK4">
        <v>0</v>
      </c>
      <c r="CM4" t="s">
        <v>297</v>
      </c>
      <c r="CN4" t="s">
        <v>254</v>
      </c>
      <c r="CO4">
        <v>1958</v>
      </c>
      <c r="CP4">
        <v>0</v>
      </c>
      <c r="CQ4" t="s">
        <v>306</v>
      </c>
      <c r="CV4" t="s">
        <v>308</v>
      </c>
      <c r="CX4">
        <v>0</v>
      </c>
      <c r="CY4">
        <v>0</v>
      </c>
      <c r="DA4" t="s">
        <v>254</v>
      </c>
      <c r="DD4">
        <v>12064</v>
      </c>
      <c r="DE4">
        <v>16</v>
      </c>
      <c r="DF4">
        <v>31051.2009</v>
      </c>
      <c r="DG4" t="s">
        <v>321</v>
      </c>
      <c r="DH4" t="s">
        <v>326</v>
      </c>
      <c r="DJ4" t="s">
        <v>254</v>
      </c>
      <c r="DK4" t="s">
        <v>332</v>
      </c>
      <c r="DL4" t="s">
        <v>335</v>
      </c>
      <c r="DM4">
        <v>56</v>
      </c>
      <c r="DN4" t="s">
        <v>338</v>
      </c>
    </row>
    <row r="5" spans="1:118">
      <c r="A5" s="1">
        <f>HYPERLINK("https://lsnyc.legalserver.org/matter/dynamic-profile/view/1905931","19-1905931")</f>
        <v>0</v>
      </c>
      <c r="B5" t="s">
        <v>119</v>
      </c>
      <c r="C5" t="s">
        <v>120</v>
      </c>
      <c r="D5">
        <v>2091</v>
      </c>
      <c r="E5" t="s">
        <v>124</v>
      </c>
      <c r="G5" t="s">
        <v>131</v>
      </c>
      <c r="H5" t="s">
        <v>146</v>
      </c>
      <c r="I5" t="s">
        <v>161</v>
      </c>
      <c r="J5" t="s">
        <v>173</v>
      </c>
      <c r="K5" t="s">
        <v>174</v>
      </c>
      <c r="L5" t="s">
        <v>178</v>
      </c>
      <c r="M5" t="s">
        <v>131</v>
      </c>
      <c r="N5" t="s">
        <v>136</v>
      </c>
      <c r="O5" t="s">
        <v>194</v>
      </c>
      <c r="Q5" t="s">
        <v>197</v>
      </c>
      <c r="R5">
        <v>0</v>
      </c>
      <c r="S5">
        <v>1</v>
      </c>
      <c r="T5">
        <v>0</v>
      </c>
      <c r="U5">
        <v>142000</v>
      </c>
      <c r="V5" t="s">
        <v>201</v>
      </c>
      <c r="W5">
        <v>11236</v>
      </c>
      <c r="X5" t="s">
        <v>205</v>
      </c>
      <c r="Y5" t="s">
        <v>210</v>
      </c>
      <c r="AC5" t="s">
        <v>224</v>
      </c>
      <c r="AD5" t="s">
        <v>235</v>
      </c>
      <c r="AE5" t="s">
        <v>242</v>
      </c>
      <c r="AF5">
        <v>440000</v>
      </c>
      <c r="AG5">
        <v>100000</v>
      </c>
      <c r="AH5">
        <v>30</v>
      </c>
      <c r="AL5">
        <v>0</v>
      </c>
      <c r="AM5">
        <v>0</v>
      </c>
      <c r="AN5" t="s">
        <v>251</v>
      </c>
      <c r="AP5">
        <v>-1</v>
      </c>
      <c r="AQ5">
        <v>-1</v>
      </c>
      <c r="AR5">
        <v>4020.52</v>
      </c>
      <c r="AS5">
        <v>0</v>
      </c>
      <c r="AT5" t="s">
        <v>253</v>
      </c>
      <c r="AU5" t="s">
        <v>253</v>
      </c>
      <c r="AX5" t="s">
        <v>258</v>
      </c>
      <c r="BB5" t="s">
        <v>254</v>
      </c>
      <c r="BC5" t="s">
        <v>254</v>
      </c>
      <c r="BD5" t="s">
        <v>267</v>
      </c>
      <c r="BE5">
        <v>0</v>
      </c>
      <c r="BG5" t="s">
        <v>254</v>
      </c>
      <c r="BH5">
        <v>6.65</v>
      </c>
      <c r="BI5" t="s">
        <v>278</v>
      </c>
      <c r="BO5" t="s">
        <v>287</v>
      </c>
      <c r="BS5">
        <v>0</v>
      </c>
      <c r="BT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I5" t="s">
        <v>254</v>
      </c>
      <c r="CK5">
        <v>0</v>
      </c>
      <c r="CM5" t="s">
        <v>298</v>
      </c>
      <c r="CN5" t="s">
        <v>254</v>
      </c>
      <c r="CO5">
        <v>3400</v>
      </c>
      <c r="CP5">
        <v>1</v>
      </c>
      <c r="CQ5" t="s">
        <v>306</v>
      </c>
      <c r="CV5" t="s">
        <v>309</v>
      </c>
      <c r="CX5">
        <v>0</v>
      </c>
      <c r="CY5">
        <v>0</v>
      </c>
      <c r="DA5" t="s">
        <v>254</v>
      </c>
      <c r="DD5">
        <v>8035</v>
      </c>
      <c r="DE5">
        <v>32</v>
      </c>
      <c r="DG5" t="s">
        <v>321</v>
      </c>
      <c r="DH5" t="s">
        <v>325</v>
      </c>
      <c r="DI5" t="s">
        <v>331</v>
      </c>
      <c r="DJ5" t="s">
        <v>254</v>
      </c>
      <c r="DK5" t="s">
        <v>332</v>
      </c>
      <c r="DL5" t="s">
        <v>335</v>
      </c>
      <c r="DM5">
        <v>45</v>
      </c>
      <c r="DN5" t="s">
        <v>339</v>
      </c>
    </row>
    <row r="6" spans="1:118">
      <c r="A6" s="1">
        <f>HYPERLINK("https://lsnyc.legalserver.org/matter/dynamic-profile/view/1838862","17-1838862")</f>
        <v>0</v>
      </c>
      <c r="B6" t="s">
        <v>119</v>
      </c>
      <c r="C6" t="s">
        <v>120</v>
      </c>
      <c r="D6">
        <v>2091</v>
      </c>
      <c r="E6" t="s">
        <v>124</v>
      </c>
      <c r="G6" t="s">
        <v>132</v>
      </c>
      <c r="H6" t="s">
        <v>147</v>
      </c>
      <c r="I6" t="s">
        <v>162</v>
      </c>
      <c r="J6" t="s">
        <v>173</v>
      </c>
      <c r="K6" t="s">
        <v>174</v>
      </c>
      <c r="L6" t="s">
        <v>179</v>
      </c>
      <c r="M6" t="s">
        <v>132</v>
      </c>
      <c r="N6" t="s">
        <v>188</v>
      </c>
      <c r="O6" t="s">
        <v>194</v>
      </c>
      <c r="Q6" t="s">
        <v>197</v>
      </c>
      <c r="R6">
        <v>0</v>
      </c>
      <c r="S6">
        <v>1</v>
      </c>
      <c r="T6">
        <v>0</v>
      </c>
      <c r="U6">
        <v>52800</v>
      </c>
      <c r="V6" t="s">
        <v>201</v>
      </c>
      <c r="W6">
        <v>11212</v>
      </c>
      <c r="X6" t="s">
        <v>205</v>
      </c>
      <c r="Y6" t="s">
        <v>212</v>
      </c>
      <c r="Z6" t="s">
        <v>216</v>
      </c>
      <c r="AA6" t="s">
        <v>218</v>
      </c>
      <c r="AC6" t="s">
        <v>225</v>
      </c>
      <c r="AD6" t="s">
        <v>225</v>
      </c>
      <c r="AF6">
        <v>311171</v>
      </c>
      <c r="AG6">
        <v>0</v>
      </c>
      <c r="AH6">
        <v>30</v>
      </c>
      <c r="AL6">
        <v>0</v>
      </c>
      <c r="AM6">
        <v>0</v>
      </c>
      <c r="AP6">
        <v>4.25</v>
      </c>
      <c r="AQ6">
        <v>0</v>
      </c>
      <c r="AR6">
        <v>1769.79</v>
      </c>
      <c r="AS6">
        <v>0</v>
      </c>
      <c r="AT6" t="s">
        <v>253</v>
      </c>
      <c r="AU6" t="s">
        <v>254</v>
      </c>
      <c r="AX6" t="s">
        <v>259</v>
      </c>
      <c r="BB6" t="s">
        <v>254</v>
      </c>
      <c r="BC6" t="s">
        <v>254</v>
      </c>
      <c r="BD6" t="s">
        <v>268</v>
      </c>
      <c r="BE6">
        <v>0</v>
      </c>
      <c r="BG6" t="s">
        <v>254</v>
      </c>
      <c r="BH6">
        <v>57.45</v>
      </c>
      <c r="BI6" t="s">
        <v>276</v>
      </c>
      <c r="BJ6" t="s">
        <v>283</v>
      </c>
      <c r="BM6" t="s">
        <v>284</v>
      </c>
      <c r="BO6" t="s">
        <v>288</v>
      </c>
      <c r="BP6" t="s">
        <v>292</v>
      </c>
      <c r="BS6">
        <v>294853.24</v>
      </c>
      <c r="BT6">
        <v>0</v>
      </c>
      <c r="BU6">
        <v>30</v>
      </c>
      <c r="BW6" t="s">
        <v>251</v>
      </c>
      <c r="BY6">
        <v>4.5</v>
      </c>
      <c r="CA6">
        <v>1911.91</v>
      </c>
      <c r="CB6">
        <v>0</v>
      </c>
      <c r="CC6">
        <v>0</v>
      </c>
      <c r="CD6">
        <v>0</v>
      </c>
      <c r="CE6">
        <v>43064.92</v>
      </c>
      <c r="CF6">
        <v>0</v>
      </c>
      <c r="CG6">
        <v>0</v>
      </c>
      <c r="CI6" t="s">
        <v>253</v>
      </c>
      <c r="CK6">
        <v>0</v>
      </c>
      <c r="CM6" t="s">
        <v>299</v>
      </c>
      <c r="CN6" t="s">
        <v>254</v>
      </c>
      <c r="CO6">
        <v>1400.88</v>
      </c>
      <c r="CP6">
        <v>0</v>
      </c>
      <c r="CQ6" t="s">
        <v>305</v>
      </c>
      <c r="CV6" t="s">
        <v>259</v>
      </c>
      <c r="CX6">
        <v>0</v>
      </c>
      <c r="CY6">
        <v>0</v>
      </c>
      <c r="DA6" t="s">
        <v>254</v>
      </c>
      <c r="DD6">
        <v>3541</v>
      </c>
      <c r="DE6">
        <v>129</v>
      </c>
      <c r="DF6" t="s">
        <v>314</v>
      </c>
      <c r="DG6" t="s">
        <v>323</v>
      </c>
      <c r="DH6" t="s">
        <v>326</v>
      </c>
      <c r="DJ6" t="s">
        <v>254</v>
      </c>
      <c r="DK6" t="s">
        <v>333</v>
      </c>
      <c r="DL6" t="s">
        <v>335</v>
      </c>
      <c r="DM6">
        <v>51</v>
      </c>
      <c r="DN6" t="s">
        <v>340</v>
      </c>
    </row>
    <row r="7" spans="1:118">
      <c r="A7" s="1">
        <f>HYPERLINK("https://lsnyc.legalserver.org/matter/dynamic-profile/view/1882658","18-1882658")</f>
        <v>0</v>
      </c>
      <c r="B7" t="s">
        <v>118</v>
      </c>
      <c r="C7" t="s">
        <v>122</v>
      </c>
      <c r="D7">
        <v>2094</v>
      </c>
      <c r="E7" t="s">
        <v>126</v>
      </c>
      <c r="G7" t="s">
        <v>133</v>
      </c>
      <c r="H7" t="s">
        <v>148</v>
      </c>
      <c r="I7" t="s">
        <v>163</v>
      </c>
      <c r="J7" t="s">
        <v>173</v>
      </c>
      <c r="K7" t="s">
        <v>174</v>
      </c>
      <c r="L7" t="s">
        <v>180</v>
      </c>
      <c r="M7" t="s">
        <v>133</v>
      </c>
      <c r="N7" t="s">
        <v>189</v>
      </c>
      <c r="O7" t="s">
        <v>194</v>
      </c>
      <c r="Q7" t="s">
        <v>197</v>
      </c>
      <c r="R7">
        <v>0</v>
      </c>
      <c r="S7">
        <v>3</v>
      </c>
      <c r="T7">
        <v>0</v>
      </c>
      <c r="U7">
        <v>33600</v>
      </c>
      <c r="V7" t="s">
        <v>200</v>
      </c>
      <c r="W7">
        <v>10466</v>
      </c>
      <c r="X7" t="s">
        <v>207</v>
      </c>
      <c r="Y7" t="s">
        <v>212</v>
      </c>
      <c r="AA7" t="s">
        <v>217</v>
      </c>
      <c r="AC7" t="s">
        <v>226</v>
      </c>
      <c r="AD7" t="s">
        <v>236</v>
      </c>
      <c r="AF7">
        <v>536643</v>
      </c>
      <c r="AG7">
        <v>0</v>
      </c>
      <c r="AH7" t="s">
        <v>243</v>
      </c>
      <c r="AJ7" t="s">
        <v>247</v>
      </c>
      <c r="AL7">
        <v>0</v>
      </c>
      <c r="AM7">
        <v>0</v>
      </c>
      <c r="AN7" t="s">
        <v>251</v>
      </c>
      <c r="AP7">
        <v>3.625</v>
      </c>
      <c r="AQ7">
        <v>0</v>
      </c>
      <c r="AR7">
        <v>3487.15</v>
      </c>
      <c r="AS7">
        <v>0</v>
      </c>
      <c r="AT7" t="s">
        <v>253</v>
      </c>
      <c r="AU7" t="s">
        <v>254</v>
      </c>
      <c r="AX7" t="s">
        <v>260</v>
      </c>
      <c r="BB7" t="s">
        <v>254</v>
      </c>
      <c r="BC7" t="s">
        <v>254</v>
      </c>
      <c r="BE7">
        <v>0</v>
      </c>
      <c r="BF7" t="s">
        <v>273</v>
      </c>
      <c r="BG7" t="s">
        <v>254</v>
      </c>
      <c r="BH7">
        <v>22.5</v>
      </c>
      <c r="BI7" t="s">
        <v>276</v>
      </c>
      <c r="BJ7" t="s">
        <v>283</v>
      </c>
      <c r="BM7" t="s">
        <v>284</v>
      </c>
      <c r="BO7" t="s">
        <v>289</v>
      </c>
      <c r="BP7" t="s">
        <v>286</v>
      </c>
      <c r="BS7">
        <v>417069.38</v>
      </c>
      <c r="BT7">
        <v>0</v>
      </c>
      <c r="BU7">
        <v>30</v>
      </c>
      <c r="BW7" t="s">
        <v>251</v>
      </c>
      <c r="BY7">
        <v>4.375</v>
      </c>
      <c r="CA7">
        <v>2082.37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I7" t="s">
        <v>254</v>
      </c>
      <c r="CK7">
        <v>0</v>
      </c>
      <c r="CM7" t="s">
        <v>300</v>
      </c>
      <c r="CN7" t="s">
        <v>254</v>
      </c>
      <c r="CO7">
        <v>3487.15</v>
      </c>
      <c r="CP7">
        <v>0</v>
      </c>
      <c r="CQ7" t="s">
        <v>306</v>
      </c>
      <c r="CV7" t="s">
        <v>264</v>
      </c>
      <c r="CX7">
        <v>0</v>
      </c>
      <c r="CY7">
        <v>0</v>
      </c>
      <c r="DA7" t="s">
        <v>254</v>
      </c>
      <c r="DD7">
        <v>5017</v>
      </c>
      <c r="DE7">
        <v>42</v>
      </c>
      <c r="DF7" t="s">
        <v>315</v>
      </c>
      <c r="DG7" t="s">
        <v>323</v>
      </c>
      <c r="DH7" t="s">
        <v>327</v>
      </c>
      <c r="DJ7" t="s">
        <v>254</v>
      </c>
      <c r="DK7" t="s">
        <v>333</v>
      </c>
      <c r="DL7" t="s">
        <v>335</v>
      </c>
      <c r="DM7">
        <v>58</v>
      </c>
      <c r="DN7" t="s">
        <v>341</v>
      </c>
    </row>
    <row r="8" spans="1:118">
      <c r="A8" s="1">
        <f>HYPERLINK("https://lsnyc.legalserver.org/matter/dynamic-profile/view/1902481","19-1902481")</f>
        <v>0</v>
      </c>
      <c r="B8" t="s">
        <v>118</v>
      </c>
      <c r="C8" t="s">
        <v>120</v>
      </c>
      <c r="D8">
        <v>2091</v>
      </c>
      <c r="E8" t="s">
        <v>124</v>
      </c>
      <c r="G8" t="s">
        <v>134</v>
      </c>
      <c r="H8" t="s">
        <v>149</v>
      </c>
      <c r="I8" t="s">
        <v>164</v>
      </c>
      <c r="J8" t="s">
        <v>173</v>
      </c>
      <c r="K8" t="s">
        <v>174</v>
      </c>
      <c r="L8" t="s">
        <v>181</v>
      </c>
      <c r="M8" t="s">
        <v>134</v>
      </c>
      <c r="N8" t="s">
        <v>189</v>
      </c>
      <c r="O8" t="s">
        <v>195</v>
      </c>
      <c r="R8">
        <v>0</v>
      </c>
      <c r="S8">
        <v>2</v>
      </c>
      <c r="T8">
        <v>0</v>
      </c>
      <c r="U8">
        <v>62000</v>
      </c>
      <c r="V8" t="s">
        <v>202</v>
      </c>
      <c r="W8">
        <v>11238</v>
      </c>
      <c r="X8" t="s">
        <v>205</v>
      </c>
      <c r="Y8" t="s">
        <v>209</v>
      </c>
      <c r="AA8" t="s">
        <v>219</v>
      </c>
      <c r="AD8" t="s">
        <v>237</v>
      </c>
      <c r="AF8">
        <v>417000</v>
      </c>
      <c r="AG8">
        <v>0</v>
      </c>
      <c r="AH8">
        <v>30</v>
      </c>
      <c r="AL8">
        <v>0</v>
      </c>
      <c r="AM8">
        <v>0</v>
      </c>
      <c r="AP8">
        <v>2</v>
      </c>
      <c r="AQ8">
        <v>0</v>
      </c>
      <c r="AR8">
        <v>1144.65</v>
      </c>
      <c r="AS8">
        <v>0</v>
      </c>
      <c r="AT8" t="s">
        <v>254</v>
      </c>
      <c r="AU8" t="s">
        <v>254</v>
      </c>
      <c r="BB8" t="s">
        <v>254</v>
      </c>
      <c r="BC8" t="s">
        <v>254</v>
      </c>
      <c r="BE8">
        <v>0</v>
      </c>
      <c r="BG8" t="s">
        <v>254</v>
      </c>
      <c r="BH8">
        <v>6.9</v>
      </c>
      <c r="BI8" t="s">
        <v>279</v>
      </c>
      <c r="BJ8" t="s">
        <v>277</v>
      </c>
      <c r="BO8" t="s">
        <v>290</v>
      </c>
      <c r="BP8" t="s">
        <v>287</v>
      </c>
      <c r="BS8">
        <v>0</v>
      </c>
      <c r="BT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I8" t="s">
        <v>254</v>
      </c>
      <c r="CK8">
        <v>0</v>
      </c>
      <c r="CM8" t="s">
        <v>301</v>
      </c>
      <c r="CN8" t="s">
        <v>254</v>
      </c>
      <c r="CO8">
        <v>1044.65</v>
      </c>
      <c r="CP8">
        <v>0</v>
      </c>
      <c r="CQ8" t="s">
        <v>306</v>
      </c>
      <c r="CV8" t="s">
        <v>261</v>
      </c>
      <c r="CX8">
        <v>0</v>
      </c>
      <c r="CY8">
        <v>0</v>
      </c>
      <c r="DA8" t="s">
        <v>254</v>
      </c>
      <c r="DD8">
        <v>2119</v>
      </c>
      <c r="DE8">
        <v>22</v>
      </c>
      <c r="DG8" t="s">
        <v>321</v>
      </c>
      <c r="DH8" t="s">
        <v>328</v>
      </c>
      <c r="DJ8" t="s">
        <v>254</v>
      </c>
      <c r="DK8" t="s">
        <v>332</v>
      </c>
      <c r="DL8" t="s">
        <v>335</v>
      </c>
      <c r="DM8">
        <v>50</v>
      </c>
      <c r="DN8" t="s">
        <v>342</v>
      </c>
    </row>
    <row r="9" spans="1:118">
      <c r="A9" s="1">
        <f>HYPERLINK("https://lsnyc.legalserver.org/matter/dynamic-profile/view/1868914","18-1868914")</f>
        <v>0</v>
      </c>
      <c r="B9" t="s">
        <v>118</v>
      </c>
      <c r="C9" t="s">
        <v>120</v>
      </c>
      <c r="D9">
        <v>2091</v>
      </c>
      <c r="E9" t="s">
        <v>124</v>
      </c>
      <c r="G9" t="s">
        <v>135</v>
      </c>
      <c r="H9" t="s">
        <v>150</v>
      </c>
      <c r="I9" t="s">
        <v>165</v>
      </c>
      <c r="J9" t="s">
        <v>173</v>
      </c>
      <c r="K9" t="s">
        <v>174</v>
      </c>
      <c r="L9" t="s">
        <v>179</v>
      </c>
      <c r="M9" t="s">
        <v>135</v>
      </c>
      <c r="N9" t="s">
        <v>190</v>
      </c>
      <c r="O9" t="s">
        <v>195</v>
      </c>
      <c r="R9">
        <v>1</v>
      </c>
      <c r="S9">
        <v>2</v>
      </c>
      <c r="T9">
        <v>0</v>
      </c>
      <c r="U9">
        <v>73543.34</v>
      </c>
      <c r="V9" t="s">
        <v>203</v>
      </c>
      <c r="W9">
        <v>11203</v>
      </c>
      <c r="X9" t="s">
        <v>205</v>
      </c>
      <c r="Y9" t="s">
        <v>213</v>
      </c>
      <c r="AA9" t="s">
        <v>217</v>
      </c>
      <c r="AC9" t="s">
        <v>227</v>
      </c>
      <c r="AD9" t="s">
        <v>227</v>
      </c>
      <c r="AF9">
        <v>318250</v>
      </c>
      <c r="AG9">
        <v>0</v>
      </c>
      <c r="AJ9" t="s">
        <v>246</v>
      </c>
      <c r="AL9">
        <v>321294.18</v>
      </c>
      <c r="AM9">
        <v>0</v>
      </c>
      <c r="AN9" t="s">
        <v>252</v>
      </c>
      <c r="AP9">
        <v>2</v>
      </c>
      <c r="AQ9">
        <v>0</v>
      </c>
      <c r="AR9">
        <v>0</v>
      </c>
      <c r="AS9">
        <v>0</v>
      </c>
      <c r="AT9" t="s">
        <v>254</v>
      </c>
      <c r="AU9" t="s">
        <v>254</v>
      </c>
      <c r="AX9" t="s">
        <v>259</v>
      </c>
      <c r="BB9" t="s">
        <v>254</v>
      </c>
      <c r="BC9" t="s">
        <v>254</v>
      </c>
      <c r="BD9" t="s">
        <v>269</v>
      </c>
      <c r="BE9">
        <v>1</v>
      </c>
      <c r="BF9" t="s">
        <v>274</v>
      </c>
      <c r="BG9" t="s">
        <v>254</v>
      </c>
      <c r="BH9">
        <v>27</v>
      </c>
      <c r="BI9" t="s">
        <v>276</v>
      </c>
      <c r="BS9">
        <v>0</v>
      </c>
      <c r="BT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I9" t="s">
        <v>254</v>
      </c>
      <c r="CK9">
        <v>0</v>
      </c>
      <c r="CM9" t="s">
        <v>302</v>
      </c>
      <c r="CN9" t="s">
        <v>254</v>
      </c>
      <c r="CO9">
        <v>1121.53</v>
      </c>
      <c r="CP9">
        <v>0</v>
      </c>
      <c r="CQ9" t="s">
        <v>305</v>
      </c>
      <c r="CV9" t="s">
        <v>307</v>
      </c>
      <c r="CX9">
        <v>0</v>
      </c>
      <c r="CY9">
        <v>0</v>
      </c>
      <c r="DA9" t="s">
        <v>254</v>
      </c>
      <c r="DD9">
        <v>4920</v>
      </c>
      <c r="DE9">
        <v>134</v>
      </c>
      <c r="DF9" t="s">
        <v>316</v>
      </c>
      <c r="DG9" t="s">
        <v>323</v>
      </c>
      <c r="DH9" t="s">
        <v>329</v>
      </c>
      <c r="DJ9" t="s">
        <v>254</v>
      </c>
      <c r="DK9" t="s">
        <v>333</v>
      </c>
      <c r="DL9" t="s">
        <v>335</v>
      </c>
      <c r="DM9">
        <v>55</v>
      </c>
      <c r="DN9" t="s">
        <v>343</v>
      </c>
    </row>
    <row r="10" spans="1:118">
      <c r="A10" s="1">
        <f>HYPERLINK("https://lsnyc.legalserver.org/matter/dynamic-profile/view/1911651","19-1911651")</f>
        <v>0</v>
      </c>
      <c r="B10" t="s">
        <v>118</v>
      </c>
      <c r="C10" t="s">
        <v>121</v>
      </c>
      <c r="D10">
        <v>2093</v>
      </c>
      <c r="E10" t="s">
        <v>125</v>
      </c>
      <c r="G10" t="s">
        <v>136</v>
      </c>
      <c r="H10" t="s">
        <v>151</v>
      </c>
      <c r="I10" t="s">
        <v>166</v>
      </c>
      <c r="J10" t="s">
        <v>173</v>
      </c>
      <c r="K10" t="s">
        <v>174</v>
      </c>
      <c r="L10" t="s">
        <v>177</v>
      </c>
      <c r="M10" t="s">
        <v>136</v>
      </c>
      <c r="N10" t="s">
        <v>188</v>
      </c>
      <c r="O10" t="s">
        <v>195</v>
      </c>
      <c r="Q10" t="s">
        <v>197</v>
      </c>
      <c r="R10">
        <v>1</v>
      </c>
      <c r="S10">
        <v>4</v>
      </c>
      <c r="T10">
        <v>2</v>
      </c>
      <c r="U10">
        <v>73680</v>
      </c>
      <c r="V10" t="s">
        <v>199</v>
      </c>
      <c r="W10">
        <v>11377</v>
      </c>
      <c r="X10" t="s">
        <v>206</v>
      </c>
      <c r="Y10" t="s">
        <v>212</v>
      </c>
      <c r="AA10" t="s">
        <v>217</v>
      </c>
      <c r="AC10" t="s">
        <v>228</v>
      </c>
      <c r="AD10" t="s">
        <v>238</v>
      </c>
      <c r="AF10">
        <v>560000</v>
      </c>
      <c r="AG10">
        <v>0</v>
      </c>
      <c r="AH10">
        <v>360</v>
      </c>
      <c r="AJ10" t="s">
        <v>245</v>
      </c>
      <c r="AL10">
        <v>540376</v>
      </c>
      <c r="AM10">
        <v>0</v>
      </c>
      <c r="AN10" t="s">
        <v>251</v>
      </c>
      <c r="AP10">
        <v>6.75</v>
      </c>
      <c r="AQ10">
        <v>0</v>
      </c>
      <c r="AR10">
        <v>4132</v>
      </c>
      <c r="AS10">
        <v>0</v>
      </c>
      <c r="AT10" t="s">
        <v>253</v>
      </c>
      <c r="AU10" t="s">
        <v>254</v>
      </c>
      <c r="AX10" t="s">
        <v>261</v>
      </c>
      <c r="BB10" t="s">
        <v>254</v>
      </c>
      <c r="BC10" t="s">
        <v>254</v>
      </c>
      <c r="BE10">
        <v>0</v>
      </c>
      <c r="BG10" t="s">
        <v>254</v>
      </c>
      <c r="BH10">
        <v>3</v>
      </c>
      <c r="BI10" t="s">
        <v>277</v>
      </c>
      <c r="BO10" t="s">
        <v>287</v>
      </c>
      <c r="BS10">
        <v>0</v>
      </c>
      <c r="BT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I10" t="s">
        <v>254</v>
      </c>
      <c r="CK10">
        <v>0</v>
      </c>
      <c r="CM10" t="s">
        <v>296</v>
      </c>
      <c r="CN10" t="s">
        <v>254</v>
      </c>
      <c r="CO10">
        <v>4132</v>
      </c>
      <c r="CP10">
        <v>0</v>
      </c>
      <c r="CQ10" t="s">
        <v>306</v>
      </c>
      <c r="CV10" t="s">
        <v>310</v>
      </c>
      <c r="CX10">
        <v>0</v>
      </c>
      <c r="CY10">
        <v>0</v>
      </c>
      <c r="DA10" t="s">
        <v>254</v>
      </c>
      <c r="DD10">
        <v>1304</v>
      </c>
      <c r="DE10">
        <v>6</v>
      </c>
      <c r="DF10" t="s">
        <v>317</v>
      </c>
      <c r="DG10" t="s">
        <v>321</v>
      </c>
      <c r="DH10" t="s">
        <v>326</v>
      </c>
      <c r="DJ10" t="s">
        <v>254</v>
      </c>
      <c r="DK10" t="s">
        <v>332</v>
      </c>
      <c r="DL10" t="s">
        <v>335</v>
      </c>
      <c r="DM10">
        <v>57</v>
      </c>
      <c r="DN10" t="s">
        <v>344</v>
      </c>
    </row>
    <row r="11" spans="1:118">
      <c r="A11" s="1">
        <f>HYPERLINK("https://lsnyc.legalserver.org/matter/dynamic-profile/view/1863658","18-1863658")</f>
        <v>0</v>
      </c>
      <c r="B11" t="s">
        <v>119</v>
      </c>
      <c r="C11" t="s">
        <v>120</v>
      </c>
      <c r="D11">
        <v>2091</v>
      </c>
      <c r="E11" t="s">
        <v>124</v>
      </c>
      <c r="G11" t="s">
        <v>137</v>
      </c>
      <c r="H11" t="s">
        <v>152</v>
      </c>
      <c r="I11" t="s">
        <v>167</v>
      </c>
      <c r="J11" t="s">
        <v>173</v>
      </c>
      <c r="K11" t="s">
        <v>174</v>
      </c>
      <c r="L11" t="s">
        <v>179</v>
      </c>
      <c r="M11" t="s">
        <v>137</v>
      </c>
      <c r="N11" t="s">
        <v>188</v>
      </c>
      <c r="O11" t="s">
        <v>195</v>
      </c>
      <c r="Q11" t="s">
        <v>197</v>
      </c>
      <c r="R11">
        <v>0</v>
      </c>
      <c r="S11">
        <v>3</v>
      </c>
      <c r="T11">
        <v>0</v>
      </c>
      <c r="U11">
        <v>41816.8</v>
      </c>
      <c r="V11" t="s">
        <v>204</v>
      </c>
      <c r="W11">
        <v>11207</v>
      </c>
      <c r="X11" t="s">
        <v>205</v>
      </c>
      <c r="Y11" t="s">
        <v>214</v>
      </c>
      <c r="Z11" t="s">
        <v>212</v>
      </c>
      <c r="AA11" t="s">
        <v>217</v>
      </c>
      <c r="AC11" t="s">
        <v>229</v>
      </c>
      <c r="AD11" t="s">
        <v>239</v>
      </c>
      <c r="AF11">
        <v>588339</v>
      </c>
      <c r="AG11">
        <v>0</v>
      </c>
      <c r="AH11">
        <v>25</v>
      </c>
      <c r="AL11">
        <v>0</v>
      </c>
      <c r="AM11">
        <v>0</v>
      </c>
      <c r="AN11" t="s">
        <v>249</v>
      </c>
      <c r="AP11">
        <v>4.875</v>
      </c>
      <c r="AQ11">
        <v>0</v>
      </c>
      <c r="AR11">
        <v>1457.6</v>
      </c>
      <c r="AS11">
        <v>0</v>
      </c>
      <c r="AT11" t="s">
        <v>253</v>
      </c>
      <c r="AU11" t="s">
        <v>254</v>
      </c>
      <c r="AX11" t="s">
        <v>259</v>
      </c>
      <c r="BB11" t="s">
        <v>254</v>
      </c>
      <c r="BC11" t="s">
        <v>254</v>
      </c>
      <c r="BD11" t="s">
        <v>270</v>
      </c>
      <c r="BE11">
        <v>0</v>
      </c>
      <c r="BG11" t="s">
        <v>254</v>
      </c>
      <c r="BH11">
        <v>22.25</v>
      </c>
      <c r="BI11" t="s">
        <v>276</v>
      </c>
      <c r="BJ11" t="s">
        <v>281</v>
      </c>
      <c r="BO11" t="s">
        <v>291</v>
      </c>
      <c r="BP11" t="s">
        <v>293</v>
      </c>
      <c r="BQ11" t="s">
        <v>291</v>
      </c>
      <c r="BS11">
        <v>0</v>
      </c>
      <c r="BT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I11" t="s">
        <v>254</v>
      </c>
      <c r="CK11">
        <v>0</v>
      </c>
      <c r="CM11" t="s">
        <v>299</v>
      </c>
      <c r="CN11" t="s">
        <v>254</v>
      </c>
      <c r="CO11">
        <v>955.48</v>
      </c>
      <c r="CP11">
        <v>0</v>
      </c>
      <c r="CQ11" t="s">
        <v>306</v>
      </c>
      <c r="CV11" t="s">
        <v>311</v>
      </c>
      <c r="CX11">
        <v>0</v>
      </c>
      <c r="CY11">
        <v>0</v>
      </c>
      <c r="DA11" t="s">
        <v>254</v>
      </c>
      <c r="DD11">
        <v>3663</v>
      </c>
      <c r="DE11">
        <v>51</v>
      </c>
      <c r="DF11" t="s">
        <v>318</v>
      </c>
      <c r="DG11" t="s">
        <v>323</v>
      </c>
      <c r="DH11" t="s">
        <v>326</v>
      </c>
      <c r="DJ11" t="s">
        <v>254</v>
      </c>
      <c r="DK11" t="s">
        <v>333</v>
      </c>
      <c r="DL11" t="s">
        <v>335</v>
      </c>
      <c r="DM11">
        <v>50</v>
      </c>
      <c r="DN11" t="s">
        <v>345</v>
      </c>
    </row>
    <row r="12" spans="1:118">
      <c r="A12" s="1">
        <f>HYPERLINK("https://lsnyc.legalserver.org/matter/dynamic-profile/view/1836317","17-1836317")</f>
        <v>0</v>
      </c>
      <c r="B12" t="s">
        <v>119</v>
      </c>
      <c r="C12" t="s">
        <v>120</v>
      </c>
      <c r="D12">
        <v>2091</v>
      </c>
      <c r="E12" t="s">
        <v>124</v>
      </c>
      <c r="G12" t="s">
        <v>138</v>
      </c>
      <c r="H12" t="s">
        <v>153</v>
      </c>
      <c r="I12" t="s">
        <v>168</v>
      </c>
      <c r="J12" t="s">
        <v>173</v>
      </c>
      <c r="K12" t="s">
        <v>174</v>
      </c>
      <c r="L12" t="s">
        <v>182</v>
      </c>
      <c r="M12" t="s">
        <v>138</v>
      </c>
      <c r="N12" t="s">
        <v>142</v>
      </c>
      <c r="O12" t="s">
        <v>195</v>
      </c>
      <c r="Q12" t="s">
        <v>197</v>
      </c>
      <c r="R12">
        <v>0</v>
      </c>
      <c r="S12">
        <v>1</v>
      </c>
      <c r="T12">
        <v>0</v>
      </c>
      <c r="U12">
        <v>59400</v>
      </c>
      <c r="V12" t="s">
        <v>201</v>
      </c>
      <c r="W12">
        <v>11212</v>
      </c>
      <c r="X12" t="s">
        <v>205</v>
      </c>
      <c r="Y12" t="s">
        <v>212</v>
      </c>
      <c r="Z12" t="s">
        <v>210</v>
      </c>
      <c r="AA12" t="s">
        <v>220</v>
      </c>
      <c r="AD12" t="s">
        <v>240</v>
      </c>
      <c r="AF12">
        <v>472500</v>
      </c>
      <c r="AG12">
        <v>0</v>
      </c>
      <c r="AH12">
        <v>30</v>
      </c>
      <c r="AL12">
        <v>0</v>
      </c>
      <c r="AM12">
        <v>0</v>
      </c>
      <c r="AP12">
        <v>7.25</v>
      </c>
      <c r="AQ12">
        <v>0</v>
      </c>
      <c r="AR12">
        <v>3506.31</v>
      </c>
      <c r="AS12">
        <v>0</v>
      </c>
      <c r="AT12" t="s">
        <v>253</v>
      </c>
      <c r="AU12" t="s">
        <v>254</v>
      </c>
      <c r="AX12" t="s">
        <v>262</v>
      </c>
      <c r="BB12" t="s">
        <v>254</v>
      </c>
      <c r="BC12" t="s">
        <v>254</v>
      </c>
      <c r="BD12" t="s">
        <v>271</v>
      </c>
      <c r="BE12">
        <v>0</v>
      </c>
      <c r="BG12" t="s">
        <v>254</v>
      </c>
      <c r="BH12">
        <v>90.40000000000001</v>
      </c>
      <c r="BI12" t="s">
        <v>280</v>
      </c>
      <c r="BJ12" t="s">
        <v>277</v>
      </c>
      <c r="BM12" t="s">
        <v>284</v>
      </c>
      <c r="BO12" t="s">
        <v>289</v>
      </c>
      <c r="BP12" t="s">
        <v>287</v>
      </c>
      <c r="BS12">
        <v>744000</v>
      </c>
      <c r="BT12">
        <v>0</v>
      </c>
      <c r="BU12">
        <v>21</v>
      </c>
      <c r="BW12" t="s">
        <v>251</v>
      </c>
      <c r="BY12">
        <v>3</v>
      </c>
      <c r="CA12">
        <v>1932.59</v>
      </c>
      <c r="CB12">
        <v>0</v>
      </c>
      <c r="CC12">
        <v>152937.59</v>
      </c>
      <c r="CD12">
        <v>0</v>
      </c>
      <c r="CE12">
        <v>277000</v>
      </c>
      <c r="CF12">
        <v>0</v>
      </c>
      <c r="CG12">
        <v>0</v>
      </c>
      <c r="CI12" t="s">
        <v>253</v>
      </c>
      <c r="CK12">
        <v>0</v>
      </c>
      <c r="CM12" t="s">
        <v>295</v>
      </c>
      <c r="CN12" t="s">
        <v>254</v>
      </c>
      <c r="CO12">
        <v>2922.31</v>
      </c>
      <c r="CP12">
        <v>0</v>
      </c>
      <c r="CQ12" t="s">
        <v>305</v>
      </c>
      <c r="CV12" t="s">
        <v>312</v>
      </c>
      <c r="CX12">
        <v>0</v>
      </c>
      <c r="CY12">
        <v>0</v>
      </c>
      <c r="DA12" t="s">
        <v>254</v>
      </c>
      <c r="DD12">
        <v>3585</v>
      </c>
      <c r="DE12">
        <v>41</v>
      </c>
      <c r="DF12" t="s">
        <v>319</v>
      </c>
      <c r="DG12" t="s">
        <v>323</v>
      </c>
      <c r="DH12" t="s">
        <v>326</v>
      </c>
      <c r="DJ12" t="s">
        <v>254</v>
      </c>
      <c r="DK12" t="s">
        <v>333</v>
      </c>
      <c r="DL12" t="s">
        <v>335</v>
      </c>
      <c r="DM12">
        <v>61</v>
      </c>
      <c r="DN12" t="s">
        <v>346</v>
      </c>
    </row>
    <row r="13" spans="1:118">
      <c r="A13" s="1">
        <f>HYPERLINK("https://lsnyc.legalserver.org/matter/dynamic-profile/view/1900049","19-1900049")</f>
        <v>0</v>
      </c>
      <c r="B13" t="s">
        <v>118</v>
      </c>
      <c r="C13" t="s">
        <v>122</v>
      </c>
      <c r="D13">
        <v>2094</v>
      </c>
      <c r="E13" t="s">
        <v>126</v>
      </c>
      <c r="G13" t="s">
        <v>139</v>
      </c>
      <c r="H13" t="s">
        <v>154</v>
      </c>
      <c r="I13" t="s">
        <v>169</v>
      </c>
      <c r="J13" t="s">
        <v>173</v>
      </c>
      <c r="K13" t="s">
        <v>174</v>
      </c>
      <c r="L13" t="s">
        <v>183</v>
      </c>
      <c r="M13" t="s">
        <v>139</v>
      </c>
      <c r="N13" t="s">
        <v>191</v>
      </c>
      <c r="O13" t="s">
        <v>195</v>
      </c>
      <c r="Q13" t="s">
        <v>197</v>
      </c>
      <c r="R13">
        <v>0</v>
      </c>
      <c r="S13">
        <v>1</v>
      </c>
      <c r="T13">
        <v>0</v>
      </c>
      <c r="U13">
        <v>0</v>
      </c>
      <c r="V13" t="s">
        <v>201</v>
      </c>
      <c r="W13">
        <v>10469</v>
      </c>
      <c r="X13" t="s">
        <v>207</v>
      </c>
      <c r="Y13" t="s">
        <v>209</v>
      </c>
      <c r="AA13" t="s">
        <v>218</v>
      </c>
      <c r="AC13" t="s">
        <v>230</v>
      </c>
      <c r="AF13">
        <v>0</v>
      </c>
      <c r="AG13">
        <v>0</v>
      </c>
      <c r="AL13">
        <v>0</v>
      </c>
      <c r="AM13">
        <v>0</v>
      </c>
      <c r="AP13">
        <v>0</v>
      </c>
      <c r="AQ13">
        <v>0</v>
      </c>
      <c r="AR13">
        <v>0</v>
      </c>
      <c r="AS13">
        <v>0</v>
      </c>
      <c r="AT13" t="s">
        <v>254</v>
      </c>
      <c r="AU13" t="s">
        <v>254</v>
      </c>
      <c r="AX13" t="s">
        <v>263</v>
      </c>
      <c r="BB13" t="s">
        <v>254</v>
      </c>
      <c r="BC13" t="s">
        <v>254</v>
      </c>
      <c r="BE13">
        <v>0</v>
      </c>
      <c r="BG13" t="s">
        <v>254</v>
      </c>
      <c r="BH13">
        <v>18</v>
      </c>
      <c r="BI13" t="s">
        <v>281</v>
      </c>
      <c r="BJ13" t="s">
        <v>277</v>
      </c>
      <c r="BO13" t="s">
        <v>287</v>
      </c>
      <c r="BP13" t="s">
        <v>294</v>
      </c>
      <c r="BS13">
        <v>0</v>
      </c>
      <c r="BT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I13" t="s">
        <v>254</v>
      </c>
      <c r="CK13">
        <v>0</v>
      </c>
      <c r="CM13" t="s">
        <v>303</v>
      </c>
      <c r="CN13" t="s">
        <v>254</v>
      </c>
      <c r="CO13">
        <v>0</v>
      </c>
      <c r="CP13">
        <v>0</v>
      </c>
      <c r="CQ13" t="s">
        <v>305</v>
      </c>
      <c r="CV13" t="s">
        <v>263</v>
      </c>
      <c r="CX13">
        <v>0</v>
      </c>
      <c r="CY13">
        <v>0</v>
      </c>
      <c r="DA13" t="s">
        <v>254</v>
      </c>
      <c r="DD13">
        <v>4737</v>
      </c>
      <c r="DE13">
        <v>30</v>
      </c>
      <c r="DG13" t="s">
        <v>324</v>
      </c>
      <c r="DH13" t="s">
        <v>263</v>
      </c>
      <c r="DJ13" t="s">
        <v>254</v>
      </c>
      <c r="DK13" t="s">
        <v>334</v>
      </c>
      <c r="DL13" t="s">
        <v>335</v>
      </c>
      <c r="DM13">
        <v>51</v>
      </c>
      <c r="DN13" t="s">
        <v>347</v>
      </c>
    </row>
    <row r="14" spans="1:118">
      <c r="A14" s="1">
        <f>HYPERLINK("https://lsnyc.legalserver.org/matter/dynamic-profile/view/1855388","18-1855388")</f>
        <v>0</v>
      </c>
      <c r="B14" t="s">
        <v>118</v>
      </c>
      <c r="C14" t="s">
        <v>120</v>
      </c>
      <c r="D14">
        <v>2091</v>
      </c>
      <c r="E14" t="s">
        <v>124</v>
      </c>
      <c r="G14" t="s">
        <v>140</v>
      </c>
      <c r="H14" t="s">
        <v>155</v>
      </c>
      <c r="I14" t="s">
        <v>170</v>
      </c>
      <c r="J14" t="s">
        <v>173</v>
      </c>
      <c r="K14" t="s">
        <v>174</v>
      </c>
      <c r="L14" t="s">
        <v>181</v>
      </c>
      <c r="M14" t="s">
        <v>140</v>
      </c>
      <c r="N14" t="s">
        <v>192</v>
      </c>
      <c r="O14" t="s">
        <v>196</v>
      </c>
      <c r="R14">
        <v>1</v>
      </c>
      <c r="S14">
        <v>2</v>
      </c>
      <c r="T14">
        <v>0</v>
      </c>
      <c r="U14">
        <v>13200</v>
      </c>
      <c r="V14" t="s">
        <v>203</v>
      </c>
      <c r="W14">
        <v>11234</v>
      </c>
      <c r="X14" t="s">
        <v>205</v>
      </c>
      <c r="Y14" t="s">
        <v>215</v>
      </c>
      <c r="AA14" t="s">
        <v>218</v>
      </c>
      <c r="AC14" t="s">
        <v>231</v>
      </c>
      <c r="AD14" t="s">
        <v>241</v>
      </c>
      <c r="AF14">
        <v>88419.71000000001</v>
      </c>
      <c r="AG14">
        <v>0</v>
      </c>
      <c r="AH14" t="s">
        <v>244</v>
      </c>
      <c r="AJ14" t="s">
        <v>248</v>
      </c>
      <c r="AL14">
        <v>88063.58</v>
      </c>
      <c r="AM14">
        <v>0</v>
      </c>
      <c r="AN14" t="s">
        <v>252</v>
      </c>
      <c r="AP14">
        <v>6.5</v>
      </c>
      <c r="AQ14">
        <v>0</v>
      </c>
      <c r="AR14">
        <v>780.55</v>
      </c>
      <c r="AS14">
        <v>0</v>
      </c>
      <c r="AT14" t="s">
        <v>254</v>
      </c>
      <c r="AU14" t="s">
        <v>254</v>
      </c>
      <c r="AX14" t="s">
        <v>264</v>
      </c>
      <c r="BB14" t="s">
        <v>254</v>
      </c>
      <c r="BC14" t="s">
        <v>254</v>
      </c>
      <c r="BD14" t="s">
        <v>272</v>
      </c>
      <c r="BE14">
        <v>0</v>
      </c>
      <c r="BG14" t="s">
        <v>253</v>
      </c>
      <c r="BH14">
        <v>41.15</v>
      </c>
      <c r="BI14" t="s">
        <v>282</v>
      </c>
      <c r="BJ14" t="s">
        <v>277</v>
      </c>
      <c r="BO14" t="s">
        <v>292</v>
      </c>
      <c r="BP14" t="s">
        <v>287</v>
      </c>
      <c r="BS14">
        <v>0</v>
      </c>
      <c r="BT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I14" t="s">
        <v>254</v>
      </c>
      <c r="CK14">
        <v>0</v>
      </c>
      <c r="CM14" t="s">
        <v>304</v>
      </c>
      <c r="CN14" t="s">
        <v>254</v>
      </c>
      <c r="CO14">
        <v>517.66</v>
      </c>
      <c r="CP14">
        <v>0</v>
      </c>
      <c r="CQ14" t="s">
        <v>306</v>
      </c>
      <c r="CV14" t="s">
        <v>264</v>
      </c>
      <c r="CX14">
        <v>0</v>
      </c>
      <c r="CY14">
        <v>0</v>
      </c>
      <c r="DA14" t="s">
        <v>254</v>
      </c>
      <c r="DD14">
        <v>7871</v>
      </c>
      <c r="DE14">
        <v>80</v>
      </c>
      <c r="DF14" t="s">
        <v>320</v>
      </c>
      <c r="DG14" t="s">
        <v>321</v>
      </c>
      <c r="DH14" t="s">
        <v>326</v>
      </c>
      <c r="DJ14" t="s">
        <v>254</v>
      </c>
      <c r="DK14" t="s">
        <v>332</v>
      </c>
      <c r="DL14" t="s">
        <v>335</v>
      </c>
      <c r="DM14">
        <v>50</v>
      </c>
      <c r="DN14" t="s">
        <v>348</v>
      </c>
    </row>
    <row r="15" spans="1:118">
      <c r="A15" s="1">
        <f>HYPERLINK("https://lsnyc.legalserver.org/matter/dynamic-profile/view/1912149","19-1912149")</f>
        <v>0</v>
      </c>
      <c r="B15" t="s">
        <v>119</v>
      </c>
      <c r="C15" t="s">
        <v>123</v>
      </c>
      <c r="D15">
        <v>2090</v>
      </c>
      <c r="E15" t="s">
        <v>127</v>
      </c>
      <c r="G15" t="s">
        <v>141</v>
      </c>
      <c r="H15" t="s">
        <v>156</v>
      </c>
      <c r="I15" t="s">
        <v>171</v>
      </c>
      <c r="J15" t="s">
        <v>173</v>
      </c>
      <c r="K15" t="s">
        <v>175</v>
      </c>
      <c r="L15" t="s">
        <v>184</v>
      </c>
      <c r="M15" t="s">
        <v>141</v>
      </c>
      <c r="N15" t="s">
        <v>141</v>
      </c>
      <c r="O15" t="s">
        <v>196</v>
      </c>
      <c r="Q15" t="s">
        <v>197</v>
      </c>
      <c r="R15">
        <v>1</v>
      </c>
      <c r="S15">
        <v>1</v>
      </c>
      <c r="T15">
        <v>0</v>
      </c>
      <c r="U15">
        <v>105000</v>
      </c>
      <c r="V15" t="s">
        <v>201</v>
      </c>
      <c r="W15">
        <v>10308</v>
      </c>
      <c r="X15" t="s">
        <v>208</v>
      </c>
      <c r="Y15" t="s">
        <v>213</v>
      </c>
      <c r="AF15">
        <v>0</v>
      </c>
      <c r="AG15">
        <v>0</v>
      </c>
      <c r="AJ15" t="s">
        <v>245</v>
      </c>
      <c r="AL15">
        <v>0</v>
      </c>
      <c r="AM15">
        <v>0</v>
      </c>
      <c r="AP15">
        <v>0</v>
      </c>
      <c r="AQ15">
        <v>0</v>
      </c>
      <c r="AR15">
        <v>0</v>
      </c>
      <c r="AS15">
        <v>0</v>
      </c>
      <c r="AT15" t="s">
        <v>253</v>
      </c>
      <c r="AU15" t="s">
        <v>254</v>
      </c>
      <c r="AX15" t="s">
        <v>265</v>
      </c>
      <c r="BB15" t="s">
        <v>254</v>
      </c>
      <c r="BC15" t="s">
        <v>254</v>
      </c>
      <c r="BE15">
        <v>0</v>
      </c>
      <c r="BG15" t="s">
        <v>254</v>
      </c>
      <c r="BH15">
        <v>1.5</v>
      </c>
      <c r="BI15" t="s">
        <v>277</v>
      </c>
      <c r="BO15" t="s">
        <v>287</v>
      </c>
      <c r="BS15">
        <v>0</v>
      </c>
      <c r="BT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I15" t="s">
        <v>254</v>
      </c>
      <c r="CK15">
        <v>0</v>
      </c>
      <c r="CM15" t="s">
        <v>297</v>
      </c>
      <c r="CN15" t="s">
        <v>254</v>
      </c>
      <c r="CO15">
        <v>0</v>
      </c>
      <c r="CP15">
        <v>0</v>
      </c>
      <c r="CQ15" t="s">
        <v>306</v>
      </c>
      <c r="CV15" t="s">
        <v>265</v>
      </c>
      <c r="CX15">
        <v>0</v>
      </c>
      <c r="CY15">
        <v>0</v>
      </c>
      <c r="DA15" t="s">
        <v>254</v>
      </c>
      <c r="DG15" t="s">
        <v>321</v>
      </c>
      <c r="DH15" t="s">
        <v>326</v>
      </c>
      <c r="DJ15" t="s">
        <v>254</v>
      </c>
      <c r="DK15" t="s">
        <v>332</v>
      </c>
      <c r="DL15" t="s">
        <v>335</v>
      </c>
      <c r="DM15">
        <v>53</v>
      </c>
      <c r="DN15" t="s">
        <v>349</v>
      </c>
    </row>
    <row r="16" spans="1:118">
      <c r="A16" s="1">
        <f>HYPERLINK("https://lsnyc.legalserver.org/matter/dynamic-profile/view/1911090","19-1911090")</f>
        <v>0</v>
      </c>
      <c r="B16" t="s">
        <v>119</v>
      </c>
      <c r="C16" t="s">
        <v>123</v>
      </c>
      <c r="D16">
        <v>2090</v>
      </c>
      <c r="E16" t="s">
        <v>127</v>
      </c>
      <c r="G16" t="s">
        <v>142</v>
      </c>
      <c r="H16" t="s">
        <v>157</v>
      </c>
      <c r="I16" t="s">
        <v>172</v>
      </c>
      <c r="J16" t="s">
        <v>173</v>
      </c>
      <c r="K16" t="s">
        <v>175</v>
      </c>
      <c r="L16" t="s">
        <v>184</v>
      </c>
      <c r="M16" t="s">
        <v>185</v>
      </c>
      <c r="N16" t="s">
        <v>142</v>
      </c>
      <c r="O16" t="s">
        <v>196</v>
      </c>
      <c r="Q16" t="s">
        <v>197</v>
      </c>
      <c r="R16">
        <v>0</v>
      </c>
      <c r="S16">
        <v>2</v>
      </c>
      <c r="T16">
        <v>0</v>
      </c>
      <c r="U16">
        <v>35244</v>
      </c>
      <c r="W16">
        <v>10312</v>
      </c>
      <c r="X16" t="s">
        <v>208</v>
      </c>
      <c r="Y16" t="s">
        <v>212</v>
      </c>
      <c r="AF16">
        <v>0</v>
      </c>
      <c r="AG16">
        <v>0</v>
      </c>
      <c r="AL16">
        <v>0</v>
      </c>
      <c r="AM16">
        <v>0</v>
      </c>
      <c r="AP16">
        <v>0</v>
      </c>
      <c r="AQ16">
        <v>0</v>
      </c>
      <c r="AR16">
        <v>0</v>
      </c>
      <c r="AS16">
        <v>0</v>
      </c>
      <c r="AT16" t="s">
        <v>254</v>
      </c>
      <c r="AU16" t="s">
        <v>254</v>
      </c>
      <c r="AX16" t="s">
        <v>266</v>
      </c>
      <c r="BB16" t="s">
        <v>254</v>
      </c>
      <c r="BC16" t="s">
        <v>254</v>
      </c>
      <c r="BE16">
        <v>0</v>
      </c>
      <c r="BG16" t="s">
        <v>254</v>
      </c>
      <c r="BH16">
        <v>4.7</v>
      </c>
      <c r="BI16" t="s">
        <v>277</v>
      </c>
      <c r="BO16" t="s">
        <v>287</v>
      </c>
      <c r="BS16">
        <v>0</v>
      </c>
      <c r="BT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I16" t="s">
        <v>254</v>
      </c>
      <c r="CK16">
        <v>0</v>
      </c>
      <c r="CM16" t="s">
        <v>295</v>
      </c>
      <c r="CN16" t="s">
        <v>254</v>
      </c>
      <c r="CO16">
        <v>0</v>
      </c>
      <c r="CP16">
        <v>0</v>
      </c>
      <c r="CQ16" t="s">
        <v>305</v>
      </c>
      <c r="CX16">
        <v>0</v>
      </c>
      <c r="CY16">
        <v>0</v>
      </c>
      <c r="DA16" t="s">
        <v>254</v>
      </c>
      <c r="DG16" t="s">
        <v>321</v>
      </c>
      <c r="DH16" t="s">
        <v>330</v>
      </c>
      <c r="DJ16" t="s">
        <v>254</v>
      </c>
      <c r="DK16" t="s">
        <v>332</v>
      </c>
      <c r="DL16" t="s">
        <v>335</v>
      </c>
      <c r="DM16">
        <v>61</v>
      </c>
      <c r="DN16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CNYCN Summary for Advocates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2019-11-08T19:26:05Z</dcterms:created>
  <dcterms:modified xsi:type="dcterms:W3CDTF">2019-11-08T19:26:05Z</dcterms:modified>
</cp:coreProperties>
</file>