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Waivers Needed for HPLP and" sheetId="1" r:id="rId1"/>
  </sheets>
  <calcPr calcId="124519" fullCalcOnLoad="1"/>
</workbook>
</file>

<file path=xl/sharedStrings.xml><?xml version="1.0" encoding="utf-8"?>
<sst xmlns="http://schemas.openxmlformats.org/spreadsheetml/2006/main" count="267" uniqueCount="106">
  <si>
    <t>Hyperlinked Case #</t>
  </si>
  <si>
    <t>Assigned Program</t>
  </si>
  <si>
    <t>Primary Advocate</t>
  </si>
  <si>
    <t>Full Person/Group Name (Last First)</t>
  </si>
  <si>
    <t>Legal Problem Code</t>
  </si>
  <si>
    <t>Date Opened</t>
  </si>
  <si>
    <t>Number of People 18 and Over</t>
  </si>
  <si>
    <t>Number of People under 18</t>
  </si>
  <si>
    <t>Percentage of Poverty</t>
  </si>
  <si>
    <t>Veteran</t>
  </si>
  <si>
    <t>Date Closed</t>
  </si>
  <si>
    <t>Close Reason</t>
  </si>
  <si>
    <t>Primary Funding Code</t>
  </si>
  <si>
    <t>Secondary Funding Codes</t>
  </si>
  <si>
    <t>Housing Type Of Case</t>
  </si>
  <si>
    <t>Proceeding Grounds</t>
  </si>
  <si>
    <t>Housing Level of Service</t>
  </si>
  <si>
    <t>Total Hrs</t>
  </si>
  <si>
    <t>Zip Code</t>
  </si>
  <si>
    <t>Housing Date Of Waiver Approval</t>
  </si>
  <si>
    <t>Housing Years Living In Apartment</t>
  </si>
  <si>
    <t>Housing Form Of Regulation</t>
  </si>
  <si>
    <t>Housing Number Of Units In Building</t>
  </si>
  <si>
    <t>HAL Referral Source</t>
  </si>
  <si>
    <t>Housing</t>
  </si>
  <si>
    <t>Support Staff</t>
  </si>
  <si>
    <t>Elder Services</t>
  </si>
  <si>
    <t>Wong, Humbert</t>
  </si>
  <si>
    <t>Roman, Melissa</t>
  </si>
  <si>
    <t>Reed, Jessica</t>
  </si>
  <si>
    <t>Pangonis, Dustin</t>
  </si>
  <si>
    <t>Lee, Jooyeon</t>
  </si>
  <si>
    <t>Kramer, Kramer</t>
  </si>
  <si>
    <t>Goncharov-Cruickshnk, Natalie</t>
  </si>
  <si>
    <t>Ginsberg, Irene</t>
  </si>
  <si>
    <t>Gennari, Regina</t>
  </si>
  <si>
    <t>Gardner III, George</t>
  </si>
  <si>
    <t>Fuller-Bennett, Reuben</t>
  </si>
  <si>
    <t>Dolin, Brett</t>
  </si>
  <si>
    <t>Castronovo, Julian</t>
  </si>
  <si>
    <t>Belhomme, Wilesca</t>
  </si>
  <si>
    <t>Barkley, Daniel</t>
  </si>
  <si>
    <t>Miller, Pamela</t>
  </si>
  <si>
    <t>James, Anthony</t>
  </si>
  <si>
    <t>Colas, Jean</t>
  </si>
  <si>
    <t>Perez, Eladio</t>
  </si>
  <si>
    <t>Bowen, Jerry</t>
  </si>
  <si>
    <t>Worthen, Shawn</t>
  </si>
  <si>
    <t>Guerrier, Linda</t>
  </si>
  <si>
    <t>Rodriguez, Jeffrey</t>
  </si>
  <si>
    <t>Lord, Nathaniel</t>
  </si>
  <si>
    <t>Barnes, Genea</t>
  </si>
  <si>
    <t>Kennedy, Alex A</t>
  </si>
  <si>
    <t>Henry, Catherine</t>
  </si>
  <si>
    <t>Martin, Andrea</t>
  </si>
  <si>
    <t>Clarke, Catrina</t>
  </si>
  <si>
    <t>Lewis, Alleyne</t>
  </si>
  <si>
    <t>Phillips, Calvin</t>
  </si>
  <si>
    <t>Pinkard, Tiffany</t>
  </si>
  <si>
    <t>Castaneda, Jessica</t>
  </si>
  <si>
    <t>Phillips, Paris</t>
  </si>
  <si>
    <t>Price, Juanita</t>
  </si>
  <si>
    <t>Ovid, Danielle</t>
  </si>
  <si>
    <t>Henricks, Vilma</t>
  </si>
  <si>
    <t>Appel, David</t>
  </si>
  <si>
    <t>Gelarza, Miriam</t>
  </si>
  <si>
    <t>63 Private Landlord/Tenant</t>
  </si>
  <si>
    <t>64 Public Housing</t>
  </si>
  <si>
    <t>69 Other Housing</t>
  </si>
  <si>
    <t>10/31/2019</t>
  </si>
  <si>
    <t>10/10/2019</t>
  </si>
  <si>
    <t>10/15/2019</t>
  </si>
  <si>
    <t>10/04/2019</t>
  </si>
  <si>
    <t>10/29/2019</t>
  </si>
  <si>
    <t>10/28/2019</t>
  </si>
  <si>
    <t>10/17/2019</t>
  </si>
  <si>
    <t>10/18/2019</t>
  </si>
  <si>
    <t>10/25/2019</t>
  </si>
  <si>
    <t>10/08/2019</t>
  </si>
  <si>
    <t>10/11/2019</t>
  </si>
  <si>
    <t>No</t>
  </si>
  <si>
    <t>Yes</t>
  </si>
  <si>
    <t>10/22/2019</t>
  </si>
  <si>
    <t>A - Counsel and Advice</t>
  </si>
  <si>
    <t>3020 CLS-Civil Legal Services</t>
  </si>
  <si>
    <t>3112 HPLP-Homelessness Prevention Law Project</t>
  </si>
  <si>
    <t>3121 Universal Access to Counsel – (UAC)</t>
  </si>
  <si>
    <t>Holdover</t>
  </si>
  <si>
    <t>No Case</t>
  </si>
  <si>
    <t>Non-payment</t>
  </si>
  <si>
    <t>Non-Litigation Advocacy</t>
  </si>
  <si>
    <t>Other</t>
  </si>
  <si>
    <t>Hold For Review</t>
  </si>
  <si>
    <t>Representation - State Court</t>
  </si>
  <si>
    <t>Advice</t>
  </si>
  <si>
    <t>Brief Service</t>
  </si>
  <si>
    <t>Unregulated</t>
  </si>
  <si>
    <t>Rent Stabilized</t>
  </si>
  <si>
    <t>Other Subsidized Housing</t>
  </si>
  <si>
    <t>Unknown</t>
  </si>
  <si>
    <t>Court Referral-NON HRA</t>
  </si>
  <si>
    <t>HRA</t>
  </si>
  <si>
    <t>Friends/Family</t>
  </si>
  <si>
    <t>HRA ELS Part F Brooklyn</t>
  </si>
  <si>
    <t>Community Organization</t>
  </si>
  <si>
    <t>Returning Client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</si>
</sst>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5"/>
  <sheetViews>
    <sheetView tabSelected="1" workbookViewId="0"/>
  </sheetViews>
  <sheetFormatPr defaultRowHeight="15"/>
  <cols>
    <col min="1" max="1" width="20.7109375" style="1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1">
        <f>HYPERLINK("https://lsnyc.legalserver.org/matter/dynamic-profile/view/1913316","19-1913316")</f>
        <v>0</v>
      </c>
      <c r="B2" t="s">
        <v>24</v>
      </c>
      <c r="C2" t="s">
        <v>27</v>
      </c>
      <c r="D2" t="s">
        <v>42</v>
      </c>
      <c r="E2" t="s">
        <v>66</v>
      </c>
      <c r="F2" t="s">
        <v>69</v>
      </c>
      <c r="G2">
        <v>2</v>
      </c>
      <c r="H2">
        <v>0</v>
      </c>
      <c r="I2">
        <v>221.41</v>
      </c>
      <c r="J2" t="s">
        <v>80</v>
      </c>
      <c r="M2" t="s">
        <v>84</v>
      </c>
      <c r="O2" t="s">
        <v>87</v>
      </c>
      <c r="R2">
        <v>3</v>
      </c>
      <c r="S2">
        <v>11233</v>
      </c>
      <c r="U2">
        <v>25</v>
      </c>
      <c r="V2" t="s">
        <v>96</v>
      </c>
      <c r="W2">
        <v>3</v>
      </c>
      <c r="X2" t="s">
        <v>100</v>
      </c>
    </row>
    <row r="3" spans="1:24">
      <c r="A3" s="1">
        <f>HYPERLINK("https://lsnyc.legalserver.org/matter/dynamic-profile/view/1911768","19-1911768")</f>
        <v>0</v>
      </c>
      <c r="B3" t="s">
        <v>24</v>
      </c>
      <c r="C3" t="s">
        <v>28</v>
      </c>
      <c r="D3" t="s">
        <v>43</v>
      </c>
      <c r="E3" t="s">
        <v>66</v>
      </c>
      <c r="F3" t="s">
        <v>70</v>
      </c>
      <c r="G3">
        <v>1</v>
      </c>
      <c r="H3">
        <v>0</v>
      </c>
      <c r="I3">
        <v>640.51</v>
      </c>
      <c r="J3" t="s">
        <v>80</v>
      </c>
      <c r="M3" t="s">
        <v>84</v>
      </c>
      <c r="O3" t="s">
        <v>88</v>
      </c>
      <c r="R3">
        <v>0</v>
      </c>
      <c r="S3">
        <v>11233</v>
      </c>
      <c r="U3">
        <v>0</v>
      </c>
      <c r="V3" t="s">
        <v>97</v>
      </c>
      <c r="W3">
        <v>0</v>
      </c>
    </row>
    <row r="4" spans="1:24">
      <c r="A4" s="1">
        <f>HYPERLINK("https://lsnyc.legalserver.org/matter/dynamic-profile/view/1911954","19-1911954")</f>
        <v>0</v>
      </c>
      <c r="B4" t="s">
        <v>24</v>
      </c>
      <c r="C4" t="s">
        <v>29</v>
      </c>
      <c r="D4" t="s">
        <v>44</v>
      </c>
      <c r="E4" t="s">
        <v>66</v>
      </c>
      <c r="F4" t="s">
        <v>71</v>
      </c>
      <c r="G4">
        <v>2</v>
      </c>
      <c r="H4">
        <v>0</v>
      </c>
      <c r="I4">
        <v>260.2</v>
      </c>
      <c r="J4" t="s">
        <v>80</v>
      </c>
      <c r="M4" t="s">
        <v>85</v>
      </c>
      <c r="O4" t="s">
        <v>87</v>
      </c>
      <c r="Q4" t="s">
        <v>92</v>
      </c>
      <c r="R4">
        <v>1</v>
      </c>
      <c r="S4">
        <v>11224</v>
      </c>
      <c r="U4">
        <v>0</v>
      </c>
      <c r="W4">
        <v>0</v>
      </c>
      <c r="X4" t="s">
        <v>100</v>
      </c>
    </row>
    <row r="5" spans="1:24">
      <c r="A5" s="1">
        <f>HYPERLINK("https://lsnyc.legalserver.org/matter/dynamic-profile/view/1911276","19-1911276")</f>
        <v>0</v>
      </c>
      <c r="B5" t="s">
        <v>24</v>
      </c>
      <c r="C5" t="s">
        <v>30</v>
      </c>
      <c r="D5" t="s">
        <v>45</v>
      </c>
      <c r="E5" t="s">
        <v>66</v>
      </c>
      <c r="F5" t="s">
        <v>72</v>
      </c>
      <c r="G5">
        <v>1</v>
      </c>
      <c r="H5">
        <v>0</v>
      </c>
      <c r="I5">
        <v>246.47</v>
      </c>
      <c r="J5" t="s">
        <v>80</v>
      </c>
      <c r="M5" t="s">
        <v>86</v>
      </c>
      <c r="O5" t="s">
        <v>89</v>
      </c>
      <c r="Q5" t="s">
        <v>93</v>
      </c>
      <c r="R5">
        <v>2.6</v>
      </c>
      <c r="S5">
        <v>11221</v>
      </c>
      <c r="U5">
        <v>0</v>
      </c>
      <c r="W5">
        <v>0</v>
      </c>
    </row>
    <row r="6" spans="1:24">
      <c r="A6" s="1">
        <f>HYPERLINK("https://lsnyc.legalserver.org/matter/dynamic-profile/view/1911275","19-1911275")</f>
        <v>0</v>
      </c>
      <c r="B6" t="s">
        <v>24</v>
      </c>
      <c r="C6" t="s">
        <v>31</v>
      </c>
      <c r="D6" t="s">
        <v>46</v>
      </c>
      <c r="E6" t="s">
        <v>66</v>
      </c>
      <c r="F6" t="s">
        <v>72</v>
      </c>
      <c r="G6">
        <v>2</v>
      </c>
      <c r="H6">
        <v>0</v>
      </c>
      <c r="I6">
        <v>461.27</v>
      </c>
      <c r="J6" t="s">
        <v>80</v>
      </c>
      <c r="K6" t="s">
        <v>82</v>
      </c>
      <c r="L6" t="s">
        <v>83</v>
      </c>
      <c r="M6" t="s">
        <v>86</v>
      </c>
      <c r="O6" t="s">
        <v>87</v>
      </c>
      <c r="Q6" t="s">
        <v>94</v>
      </c>
      <c r="R6">
        <v>0.4</v>
      </c>
      <c r="S6">
        <v>11226</v>
      </c>
      <c r="U6">
        <v>0</v>
      </c>
      <c r="W6">
        <v>0</v>
      </c>
      <c r="X6" t="s">
        <v>101</v>
      </c>
    </row>
    <row r="7" spans="1:24">
      <c r="A7" s="1">
        <f>HYPERLINK("https://lsnyc.legalserver.org/matter/dynamic-profile/view/1913148","19-1913148")</f>
        <v>0</v>
      </c>
      <c r="B7" t="s">
        <v>24</v>
      </c>
      <c r="C7" t="s">
        <v>31</v>
      </c>
      <c r="D7" t="s">
        <v>47</v>
      </c>
      <c r="E7" t="s">
        <v>66</v>
      </c>
      <c r="F7" t="s">
        <v>73</v>
      </c>
      <c r="G7">
        <v>1</v>
      </c>
      <c r="H7">
        <v>0</v>
      </c>
      <c r="I7">
        <v>560.45</v>
      </c>
      <c r="J7" t="s">
        <v>80</v>
      </c>
      <c r="M7" t="s">
        <v>84</v>
      </c>
      <c r="O7" t="s">
        <v>87</v>
      </c>
      <c r="Q7" t="s">
        <v>94</v>
      </c>
      <c r="R7">
        <v>4.1</v>
      </c>
      <c r="S7">
        <v>11221</v>
      </c>
      <c r="U7">
        <v>10</v>
      </c>
      <c r="V7" t="s">
        <v>96</v>
      </c>
      <c r="W7">
        <v>3</v>
      </c>
      <c r="X7" t="s">
        <v>102</v>
      </c>
    </row>
    <row r="8" spans="1:24">
      <c r="A8" s="1">
        <f>HYPERLINK("https://lsnyc.legalserver.org/matter/dynamic-profile/view/1911287","19-1911287")</f>
        <v>0</v>
      </c>
      <c r="B8" t="s">
        <v>24</v>
      </c>
      <c r="C8" t="s">
        <v>32</v>
      </c>
      <c r="D8" t="s">
        <v>48</v>
      </c>
      <c r="E8" t="s">
        <v>66</v>
      </c>
      <c r="F8" t="s">
        <v>72</v>
      </c>
      <c r="G8">
        <v>2</v>
      </c>
      <c r="H8">
        <v>2</v>
      </c>
      <c r="I8">
        <v>205.83</v>
      </c>
      <c r="J8" t="s">
        <v>80</v>
      </c>
      <c r="M8" t="s">
        <v>86</v>
      </c>
      <c r="O8" t="s">
        <v>89</v>
      </c>
      <c r="R8">
        <v>0</v>
      </c>
      <c r="S8">
        <v>11225</v>
      </c>
      <c r="U8">
        <v>0</v>
      </c>
      <c r="W8">
        <v>0</v>
      </c>
      <c r="X8" t="s">
        <v>103</v>
      </c>
    </row>
    <row r="9" spans="1:24">
      <c r="A9" s="1">
        <f>HYPERLINK("https://lsnyc.legalserver.org/matter/dynamic-profile/view/1913057","19-1913057")</f>
        <v>0</v>
      </c>
      <c r="B9" t="s">
        <v>24</v>
      </c>
      <c r="C9" t="s">
        <v>33</v>
      </c>
      <c r="D9" t="s">
        <v>49</v>
      </c>
      <c r="E9" t="s">
        <v>66</v>
      </c>
      <c r="F9" t="s">
        <v>74</v>
      </c>
      <c r="G9">
        <v>1</v>
      </c>
      <c r="H9">
        <v>0</v>
      </c>
      <c r="I9">
        <v>880.7</v>
      </c>
      <c r="J9" t="s">
        <v>80</v>
      </c>
      <c r="M9" t="s">
        <v>84</v>
      </c>
      <c r="O9" t="s">
        <v>90</v>
      </c>
      <c r="Q9" t="s">
        <v>95</v>
      </c>
      <c r="R9">
        <v>0</v>
      </c>
      <c r="S9">
        <v>11206</v>
      </c>
      <c r="U9">
        <v>2</v>
      </c>
      <c r="V9" t="s">
        <v>97</v>
      </c>
      <c r="W9">
        <v>16</v>
      </c>
      <c r="X9" t="s">
        <v>104</v>
      </c>
    </row>
    <row r="10" spans="1:24">
      <c r="A10" s="1">
        <f>HYPERLINK("https://lsnyc.legalserver.org/matter/dynamic-profile/view/1913063","19-1913063")</f>
        <v>0</v>
      </c>
      <c r="B10" t="s">
        <v>24</v>
      </c>
      <c r="C10" t="s">
        <v>33</v>
      </c>
      <c r="D10" t="s">
        <v>50</v>
      </c>
      <c r="E10" t="s">
        <v>66</v>
      </c>
      <c r="F10" t="s">
        <v>74</v>
      </c>
      <c r="G10">
        <v>1</v>
      </c>
      <c r="H10">
        <v>0</v>
      </c>
      <c r="I10">
        <v>776.62</v>
      </c>
      <c r="J10" t="s">
        <v>80</v>
      </c>
      <c r="M10" t="s">
        <v>84</v>
      </c>
      <c r="O10" t="s">
        <v>90</v>
      </c>
      <c r="Q10" t="s">
        <v>95</v>
      </c>
      <c r="R10">
        <v>0</v>
      </c>
      <c r="S10">
        <v>11206</v>
      </c>
      <c r="U10">
        <v>0</v>
      </c>
      <c r="V10" t="s">
        <v>97</v>
      </c>
      <c r="W10">
        <v>16</v>
      </c>
      <c r="X10" t="s">
        <v>104</v>
      </c>
    </row>
    <row r="11" spans="1:24">
      <c r="A11" s="1">
        <f>HYPERLINK("https://lsnyc.legalserver.org/matter/dynamic-profile/view/1913082","19-1913082")</f>
        <v>0</v>
      </c>
      <c r="B11" t="s">
        <v>24</v>
      </c>
      <c r="C11" t="s">
        <v>33</v>
      </c>
      <c r="D11" t="s">
        <v>51</v>
      </c>
      <c r="E11" t="s">
        <v>66</v>
      </c>
      <c r="F11" t="s">
        <v>74</v>
      </c>
      <c r="G11">
        <v>1</v>
      </c>
      <c r="H11">
        <v>0</v>
      </c>
      <c r="I11">
        <v>333.07</v>
      </c>
      <c r="J11" t="s">
        <v>80</v>
      </c>
      <c r="M11" t="s">
        <v>84</v>
      </c>
      <c r="O11" t="s">
        <v>90</v>
      </c>
      <c r="Q11" t="s">
        <v>95</v>
      </c>
      <c r="R11">
        <v>0</v>
      </c>
      <c r="S11">
        <v>11206</v>
      </c>
      <c r="U11">
        <v>5</v>
      </c>
      <c r="V11" t="s">
        <v>97</v>
      </c>
      <c r="W11">
        <v>16</v>
      </c>
      <c r="X11" t="s">
        <v>104</v>
      </c>
    </row>
    <row r="12" spans="1:24">
      <c r="A12" s="1">
        <f>HYPERLINK("https://lsnyc.legalserver.org/matter/dynamic-profile/view/1913085","19-1913085")</f>
        <v>0</v>
      </c>
      <c r="B12" t="s">
        <v>24</v>
      </c>
      <c r="C12" t="s">
        <v>33</v>
      </c>
      <c r="D12" t="s">
        <v>52</v>
      </c>
      <c r="E12" t="s">
        <v>66</v>
      </c>
      <c r="F12" t="s">
        <v>74</v>
      </c>
      <c r="G12">
        <v>1</v>
      </c>
      <c r="H12">
        <v>0</v>
      </c>
      <c r="I12">
        <v>624.5</v>
      </c>
      <c r="J12" t="s">
        <v>80</v>
      </c>
      <c r="M12" t="s">
        <v>84</v>
      </c>
      <c r="O12" t="s">
        <v>90</v>
      </c>
      <c r="Q12" t="s">
        <v>95</v>
      </c>
      <c r="R12">
        <v>0</v>
      </c>
      <c r="S12">
        <v>11206</v>
      </c>
      <c r="U12">
        <v>1</v>
      </c>
      <c r="V12" t="s">
        <v>97</v>
      </c>
      <c r="W12">
        <v>16</v>
      </c>
      <c r="X12" t="s">
        <v>104</v>
      </c>
    </row>
    <row r="13" spans="1:24">
      <c r="A13" s="1">
        <f>HYPERLINK("https://lsnyc.legalserver.org/matter/dynamic-profile/view/1913090","19-1913090")</f>
        <v>0</v>
      </c>
      <c r="B13" t="s">
        <v>24</v>
      </c>
      <c r="C13" t="s">
        <v>33</v>
      </c>
      <c r="D13" t="s">
        <v>53</v>
      </c>
      <c r="E13" t="s">
        <v>66</v>
      </c>
      <c r="F13" t="s">
        <v>74</v>
      </c>
      <c r="G13">
        <v>2</v>
      </c>
      <c r="H13">
        <v>0</v>
      </c>
      <c r="I13">
        <v>367.83</v>
      </c>
      <c r="J13" t="s">
        <v>80</v>
      </c>
      <c r="M13" t="s">
        <v>84</v>
      </c>
      <c r="O13" t="s">
        <v>90</v>
      </c>
      <c r="Q13" t="s">
        <v>95</v>
      </c>
      <c r="R13">
        <v>0</v>
      </c>
      <c r="S13">
        <v>11206</v>
      </c>
      <c r="U13">
        <v>0</v>
      </c>
      <c r="V13" t="s">
        <v>97</v>
      </c>
      <c r="W13">
        <v>16</v>
      </c>
      <c r="X13" t="s">
        <v>104</v>
      </c>
    </row>
    <row r="14" spans="1:24">
      <c r="A14" s="1">
        <f>HYPERLINK("https://lsnyc.legalserver.org/matter/dynamic-profile/view/1912274","19-1912274")</f>
        <v>0</v>
      </c>
      <c r="B14" t="s">
        <v>24</v>
      </c>
      <c r="C14" t="s">
        <v>34</v>
      </c>
      <c r="D14" t="s">
        <v>54</v>
      </c>
      <c r="E14" t="s">
        <v>66</v>
      </c>
      <c r="F14" t="s">
        <v>75</v>
      </c>
      <c r="G14">
        <v>1</v>
      </c>
      <c r="H14">
        <v>1</v>
      </c>
      <c r="I14">
        <v>202.6</v>
      </c>
      <c r="J14" t="s">
        <v>80</v>
      </c>
      <c r="M14" t="s">
        <v>85</v>
      </c>
      <c r="O14" t="s">
        <v>89</v>
      </c>
      <c r="Q14" t="s">
        <v>93</v>
      </c>
      <c r="R14">
        <v>1.7</v>
      </c>
      <c r="S14">
        <v>11224</v>
      </c>
      <c r="U14">
        <v>40</v>
      </c>
      <c r="V14" t="s">
        <v>98</v>
      </c>
      <c r="W14">
        <v>0</v>
      </c>
    </row>
    <row r="15" spans="1:24">
      <c r="A15" s="1">
        <f>HYPERLINK("https://lsnyc.legalserver.org/matter/dynamic-profile/view/1912297","19-1912297")</f>
        <v>0</v>
      </c>
      <c r="B15" t="s">
        <v>24</v>
      </c>
      <c r="C15" t="s">
        <v>35</v>
      </c>
      <c r="D15" t="s">
        <v>55</v>
      </c>
      <c r="E15" t="s">
        <v>66</v>
      </c>
      <c r="F15" t="s">
        <v>76</v>
      </c>
      <c r="G15">
        <v>1</v>
      </c>
      <c r="H15">
        <v>2</v>
      </c>
      <c r="I15">
        <v>354.06</v>
      </c>
      <c r="J15" t="s">
        <v>81</v>
      </c>
      <c r="M15" t="s">
        <v>84</v>
      </c>
      <c r="Q15" t="s">
        <v>92</v>
      </c>
      <c r="R15">
        <v>2.7</v>
      </c>
      <c r="S15">
        <v>11249</v>
      </c>
      <c r="U15">
        <v>2</v>
      </c>
      <c r="W15">
        <v>192</v>
      </c>
      <c r="X15" t="s">
        <v>91</v>
      </c>
    </row>
    <row r="16" spans="1:24">
      <c r="A16" s="1">
        <f>HYPERLINK("https://lsnyc.legalserver.org/matter/dynamic-profile/view/1911264","19-1911264")</f>
        <v>0</v>
      </c>
      <c r="B16" t="s">
        <v>24</v>
      </c>
      <c r="C16" t="s">
        <v>36</v>
      </c>
      <c r="D16" t="s">
        <v>56</v>
      </c>
      <c r="E16" t="s">
        <v>66</v>
      </c>
      <c r="F16" t="s">
        <v>72</v>
      </c>
      <c r="G16">
        <v>2</v>
      </c>
      <c r="H16">
        <v>0</v>
      </c>
      <c r="I16">
        <v>253.34</v>
      </c>
      <c r="J16" t="s">
        <v>80</v>
      </c>
      <c r="M16" t="s">
        <v>86</v>
      </c>
      <c r="O16" t="s">
        <v>89</v>
      </c>
      <c r="R16">
        <v>3.7</v>
      </c>
      <c r="S16">
        <v>11225</v>
      </c>
      <c r="U16">
        <v>0</v>
      </c>
      <c r="W16">
        <v>0</v>
      </c>
    </row>
    <row r="17" spans="1:24">
      <c r="A17" s="1">
        <f>HYPERLINK("https://lsnyc.legalserver.org/matter/dynamic-profile/view/1912989","19-1912989")</f>
        <v>0</v>
      </c>
      <c r="B17" t="s">
        <v>24</v>
      </c>
      <c r="C17" t="s">
        <v>36</v>
      </c>
      <c r="D17" t="s">
        <v>57</v>
      </c>
      <c r="E17" t="s">
        <v>66</v>
      </c>
      <c r="F17" t="s">
        <v>77</v>
      </c>
      <c r="G17">
        <v>1</v>
      </c>
      <c r="H17">
        <v>0</v>
      </c>
      <c r="I17">
        <v>272.22</v>
      </c>
      <c r="J17" t="s">
        <v>80</v>
      </c>
      <c r="M17" t="s">
        <v>86</v>
      </c>
      <c r="N17" t="s">
        <v>86</v>
      </c>
      <c r="O17" t="s">
        <v>89</v>
      </c>
      <c r="Q17" t="s">
        <v>93</v>
      </c>
      <c r="R17">
        <v>2.2</v>
      </c>
      <c r="S17">
        <v>11216</v>
      </c>
      <c r="U17">
        <v>0</v>
      </c>
      <c r="W17">
        <v>0</v>
      </c>
      <c r="X17" t="s">
        <v>103</v>
      </c>
    </row>
    <row r="18" spans="1:24">
      <c r="A18" s="1">
        <f>HYPERLINK("https://lsnyc.legalserver.org/matter/dynamic-profile/view/1911918","19-1911918")</f>
        <v>0</v>
      </c>
      <c r="B18" t="s">
        <v>24</v>
      </c>
      <c r="C18" t="s">
        <v>37</v>
      </c>
      <c r="D18" t="s">
        <v>58</v>
      </c>
      <c r="E18" t="s">
        <v>66</v>
      </c>
      <c r="F18" t="s">
        <v>71</v>
      </c>
      <c r="G18">
        <v>1</v>
      </c>
      <c r="H18">
        <v>0</v>
      </c>
      <c r="I18">
        <v>320.26</v>
      </c>
      <c r="J18" t="s">
        <v>80</v>
      </c>
      <c r="M18" t="s">
        <v>86</v>
      </c>
      <c r="O18" t="s">
        <v>89</v>
      </c>
      <c r="Q18" t="s">
        <v>93</v>
      </c>
      <c r="R18">
        <v>0.1</v>
      </c>
      <c r="S18">
        <v>11221</v>
      </c>
      <c r="U18">
        <v>0</v>
      </c>
      <c r="W18">
        <v>0</v>
      </c>
      <c r="X18" t="s">
        <v>103</v>
      </c>
    </row>
    <row r="19" spans="1:24">
      <c r="A19" s="1">
        <f>HYPERLINK("https://lsnyc.legalserver.org/matter/dynamic-profile/view/1912279","19-1912279")</f>
        <v>0</v>
      </c>
      <c r="B19" t="s">
        <v>24</v>
      </c>
      <c r="C19" t="s">
        <v>38</v>
      </c>
      <c r="D19" t="s">
        <v>59</v>
      </c>
      <c r="E19" t="s">
        <v>66</v>
      </c>
      <c r="F19" t="s">
        <v>75</v>
      </c>
      <c r="G19">
        <v>1</v>
      </c>
      <c r="H19">
        <v>0</v>
      </c>
      <c r="I19">
        <v>333.07</v>
      </c>
      <c r="J19" t="s">
        <v>80</v>
      </c>
      <c r="K19" t="s">
        <v>77</v>
      </c>
      <c r="L19" t="s">
        <v>83</v>
      </c>
      <c r="M19" t="s">
        <v>85</v>
      </c>
      <c r="O19" t="s">
        <v>89</v>
      </c>
      <c r="Q19" t="s">
        <v>94</v>
      </c>
      <c r="R19">
        <v>0.3</v>
      </c>
      <c r="S19">
        <v>11213</v>
      </c>
      <c r="U19">
        <v>2</v>
      </c>
      <c r="W19">
        <v>0</v>
      </c>
      <c r="X19" t="s">
        <v>91</v>
      </c>
    </row>
    <row r="20" spans="1:24">
      <c r="A20" s="1">
        <f>HYPERLINK("https://lsnyc.legalserver.org/matter/dynamic-profile/view/1912905","19-1912905")</f>
        <v>0</v>
      </c>
      <c r="B20" t="s">
        <v>24</v>
      </c>
      <c r="C20" t="s">
        <v>39</v>
      </c>
      <c r="D20" t="s">
        <v>60</v>
      </c>
      <c r="E20" t="s">
        <v>66</v>
      </c>
      <c r="F20" t="s">
        <v>77</v>
      </c>
      <c r="G20">
        <v>1</v>
      </c>
      <c r="H20">
        <v>0</v>
      </c>
      <c r="I20">
        <v>483.05</v>
      </c>
      <c r="J20" t="s">
        <v>80</v>
      </c>
      <c r="M20" t="s">
        <v>84</v>
      </c>
      <c r="O20" t="s">
        <v>87</v>
      </c>
      <c r="Q20" t="s">
        <v>92</v>
      </c>
      <c r="R20">
        <v>2</v>
      </c>
      <c r="S20">
        <v>11221</v>
      </c>
      <c r="U20">
        <v>0</v>
      </c>
      <c r="W20">
        <v>0</v>
      </c>
      <c r="X20" t="s">
        <v>100</v>
      </c>
    </row>
    <row r="21" spans="1:24">
      <c r="A21" s="1">
        <f>HYPERLINK("https://lsnyc.legalserver.org/matter/dynamic-profile/view/1912966","19-1912966")</f>
        <v>0</v>
      </c>
      <c r="B21" t="s">
        <v>25</v>
      </c>
      <c r="C21" t="s">
        <v>39</v>
      </c>
      <c r="D21" t="s">
        <v>61</v>
      </c>
      <c r="E21" t="s">
        <v>67</v>
      </c>
      <c r="F21" t="s">
        <v>77</v>
      </c>
      <c r="G21">
        <v>3</v>
      </c>
      <c r="H21">
        <v>1</v>
      </c>
      <c r="I21">
        <v>212.89</v>
      </c>
      <c r="J21" t="s">
        <v>80</v>
      </c>
      <c r="M21" t="s">
        <v>86</v>
      </c>
      <c r="O21" t="s">
        <v>89</v>
      </c>
      <c r="Q21" t="s">
        <v>94</v>
      </c>
      <c r="R21">
        <v>1</v>
      </c>
      <c r="S21">
        <v>11221</v>
      </c>
      <c r="U21">
        <v>0</v>
      </c>
      <c r="W21">
        <v>0</v>
      </c>
    </row>
    <row r="22" spans="1:24">
      <c r="A22" s="1">
        <f>HYPERLINK("https://lsnyc.legalserver.org/matter/dynamic-profile/view/1912242","19-1912242")</f>
        <v>0</v>
      </c>
      <c r="B22" t="s">
        <v>24</v>
      </c>
      <c r="C22" t="s">
        <v>40</v>
      </c>
      <c r="D22" t="s">
        <v>62</v>
      </c>
      <c r="E22" t="s">
        <v>66</v>
      </c>
      <c r="F22" t="s">
        <v>75</v>
      </c>
      <c r="G22">
        <v>2</v>
      </c>
      <c r="H22">
        <v>1</v>
      </c>
      <c r="I22">
        <v>225.04</v>
      </c>
      <c r="J22" t="s">
        <v>80</v>
      </c>
      <c r="M22" t="s">
        <v>84</v>
      </c>
      <c r="O22" t="s">
        <v>87</v>
      </c>
      <c r="P22" t="s">
        <v>91</v>
      </c>
      <c r="R22">
        <v>0.5</v>
      </c>
      <c r="S22">
        <v>11226</v>
      </c>
      <c r="U22">
        <v>25</v>
      </c>
      <c r="V22" t="s">
        <v>99</v>
      </c>
      <c r="W22">
        <v>6</v>
      </c>
    </row>
    <row r="23" spans="1:24">
      <c r="A23" s="1">
        <f>HYPERLINK("https://lsnyc.legalserver.org/matter/dynamic-profile/view/1911523","19-1911523")</f>
        <v>0</v>
      </c>
      <c r="B23" t="s">
        <v>26</v>
      </c>
      <c r="C23" t="s">
        <v>41</v>
      </c>
      <c r="D23" t="s">
        <v>63</v>
      </c>
      <c r="E23" t="s">
        <v>68</v>
      </c>
      <c r="F23" t="s">
        <v>78</v>
      </c>
      <c r="G23">
        <v>2</v>
      </c>
      <c r="H23">
        <v>0</v>
      </c>
      <c r="I23">
        <v>279.81</v>
      </c>
      <c r="J23" t="s">
        <v>80</v>
      </c>
      <c r="M23" t="s">
        <v>84</v>
      </c>
      <c r="R23">
        <v>1</v>
      </c>
      <c r="S23">
        <v>11226</v>
      </c>
      <c r="U23">
        <v>30</v>
      </c>
      <c r="W23">
        <v>25</v>
      </c>
    </row>
    <row r="24" spans="1:24">
      <c r="A24" s="1">
        <f>HYPERLINK("https://lsnyc.legalserver.org/matter/dynamic-profile/view/1911808","19-1911808")</f>
        <v>0</v>
      </c>
      <c r="B24" t="s">
        <v>24</v>
      </c>
      <c r="C24" t="s">
        <v>41</v>
      </c>
      <c r="D24" t="s">
        <v>64</v>
      </c>
      <c r="E24" t="s">
        <v>66</v>
      </c>
      <c r="F24" t="s">
        <v>79</v>
      </c>
      <c r="G24">
        <v>2</v>
      </c>
      <c r="H24">
        <v>0</v>
      </c>
      <c r="I24">
        <v>709.64</v>
      </c>
      <c r="J24" t="s">
        <v>80</v>
      </c>
      <c r="M24" t="s">
        <v>84</v>
      </c>
      <c r="O24" t="s">
        <v>88</v>
      </c>
      <c r="P24" t="s">
        <v>91</v>
      </c>
      <c r="R24">
        <v>1.06</v>
      </c>
      <c r="S24">
        <v>11209</v>
      </c>
      <c r="U24">
        <v>15</v>
      </c>
      <c r="V24" t="s">
        <v>99</v>
      </c>
      <c r="W24">
        <v>2</v>
      </c>
      <c r="X24" t="s">
        <v>91</v>
      </c>
    </row>
    <row r="25" spans="1:24">
      <c r="A25" s="1">
        <f>HYPERLINK("https://lsnyc.legalserver.org/matter/dynamic-profile/view/1912357","19-1912357")</f>
        <v>0</v>
      </c>
      <c r="B25" t="s">
        <v>24</v>
      </c>
      <c r="C25" t="s">
        <v>41</v>
      </c>
      <c r="D25" t="s">
        <v>65</v>
      </c>
      <c r="E25" t="s">
        <v>66</v>
      </c>
      <c r="F25" t="s">
        <v>76</v>
      </c>
      <c r="G25">
        <v>1</v>
      </c>
      <c r="H25">
        <v>0</v>
      </c>
      <c r="I25">
        <v>210.89</v>
      </c>
      <c r="J25" t="s">
        <v>80</v>
      </c>
      <c r="M25" t="s">
        <v>84</v>
      </c>
      <c r="O25" t="s">
        <v>88</v>
      </c>
      <c r="P25" t="s">
        <v>91</v>
      </c>
      <c r="R25">
        <v>0.5</v>
      </c>
      <c r="S25">
        <v>11209</v>
      </c>
      <c r="U25">
        <v>30</v>
      </c>
      <c r="V25" t="s">
        <v>97</v>
      </c>
      <c r="W25">
        <v>67</v>
      </c>
      <c r="X2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Waivers Needed for HPLP 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2019-11-19T19:31:41Z</dcterms:created>
  <dcterms:modified xsi:type="dcterms:W3CDTF">2019-11-19T19:31:41Z</dcterms:modified>
</cp:coreProperties>
</file>