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RA UAHPLP Error Report Level 1" sheetId="1" r:id="rId1"/>
  </sheets>
  <calcPr calcId="124519" fullCalcOnLoad="1"/>
</workbook>
</file>

<file path=xl/sharedStrings.xml><?xml version="1.0" encoding="utf-8"?>
<sst xmlns="http://schemas.openxmlformats.org/spreadsheetml/2006/main" count="378" uniqueCount="207">
  <si>
    <t>Hyperlinked Case #</t>
  </si>
  <si>
    <t>Assigned Branch/CC</t>
  </si>
  <si>
    <t>Primary Advocate</t>
  </si>
  <si>
    <t>Case Disposition</t>
  </si>
  <si>
    <t>Date Opened</t>
  </si>
  <si>
    <t>Date Closed</t>
  </si>
  <si>
    <t>Client First Name</t>
  </si>
  <si>
    <t>Client Last Name</t>
  </si>
  <si>
    <t>Housing Level of Service</t>
  </si>
  <si>
    <t>Gen Pub Assist Case Number</t>
  </si>
  <si>
    <t>Housing Signed DHCI Form</t>
  </si>
  <si>
    <t>Housing Type Of Case</t>
  </si>
  <si>
    <t>HRA Release?</t>
  </si>
  <si>
    <t>HAL Eligibility Date</t>
  </si>
  <si>
    <t>Street Address</t>
  </si>
  <si>
    <t>Apt#/Suite#</t>
  </si>
  <si>
    <t>City</t>
  </si>
  <si>
    <t>State</t>
  </si>
  <si>
    <t>Zip Code</t>
  </si>
  <si>
    <t>Referral Source</t>
  </si>
  <si>
    <t>Gen Case Index Number</t>
  </si>
  <si>
    <t>Housing Years Living In Apartment</t>
  </si>
  <si>
    <t>Close Reason</t>
  </si>
  <si>
    <t>Primary Funding Code</t>
  </si>
  <si>
    <t>Group</t>
  </si>
  <si>
    <t>Housing Building Case?</t>
  </si>
  <si>
    <t>Secondary Funding Codes</t>
  </si>
  <si>
    <t>Legal Problem Code</t>
  </si>
  <si>
    <t>Housing Posture of Case on Eligibility Date</t>
  </si>
  <si>
    <t>Housing Tenant’s Share Of Rent</t>
  </si>
  <si>
    <t>Housing Total Monthly Rent</t>
  </si>
  <si>
    <t>Total Time For Case</t>
  </si>
  <si>
    <t>Outcome</t>
  </si>
  <si>
    <t>Date of Birth</t>
  </si>
  <si>
    <t>Social Security #</t>
  </si>
  <si>
    <t>Housing Number Of Units In Building</t>
  </si>
  <si>
    <t>Housing Form Of Regulation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</si>
  <si>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</si>
  <si>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</si>
  <si>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</si>
  <si>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</si>
  <si>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</si>
  <si>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Housing HPLP Household Category</t>
  </si>
  <si>
    <t>Housing Subsidy Type</t>
  </si>
  <si>
    <t>Language</t>
  </si>
  <si>
    <t xml:space="preserve">Total Annual Income </t>
  </si>
  <si>
    <t>Housing Proof Public Assistance</t>
  </si>
  <si>
    <t>Housing Verification Of Income</t>
  </si>
  <si>
    <t>Housing Funding Note</t>
  </si>
  <si>
    <t>Caseworker Name</t>
  </si>
  <si>
    <t>Housing Activity Indicators</t>
  </si>
  <si>
    <t>Housing Services Rendered to Client</t>
  </si>
  <si>
    <t>Income Types</t>
  </si>
  <si>
    <t>Housing Outcome</t>
  </si>
  <si>
    <t>Housing Outcome Date</t>
  </si>
  <si>
    <t>Service Date</t>
  </si>
  <si>
    <t>Housing Income Verification</t>
  </si>
  <si>
    <t>Manhattan Legal Services</t>
  </si>
  <si>
    <t>Anunkor, Ifeoma</t>
  </si>
  <si>
    <t>Basu, Shantonu</t>
  </si>
  <si>
    <t>Black, Rosalind</t>
  </si>
  <si>
    <t>Briggs, John</t>
  </si>
  <si>
    <t>Sharma, Sagar</t>
  </si>
  <si>
    <t>Treadwell, Nathan</t>
  </si>
  <si>
    <t>Open</t>
  </si>
  <si>
    <t>10/30/2019</t>
  </si>
  <si>
    <t>09/13/2017</t>
  </si>
  <si>
    <t>12/03/2019</t>
  </si>
  <si>
    <t>11/20/2013</t>
  </si>
  <si>
    <t>09/18/2019</t>
  </si>
  <si>
    <t>10/10/2018</t>
  </si>
  <si>
    <t>05/22/2019</t>
  </si>
  <si>
    <t>08/21/2014</t>
  </si>
  <si>
    <t>09/09/2014</t>
  </si>
  <si>
    <t>01/21/2015</t>
  </si>
  <si>
    <t>09/12/2018</t>
  </si>
  <si>
    <t>01/11/2019</t>
  </si>
  <si>
    <t>11/14/2018</t>
  </si>
  <si>
    <t>Shatera</t>
  </si>
  <si>
    <t>Isabel</t>
  </si>
  <si>
    <t>Gloria</t>
  </si>
  <si>
    <t>Darneice</t>
  </si>
  <si>
    <t>Ana</t>
  </si>
  <si>
    <t>Aida</t>
  </si>
  <si>
    <t>Zoraya</t>
  </si>
  <si>
    <t>Elizabeth</t>
  </si>
  <si>
    <t>Berenica</t>
  </si>
  <si>
    <t>Dolores</t>
  </si>
  <si>
    <t>Bacilia</t>
  </si>
  <si>
    <t>Marina</t>
  </si>
  <si>
    <t>Clotilde</t>
  </si>
  <si>
    <t>Leak</t>
  </si>
  <si>
    <t>Bastista</t>
  </si>
  <si>
    <t>Rodriguez</t>
  </si>
  <si>
    <t>Foster</t>
  </si>
  <si>
    <t>Martinez</t>
  </si>
  <si>
    <t>Gashi</t>
  </si>
  <si>
    <t>Paulino</t>
  </si>
  <si>
    <t>Reyes</t>
  </si>
  <si>
    <t>Tirado</t>
  </si>
  <si>
    <t>Marquez</t>
  </si>
  <si>
    <t>De los Santos Mendez</t>
  </si>
  <si>
    <t>Perez</t>
  </si>
  <si>
    <t>Ramos</t>
  </si>
  <si>
    <t xml:space="preserve"> </t>
  </si>
  <si>
    <t>Yes</t>
  </si>
  <si>
    <t>Non-payment</t>
  </si>
  <si>
    <t>No Case</t>
  </si>
  <si>
    <t>Holdover</t>
  </si>
  <si>
    <t>503 W 147th St</t>
  </si>
  <si>
    <t>531 W 143rd St</t>
  </si>
  <si>
    <t>75 La Salle St</t>
  </si>
  <si>
    <t>301 W 138TH ST</t>
  </si>
  <si>
    <t>131 Broome St</t>
  </si>
  <si>
    <t>501 W 184th St</t>
  </si>
  <si>
    <t>8 Manhattan Ave</t>
  </si>
  <si>
    <t>667 W 177th St</t>
  </si>
  <si>
    <t>512 W 136th St</t>
  </si>
  <si>
    <t>500 W 135th St</t>
  </si>
  <si>
    <t>530 W 136th St</t>
  </si>
  <si>
    <t>55 Tiemann Pl</t>
  </si>
  <si>
    <t>2B</t>
  </si>
  <si>
    <t>Apt. 8-G</t>
  </si>
  <si>
    <t>3A</t>
  </si>
  <si>
    <t>21C</t>
  </si>
  <si>
    <t>3C</t>
  </si>
  <si>
    <t>3-C</t>
  </si>
  <si>
    <t>4A</t>
  </si>
  <si>
    <t>New York</t>
  </si>
  <si>
    <t>NEW YORK</t>
  </si>
  <si>
    <t>NY</t>
  </si>
  <si>
    <t>HRA</t>
  </si>
  <si>
    <t>Community Organization</t>
  </si>
  <si>
    <t>Other</t>
  </si>
  <si>
    <t>LT-017229-19/NY</t>
  </si>
  <si>
    <t>LT-060316-19/NY</t>
  </si>
  <si>
    <t>3123 Universal Access to Counsel – (UAC)</t>
  </si>
  <si>
    <t>5510 CB9 Manhattanville-West Harlem Tenant Advocacy Project</t>
  </si>
  <si>
    <t>3115 HPLP-Homelessness Prevention Law Project</t>
  </si>
  <si>
    <t>No</t>
  </si>
  <si>
    <t>3312 Housing Preservation Initiative (HPI)</t>
  </si>
  <si>
    <t>63 Private Landlord/Tenant</t>
  </si>
  <si>
    <t>64 Public Housing</t>
  </si>
  <si>
    <t>02/05/1983</t>
  </si>
  <si>
    <t>09/30/1942</t>
  </si>
  <si>
    <t>04/20/1958</t>
  </si>
  <si>
    <t>06/19/1978</t>
  </si>
  <si>
    <t>04/27/1971</t>
  </si>
  <si>
    <t>03/13/1958</t>
  </si>
  <si>
    <t>10/16/1980</t>
  </si>
  <si>
    <t>12/15/1983</t>
  </si>
  <si>
    <t>05/19/1972</t>
  </si>
  <si>
    <t>07/31/1991</t>
  </si>
  <si>
    <t>06/30/1956</t>
  </si>
  <si>
    <t>07/05/1969</t>
  </si>
  <si>
    <t>10/12/1946</t>
  </si>
  <si>
    <t>11/29/1946</t>
  </si>
  <si>
    <t>055-68-8807</t>
  </si>
  <si>
    <t>581-87-9225</t>
  </si>
  <si>
    <t>058-50-2995</t>
  </si>
  <si>
    <t>080-62-7068</t>
  </si>
  <si>
    <t>086-70-2737</t>
  </si>
  <si>
    <t>053-78-2192</t>
  </si>
  <si>
    <t>066-70-4992</t>
  </si>
  <si>
    <t>111-64-0725</t>
  </si>
  <si>
    <t>124-78-2327</t>
  </si>
  <si>
    <t>070-48-0359</t>
  </si>
  <si>
    <t>295-87-3034</t>
  </si>
  <si>
    <t>584-10-2823</t>
  </si>
  <si>
    <t>Unknown</t>
  </si>
  <si>
    <t>Public Housing</t>
  </si>
  <si>
    <t>Project-based Sec. 8</t>
  </si>
  <si>
    <t>Rent Stabilized</t>
  </si>
  <si>
    <t>Rent Controlled</t>
  </si>
  <si>
    <t>Income Waiver</t>
  </si>
  <si>
    <t>Household with Minors with Eligible Benefit (Cash Assistance and/or SNAP)</t>
  </si>
  <si>
    <t>Childless Household</t>
  </si>
  <si>
    <t>Household with Minors with No Eligible Benefit</t>
  </si>
  <si>
    <t>None</t>
  </si>
  <si>
    <t>English</t>
  </si>
  <si>
    <t>Spanish</t>
  </si>
  <si>
    <t>McDonald, Susan</t>
  </si>
  <si>
    <t>Benitez, Vicenta</t>
  </si>
  <si>
    <t>Garcia, Delci</t>
  </si>
  <si>
    <t>Vergeli, Evelyn</t>
  </si>
  <si>
    <t>Velasquez, Diana</t>
  </si>
  <si>
    <t>Boyd, Sandhya</t>
  </si>
  <si>
    <t>Garcia, Alexandra</t>
  </si>
  <si>
    <t>General Assistance</t>
  </si>
  <si>
    <t>Food Stamps (SNAP), SSI</t>
  </si>
  <si>
    <t>Employment, Food Stamps (SNAP), Other</t>
  </si>
  <si>
    <t>Welfare - Fam. Assis.</t>
  </si>
  <si>
    <t>Employment</t>
  </si>
  <si>
    <t>Employment, Social Security Disability</t>
  </si>
  <si>
    <t>Child Support, Employment</t>
  </si>
  <si>
    <t>SSI, Welfare - Fam. Assis.</t>
  </si>
  <si>
    <t>Social Security</t>
  </si>
  <si>
    <t>Food Stamps (SNAP), Social Security</t>
  </si>
  <si>
    <t>12/04/2019</t>
  </si>
  <si>
    <t>10/18/2017</t>
  </si>
  <si>
    <t>12/26/2018</t>
  </si>
  <si>
    <t>09/19/2019</t>
  </si>
  <si>
    <t>11/12/2019</t>
  </si>
  <si>
    <t>02/11/2015</t>
  </si>
  <si>
    <t>04/05/2019</t>
  </si>
  <si>
    <t>04/19/2019</t>
  </si>
  <si>
    <t>DHCI Form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</si>
</sst>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"/>
  <sheetViews>
    <sheetView tabSelected="1" workbookViewId="0"/>
  </sheetViews>
  <sheetFormatPr defaultRowHeight="15"/>
  <cols>
    <col min="1" max="1" width="20.7109375" style="1" customWidth="1"/>
  </cols>
  <sheetData>
    <row r="1" spans="1:5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spans="1:57">
      <c r="A2" s="1">
        <f>HYPERLINK("https://lsnyc.legalserver.org/matter/dynamic-profile/view/1913224","19-1913224")</f>
        <v>0</v>
      </c>
      <c r="B2" t="s">
        <v>57</v>
      </c>
      <c r="C2" t="s">
        <v>58</v>
      </c>
      <c r="D2" t="s">
        <v>64</v>
      </c>
      <c r="E2" t="s">
        <v>65</v>
      </c>
      <c r="G2" t="s">
        <v>78</v>
      </c>
      <c r="H2" t="s">
        <v>91</v>
      </c>
      <c r="K2" t="s">
        <v>104</v>
      </c>
      <c r="M2" t="s">
        <v>104</v>
      </c>
      <c r="O2" t="s">
        <v>109</v>
      </c>
      <c r="P2">
        <v>11</v>
      </c>
      <c r="Q2" t="s">
        <v>128</v>
      </c>
      <c r="R2" t="s">
        <v>130</v>
      </c>
      <c r="S2">
        <v>10031</v>
      </c>
      <c r="V2">
        <v>0</v>
      </c>
      <c r="X2" t="s">
        <v>136</v>
      </c>
      <c r="Y2" t="s">
        <v>139</v>
      </c>
      <c r="AB2" t="s">
        <v>141</v>
      </c>
      <c r="AD2">
        <v>0</v>
      </c>
      <c r="AE2">
        <v>0</v>
      </c>
      <c r="AF2">
        <v>0.1</v>
      </c>
      <c r="AH2" t="s">
        <v>143</v>
      </c>
      <c r="AI2" t="s">
        <v>157</v>
      </c>
      <c r="AJ2">
        <v>0</v>
      </c>
      <c r="AL2">
        <v>1</v>
      </c>
      <c r="AM2">
        <v>2</v>
      </c>
      <c r="AN2">
        <v>10.97</v>
      </c>
      <c r="AS2" t="s">
        <v>179</v>
      </c>
      <c r="AT2">
        <v>2340</v>
      </c>
      <c r="AX2" t="s">
        <v>181</v>
      </c>
      <c r="BA2" t="s">
        <v>188</v>
      </c>
      <c r="BD2" t="s">
        <v>198</v>
      </c>
    </row>
    <row r="3" spans="1:57">
      <c r="A3" s="1">
        <f>HYPERLINK("https://lsnyc.legalserver.org/matter/dynamic-profile/view/1845957","17-1845957")</f>
        <v>0</v>
      </c>
      <c r="B3" t="s">
        <v>57</v>
      </c>
      <c r="C3" t="s">
        <v>59</v>
      </c>
      <c r="D3" t="s">
        <v>64</v>
      </c>
      <c r="E3" t="s">
        <v>66</v>
      </c>
      <c r="G3" t="s">
        <v>79</v>
      </c>
      <c r="H3" t="s">
        <v>92</v>
      </c>
      <c r="K3" t="s">
        <v>104</v>
      </c>
      <c r="M3" t="s">
        <v>105</v>
      </c>
      <c r="O3" t="s">
        <v>110</v>
      </c>
      <c r="P3" t="s">
        <v>121</v>
      </c>
      <c r="Q3" t="s">
        <v>128</v>
      </c>
      <c r="R3" t="s">
        <v>130</v>
      </c>
      <c r="S3">
        <v>10031</v>
      </c>
      <c r="V3">
        <v>0</v>
      </c>
      <c r="X3" t="s">
        <v>137</v>
      </c>
      <c r="Y3" t="s">
        <v>139</v>
      </c>
      <c r="AA3" t="s">
        <v>138</v>
      </c>
      <c r="AB3" t="s">
        <v>141</v>
      </c>
      <c r="AD3">
        <v>0</v>
      </c>
      <c r="AE3">
        <v>0</v>
      </c>
      <c r="AF3">
        <v>2.5</v>
      </c>
      <c r="AH3" t="s">
        <v>144</v>
      </c>
      <c r="AI3" t="s">
        <v>158</v>
      </c>
      <c r="AJ3">
        <v>0</v>
      </c>
      <c r="AK3" t="s">
        <v>169</v>
      </c>
      <c r="AL3">
        <v>5</v>
      </c>
      <c r="AM3">
        <v>2</v>
      </c>
      <c r="AN3">
        <v>12.57</v>
      </c>
      <c r="AQ3" t="s">
        <v>175</v>
      </c>
      <c r="AS3" t="s">
        <v>180</v>
      </c>
      <c r="AT3">
        <v>4668</v>
      </c>
      <c r="AV3" t="s">
        <v>105</v>
      </c>
      <c r="AX3" t="s">
        <v>182</v>
      </c>
      <c r="BA3" t="s">
        <v>189</v>
      </c>
      <c r="BD3" t="s">
        <v>199</v>
      </c>
    </row>
    <row r="4" spans="1:57">
      <c r="A4" s="1">
        <f>HYPERLINK("https://lsnyc.legalserver.org/matter/dynamic-profile/view/1915628","19-1915628")</f>
        <v>0</v>
      </c>
      <c r="B4" t="s">
        <v>57</v>
      </c>
      <c r="C4" t="s">
        <v>59</v>
      </c>
      <c r="D4" t="s">
        <v>64</v>
      </c>
      <c r="E4" t="s">
        <v>67</v>
      </c>
      <c r="G4" t="s">
        <v>80</v>
      </c>
      <c r="H4" t="s">
        <v>93</v>
      </c>
      <c r="K4" t="s">
        <v>104</v>
      </c>
      <c r="L4" t="s">
        <v>106</v>
      </c>
      <c r="M4" t="s">
        <v>105</v>
      </c>
      <c r="N4" t="s">
        <v>67</v>
      </c>
      <c r="O4" t="s">
        <v>111</v>
      </c>
      <c r="P4" t="s">
        <v>122</v>
      </c>
      <c r="Q4" t="s">
        <v>128</v>
      </c>
      <c r="R4" t="s">
        <v>130</v>
      </c>
      <c r="S4">
        <v>10027</v>
      </c>
      <c r="T4" t="s">
        <v>131</v>
      </c>
      <c r="U4" t="s">
        <v>134</v>
      </c>
      <c r="V4">
        <v>36</v>
      </c>
      <c r="X4" t="s">
        <v>136</v>
      </c>
      <c r="Y4" t="s">
        <v>139</v>
      </c>
      <c r="Z4" t="s">
        <v>105</v>
      </c>
      <c r="AB4" t="s">
        <v>142</v>
      </c>
      <c r="AD4">
        <v>0</v>
      </c>
      <c r="AE4">
        <v>1489</v>
      </c>
      <c r="AF4">
        <v>0</v>
      </c>
      <c r="AH4" t="s">
        <v>145</v>
      </c>
      <c r="AI4" t="s">
        <v>159</v>
      </c>
      <c r="AJ4">
        <v>0</v>
      </c>
      <c r="AK4" t="s">
        <v>170</v>
      </c>
      <c r="AL4">
        <v>2</v>
      </c>
      <c r="AM4">
        <v>1</v>
      </c>
      <c r="AN4">
        <v>339.99</v>
      </c>
      <c r="AS4" t="s">
        <v>179</v>
      </c>
      <c r="AT4">
        <v>72520</v>
      </c>
      <c r="AX4" t="s">
        <v>183</v>
      </c>
      <c r="BA4" t="s">
        <v>190</v>
      </c>
      <c r="BE4" t="s">
        <v>206</v>
      </c>
    </row>
    <row r="5" spans="1:57">
      <c r="A5" s="1">
        <f>HYPERLINK("https://lsnyc.legalserver.org/matter/dynamic-profile/view/0744571","13-0744571")</f>
        <v>0</v>
      </c>
      <c r="B5" t="s">
        <v>57</v>
      </c>
      <c r="C5" t="s">
        <v>60</v>
      </c>
      <c r="D5" t="s">
        <v>64</v>
      </c>
      <c r="E5" t="s">
        <v>68</v>
      </c>
      <c r="G5" t="s">
        <v>81</v>
      </c>
      <c r="H5" t="s">
        <v>94</v>
      </c>
      <c r="K5" t="s">
        <v>104</v>
      </c>
      <c r="M5" t="s">
        <v>104</v>
      </c>
      <c r="O5" t="s">
        <v>112</v>
      </c>
      <c r="P5" t="s">
        <v>123</v>
      </c>
      <c r="Q5" t="s">
        <v>129</v>
      </c>
      <c r="R5" t="s">
        <v>130</v>
      </c>
      <c r="S5">
        <v>10030</v>
      </c>
      <c r="V5">
        <v>0</v>
      </c>
      <c r="X5" t="s">
        <v>138</v>
      </c>
      <c r="Y5" t="s">
        <v>139</v>
      </c>
      <c r="AB5" t="s">
        <v>141</v>
      </c>
      <c r="AD5">
        <v>0</v>
      </c>
      <c r="AE5">
        <v>0</v>
      </c>
      <c r="AF5">
        <v>74.34999999999999</v>
      </c>
      <c r="AH5" t="s">
        <v>146</v>
      </c>
      <c r="AI5" t="s">
        <v>160</v>
      </c>
      <c r="AJ5">
        <v>0</v>
      </c>
      <c r="AL5">
        <v>2</v>
      </c>
      <c r="AM5">
        <v>2</v>
      </c>
      <c r="AN5">
        <v>90.06</v>
      </c>
      <c r="AS5" t="s">
        <v>179</v>
      </c>
      <c r="AT5">
        <v>21208</v>
      </c>
      <c r="AX5" t="s">
        <v>184</v>
      </c>
      <c r="BA5" t="s">
        <v>191</v>
      </c>
      <c r="BD5" t="s">
        <v>200</v>
      </c>
    </row>
    <row r="6" spans="1:57">
      <c r="A6" s="1">
        <f>HYPERLINK("https://lsnyc.legalserver.org/matter/dynamic-profile/view/1910543","19-1910543")</f>
        <v>0</v>
      </c>
      <c r="B6" t="s">
        <v>57</v>
      </c>
      <c r="C6" t="s">
        <v>61</v>
      </c>
      <c r="D6" t="s">
        <v>64</v>
      </c>
      <c r="E6" t="s">
        <v>69</v>
      </c>
      <c r="G6" t="s">
        <v>82</v>
      </c>
      <c r="H6" t="s">
        <v>93</v>
      </c>
      <c r="K6" t="s">
        <v>104</v>
      </c>
      <c r="L6" t="s">
        <v>107</v>
      </c>
      <c r="M6" t="s">
        <v>105</v>
      </c>
      <c r="O6" t="s">
        <v>113</v>
      </c>
      <c r="P6" t="s">
        <v>124</v>
      </c>
      <c r="Q6" t="s">
        <v>128</v>
      </c>
      <c r="R6" t="s">
        <v>130</v>
      </c>
      <c r="S6">
        <v>10002</v>
      </c>
      <c r="V6">
        <v>0</v>
      </c>
      <c r="X6" t="s">
        <v>136</v>
      </c>
      <c r="Y6" t="s">
        <v>139</v>
      </c>
      <c r="AA6" t="s">
        <v>140</v>
      </c>
      <c r="AB6" t="s">
        <v>142</v>
      </c>
      <c r="AD6">
        <v>0</v>
      </c>
      <c r="AE6">
        <v>0</v>
      </c>
      <c r="AF6">
        <v>3.1</v>
      </c>
      <c r="AH6" t="s">
        <v>147</v>
      </c>
      <c r="AJ6">
        <v>0</v>
      </c>
      <c r="AK6" t="s">
        <v>171</v>
      </c>
      <c r="AL6">
        <v>2</v>
      </c>
      <c r="AM6">
        <v>1</v>
      </c>
      <c r="AN6">
        <v>115.72</v>
      </c>
      <c r="AS6" t="s">
        <v>179</v>
      </c>
      <c r="AT6">
        <v>24684</v>
      </c>
      <c r="AX6" t="s">
        <v>182</v>
      </c>
      <c r="BA6" t="s">
        <v>192</v>
      </c>
      <c r="BD6" t="s">
        <v>201</v>
      </c>
      <c r="BE6" t="s">
        <v>206</v>
      </c>
    </row>
    <row r="7" spans="1:57">
      <c r="A7" s="1">
        <f>HYPERLINK("https://lsnyc.legalserver.org/matter/dynamic-profile/view/1880004","18-1880004")</f>
        <v>0</v>
      </c>
      <c r="B7" t="s">
        <v>57</v>
      </c>
      <c r="C7" t="s">
        <v>62</v>
      </c>
      <c r="D7" t="s">
        <v>64</v>
      </c>
      <c r="E7" t="s">
        <v>70</v>
      </c>
      <c r="G7" t="s">
        <v>82</v>
      </c>
      <c r="H7" t="s">
        <v>95</v>
      </c>
      <c r="K7" t="s">
        <v>104</v>
      </c>
      <c r="L7" t="s">
        <v>108</v>
      </c>
      <c r="M7" t="s">
        <v>104</v>
      </c>
      <c r="O7" t="s">
        <v>114</v>
      </c>
      <c r="P7" t="s">
        <v>125</v>
      </c>
      <c r="Q7" t="s">
        <v>128</v>
      </c>
      <c r="R7" t="s">
        <v>130</v>
      </c>
      <c r="S7">
        <v>10033</v>
      </c>
      <c r="U7">
        <v>73727</v>
      </c>
      <c r="V7">
        <v>26</v>
      </c>
      <c r="X7" t="s">
        <v>138</v>
      </c>
      <c r="Y7" t="s">
        <v>139</v>
      </c>
      <c r="AB7" t="s">
        <v>141</v>
      </c>
      <c r="AD7">
        <v>0</v>
      </c>
      <c r="AE7">
        <v>841.77</v>
      </c>
      <c r="AF7">
        <v>0</v>
      </c>
      <c r="AH7" t="s">
        <v>148</v>
      </c>
      <c r="AI7" t="s">
        <v>161</v>
      </c>
      <c r="AJ7">
        <v>41</v>
      </c>
      <c r="AL7">
        <v>2</v>
      </c>
      <c r="AM7">
        <v>0</v>
      </c>
      <c r="AN7">
        <v>251.52</v>
      </c>
      <c r="AQ7" t="s">
        <v>176</v>
      </c>
      <c r="AS7" t="s">
        <v>180</v>
      </c>
      <c r="AT7">
        <v>41400</v>
      </c>
      <c r="AX7" t="s">
        <v>185</v>
      </c>
      <c r="BA7" t="s">
        <v>193</v>
      </c>
    </row>
    <row r="8" spans="1:57">
      <c r="A8" s="1">
        <f>HYPERLINK("https://lsnyc.legalserver.org/matter/dynamic-profile/view/1900399","19-1900399")</f>
        <v>0</v>
      </c>
      <c r="B8" t="s">
        <v>57</v>
      </c>
      <c r="C8" t="s">
        <v>62</v>
      </c>
      <c r="D8" t="s">
        <v>64</v>
      </c>
      <c r="E8" t="s">
        <v>71</v>
      </c>
      <c r="G8" t="s">
        <v>83</v>
      </c>
      <c r="H8" t="s">
        <v>96</v>
      </c>
      <c r="K8" t="s">
        <v>104</v>
      </c>
      <c r="L8" t="s">
        <v>106</v>
      </c>
      <c r="M8" t="s">
        <v>105</v>
      </c>
      <c r="N8" t="s">
        <v>71</v>
      </c>
      <c r="O8" t="s">
        <v>115</v>
      </c>
      <c r="P8" t="s">
        <v>126</v>
      </c>
      <c r="Q8" t="s">
        <v>128</v>
      </c>
      <c r="R8" t="s">
        <v>130</v>
      </c>
      <c r="S8">
        <v>10025</v>
      </c>
      <c r="T8" t="s">
        <v>131</v>
      </c>
      <c r="U8" t="s">
        <v>135</v>
      </c>
      <c r="V8">
        <v>5</v>
      </c>
      <c r="X8" t="s">
        <v>136</v>
      </c>
      <c r="Y8" t="s">
        <v>139</v>
      </c>
      <c r="Z8" t="s">
        <v>105</v>
      </c>
      <c r="AB8" t="s">
        <v>141</v>
      </c>
      <c r="AD8">
        <v>0</v>
      </c>
      <c r="AE8">
        <v>1190.31</v>
      </c>
      <c r="AF8">
        <v>0</v>
      </c>
      <c r="AH8" t="s">
        <v>149</v>
      </c>
      <c r="AI8" t="s">
        <v>162</v>
      </c>
      <c r="AJ8">
        <v>19</v>
      </c>
      <c r="AK8" t="s">
        <v>172</v>
      </c>
      <c r="AL8">
        <v>1</v>
      </c>
      <c r="AM8">
        <v>0</v>
      </c>
      <c r="AN8">
        <v>400.32</v>
      </c>
      <c r="AR8" t="s">
        <v>178</v>
      </c>
      <c r="AS8" t="s">
        <v>179</v>
      </c>
      <c r="AT8">
        <v>50000</v>
      </c>
      <c r="AX8" t="s">
        <v>183</v>
      </c>
      <c r="BA8" t="s">
        <v>192</v>
      </c>
      <c r="BE8" t="s">
        <v>206</v>
      </c>
    </row>
    <row r="9" spans="1:57">
      <c r="A9" s="1">
        <f>HYPERLINK("https://lsnyc.legalserver.org/matter/dynamic-profile/view/0760455","14-0760455")</f>
        <v>0</v>
      </c>
      <c r="B9" t="s">
        <v>57</v>
      </c>
      <c r="C9" t="s">
        <v>63</v>
      </c>
      <c r="D9" t="s">
        <v>64</v>
      </c>
      <c r="E9" t="s">
        <v>72</v>
      </c>
      <c r="G9" t="s">
        <v>84</v>
      </c>
      <c r="H9" t="s">
        <v>97</v>
      </c>
      <c r="K9" t="s">
        <v>104</v>
      </c>
      <c r="M9" t="s">
        <v>104</v>
      </c>
      <c r="O9" t="s">
        <v>116</v>
      </c>
      <c r="P9">
        <v>3</v>
      </c>
      <c r="Q9" t="s">
        <v>128</v>
      </c>
      <c r="R9" t="s">
        <v>130</v>
      </c>
      <c r="S9">
        <v>10033</v>
      </c>
      <c r="V9">
        <v>0</v>
      </c>
      <c r="X9" t="s">
        <v>138</v>
      </c>
      <c r="Y9" t="s">
        <v>139</v>
      </c>
      <c r="AB9" t="s">
        <v>141</v>
      </c>
      <c r="AD9">
        <v>0</v>
      </c>
      <c r="AE9">
        <v>0</v>
      </c>
      <c r="AF9">
        <v>89.84999999999999</v>
      </c>
      <c r="AH9" t="s">
        <v>150</v>
      </c>
      <c r="AI9" t="s">
        <v>163</v>
      </c>
      <c r="AJ9">
        <v>0</v>
      </c>
      <c r="AL9">
        <v>1</v>
      </c>
      <c r="AM9">
        <v>1</v>
      </c>
      <c r="AN9">
        <v>80.05</v>
      </c>
      <c r="AS9" t="s">
        <v>179</v>
      </c>
      <c r="AT9">
        <v>12592</v>
      </c>
      <c r="AX9" t="s">
        <v>184</v>
      </c>
      <c r="BA9" t="s">
        <v>194</v>
      </c>
      <c r="BD9" t="s">
        <v>202</v>
      </c>
    </row>
    <row r="10" spans="1:57">
      <c r="A10" s="1">
        <f>HYPERLINK("https://lsnyc.legalserver.org/matter/dynamic-profile/view/0761474","14-0761474")</f>
        <v>0</v>
      </c>
      <c r="B10" t="s">
        <v>57</v>
      </c>
      <c r="C10" t="s">
        <v>63</v>
      </c>
      <c r="D10" t="s">
        <v>64</v>
      </c>
      <c r="E10" t="s">
        <v>73</v>
      </c>
      <c r="G10" t="s">
        <v>85</v>
      </c>
      <c r="H10" t="s">
        <v>98</v>
      </c>
      <c r="K10" t="s">
        <v>104</v>
      </c>
      <c r="M10" t="s">
        <v>104</v>
      </c>
      <c r="O10" t="s">
        <v>117</v>
      </c>
      <c r="P10">
        <v>12</v>
      </c>
      <c r="Q10" t="s">
        <v>128</v>
      </c>
      <c r="R10" t="s">
        <v>130</v>
      </c>
      <c r="S10">
        <v>10031</v>
      </c>
      <c r="V10">
        <v>0</v>
      </c>
      <c r="X10" t="s">
        <v>138</v>
      </c>
      <c r="Y10" t="s">
        <v>139</v>
      </c>
      <c r="AA10" t="s">
        <v>137</v>
      </c>
      <c r="AB10" t="s">
        <v>141</v>
      </c>
      <c r="AD10">
        <v>0</v>
      </c>
      <c r="AE10">
        <v>0</v>
      </c>
      <c r="AF10">
        <v>0</v>
      </c>
      <c r="AH10" t="s">
        <v>151</v>
      </c>
      <c r="AI10" t="s">
        <v>164</v>
      </c>
      <c r="AJ10">
        <v>0</v>
      </c>
      <c r="AL10">
        <v>1</v>
      </c>
      <c r="AM10">
        <v>3</v>
      </c>
      <c r="AN10">
        <v>52.04</v>
      </c>
      <c r="AS10" t="s">
        <v>180</v>
      </c>
      <c r="AT10">
        <v>12412</v>
      </c>
      <c r="AX10" t="s">
        <v>184</v>
      </c>
      <c r="BA10" t="s">
        <v>195</v>
      </c>
      <c r="BD10" t="s">
        <v>203</v>
      </c>
    </row>
    <row r="11" spans="1:57">
      <c r="A11" s="1">
        <f>HYPERLINK("https://lsnyc.legalserver.org/matter/dynamic-profile/view/0769734","15-0769734")</f>
        <v>0</v>
      </c>
      <c r="B11" t="s">
        <v>57</v>
      </c>
      <c r="C11" t="s">
        <v>63</v>
      </c>
      <c r="D11" t="s">
        <v>64</v>
      </c>
      <c r="E11" t="s">
        <v>74</v>
      </c>
      <c r="G11" t="s">
        <v>86</v>
      </c>
      <c r="H11" t="s">
        <v>99</v>
      </c>
      <c r="K11" t="s">
        <v>104</v>
      </c>
      <c r="M11" t="s">
        <v>104</v>
      </c>
      <c r="O11" t="s">
        <v>117</v>
      </c>
      <c r="Q11" t="s">
        <v>128</v>
      </c>
      <c r="R11" t="s">
        <v>130</v>
      </c>
      <c r="S11">
        <v>10031</v>
      </c>
      <c r="V11">
        <v>0</v>
      </c>
      <c r="X11" t="s">
        <v>138</v>
      </c>
      <c r="Y11" t="s">
        <v>139</v>
      </c>
      <c r="AB11" t="s">
        <v>141</v>
      </c>
      <c r="AD11">
        <v>0</v>
      </c>
      <c r="AE11">
        <v>0</v>
      </c>
      <c r="AF11">
        <v>0</v>
      </c>
      <c r="AH11" t="s">
        <v>152</v>
      </c>
      <c r="AI11" t="s">
        <v>165</v>
      </c>
      <c r="AJ11">
        <v>0</v>
      </c>
      <c r="AL11">
        <v>4</v>
      </c>
      <c r="AM11">
        <v>4</v>
      </c>
      <c r="AN11">
        <v>8.98</v>
      </c>
      <c r="AQ11" t="s">
        <v>177</v>
      </c>
      <c r="AS11" t="s">
        <v>180</v>
      </c>
      <c r="AT11">
        <v>3600</v>
      </c>
      <c r="AX11" t="s">
        <v>186</v>
      </c>
      <c r="BA11" t="s">
        <v>192</v>
      </c>
    </row>
    <row r="12" spans="1:57">
      <c r="A12" s="1">
        <f>HYPERLINK("https://lsnyc.legalserver.org/matter/dynamic-profile/view/1877673","18-1877673")</f>
        <v>0</v>
      </c>
      <c r="B12" t="s">
        <v>57</v>
      </c>
      <c r="C12" t="s">
        <v>63</v>
      </c>
      <c r="D12" t="s">
        <v>64</v>
      </c>
      <c r="E12" t="s">
        <v>75</v>
      </c>
      <c r="G12" t="s">
        <v>87</v>
      </c>
      <c r="H12" t="s">
        <v>100</v>
      </c>
      <c r="K12" t="s">
        <v>104</v>
      </c>
      <c r="M12" t="s">
        <v>105</v>
      </c>
      <c r="O12" t="s">
        <v>118</v>
      </c>
      <c r="P12" t="s">
        <v>127</v>
      </c>
      <c r="Q12" t="s">
        <v>128</v>
      </c>
      <c r="R12" t="s">
        <v>130</v>
      </c>
      <c r="S12">
        <v>10031</v>
      </c>
      <c r="T12" t="s">
        <v>132</v>
      </c>
      <c r="V12">
        <v>13</v>
      </c>
      <c r="X12" t="s">
        <v>137</v>
      </c>
      <c r="Y12" t="s">
        <v>139</v>
      </c>
      <c r="Z12" t="s">
        <v>139</v>
      </c>
      <c r="AA12" t="s">
        <v>138</v>
      </c>
      <c r="AB12" t="s">
        <v>141</v>
      </c>
      <c r="AD12">
        <v>256</v>
      </c>
      <c r="AE12">
        <v>256</v>
      </c>
      <c r="AF12">
        <v>4.8</v>
      </c>
      <c r="AH12" t="s">
        <v>153</v>
      </c>
      <c r="AI12" t="s">
        <v>166</v>
      </c>
      <c r="AJ12">
        <v>0</v>
      </c>
      <c r="AL12">
        <v>1</v>
      </c>
      <c r="AM12">
        <v>0</v>
      </c>
      <c r="AN12">
        <v>93.70999999999999</v>
      </c>
      <c r="AQ12" t="s">
        <v>176</v>
      </c>
      <c r="AS12" t="s">
        <v>179</v>
      </c>
      <c r="AT12">
        <v>11376</v>
      </c>
      <c r="AV12" t="s">
        <v>105</v>
      </c>
      <c r="AX12" t="s">
        <v>187</v>
      </c>
      <c r="BA12" t="s">
        <v>196</v>
      </c>
      <c r="BD12" t="s">
        <v>204</v>
      </c>
    </row>
    <row r="13" spans="1:57">
      <c r="A13" s="1">
        <f>HYPERLINK("https://lsnyc.legalserver.org/matter/dynamic-profile/view/1877768","18-1877768")</f>
        <v>0</v>
      </c>
      <c r="B13" t="s">
        <v>57</v>
      </c>
      <c r="C13" t="s">
        <v>63</v>
      </c>
      <c r="D13" t="s">
        <v>64</v>
      </c>
      <c r="E13" t="s">
        <v>75</v>
      </c>
      <c r="G13" t="s">
        <v>88</v>
      </c>
      <c r="H13" t="s">
        <v>101</v>
      </c>
      <c r="K13" t="s">
        <v>104</v>
      </c>
      <c r="M13" t="s">
        <v>105</v>
      </c>
      <c r="O13" t="s">
        <v>117</v>
      </c>
      <c r="P13">
        <v>23</v>
      </c>
      <c r="Q13" t="s">
        <v>128</v>
      </c>
      <c r="R13" t="s">
        <v>130</v>
      </c>
      <c r="S13">
        <v>10031</v>
      </c>
      <c r="V13">
        <v>5</v>
      </c>
      <c r="X13" t="s">
        <v>137</v>
      </c>
      <c r="Y13" t="s">
        <v>139</v>
      </c>
      <c r="Z13" t="s">
        <v>139</v>
      </c>
      <c r="AA13" t="s">
        <v>138</v>
      </c>
      <c r="AB13" t="s">
        <v>141</v>
      </c>
      <c r="AD13">
        <v>1</v>
      </c>
      <c r="AE13">
        <v>1075</v>
      </c>
      <c r="AF13">
        <v>0</v>
      </c>
      <c r="AH13" t="s">
        <v>154</v>
      </c>
      <c r="AI13" t="s">
        <v>167</v>
      </c>
      <c r="AJ13">
        <v>0</v>
      </c>
      <c r="AL13">
        <v>5</v>
      </c>
      <c r="AM13">
        <v>0</v>
      </c>
      <c r="AN13">
        <v>88.38</v>
      </c>
      <c r="AQ13" t="s">
        <v>176</v>
      </c>
      <c r="AS13" t="s">
        <v>180</v>
      </c>
      <c r="AT13">
        <v>26000</v>
      </c>
      <c r="AV13" t="s">
        <v>105</v>
      </c>
      <c r="AX13" t="s">
        <v>187</v>
      </c>
      <c r="BA13" t="s">
        <v>192</v>
      </c>
    </row>
    <row r="14" spans="1:57">
      <c r="A14" s="1">
        <f>HYPERLINK("https://lsnyc.legalserver.org/matter/dynamic-profile/view/1887769","19-1887769")</f>
        <v>0</v>
      </c>
      <c r="B14" t="s">
        <v>57</v>
      </c>
      <c r="C14" t="s">
        <v>63</v>
      </c>
      <c r="D14" t="s">
        <v>64</v>
      </c>
      <c r="E14" t="s">
        <v>76</v>
      </c>
      <c r="G14" t="s">
        <v>89</v>
      </c>
      <c r="H14" t="s">
        <v>102</v>
      </c>
      <c r="K14" t="s">
        <v>104</v>
      </c>
      <c r="M14" t="s">
        <v>104</v>
      </c>
      <c r="O14" t="s">
        <v>119</v>
      </c>
      <c r="P14">
        <v>65</v>
      </c>
      <c r="Q14" t="s">
        <v>128</v>
      </c>
      <c r="R14" t="s">
        <v>130</v>
      </c>
      <c r="S14">
        <v>10031</v>
      </c>
      <c r="V14">
        <v>0</v>
      </c>
      <c r="X14" t="s">
        <v>137</v>
      </c>
      <c r="Y14" t="s">
        <v>139</v>
      </c>
      <c r="AA14" t="s">
        <v>138</v>
      </c>
      <c r="AB14" t="s">
        <v>141</v>
      </c>
      <c r="AD14">
        <v>0</v>
      </c>
      <c r="AE14">
        <v>0</v>
      </c>
      <c r="AF14">
        <v>8</v>
      </c>
      <c r="AH14" t="s">
        <v>155</v>
      </c>
      <c r="AJ14">
        <v>0</v>
      </c>
      <c r="AL14">
        <v>1</v>
      </c>
      <c r="AM14">
        <v>4</v>
      </c>
      <c r="AN14">
        <v>53.03</v>
      </c>
      <c r="AS14" t="s">
        <v>180</v>
      </c>
      <c r="AT14">
        <v>15600</v>
      </c>
      <c r="AX14" t="s">
        <v>187</v>
      </c>
      <c r="BA14" t="s">
        <v>192</v>
      </c>
      <c r="BD14" t="s">
        <v>205</v>
      </c>
    </row>
    <row r="15" spans="1:57">
      <c r="A15" s="1">
        <f>HYPERLINK("https://lsnyc.legalserver.org/matter/dynamic-profile/view/1883526","18-1883526")</f>
        <v>0</v>
      </c>
      <c r="B15" t="s">
        <v>57</v>
      </c>
      <c r="C15" t="s">
        <v>63</v>
      </c>
      <c r="D15" t="s">
        <v>64</v>
      </c>
      <c r="E15" t="s">
        <v>77</v>
      </c>
      <c r="G15" t="s">
        <v>90</v>
      </c>
      <c r="H15" t="s">
        <v>103</v>
      </c>
      <c r="K15" t="s">
        <v>105</v>
      </c>
      <c r="M15" t="s">
        <v>105</v>
      </c>
      <c r="O15" t="s">
        <v>120</v>
      </c>
      <c r="P15">
        <v>61</v>
      </c>
      <c r="Q15" t="s">
        <v>128</v>
      </c>
      <c r="R15" t="s">
        <v>130</v>
      </c>
      <c r="S15">
        <v>10027</v>
      </c>
      <c r="T15" t="s">
        <v>133</v>
      </c>
      <c r="V15">
        <v>45</v>
      </c>
      <c r="X15" t="s">
        <v>137</v>
      </c>
      <c r="Y15" t="s">
        <v>139</v>
      </c>
      <c r="Z15" t="s">
        <v>139</v>
      </c>
      <c r="AA15" t="s">
        <v>138</v>
      </c>
      <c r="AB15" t="s">
        <v>141</v>
      </c>
      <c r="AD15">
        <v>0</v>
      </c>
      <c r="AE15">
        <v>614.8</v>
      </c>
      <c r="AF15">
        <v>0</v>
      </c>
      <c r="AH15" t="s">
        <v>156</v>
      </c>
      <c r="AI15" t="s">
        <v>168</v>
      </c>
      <c r="AJ15">
        <v>0</v>
      </c>
      <c r="AK15" t="s">
        <v>173</v>
      </c>
      <c r="AL15">
        <v>1</v>
      </c>
      <c r="AM15">
        <v>0</v>
      </c>
      <c r="AN15">
        <v>83.72</v>
      </c>
      <c r="AP15" t="s">
        <v>174</v>
      </c>
      <c r="AQ15" t="s">
        <v>176</v>
      </c>
      <c r="AT15">
        <v>10164</v>
      </c>
      <c r="AX15" t="s">
        <v>187</v>
      </c>
      <c r="BA15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UAHPLP Error Report Level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2019-12-09T18:58:04Z</dcterms:created>
  <dcterms:modified xsi:type="dcterms:W3CDTF">2019-12-09T18:58:04Z</dcterms:modified>
</cp:coreProperties>
</file>