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<sst xmlns="http://schemas.openxmlformats.org/spreadsheetml/2006/main" count="706" uniqueCount="50">
  <si>
    <t>Hyperlinked Case #</t>
  </si>
  <si>
    <t>org</t>
  </si>
  <si>
    <t>eligibility_date</t>
  </si>
  <si>
    <t>service_type</t>
  </si>
  <si>
    <t>program</t>
  </si>
  <si>
    <t>LT_index</t>
  </si>
  <si>
    <t>proceeding</t>
  </si>
  <si>
    <t>LSNYC</t>
  </si>
  <si>
    <t>pre-litigation strategies</t>
  </si>
  <si>
    <t>full rep</t>
  </si>
  <si>
    <t>advice only</t>
  </si>
  <si>
    <t>AHTP</t>
  </si>
  <si>
    <t>UA</t>
  </si>
  <si>
    <t>Non-UA</t>
  </si>
  <si>
    <t>LT-006066-17/NY</t>
  </si>
  <si>
    <t>NAN</t>
  </si>
  <si>
    <t>LT-055593-18/KI</t>
  </si>
  <si>
    <t>LT-049468-16/BX</t>
  </si>
  <si>
    <t>HP-610145-OR</t>
  </si>
  <si>
    <t>GS-210016-B</t>
  </si>
  <si>
    <t>LT-051481-19/KI</t>
  </si>
  <si>
    <t>LT-080067-18/KI</t>
  </si>
  <si>
    <t>LT-070634-18/KI</t>
  </si>
  <si>
    <t>LT-090338-17/KI</t>
  </si>
  <si>
    <t>LT-096372-18/KI</t>
  </si>
  <si>
    <t>LT-014453-18/BX</t>
  </si>
  <si>
    <t>LT-087064-18/KI</t>
  </si>
  <si>
    <t>LT-011164-16/QU</t>
  </si>
  <si>
    <t>FV-110029-RT</t>
  </si>
  <si>
    <t>LT-016731-19/BX</t>
  </si>
  <si>
    <t>LT-053150-19/KI</t>
  </si>
  <si>
    <t>LT-061607-17/NY</t>
  </si>
  <si>
    <t>LT-073160-18/KI</t>
  </si>
  <si>
    <t>LT-040820-19/KI</t>
  </si>
  <si>
    <t>LT-003539-18/KI</t>
  </si>
  <si>
    <t>FV-610044-OM</t>
  </si>
  <si>
    <t>LT-000956-18/NY</t>
  </si>
  <si>
    <t>LT-067913-18/QU</t>
  </si>
  <si>
    <t>LT-019589-19/BX</t>
  </si>
  <si>
    <t>LT-060758-18/KI</t>
  </si>
  <si>
    <t>LT-069316-18/KI</t>
  </si>
  <si>
    <t>HP</t>
  </si>
  <si>
    <t>oa</t>
  </si>
  <si>
    <t>da</t>
  </si>
  <si>
    <t>os</t>
  </si>
  <si>
    <t>NP</t>
  </si>
  <si>
    <t>7a</t>
  </si>
  <si>
    <t>s8</t>
  </si>
  <si>
    <t>ho</t>
  </si>
  <si>
    <t>ea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</si>
</sst>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8"/>
  <sheetViews>
    <sheetView tabSelected="1" workbookViewId="0"/>
  </sheetViews>
  <sheetFormatPr defaultRowHeight="15"/>
  <cols>
    <col min="1" max="1" width="20.7109375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f>HYPERLINK("https://lsnyc.legalserver.org/matter/dynamic-profile/view/1878669","18-1878669")</f>
        <v>0</v>
      </c>
      <c r="B2" t="s">
        <v>7</v>
      </c>
      <c r="C2" s="3">
        <v>43333</v>
      </c>
      <c r="D2" t="s">
        <v>8</v>
      </c>
      <c r="E2" t="s">
        <v>11</v>
      </c>
      <c r="G2">
        <v>0</v>
      </c>
    </row>
    <row r="3" spans="1:7">
      <c r="A3" s="1">
        <f>HYPERLINK("https://lsnyc.legalserver.org/matter/dynamic-profile/view/1878677","18-1878677")</f>
        <v>0</v>
      </c>
      <c r="B3" t="s">
        <v>7</v>
      </c>
      <c r="C3" s="3">
        <v>43333</v>
      </c>
      <c r="D3" t="s">
        <v>9</v>
      </c>
      <c r="E3" t="s">
        <v>11</v>
      </c>
      <c r="G3" t="s">
        <v>41</v>
      </c>
    </row>
    <row r="4" spans="1:7">
      <c r="A4" s="1">
        <f>HYPERLINK("https://lsnyc.legalserver.org/matter/dynamic-profile/view/1834662","17-1834662")</f>
        <v>0</v>
      </c>
      <c r="B4" t="s">
        <v>7</v>
      </c>
      <c r="C4" s="3">
        <v>43646</v>
      </c>
      <c r="D4" t="s">
        <v>9</v>
      </c>
      <c r="E4" t="s">
        <v>11</v>
      </c>
      <c r="F4" t="s">
        <v>14</v>
      </c>
      <c r="G4" t="s">
        <v>41</v>
      </c>
    </row>
    <row r="5" spans="1:7">
      <c r="A5" s="1">
        <f>HYPERLINK("https://lsnyc.legalserver.org/matter/dynamic-profile/view/1834670","17-1834670")</f>
        <v>0</v>
      </c>
      <c r="B5" t="s">
        <v>7</v>
      </c>
      <c r="C5" s="3">
        <v>43646</v>
      </c>
      <c r="D5" t="s">
        <v>9</v>
      </c>
      <c r="E5" t="s">
        <v>11</v>
      </c>
      <c r="F5" t="s">
        <v>15</v>
      </c>
      <c r="G5" t="s">
        <v>42</v>
      </c>
    </row>
    <row r="6" spans="1:7">
      <c r="A6" s="1">
        <f>HYPERLINK("https://lsnyc.legalserver.org/matter/dynamic-profile/view/1863816","18-1863816")</f>
        <v>0</v>
      </c>
      <c r="B6" t="s">
        <v>7</v>
      </c>
      <c r="C6" s="3">
        <v>43646</v>
      </c>
      <c r="D6" t="s">
        <v>9</v>
      </c>
      <c r="E6" t="s">
        <v>11</v>
      </c>
      <c r="F6" t="s">
        <v>15</v>
      </c>
      <c r="G6" t="s">
        <v>43</v>
      </c>
    </row>
    <row r="7" spans="1:7">
      <c r="A7" s="1">
        <f>HYPERLINK("https://lsnyc.legalserver.org/matter/dynamic-profile/view/1887512","19-1887512")</f>
        <v>0</v>
      </c>
      <c r="B7" t="s">
        <v>7</v>
      </c>
      <c r="C7" s="3">
        <v>43474</v>
      </c>
      <c r="D7" t="s">
        <v>8</v>
      </c>
      <c r="E7" t="s">
        <v>11</v>
      </c>
      <c r="G7">
        <v>0</v>
      </c>
    </row>
    <row r="8" spans="1:7">
      <c r="A8" s="1">
        <f>HYPERLINK("https://lsnyc.legalserver.org/matter/dynamic-profile/view/1896456","19-1896456")</f>
        <v>0</v>
      </c>
      <c r="B8" t="s">
        <v>7</v>
      </c>
      <c r="C8" s="3">
        <v>43474</v>
      </c>
      <c r="D8" t="s">
        <v>9</v>
      </c>
      <c r="E8" t="s">
        <v>11</v>
      </c>
      <c r="G8" t="s">
        <v>44</v>
      </c>
    </row>
    <row r="9" spans="1:7">
      <c r="A9" s="1">
        <f>HYPERLINK("https://lsnyc.legalserver.org/matter/dynamic-profile/view/1898303","19-1898303")</f>
        <v>0</v>
      </c>
      <c r="B9" t="s">
        <v>7</v>
      </c>
      <c r="C9" s="3">
        <v>43646</v>
      </c>
      <c r="D9" t="s">
        <v>9</v>
      </c>
      <c r="E9" t="s">
        <v>11</v>
      </c>
      <c r="G9" t="s">
        <v>43</v>
      </c>
    </row>
    <row r="10" spans="1:7">
      <c r="A10" s="1">
        <f>HYPERLINK("https://lsnyc.legalserver.org/matter/dynamic-profile/view/1898303","19-1898303")</f>
        <v>0</v>
      </c>
      <c r="B10" t="s">
        <v>7</v>
      </c>
      <c r="C10" s="3">
        <v>43646</v>
      </c>
      <c r="D10" t="s">
        <v>9</v>
      </c>
      <c r="E10" t="s">
        <v>11</v>
      </c>
      <c r="G10" t="s">
        <v>43</v>
      </c>
    </row>
    <row r="11" spans="1:7">
      <c r="A11" s="1">
        <f>HYPERLINK("https://lsnyc.legalserver.org/matter/dynamic-profile/view/1876790","18-1876790")</f>
        <v>0</v>
      </c>
      <c r="B11" t="s">
        <v>7</v>
      </c>
      <c r="C11" s="3">
        <v>43348</v>
      </c>
      <c r="D11" t="s">
        <v>9</v>
      </c>
      <c r="E11" t="s">
        <v>11</v>
      </c>
      <c r="F11" t="s">
        <v>16</v>
      </c>
      <c r="G11" t="s">
        <v>45</v>
      </c>
    </row>
    <row r="12" spans="1:7">
      <c r="A12" s="1">
        <f>HYPERLINK("https://lsnyc.legalserver.org/matter/dynamic-profile/view/1876794","18-1876794")</f>
        <v>0</v>
      </c>
      <c r="B12" t="s">
        <v>7</v>
      </c>
      <c r="C12" s="3">
        <v>43348</v>
      </c>
      <c r="D12" t="s">
        <v>8</v>
      </c>
      <c r="E12" t="s">
        <v>11</v>
      </c>
      <c r="F12" t="s">
        <v>16</v>
      </c>
      <c r="G12" t="s">
        <v>42</v>
      </c>
    </row>
    <row r="13" spans="1:7">
      <c r="A13" s="1">
        <f>HYPERLINK("https://lsnyc.legalserver.org/matter/dynamic-profile/view/1875612","18-1875612")</f>
        <v>0</v>
      </c>
      <c r="B13" t="s">
        <v>7</v>
      </c>
      <c r="C13" s="3">
        <v>43333</v>
      </c>
      <c r="D13" t="s">
        <v>8</v>
      </c>
      <c r="E13" t="s">
        <v>11</v>
      </c>
      <c r="G13">
        <v>0</v>
      </c>
    </row>
    <row r="14" spans="1:7">
      <c r="A14" s="1">
        <f>HYPERLINK("https://lsnyc.legalserver.org/matter/dynamic-profile/view/1835837","17-1835837")</f>
        <v>0</v>
      </c>
      <c r="B14" t="s">
        <v>7</v>
      </c>
      <c r="C14" s="3">
        <v>43646</v>
      </c>
      <c r="D14" t="s">
        <v>9</v>
      </c>
      <c r="E14" t="s">
        <v>11</v>
      </c>
      <c r="G14" t="s">
        <v>43</v>
      </c>
    </row>
    <row r="15" spans="1:7">
      <c r="A15" s="1">
        <f>HYPERLINK("https://lsnyc.legalserver.org/matter/dynamic-profile/view/0819952","16-0819952")</f>
        <v>0</v>
      </c>
      <c r="B15" t="s">
        <v>7</v>
      </c>
      <c r="C15" s="3">
        <v>43646</v>
      </c>
      <c r="D15" t="s">
        <v>9</v>
      </c>
      <c r="E15" t="s">
        <v>11</v>
      </c>
      <c r="F15" t="s">
        <v>17</v>
      </c>
      <c r="G15" t="s">
        <v>41</v>
      </c>
    </row>
    <row r="16" spans="1:7">
      <c r="A16" s="1">
        <f>HYPERLINK("https://lsnyc.legalserver.org/matter/dynamic-profile/view/0819954","16-0819954")</f>
        <v>0</v>
      </c>
      <c r="B16" t="s">
        <v>7</v>
      </c>
      <c r="C16" s="3">
        <v>43646</v>
      </c>
      <c r="D16" t="s">
        <v>9</v>
      </c>
      <c r="E16" t="s">
        <v>11</v>
      </c>
      <c r="F16" t="s">
        <v>15</v>
      </c>
      <c r="G16" t="s">
        <v>43</v>
      </c>
    </row>
    <row r="17" spans="1:7">
      <c r="A17" s="1">
        <f>HYPERLINK("https://lsnyc.legalserver.org/matter/dynamic-profile/view/1840691","17-1840691")</f>
        <v>0</v>
      </c>
      <c r="B17" t="s">
        <v>7</v>
      </c>
      <c r="C17" s="3">
        <v>43646</v>
      </c>
      <c r="D17" t="s">
        <v>9</v>
      </c>
      <c r="E17" t="s">
        <v>11</v>
      </c>
      <c r="F17" t="s">
        <v>15</v>
      </c>
      <c r="G17" t="s">
        <v>43</v>
      </c>
    </row>
    <row r="18" spans="1:7">
      <c r="A18" s="1">
        <f>HYPERLINK("https://lsnyc.legalserver.org/matter/dynamic-profile/view/1905220","19-1905220")</f>
        <v>0</v>
      </c>
      <c r="B18" t="s">
        <v>7</v>
      </c>
      <c r="C18" s="3">
        <v>43621</v>
      </c>
      <c r="D18" t="s">
        <v>9</v>
      </c>
      <c r="E18" t="s">
        <v>11</v>
      </c>
      <c r="F18" t="s">
        <v>18</v>
      </c>
      <c r="G18" t="s">
        <v>43</v>
      </c>
    </row>
    <row r="19" spans="1:7">
      <c r="A19" s="1">
        <f>HYPERLINK("https://lsnyc.legalserver.org/matter/dynamic-profile/view/1905221","19-1905221")</f>
        <v>0</v>
      </c>
      <c r="B19" t="s">
        <v>7</v>
      </c>
      <c r="C19" s="3">
        <v>43621</v>
      </c>
      <c r="D19" t="s">
        <v>9</v>
      </c>
      <c r="E19" t="s">
        <v>11</v>
      </c>
      <c r="F19" t="s">
        <v>18</v>
      </c>
      <c r="G19" t="s">
        <v>43</v>
      </c>
    </row>
    <row r="20" spans="1:7">
      <c r="A20" s="1">
        <f>HYPERLINK("https://lsnyc.legalserver.org/matter/dynamic-profile/view/1842153","17-1842153")</f>
        <v>0</v>
      </c>
      <c r="B20" t="s">
        <v>7</v>
      </c>
      <c r="C20" s="3">
        <v>43646</v>
      </c>
      <c r="D20" t="s">
        <v>9</v>
      </c>
      <c r="E20" t="s">
        <v>11</v>
      </c>
      <c r="F20" t="s">
        <v>15</v>
      </c>
      <c r="G20" t="s">
        <v>43</v>
      </c>
    </row>
    <row r="21" spans="1:7">
      <c r="A21" s="1">
        <f>HYPERLINK("https://lsnyc.legalserver.org/matter/dynamic-profile/view/0819702","16-0819702")</f>
        <v>0</v>
      </c>
      <c r="B21" t="s">
        <v>7</v>
      </c>
      <c r="C21" s="3">
        <v>43646</v>
      </c>
      <c r="D21" t="s">
        <v>9</v>
      </c>
      <c r="E21" t="s">
        <v>11</v>
      </c>
      <c r="F21" t="s">
        <v>15</v>
      </c>
      <c r="G21" t="s">
        <v>43</v>
      </c>
    </row>
    <row r="22" spans="1:7">
      <c r="A22" s="1">
        <f>HYPERLINK("https://lsnyc.legalserver.org/matter/dynamic-profile/view/1898233","19-1898233")</f>
        <v>0</v>
      </c>
      <c r="B22" t="s">
        <v>7</v>
      </c>
      <c r="C22" s="3">
        <v>43646</v>
      </c>
      <c r="D22" t="s">
        <v>8</v>
      </c>
      <c r="E22" t="s">
        <v>11</v>
      </c>
      <c r="G22">
        <v>0</v>
      </c>
    </row>
    <row r="23" spans="1:7">
      <c r="A23" s="1">
        <f>HYPERLINK("https://lsnyc.legalserver.org/matter/dynamic-profile/view/1898233","19-1898233")</f>
        <v>0</v>
      </c>
      <c r="B23" t="s">
        <v>7</v>
      </c>
      <c r="C23" s="3">
        <v>43646</v>
      </c>
      <c r="D23" t="s">
        <v>8</v>
      </c>
      <c r="E23" t="s">
        <v>11</v>
      </c>
      <c r="G23">
        <v>0</v>
      </c>
    </row>
    <row r="24" spans="1:7">
      <c r="A24" s="1">
        <f>HYPERLINK("https://lsnyc.legalserver.org/matter/dynamic-profile/view/1898305","19-1898305")</f>
        <v>0</v>
      </c>
      <c r="B24" t="s">
        <v>7</v>
      </c>
      <c r="C24" s="3">
        <v>43646</v>
      </c>
      <c r="D24" t="s">
        <v>9</v>
      </c>
      <c r="E24" t="s">
        <v>11</v>
      </c>
      <c r="G24" t="s">
        <v>43</v>
      </c>
    </row>
    <row r="25" spans="1:7">
      <c r="A25" s="1">
        <f>HYPERLINK("https://lsnyc.legalserver.org/matter/dynamic-profile/view/1898305","19-1898305")</f>
        <v>0</v>
      </c>
      <c r="B25" t="s">
        <v>7</v>
      </c>
      <c r="C25" s="3">
        <v>43646</v>
      </c>
      <c r="D25" t="s">
        <v>9</v>
      </c>
      <c r="E25" t="s">
        <v>11</v>
      </c>
      <c r="G25" t="s">
        <v>43</v>
      </c>
    </row>
    <row r="26" spans="1:7">
      <c r="A26" s="1">
        <f>HYPERLINK("https://lsnyc.legalserver.org/matter/dynamic-profile/view/1880028","18-1880028")</f>
        <v>0</v>
      </c>
      <c r="B26" t="s">
        <v>7</v>
      </c>
      <c r="C26" s="3">
        <v>43405</v>
      </c>
      <c r="D26" t="s">
        <v>10</v>
      </c>
      <c r="E26" t="s">
        <v>11</v>
      </c>
      <c r="G26" t="s">
        <v>43</v>
      </c>
    </row>
    <row r="27" spans="1:7">
      <c r="A27" s="1">
        <f>HYPERLINK("https://lsnyc.legalserver.org/matter/dynamic-profile/view/1880031","18-1880031")</f>
        <v>0</v>
      </c>
      <c r="B27" t="s">
        <v>7</v>
      </c>
      <c r="C27" s="3">
        <v>43405</v>
      </c>
      <c r="D27" t="s">
        <v>8</v>
      </c>
      <c r="E27" t="s">
        <v>11</v>
      </c>
      <c r="G27" t="s">
        <v>46</v>
      </c>
    </row>
    <row r="28" spans="1:7">
      <c r="A28" s="1">
        <f>HYPERLINK("https://lsnyc.legalserver.org/matter/dynamic-profile/view/1880023","18-1880023")</f>
        <v>0</v>
      </c>
      <c r="B28" t="s">
        <v>7</v>
      </c>
      <c r="C28" s="3">
        <v>43405</v>
      </c>
      <c r="D28" t="s">
        <v>9</v>
      </c>
      <c r="E28" t="s">
        <v>11</v>
      </c>
      <c r="F28" t="s">
        <v>19</v>
      </c>
      <c r="G28" t="s">
        <v>43</v>
      </c>
    </row>
    <row r="29" spans="1:7">
      <c r="A29" s="1">
        <f>HYPERLINK("https://lsnyc.legalserver.org/matter/dynamic-profile/view/1895178","19-1895178")</f>
        <v>0</v>
      </c>
      <c r="B29" t="s">
        <v>7</v>
      </c>
      <c r="C29" s="3">
        <v>43496</v>
      </c>
      <c r="D29" t="s">
        <v>10</v>
      </c>
      <c r="E29" t="s">
        <v>11</v>
      </c>
      <c r="F29" t="s">
        <v>20</v>
      </c>
      <c r="G29" t="s">
        <v>45</v>
      </c>
    </row>
    <row r="30" spans="1:7">
      <c r="A30" s="1">
        <f>HYPERLINK("https://lsnyc.legalserver.org/matter/dynamic-profile/view/1889769","19-1889769")</f>
        <v>0</v>
      </c>
      <c r="B30" t="s">
        <v>7</v>
      </c>
      <c r="C30" s="3">
        <v>43496</v>
      </c>
      <c r="D30" t="s">
        <v>9</v>
      </c>
      <c r="E30" t="s">
        <v>11</v>
      </c>
      <c r="F30" t="s">
        <v>20</v>
      </c>
      <c r="G30" t="s">
        <v>45</v>
      </c>
    </row>
    <row r="31" spans="1:7">
      <c r="A31" s="1">
        <f>HYPERLINK("https://lsnyc.legalserver.org/matter/dynamic-profile/view/1879587","18-1879587")</f>
        <v>0</v>
      </c>
      <c r="B31" t="s">
        <v>7</v>
      </c>
      <c r="C31" s="3">
        <v>43405</v>
      </c>
      <c r="D31" t="s">
        <v>8</v>
      </c>
      <c r="E31" t="s">
        <v>11</v>
      </c>
      <c r="G31">
        <v>0</v>
      </c>
    </row>
    <row r="32" spans="1:7">
      <c r="A32" s="1">
        <f>HYPERLINK("https://lsnyc.legalserver.org/matter/dynamic-profile/view/1879584","18-1879584")</f>
        <v>0</v>
      </c>
      <c r="B32" t="s">
        <v>7</v>
      </c>
      <c r="C32" s="3">
        <v>43405</v>
      </c>
      <c r="D32" t="s">
        <v>8</v>
      </c>
      <c r="E32" t="s">
        <v>11</v>
      </c>
      <c r="G32">
        <v>0</v>
      </c>
    </row>
    <row r="33" spans="1:7">
      <c r="A33" s="1">
        <f>HYPERLINK("https://lsnyc.legalserver.org/matter/dynamic-profile/view/1836069","17-1836069")</f>
        <v>0</v>
      </c>
      <c r="B33" t="s">
        <v>7</v>
      </c>
      <c r="C33" s="3">
        <v>43646</v>
      </c>
      <c r="D33" t="s">
        <v>9</v>
      </c>
      <c r="E33" t="s">
        <v>11</v>
      </c>
      <c r="F33" t="s">
        <v>15</v>
      </c>
      <c r="G33" t="s">
        <v>43</v>
      </c>
    </row>
    <row r="34" spans="1:7">
      <c r="A34" s="1">
        <f>HYPERLINK("https://lsnyc.legalserver.org/matter/dynamic-profile/view/1867088","18-1867088")</f>
        <v>0</v>
      </c>
      <c r="B34" t="s">
        <v>7</v>
      </c>
      <c r="C34" s="3">
        <v>43646</v>
      </c>
      <c r="D34" t="s">
        <v>9</v>
      </c>
      <c r="E34" t="s">
        <v>11</v>
      </c>
      <c r="F34" t="s">
        <v>15</v>
      </c>
      <c r="G34">
        <v>0</v>
      </c>
    </row>
    <row r="35" spans="1:7">
      <c r="A35" s="1">
        <f>HYPERLINK("https://lsnyc.legalserver.org/matter/dynamic-profile/view/1877731","18-1877731")</f>
        <v>0</v>
      </c>
      <c r="B35" t="s">
        <v>7</v>
      </c>
      <c r="C35" s="3">
        <v>43465</v>
      </c>
      <c r="D35" t="s">
        <v>10</v>
      </c>
      <c r="E35" t="s">
        <v>11</v>
      </c>
      <c r="G35" t="s">
        <v>41</v>
      </c>
    </row>
    <row r="36" spans="1:7">
      <c r="A36" s="1">
        <f>HYPERLINK("https://lsnyc.legalserver.org/matter/dynamic-profile/view/1877738","18-1877738")</f>
        <v>0</v>
      </c>
      <c r="B36" t="s">
        <v>7</v>
      </c>
      <c r="C36" s="3">
        <v>43465</v>
      </c>
      <c r="D36" t="s">
        <v>8</v>
      </c>
      <c r="E36" t="s">
        <v>11</v>
      </c>
      <c r="G36">
        <v>0</v>
      </c>
    </row>
    <row r="37" spans="1:7">
      <c r="A37" s="1">
        <f>HYPERLINK("https://lsnyc.legalserver.org/matter/dynamic-profile/view/1877792","18-1877792")</f>
        <v>0</v>
      </c>
      <c r="B37" t="s">
        <v>7</v>
      </c>
      <c r="C37" s="3">
        <v>43435</v>
      </c>
      <c r="D37" t="s">
        <v>9</v>
      </c>
      <c r="E37" t="s">
        <v>12</v>
      </c>
      <c r="F37" t="s">
        <v>21</v>
      </c>
      <c r="G37" t="s">
        <v>45</v>
      </c>
    </row>
    <row r="38" spans="1:7">
      <c r="A38" s="1">
        <f>HYPERLINK("https://lsnyc.legalserver.org/matter/dynamic-profile/view/1878054","18-1878054")</f>
        <v>0</v>
      </c>
      <c r="B38" t="s">
        <v>7</v>
      </c>
      <c r="C38" s="3">
        <v>43435</v>
      </c>
      <c r="D38" t="s">
        <v>10</v>
      </c>
      <c r="E38" t="s">
        <v>13</v>
      </c>
      <c r="F38" t="s">
        <v>21</v>
      </c>
      <c r="G38" t="s">
        <v>47</v>
      </c>
    </row>
    <row r="39" spans="1:7">
      <c r="A39" s="1">
        <f>HYPERLINK("https://lsnyc.legalserver.org/matter/dynamic-profile/view/1871661","18-1871661")</f>
        <v>0</v>
      </c>
      <c r="B39" t="s">
        <v>7</v>
      </c>
      <c r="C39" s="3">
        <v>43646</v>
      </c>
      <c r="D39" t="s">
        <v>9</v>
      </c>
      <c r="E39" t="s">
        <v>11</v>
      </c>
      <c r="F39" t="s">
        <v>22</v>
      </c>
      <c r="G39" t="s">
        <v>48</v>
      </c>
    </row>
    <row r="40" spans="1:7">
      <c r="A40" s="1">
        <f>HYPERLINK("https://lsnyc.legalserver.org/matter/dynamic-profile/view/1836074","17-1836074")</f>
        <v>0</v>
      </c>
      <c r="B40" t="s">
        <v>7</v>
      </c>
      <c r="C40" s="3">
        <v>43646</v>
      </c>
      <c r="D40" t="s">
        <v>9</v>
      </c>
      <c r="E40" t="s">
        <v>11</v>
      </c>
      <c r="F40" t="s">
        <v>23</v>
      </c>
      <c r="G40" t="s">
        <v>48</v>
      </c>
    </row>
    <row r="41" spans="1:7">
      <c r="A41" s="1">
        <f>HYPERLINK("https://lsnyc.legalserver.org/matter/dynamic-profile/view/1836073","17-1836073")</f>
        <v>0</v>
      </c>
      <c r="B41" t="s">
        <v>7</v>
      </c>
      <c r="C41" s="3">
        <v>43646</v>
      </c>
      <c r="D41" t="s">
        <v>9</v>
      </c>
      <c r="E41" t="s">
        <v>11</v>
      </c>
      <c r="F41" t="s">
        <v>15</v>
      </c>
      <c r="G41" t="s">
        <v>43</v>
      </c>
    </row>
    <row r="42" spans="1:7">
      <c r="A42" s="1">
        <f>HYPERLINK("https://lsnyc.legalserver.org/matter/dynamic-profile/view/1867084","18-1867084")</f>
        <v>0</v>
      </c>
      <c r="B42" t="s">
        <v>7</v>
      </c>
      <c r="C42" s="3">
        <v>43646</v>
      </c>
      <c r="D42" t="s">
        <v>9</v>
      </c>
      <c r="E42" t="s">
        <v>11</v>
      </c>
      <c r="F42" t="s">
        <v>15</v>
      </c>
      <c r="G42">
        <v>0</v>
      </c>
    </row>
    <row r="43" spans="1:7">
      <c r="A43" s="1">
        <f>HYPERLINK("https://lsnyc.legalserver.org/matter/dynamic-profile/view/1871387","18-1871387")</f>
        <v>0</v>
      </c>
      <c r="B43" t="s">
        <v>7</v>
      </c>
      <c r="C43" s="3">
        <v>43403</v>
      </c>
      <c r="D43" t="s">
        <v>10</v>
      </c>
      <c r="E43" t="s">
        <v>11</v>
      </c>
      <c r="G43" t="s">
        <v>42</v>
      </c>
    </row>
    <row r="44" spans="1:7">
      <c r="A44" s="1">
        <f>HYPERLINK("https://lsnyc.legalserver.org/matter/dynamic-profile/view/1872604","18-1872604")</f>
        <v>0</v>
      </c>
      <c r="B44" t="s">
        <v>7</v>
      </c>
      <c r="C44" s="3">
        <v>43403</v>
      </c>
      <c r="D44" t="s">
        <v>10</v>
      </c>
      <c r="E44" t="s">
        <v>11</v>
      </c>
      <c r="G44" t="s">
        <v>42</v>
      </c>
    </row>
    <row r="45" spans="1:7">
      <c r="A45" s="1">
        <f>HYPERLINK("https://lsnyc.legalserver.org/matter/dynamic-profile/view/1886690","18-1886690")</f>
        <v>0</v>
      </c>
      <c r="B45" t="s">
        <v>7</v>
      </c>
      <c r="C45" s="3">
        <v>43461</v>
      </c>
      <c r="D45" t="s">
        <v>9</v>
      </c>
      <c r="E45" t="s">
        <v>11</v>
      </c>
      <c r="F45" t="s">
        <v>24</v>
      </c>
      <c r="G45" t="s">
        <v>45</v>
      </c>
    </row>
    <row r="46" spans="1:7">
      <c r="A46" s="1">
        <f>HYPERLINK("https://lsnyc.legalserver.org/matter/dynamic-profile/view/1891100","19-1891100")</f>
        <v>0</v>
      </c>
      <c r="B46" t="s">
        <v>7</v>
      </c>
      <c r="C46" s="3">
        <v>43461</v>
      </c>
      <c r="D46" t="s">
        <v>8</v>
      </c>
      <c r="E46" t="s">
        <v>11</v>
      </c>
      <c r="F46" t="s">
        <v>24</v>
      </c>
      <c r="G46" t="s">
        <v>45</v>
      </c>
    </row>
    <row r="47" spans="1:7">
      <c r="A47" s="1">
        <f>HYPERLINK("https://lsnyc.legalserver.org/matter/dynamic-profile/view/0821992","16-0821992")</f>
        <v>0</v>
      </c>
      <c r="B47" t="s">
        <v>7</v>
      </c>
      <c r="C47" s="3">
        <v>43646</v>
      </c>
      <c r="D47" t="s">
        <v>9</v>
      </c>
      <c r="E47" t="s">
        <v>11</v>
      </c>
      <c r="F47" t="s">
        <v>15</v>
      </c>
      <c r="G47" t="s">
        <v>43</v>
      </c>
    </row>
    <row r="48" spans="1:7">
      <c r="A48" s="1">
        <f>HYPERLINK("https://lsnyc.legalserver.org/matter/dynamic-profile/view/0821995","16-0821995")</f>
        <v>0</v>
      </c>
      <c r="B48" t="s">
        <v>7</v>
      </c>
      <c r="C48" s="3">
        <v>43646</v>
      </c>
      <c r="D48" t="s">
        <v>9</v>
      </c>
      <c r="E48" t="s">
        <v>11</v>
      </c>
      <c r="F48" t="s">
        <v>15</v>
      </c>
      <c r="G48" t="s">
        <v>43</v>
      </c>
    </row>
    <row r="49" spans="1:7">
      <c r="A49" s="1">
        <f>HYPERLINK("https://lsnyc.legalserver.org/matter/dynamic-profile/view/1864865","18-1864865")</f>
        <v>0</v>
      </c>
      <c r="B49" t="s">
        <v>7</v>
      </c>
      <c r="C49" s="3">
        <v>43646</v>
      </c>
      <c r="D49" t="s">
        <v>9</v>
      </c>
      <c r="E49" t="s">
        <v>11</v>
      </c>
      <c r="F49" t="s">
        <v>25</v>
      </c>
      <c r="G49" t="s">
        <v>45</v>
      </c>
    </row>
    <row r="50" spans="1:7">
      <c r="A50" s="1">
        <f>HYPERLINK("https://lsnyc.legalserver.org/matter/dynamic-profile/view/1882252","18-1882252")</f>
        <v>0</v>
      </c>
      <c r="B50" t="s">
        <v>7</v>
      </c>
      <c r="C50" s="3">
        <v>43406</v>
      </c>
      <c r="D50" t="s">
        <v>9</v>
      </c>
      <c r="E50" t="s">
        <v>11</v>
      </c>
      <c r="F50" t="s">
        <v>26</v>
      </c>
      <c r="G50" t="s">
        <v>45</v>
      </c>
    </row>
    <row r="51" spans="1:7">
      <c r="A51" s="1">
        <f>HYPERLINK("https://lsnyc.legalserver.org/matter/dynamic-profile/view/1888349","19-1888349")</f>
        <v>0</v>
      </c>
      <c r="B51" t="s">
        <v>7</v>
      </c>
      <c r="C51" s="3">
        <v>43406</v>
      </c>
      <c r="D51" t="s">
        <v>9</v>
      </c>
      <c r="E51" t="s">
        <v>11</v>
      </c>
      <c r="F51" t="s">
        <v>26</v>
      </c>
      <c r="G51" t="s">
        <v>45</v>
      </c>
    </row>
    <row r="52" spans="1:7">
      <c r="A52" s="1">
        <f>HYPERLINK("https://lsnyc.legalserver.org/matter/dynamic-profile/view/0789143","15-0789143")</f>
        <v>0</v>
      </c>
      <c r="B52" t="s">
        <v>7</v>
      </c>
      <c r="C52" s="3">
        <v>43646</v>
      </c>
      <c r="D52" t="s">
        <v>9</v>
      </c>
      <c r="E52" t="s">
        <v>11</v>
      </c>
      <c r="F52" t="s">
        <v>27</v>
      </c>
      <c r="G52" t="s">
        <v>45</v>
      </c>
    </row>
    <row r="53" spans="1:7">
      <c r="A53" s="1">
        <f>HYPERLINK("https://lsnyc.legalserver.org/matter/dynamic-profile/view/0789143","15-0789143")</f>
        <v>0</v>
      </c>
      <c r="B53" t="s">
        <v>7</v>
      </c>
      <c r="C53" s="3">
        <v>43646</v>
      </c>
      <c r="D53" t="s">
        <v>9</v>
      </c>
      <c r="E53" t="s">
        <v>11</v>
      </c>
      <c r="F53" t="s">
        <v>27</v>
      </c>
      <c r="G53" t="s">
        <v>45</v>
      </c>
    </row>
    <row r="54" spans="1:7">
      <c r="A54" s="1">
        <f>HYPERLINK("https://lsnyc.legalserver.org/matter/dynamic-profile/view/1838091","17-1838091")</f>
        <v>0</v>
      </c>
      <c r="B54" t="s">
        <v>7</v>
      </c>
      <c r="C54" s="3">
        <v>43646</v>
      </c>
      <c r="D54" t="s">
        <v>9</v>
      </c>
      <c r="E54" t="s">
        <v>11</v>
      </c>
      <c r="F54" t="s">
        <v>27</v>
      </c>
      <c r="G54" t="s">
        <v>44</v>
      </c>
    </row>
    <row r="55" spans="1:7">
      <c r="A55" s="1">
        <f>HYPERLINK("https://lsnyc.legalserver.org/matter/dynamic-profile/view/1838091","17-1838091")</f>
        <v>0</v>
      </c>
      <c r="B55" t="s">
        <v>7</v>
      </c>
      <c r="C55" s="3">
        <v>43646</v>
      </c>
      <c r="D55" t="s">
        <v>9</v>
      </c>
      <c r="E55" t="s">
        <v>11</v>
      </c>
      <c r="F55" t="s">
        <v>27</v>
      </c>
      <c r="G55" t="s">
        <v>44</v>
      </c>
    </row>
    <row r="56" spans="1:7">
      <c r="A56" s="1">
        <f>HYPERLINK("https://lsnyc.legalserver.org/matter/dynamic-profile/view/1851547","17-1851547")</f>
        <v>0</v>
      </c>
      <c r="B56" t="s">
        <v>7</v>
      </c>
      <c r="C56" s="3">
        <v>43646</v>
      </c>
      <c r="D56" t="s">
        <v>9</v>
      </c>
      <c r="E56" t="s">
        <v>11</v>
      </c>
      <c r="F56" t="s">
        <v>28</v>
      </c>
      <c r="G56" t="s">
        <v>43</v>
      </c>
    </row>
    <row r="57" spans="1:7">
      <c r="A57" s="1">
        <f>HYPERLINK("https://lsnyc.legalserver.org/matter/dynamic-profile/view/1851547","17-1851547")</f>
        <v>0</v>
      </c>
      <c r="B57" t="s">
        <v>7</v>
      </c>
      <c r="C57" s="3">
        <v>43646</v>
      </c>
      <c r="D57" t="s">
        <v>9</v>
      </c>
      <c r="E57" t="s">
        <v>11</v>
      </c>
      <c r="F57" t="s">
        <v>28</v>
      </c>
      <c r="G57" t="s">
        <v>43</v>
      </c>
    </row>
    <row r="58" spans="1:7">
      <c r="A58" s="1">
        <f>HYPERLINK("https://lsnyc.legalserver.org/matter/dynamic-profile/view/1868991","18-1868991")</f>
        <v>0</v>
      </c>
      <c r="B58" t="s">
        <v>7</v>
      </c>
      <c r="C58" s="3">
        <v>43646</v>
      </c>
      <c r="D58" t="s">
        <v>9</v>
      </c>
      <c r="E58" t="s">
        <v>11</v>
      </c>
      <c r="F58" t="s">
        <v>27</v>
      </c>
      <c r="G58" t="s">
        <v>44</v>
      </c>
    </row>
    <row r="59" spans="1:7">
      <c r="A59" s="1">
        <f>HYPERLINK("https://lsnyc.legalserver.org/matter/dynamic-profile/view/1868991","18-1868991")</f>
        <v>0</v>
      </c>
      <c r="B59" t="s">
        <v>7</v>
      </c>
      <c r="C59" s="3">
        <v>43646</v>
      </c>
      <c r="D59" t="s">
        <v>9</v>
      </c>
      <c r="E59" t="s">
        <v>11</v>
      </c>
      <c r="F59" t="s">
        <v>27</v>
      </c>
      <c r="G59" t="s">
        <v>44</v>
      </c>
    </row>
    <row r="60" spans="1:7">
      <c r="A60" s="1">
        <f>HYPERLINK("https://lsnyc.legalserver.org/matter/dynamic-profile/view/1896383","19-1896383")</f>
        <v>0</v>
      </c>
      <c r="B60" t="s">
        <v>7</v>
      </c>
      <c r="C60" s="3">
        <v>43598</v>
      </c>
      <c r="D60" t="s">
        <v>9</v>
      </c>
      <c r="E60" t="s">
        <v>13</v>
      </c>
      <c r="F60" t="s">
        <v>29</v>
      </c>
      <c r="G60" t="s">
        <v>45</v>
      </c>
    </row>
    <row r="61" spans="1:7">
      <c r="A61" s="1">
        <f>HYPERLINK("https://lsnyc.legalserver.org/matter/dynamic-profile/view/1897806","19-1897806")</f>
        <v>0</v>
      </c>
      <c r="B61" t="s">
        <v>7</v>
      </c>
      <c r="C61" s="3">
        <v>43598</v>
      </c>
      <c r="D61" t="s">
        <v>9</v>
      </c>
      <c r="E61" t="s">
        <v>11</v>
      </c>
      <c r="F61" t="s">
        <v>29</v>
      </c>
      <c r="G61" t="s">
        <v>45</v>
      </c>
    </row>
    <row r="62" spans="1:7">
      <c r="A62" s="1">
        <f>HYPERLINK("https://lsnyc.legalserver.org/matter/dynamic-profile/view/1893317","19-1893317")</f>
        <v>0</v>
      </c>
      <c r="B62" t="s">
        <v>7</v>
      </c>
      <c r="C62" s="3">
        <v>43528</v>
      </c>
      <c r="D62" t="s">
        <v>9</v>
      </c>
      <c r="E62" t="s">
        <v>11</v>
      </c>
      <c r="G62" t="s">
        <v>41</v>
      </c>
    </row>
    <row r="63" spans="1:7">
      <c r="A63" s="1">
        <f>HYPERLINK("https://lsnyc.legalserver.org/matter/dynamic-profile/view/1893317","19-1893317")</f>
        <v>0</v>
      </c>
      <c r="B63" t="s">
        <v>7</v>
      </c>
      <c r="C63" s="3">
        <v>43528</v>
      </c>
      <c r="D63" t="s">
        <v>9</v>
      </c>
      <c r="E63" t="s">
        <v>11</v>
      </c>
      <c r="G63" t="s">
        <v>41</v>
      </c>
    </row>
    <row r="64" spans="1:7">
      <c r="A64" s="1">
        <f>HYPERLINK("https://lsnyc.legalserver.org/matter/dynamic-profile/view/1893325","19-1893325")</f>
        <v>0</v>
      </c>
      <c r="B64" t="s">
        <v>7</v>
      </c>
      <c r="C64" s="3">
        <v>43528</v>
      </c>
      <c r="D64" t="s">
        <v>9</v>
      </c>
      <c r="E64" t="s">
        <v>11</v>
      </c>
      <c r="G64" t="s">
        <v>43</v>
      </c>
    </row>
    <row r="65" spans="1:7">
      <c r="A65" s="1">
        <f>HYPERLINK("https://lsnyc.legalserver.org/matter/dynamic-profile/view/1893325","19-1893325")</f>
        <v>0</v>
      </c>
      <c r="B65" t="s">
        <v>7</v>
      </c>
      <c r="C65" s="3">
        <v>43528</v>
      </c>
      <c r="D65" t="s">
        <v>9</v>
      </c>
      <c r="E65" t="s">
        <v>11</v>
      </c>
      <c r="G65" t="s">
        <v>43</v>
      </c>
    </row>
    <row r="66" spans="1:7">
      <c r="A66" s="1">
        <f>HYPERLINK("https://lsnyc.legalserver.org/matter/dynamic-profile/view/1893328","19-1893328")</f>
        <v>0</v>
      </c>
      <c r="B66" t="s">
        <v>7</v>
      </c>
      <c r="C66" s="3">
        <v>43528</v>
      </c>
      <c r="D66" t="s">
        <v>8</v>
      </c>
      <c r="E66" t="s">
        <v>11</v>
      </c>
      <c r="G66">
        <v>0</v>
      </c>
    </row>
    <row r="67" spans="1:7">
      <c r="A67" s="1">
        <f>HYPERLINK("https://lsnyc.legalserver.org/matter/dynamic-profile/view/1893328","19-1893328")</f>
        <v>0</v>
      </c>
      <c r="B67" t="s">
        <v>7</v>
      </c>
      <c r="C67" s="3">
        <v>43528</v>
      </c>
      <c r="D67" t="s">
        <v>8</v>
      </c>
      <c r="E67" t="s">
        <v>11</v>
      </c>
      <c r="G67">
        <v>0</v>
      </c>
    </row>
    <row r="68" spans="1:7">
      <c r="A68" s="1">
        <f>HYPERLINK("https://lsnyc.legalserver.org/matter/dynamic-profile/view/1850191","17-1850191")</f>
        <v>0</v>
      </c>
      <c r="B68" t="s">
        <v>7</v>
      </c>
      <c r="C68" s="3">
        <v>43646</v>
      </c>
      <c r="D68" t="s">
        <v>9</v>
      </c>
      <c r="E68" t="s">
        <v>11</v>
      </c>
      <c r="F68" t="s">
        <v>15</v>
      </c>
      <c r="G68" t="s">
        <v>41</v>
      </c>
    </row>
    <row r="69" spans="1:7">
      <c r="A69" s="1">
        <f>HYPERLINK("https://lsnyc.legalserver.org/matter/dynamic-profile/view/1850197","17-1850197")</f>
        <v>0</v>
      </c>
      <c r="B69" t="s">
        <v>7</v>
      </c>
      <c r="C69" s="3">
        <v>43646</v>
      </c>
      <c r="D69" t="s">
        <v>9</v>
      </c>
      <c r="E69" t="s">
        <v>11</v>
      </c>
      <c r="F69" t="s">
        <v>15</v>
      </c>
      <c r="G69" t="s">
        <v>43</v>
      </c>
    </row>
    <row r="70" spans="1:7">
      <c r="A70" s="1">
        <f>HYPERLINK("https://lsnyc.legalserver.org/matter/dynamic-profile/view/1886330","18-1886330")</f>
        <v>0</v>
      </c>
      <c r="B70" t="s">
        <v>7</v>
      </c>
      <c r="C70" s="3">
        <v>43455</v>
      </c>
      <c r="D70" t="s">
        <v>9</v>
      </c>
      <c r="E70" t="s">
        <v>11</v>
      </c>
      <c r="F70" t="s">
        <v>30</v>
      </c>
      <c r="G70" t="s">
        <v>45</v>
      </c>
    </row>
    <row r="71" spans="1:7">
      <c r="A71" s="1">
        <f>HYPERLINK("https://lsnyc.legalserver.org/matter/dynamic-profile/view/1893549","19-1893549")</f>
        <v>0</v>
      </c>
      <c r="B71" t="s">
        <v>7</v>
      </c>
      <c r="C71" s="3">
        <v>43455</v>
      </c>
      <c r="D71" t="s">
        <v>8</v>
      </c>
      <c r="E71" t="s">
        <v>11</v>
      </c>
      <c r="F71" t="s">
        <v>30</v>
      </c>
      <c r="G71" t="s">
        <v>42</v>
      </c>
    </row>
    <row r="72" spans="1:7">
      <c r="A72" s="1">
        <f>HYPERLINK("https://lsnyc.legalserver.org/matter/dynamic-profile/view/1892318","19-1892318")</f>
        <v>0</v>
      </c>
      <c r="B72" t="s">
        <v>7</v>
      </c>
      <c r="C72" s="3">
        <v>43502</v>
      </c>
      <c r="D72" t="s">
        <v>9</v>
      </c>
      <c r="E72" t="s">
        <v>11</v>
      </c>
      <c r="G72" t="s">
        <v>44</v>
      </c>
    </row>
    <row r="73" spans="1:7">
      <c r="A73" s="1">
        <f>HYPERLINK("https://lsnyc.legalserver.org/matter/dynamic-profile/view/1892896","19-1892896")</f>
        <v>0</v>
      </c>
      <c r="B73" t="s">
        <v>7</v>
      </c>
      <c r="C73" s="3">
        <v>43502</v>
      </c>
      <c r="D73" t="s">
        <v>9</v>
      </c>
      <c r="E73" t="s">
        <v>11</v>
      </c>
      <c r="G73" t="s">
        <v>44</v>
      </c>
    </row>
    <row r="74" spans="1:7">
      <c r="A74" s="1">
        <f>HYPERLINK("https://lsnyc.legalserver.org/matter/dynamic-profile/view/1875568","18-1875568")</f>
        <v>0</v>
      </c>
      <c r="B74" t="s">
        <v>7</v>
      </c>
      <c r="C74" s="3">
        <v>43333</v>
      </c>
      <c r="D74" t="s">
        <v>8</v>
      </c>
      <c r="E74" t="s">
        <v>11</v>
      </c>
      <c r="G74">
        <v>0</v>
      </c>
    </row>
    <row r="75" spans="1:7">
      <c r="A75" s="1">
        <f>HYPERLINK("https://lsnyc.legalserver.org/matter/dynamic-profile/view/0820433","16-0820433")</f>
        <v>0</v>
      </c>
      <c r="B75" t="s">
        <v>7</v>
      </c>
      <c r="C75" s="3">
        <v>43646</v>
      </c>
      <c r="D75" t="s">
        <v>9</v>
      </c>
      <c r="E75" t="s">
        <v>11</v>
      </c>
      <c r="F75" t="s">
        <v>17</v>
      </c>
      <c r="G75" t="s">
        <v>41</v>
      </c>
    </row>
    <row r="76" spans="1:7">
      <c r="A76" s="1">
        <f>HYPERLINK("https://lsnyc.legalserver.org/matter/dynamic-profile/view/0820438","16-0820438")</f>
        <v>0</v>
      </c>
      <c r="B76" t="s">
        <v>7</v>
      </c>
      <c r="C76" s="3">
        <v>43646</v>
      </c>
      <c r="D76" t="s">
        <v>9</v>
      </c>
      <c r="E76" t="s">
        <v>11</v>
      </c>
      <c r="F76" t="s">
        <v>15</v>
      </c>
      <c r="G76" t="s">
        <v>43</v>
      </c>
    </row>
    <row r="77" spans="1:7">
      <c r="A77" s="1">
        <f>HYPERLINK("https://lsnyc.legalserver.org/matter/dynamic-profile/view/1840509","17-1840509")</f>
        <v>0</v>
      </c>
      <c r="B77" t="s">
        <v>7</v>
      </c>
      <c r="C77" s="3">
        <v>43646</v>
      </c>
      <c r="D77" t="s">
        <v>9</v>
      </c>
      <c r="E77" t="s">
        <v>11</v>
      </c>
      <c r="F77" t="s">
        <v>15</v>
      </c>
      <c r="G77" t="s">
        <v>43</v>
      </c>
    </row>
    <row r="78" spans="1:7">
      <c r="A78" s="1">
        <f>HYPERLINK("https://lsnyc.legalserver.org/matter/dynamic-profile/view/0822074","16-0822074")</f>
        <v>0</v>
      </c>
      <c r="B78" t="s">
        <v>7</v>
      </c>
      <c r="C78" s="3">
        <v>43646</v>
      </c>
      <c r="D78" t="s">
        <v>9</v>
      </c>
      <c r="E78" t="s">
        <v>11</v>
      </c>
      <c r="F78" t="s">
        <v>15</v>
      </c>
      <c r="G78" t="s">
        <v>43</v>
      </c>
    </row>
    <row r="79" spans="1:7">
      <c r="A79" s="1">
        <f>HYPERLINK("https://lsnyc.legalserver.org/matter/dynamic-profile/view/0822078","16-0822078")</f>
        <v>0</v>
      </c>
      <c r="B79" t="s">
        <v>7</v>
      </c>
      <c r="C79" s="3">
        <v>43646</v>
      </c>
      <c r="D79" t="s">
        <v>9</v>
      </c>
      <c r="E79" t="s">
        <v>11</v>
      </c>
      <c r="F79" t="s">
        <v>15</v>
      </c>
      <c r="G79" t="s">
        <v>43</v>
      </c>
    </row>
    <row r="80" spans="1:7">
      <c r="A80" s="1">
        <f>HYPERLINK("https://lsnyc.legalserver.org/matter/dynamic-profile/view/0824108","17-0824108")</f>
        <v>0</v>
      </c>
      <c r="B80" t="s">
        <v>7</v>
      </c>
      <c r="C80" s="3">
        <v>43646</v>
      </c>
      <c r="D80" t="s">
        <v>9</v>
      </c>
      <c r="E80" t="s">
        <v>11</v>
      </c>
      <c r="F80" t="s">
        <v>15</v>
      </c>
      <c r="G80" t="s">
        <v>45</v>
      </c>
    </row>
    <row r="81" spans="1:7">
      <c r="A81" s="1">
        <f>HYPERLINK("https://lsnyc.legalserver.org/matter/dynamic-profile/view/1836796","17-1836796")</f>
        <v>0</v>
      </c>
      <c r="B81" t="s">
        <v>7</v>
      </c>
      <c r="C81" s="3">
        <v>43646</v>
      </c>
      <c r="D81" t="s">
        <v>9</v>
      </c>
      <c r="E81" t="s">
        <v>11</v>
      </c>
      <c r="F81" t="s">
        <v>15</v>
      </c>
      <c r="G81" t="s">
        <v>44</v>
      </c>
    </row>
    <row r="82" spans="1:7">
      <c r="A82" s="1">
        <f>HYPERLINK("https://lsnyc.legalserver.org/matter/dynamic-profile/view/1871490","18-1871490")</f>
        <v>0</v>
      </c>
      <c r="B82" t="s">
        <v>7</v>
      </c>
      <c r="C82" s="3">
        <v>43284</v>
      </c>
      <c r="D82" t="s">
        <v>10</v>
      </c>
      <c r="E82" t="s">
        <v>11</v>
      </c>
      <c r="G82">
        <v>0</v>
      </c>
    </row>
    <row r="83" spans="1:7">
      <c r="A83" s="1">
        <f>HYPERLINK("https://lsnyc.legalserver.org/matter/dynamic-profile/view/1871500","18-1871500")</f>
        <v>0</v>
      </c>
      <c r="B83" t="s">
        <v>7</v>
      </c>
      <c r="C83" s="3">
        <v>43284</v>
      </c>
      <c r="D83" t="s">
        <v>8</v>
      </c>
      <c r="E83" t="s">
        <v>11</v>
      </c>
      <c r="G83" t="s">
        <v>43</v>
      </c>
    </row>
    <row r="84" spans="1:7">
      <c r="A84" s="1">
        <f>HYPERLINK("https://lsnyc.legalserver.org/matter/dynamic-profile/view/1865436","18-1865436")</f>
        <v>0</v>
      </c>
      <c r="B84" t="s">
        <v>7</v>
      </c>
      <c r="C84" s="3">
        <v>43412</v>
      </c>
      <c r="D84" t="s">
        <v>9</v>
      </c>
      <c r="E84" t="s">
        <v>11</v>
      </c>
      <c r="F84" t="s">
        <v>31</v>
      </c>
      <c r="G84" t="s">
        <v>48</v>
      </c>
    </row>
    <row r="85" spans="1:7">
      <c r="A85" s="1">
        <f>HYPERLINK("https://lsnyc.legalserver.org/matter/dynamic-profile/view/1882747","18-1882747")</f>
        <v>0</v>
      </c>
      <c r="B85" t="s">
        <v>7</v>
      </c>
      <c r="C85" s="3">
        <v>43412</v>
      </c>
      <c r="D85" t="s">
        <v>9</v>
      </c>
      <c r="E85" t="s">
        <v>11</v>
      </c>
      <c r="F85" t="s">
        <v>31</v>
      </c>
      <c r="G85" t="s">
        <v>49</v>
      </c>
    </row>
    <row r="86" spans="1:7">
      <c r="A86" s="1">
        <f>HYPERLINK("https://lsnyc.legalserver.org/matter/dynamic-profile/view/1879813","18-1879813")</f>
        <v>0</v>
      </c>
      <c r="B86" t="s">
        <v>7</v>
      </c>
      <c r="C86" s="3">
        <v>43413</v>
      </c>
      <c r="D86" t="s">
        <v>9</v>
      </c>
      <c r="E86" t="s">
        <v>11</v>
      </c>
      <c r="F86" t="s">
        <v>32</v>
      </c>
      <c r="G86" t="s">
        <v>45</v>
      </c>
    </row>
    <row r="87" spans="1:7">
      <c r="A87" s="1">
        <f>HYPERLINK("https://lsnyc.legalserver.org/matter/dynamic-profile/view/1879828","18-1879828")</f>
        <v>0</v>
      </c>
      <c r="B87" t="s">
        <v>7</v>
      </c>
      <c r="C87" s="3">
        <v>43413</v>
      </c>
      <c r="D87" t="s">
        <v>8</v>
      </c>
      <c r="E87" t="s">
        <v>11</v>
      </c>
      <c r="F87" t="s">
        <v>32</v>
      </c>
      <c r="G87">
        <v>0</v>
      </c>
    </row>
    <row r="88" spans="1:7">
      <c r="A88" s="1">
        <f>HYPERLINK("https://lsnyc.legalserver.org/matter/dynamic-profile/view/1895312","19-1895312")</f>
        <v>0</v>
      </c>
      <c r="B88" t="s">
        <v>7</v>
      </c>
      <c r="C88" s="3">
        <v>43553</v>
      </c>
      <c r="D88" t="s">
        <v>9</v>
      </c>
      <c r="E88" t="s">
        <v>11</v>
      </c>
      <c r="F88" t="s">
        <v>33</v>
      </c>
      <c r="G88" t="s">
        <v>44</v>
      </c>
    </row>
    <row r="89" spans="1:7">
      <c r="A89" s="1">
        <f>HYPERLINK("https://lsnyc.legalserver.org/matter/dynamic-profile/view/1905783","19-1905783")</f>
        <v>0</v>
      </c>
      <c r="B89" t="s">
        <v>7</v>
      </c>
      <c r="C89" s="3">
        <v>43553</v>
      </c>
      <c r="D89" t="s">
        <v>9</v>
      </c>
      <c r="E89" t="s">
        <v>11</v>
      </c>
      <c r="F89" t="s">
        <v>33</v>
      </c>
      <c r="G89" t="s">
        <v>44</v>
      </c>
    </row>
    <row r="90" spans="1:7">
      <c r="A90" s="1">
        <f>HYPERLINK("https://lsnyc.legalserver.org/matter/dynamic-profile/view/1836085","17-1836085")</f>
        <v>0</v>
      </c>
      <c r="B90" t="s">
        <v>7</v>
      </c>
      <c r="C90" s="3">
        <v>43646</v>
      </c>
      <c r="D90" t="s">
        <v>9</v>
      </c>
      <c r="E90" t="s">
        <v>11</v>
      </c>
      <c r="F90" t="s">
        <v>15</v>
      </c>
      <c r="G90" t="s">
        <v>43</v>
      </c>
    </row>
    <row r="91" spans="1:7">
      <c r="A91" s="1">
        <f>HYPERLINK("https://lsnyc.legalserver.org/matter/dynamic-profile/view/1836085","17-1836085")</f>
        <v>0</v>
      </c>
      <c r="B91" t="s">
        <v>7</v>
      </c>
      <c r="C91" s="3">
        <v>43646</v>
      </c>
      <c r="D91" t="s">
        <v>9</v>
      </c>
      <c r="E91" t="s">
        <v>11</v>
      </c>
      <c r="F91" t="s">
        <v>15</v>
      </c>
      <c r="G91" t="s">
        <v>43</v>
      </c>
    </row>
    <row r="92" spans="1:7">
      <c r="A92" s="1">
        <f>HYPERLINK("https://lsnyc.legalserver.org/matter/dynamic-profile/view/1850022","17-1850022")</f>
        <v>0</v>
      </c>
      <c r="B92" t="s">
        <v>7</v>
      </c>
      <c r="C92" s="3">
        <v>43646</v>
      </c>
      <c r="D92" t="s">
        <v>9</v>
      </c>
      <c r="E92" t="s">
        <v>11</v>
      </c>
      <c r="F92" t="s">
        <v>15</v>
      </c>
      <c r="G92" t="s">
        <v>48</v>
      </c>
    </row>
    <row r="93" spans="1:7">
      <c r="A93" s="1">
        <f>HYPERLINK("https://lsnyc.legalserver.org/matter/dynamic-profile/view/1850022","17-1850022")</f>
        <v>0</v>
      </c>
      <c r="B93" t="s">
        <v>7</v>
      </c>
      <c r="C93" s="3">
        <v>43646</v>
      </c>
      <c r="D93" t="s">
        <v>9</v>
      </c>
      <c r="E93" t="s">
        <v>11</v>
      </c>
      <c r="F93" t="s">
        <v>15</v>
      </c>
      <c r="G93" t="s">
        <v>48</v>
      </c>
    </row>
    <row r="94" spans="1:7">
      <c r="A94" s="1">
        <f>HYPERLINK("https://lsnyc.legalserver.org/matter/dynamic-profile/view/1867085","18-1867085")</f>
        <v>0</v>
      </c>
      <c r="B94" t="s">
        <v>7</v>
      </c>
      <c r="C94" s="3">
        <v>43646</v>
      </c>
      <c r="D94" t="s">
        <v>9</v>
      </c>
      <c r="E94" t="s">
        <v>11</v>
      </c>
      <c r="F94" t="s">
        <v>15</v>
      </c>
      <c r="G94">
        <v>0</v>
      </c>
    </row>
    <row r="95" spans="1:7">
      <c r="A95" s="1">
        <f>HYPERLINK("https://lsnyc.legalserver.org/matter/dynamic-profile/view/1867085","18-1867085")</f>
        <v>0</v>
      </c>
      <c r="B95" t="s">
        <v>7</v>
      </c>
      <c r="C95" s="3">
        <v>43646</v>
      </c>
      <c r="D95" t="s">
        <v>9</v>
      </c>
      <c r="E95" t="s">
        <v>11</v>
      </c>
      <c r="F95" t="s">
        <v>15</v>
      </c>
      <c r="G95">
        <v>0</v>
      </c>
    </row>
    <row r="96" spans="1:7">
      <c r="A96" s="1">
        <f>HYPERLINK("https://lsnyc.legalserver.org/matter/dynamic-profile/view/1871226","18-1871226")</f>
        <v>0</v>
      </c>
      <c r="B96" t="s">
        <v>7</v>
      </c>
      <c r="C96" s="3">
        <v>43282</v>
      </c>
      <c r="D96" t="s">
        <v>9</v>
      </c>
      <c r="E96" t="s">
        <v>11</v>
      </c>
      <c r="G96" t="s">
        <v>43</v>
      </c>
    </row>
    <row r="97" spans="1:7">
      <c r="A97" s="1">
        <f>HYPERLINK("https://lsnyc.legalserver.org/matter/dynamic-profile/view/1875994","18-1875994")</f>
        <v>0</v>
      </c>
      <c r="B97" t="s">
        <v>7</v>
      </c>
      <c r="C97" s="3">
        <v>43282</v>
      </c>
      <c r="D97" t="s">
        <v>8</v>
      </c>
      <c r="E97" t="s">
        <v>11</v>
      </c>
      <c r="G97">
        <v>0</v>
      </c>
    </row>
    <row r="98" spans="1:7">
      <c r="A98" s="1">
        <f>HYPERLINK("https://lsnyc.legalserver.org/matter/dynamic-profile/view/1875998","18-1875998")</f>
        <v>0</v>
      </c>
      <c r="B98" t="s">
        <v>7</v>
      </c>
      <c r="C98" s="3">
        <v>43282</v>
      </c>
      <c r="D98" t="s">
        <v>9</v>
      </c>
      <c r="E98" t="s">
        <v>11</v>
      </c>
      <c r="F98" t="s">
        <v>34</v>
      </c>
      <c r="G98" t="s">
        <v>41</v>
      </c>
    </row>
    <row r="99" spans="1:7">
      <c r="A99" s="1">
        <f>HYPERLINK("https://lsnyc.legalserver.org/matter/dynamic-profile/view/1865285","18-1865285")</f>
        <v>0</v>
      </c>
      <c r="B99" t="s">
        <v>7</v>
      </c>
      <c r="C99" s="3">
        <v>43646</v>
      </c>
      <c r="D99" t="s">
        <v>9</v>
      </c>
      <c r="E99" t="s">
        <v>11</v>
      </c>
      <c r="F99" t="s">
        <v>35</v>
      </c>
      <c r="G99" t="s">
        <v>43</v>
      </c>
    </row>
    <row r="100" spans="1:7">
      <c r="A100" s="1">
        <f>HYPERLINK("https://lsnyc.legalserver.org/matter/dynamic-profile/view/0803299","16-0803299")</f>
        <v>0</v>
      </c>
      <c r="B100" t="s">
        <v>7</v>
      </c>
      <c r="C100" s="3">
        <v>43646</v>
      </c>
      <c r="D100" t="s">
        <v>9</v>
      </c>
      <c r="E100" t="s">
        <v>11</v>
      </c>
      <c r="F100" t="s">
        <v>15</v>
      </c>
      <c r="G100" t="s">
        <v>44</v>
      </c>
    </row>
    <row r="101" spans="1:7">
      <c r="A101" s="1">
        <f>HYPERLINK("https://lsnyc.legalserver.org/matter/dynamic-profile/view/1872188","18-1872188")</f>
        <v>0</v>
      </c>
      <c r="B101" t="s">
        <v>7</v>
      </c>
      <c r="C101" s="3">
        <v>43646</v>
      </c>
      <c r="D101" t="s">
        <v>9</v>
      </c>
      <c r="E101" t="s">
        <v>11</v>
      </c>
      <c r="F101" t="s">
        <v>15</v>
      </c>
      <c r="G101" t="s">
        <v>43</v>
      </c>
    </row>
    <row r="102" spans="1:7">
      <c r="A102" s="1">
        <f>HYPERLINK("https://lsnyc.legalserver.org/matter/dynamic-profile/view/1882955","18-1882955")</f>
        <v>0</v>
      </c>
      <c r="B102" t="s">
        <v>7</v>
      </c>
      <c r="C102" s="3">
        <v>43417</v>
      </c>
      <c r="D102" t="s">
        <v>8</v>
      </c>
      <c r="E102" t="s">
        <v>11</v>
      </c>
      <c r="G102">
        <v>0</v>
      </c>
    </row>
    <row r="103" spans="1:7">
      <c r="A103" s="1">
        <f>HYPERLINK("https://lsnyc.legalserver.org/matter/dynamic-profile/view/1882936","18-1882936")</f>
        <v>0</v>
      </c>
      <c r="B103" t="s">
        <v>7</v>
      </c>
      <c r="C103" s="3">
        <v>43417</v>
      </c>
      <c r="D103" t="s">
        <v>8</v>
      </c>
      <c r="E103" t="s">
        <v>11</v>
      </c>
      <c r="G103" t="s">
        <v>48</v>
      </c>
    </row>
    <row r="104" spans="1:7">
      <c r="A104" s="1">
        <f>HYPERLINK("https://lsnyc.legalserver.org/matter/dynamic-profile/view/0821614","16-0821614")</f>
        <v>0</v>
      </c>
      <c r="B104" t="s">
        <v>7</v>
      </c>
      <c r="C104" s="3">
        <v>43646</v>
      </c>
      <c r="D104" t="s">
        <v>9</v>
      </c>
      <c r="E104" t="s">
        <v>11</v>
      </c>
      <c r="F104" t="s">
        <v>15</v>
      </c>
      <c r="G104" t="s">
        <v>43</v>
      </c>
    </row>
    <row r="105" spans="1:7">
      <c r="A105" s="1">
        <f>HYPERLINK("https://lsnyc.legalserver.org/matter/dynamic-profile/view/0821616","16-0821616")</f>
        <v>0</v>
      </c>
      <c r="B105" t="s">
        <v>7</v>
      </c>
      <c r="C105" s="3">
        <v>43646</v>
      </c>
      <c r="D105" t="s">
        <v>9</v>
      </c>
      <c r="E105" t="s">
        <v>11</v>
      </c>
      <c r="F105" t="s">
        <v>15</v>
      </c>
      <c r="G105" t="s">
        <v>43</v>
      </c>
    </row>
    <row r="106" spans="1:7">
      <c r="A106" s="1">
        <f>HYPERLINK("https://lsnyc.legalserver.org/matter/dynamic-profile/view/1843591","17-1843591")</f>
        <v>0</v>
      </c>
      <c r="B106" t="s">
        <v>7</v>
      </c>
      <c r="C106" s="3">
        <v>43646</v>
      </c>
      <c r="D106" t="s">
        <v>9</v>
      </c>
      <c r="E106" t="s">
        <v>11</v>
      </c>
      <c r="F106" t="s">
        <v>36</v>
      </c>
      <c r="G106" t="s">
        <v>41</v>
      </c>
    </row>
    <row r="107" spans="1:7">
      <c r="A107" s="1">
        <f>HYPERLINK("https://lsnyc.legalserver.org/matter/dynamic-profile/view/1864089","18-1864089")</f>
        <v>0</v>
      </c>
      <c r="B107" t="s">
        <v>7</v>
      </c>
      <c r="C107" s="3">
        <v>43646</v>
      </c>
      <c r="D107" t="s">
        <v>9</v>
      </c>
      <c r="E107" t="s">
        <v>11</v>
      </c>
      <c r="F107" t="s">
        <v>36</v>
      </c>
      <c r="G107" t="s">
        <v>41</v>
      </c>
    </row>
    <row r="108" spans="1:7">
      <c r="A108" s="1">
        <f>HYPERLINK("https://lsnyc.legalserver.org/matter/dynamic-profile/view/0821566","16-0821566")</f>
        <v>0</v>
      </c>
      <c r="B108" t="s">
        <v>7</v>
      </c>
      <c r="C108" s="3">
        <v>43646</v>
      </c>
      <c r="D108" t="s">
        <v>9</v>
      </c>
      <c r="E108" t="s">
        <v>11</v>
      </c>
      <c r="F108" t="s">
        <v>15</v>
      </c>
      <c r="G108" t="s">
        <v>43</v>
      </c>
    </row>
    <row r="109" spans="1:7">
      <c r="A109" s="1">
        <f>HYPERLINK("https://lsnyc.legalserver.org/matter/dynamic-profile/view/0821569","16-0821569")</f>
        <v>0</v>
      </c>
      <c r="B109" t="s">
        <v>7</v>
      </c>
      <c r="C109" s="3">
        <v>43646</v>
      </c>
      <c r="D109" t="s">
        <v>9</v>
      </c>
      <c r="E109" t="s">
        <v>11</v>
      </c>
      <c r="F109" t="s">
        <v>15</v>
      </c>
      <c r="G109" t="s">
        <v>43</v>
      </c>
    </row>
    <row r="110" spans="1:7">
      <c r="A110" s="1">
        <f>HYPERLINK("https://lsnyc.legalserver.org/matter/dynamic-profile/view/1879592","18-1879592")</f>
        <v>0</v>
      </c>
      <c r="B110" t="s">
        <v>7</v>
      </c>
      <c r="C110" s="3">
        <v>43405</v>
      </c>
      <c r="D110" t="s">
        <v>8</v>
      </c>
      <c r="E110" t="s">
        <v>11</v>
      </c>
      <c r="G110">
        <v>0</v>
      </c>
    </row>
    <row r="111" spans="1:7">
      <c r="A111" s="1">
        <f>HYPERLINK("https://lsnyc.legalserver.org/matter/dynamic-profile/view/1879590","18-1879590")</f>
        <v>0</v>
      </c>
      <c r="B111" t="s">
        <v>7</v>
      </c>
      <c r="C111" s="3">
        <v>43405</v>
      </c>
      <c r="D111" t="s">
        <v>8</v>
      </c>
      <c r="E111" t="s">
        <v>11</v>
      </c>
      <c r="G111">
        <v>0</v>
      </c>
    </row>
    <row r="112" spans="1:7">
      <c r="A112" s="1">
        <f>HYPERLINK("https://lsnyc.legalserver.org/matter/dynamic-profile/view/1879867","18-1879867")</f>
        <v>0</v>
      </c>
      <c r="B112" t="s">
        <v>7</v>
      </c>
      <c r="C112" s="3">
        <v>43382</v>
      </c>
      <c r="D112" t="s">
        <v>9</v>
      </c>
      <c r="E112" t="s">
        <v>12</v>
      </c>
      <c r="F112" t="s">
        <v>37</v>
      </c>
      <c r="G112" t="s">
        <v>48</v>
      </c>
    </row>
    <row r="113" spans="1:7">
      <c r="A113" s="1">
        <f>HYPERLINK("https://lsnyc.legalserver.org/matter/dynamic-profile/view/1882435","18-1882435")</f>
        <v>0</v>
      </c>
      <c r="B113" t="s">
        <v>7</v>
      </c>
      <c r="C113" s="3">
        <v>43382</v>
      </c>
      <c r="D113" t="s">
        <v>8</v>
      </c>
      <c r="E113" t="s">
        <v>11</v>
      </c>
      <c r="F113" t="s">
        <v>37</v>
      </c>
      <c r="G113">
        <v>0</v>
      </c>
    </row>
    <row r="114" spans="1:7">
      <c r="A114" s="1">
        <f>HYPERLINK("https://lsnyc.legalserver.org/matter/dynamic-profile/view/1888810","19-1888810")</f>
        <v>0</v>
      </c>
      <c r="B114" t="s">
        <v>7</v>
      </c>
      <c r="C114" s="3">
        <v>43497</v>
      </c>
      <c r="D114" t="s">
        <v>9</v>
      </c>
      <c r="E114" t="s">
        <v>13</v>
      </c>
      <c r="G114" t="s">
        <v>49</v>
      </c>
    </row>
    <row r="115" spans="1:7">
      <c r="A115" s="1">
        <f>HYPERLINK("https://lsnyc.legalserver.org/matter/dynamic-profile/view/1889214","19-1889214")</f>
        <v>0</v>
      </c>
      <c r="B115" t="s">
        <v>7</v>
      </c>
      <c r="C115" s="3">
        <v>43497</v>
      </c>
      <c r="D115" t="s">
        <v>9</v>
      </c>
      <c r="E115" t="s">
        <v>13</v>
      </c>
      <c r="G115" t="s">
        <v>49</v>
      </c>
    </row>
    <row r="116" spans="1:7">
      <c r="A116" s="1">
        <f>HYPERLINK("https://lsnyc.legalserver.org/matter/dynamic-profile/view/1897622","19-1897622")</f>
        <v>0</v>
      </c>
      <c r="B116" t="s">
        <v>7</v>
      </c>
      <c r="C116" s="3">
        <v>43577</v>
      </c>
      <c r="D116" t="s">
        <v>9</v>
      </c>
      <c r="E116" t="s">
        <v>11</v>
      </c>
      <c r="G116" t="s">
        <v>45</v>
      </c>
    </row>
    <row r="117" spans="1:7">
      <c r="A117" s="1">
        <f>HYPERLINK("https://lsnyc.legalserver.org/matter/dynamic-profile/view/1897622","19-1897622")</f>
        <v>0</v>
      </c>
      <c r="B117" t="s">
        <v>7</v>
      </c>
      <c r="C117" s="3">
        <v>43577</v>
      </c>
      <c r="D117" t="s">
        <v>9</v>
      </c>
      <c r="E117" t="s">
        <v>11</v>
      </c>
      <c r="G117" t="s">
        <v>45</v>
      </c>
    </row>
    <row r="118" spans="1:7">
      <c r="A118" s="1">
        <f>HYPERLINK("https://lsnyc.legalserver.org/matter/dynamic-profile/view/1897636","19-1897636")</f>
        <v>0</v>
      </c>
      <c r="B118" t="s">
        <v>7</v>
      </c>
      <c r="C118" s="3">
        <v>43577</v>
      </c>
      <c r="D118" t="s">
        <v>9</v>
      </c>
      <c r="E118" t="s">
        <v>11</v>
      </c>
      <c r="G118" t="s">
        <v>48</v>
      </c>
    </row>
    <row r="119" spans="1:7">
      <c r="A119" s="1">
        <f>HYPERLINK("https://lsnyc.legalserver.org/matter/dynamic-profile/view/1897636","19-1897636")</f>
        <v>0</v>
      </c>
      <c r="B119" t="s">
        <v>7</v>
      </c>
      <c r="C119" s="3">
        <v>43577</v>
      </c>
      <c r="D119" t="s">
        <v>9</v>
      </c>
      <c r="E119" t="s">
        <v>11</v>
      </c>
      <c r="G119" t="s">
        <v>48</v>
      </c>
    </row>
    <row r="120" spans="1:7">
      <c r="A120" s="1">
        <f>HYPERLINK("https://lsnyc.legalserver.org/matter/dynamic-profile/view/1897652","19-1897652")</f>
        <v>0</v>
      </c>
      <c r="B120" t="s">
        <v>7</v>
      </c>
      <c r="C120" s="3">
        <v>43577</v>
      </c>
      <c r="D120" t="s">
        <v>8</v>
      </c>
      <c r="E120" t="s">
        <v>11</v>
      </c>
      <c r="G120" t="s">
        <v>42</v>
      </c>
    </row>
    <row r="121" spans="1:7">
      <c r="A121" s="1">
        <f>HYPERLINK("https://lsnyc.legalserver.org/matter/dynamic-profile/view/1897652","19-1897652")</f>
        <v>0</v>
      </c>
      <c r="B121" t="s">
        <v>7</v>
      </c>
      <c r="C121" s="3">
        <v>43577</v>
      </c>
      <c r="D121" t="s">
        <v>8</v>
      </c>
      <c r="E121" t="s">
        <v>11</v>
      </c>
      <c r="G121" t="s">
        <v>42</v>
      </c>
    </row>
    <row r="122" spans="1:7">
      <c r="A122" s="1">
        <f>HYPERLINK("https://lsnyc.legalserver.org/matter/dynamic-profile/view/1905225","19-1905225")</f>
        <v>0</v>
      </c>
      <c r="B122" t="s">
        <v>7</v>
      </c>
      <c r="C122" s="3">
        <v>43621</v>
      </c>
      <c r="D122" t="s">
        <v>9</v>
      </c>
      <c r="E122" t="s">
        <v>11</v>
      </c>
      <c r="F122" t="s">
        <v>18</v>
      </c>
      <c r="G122" t="s">
        <v>43</v>
      </c>
    </row>
    <row r="123" spans="1:7">
      <c r="A123" s="1">
        <f>HYPERLINK("https://lsnyc.legalserver.org/matter/dynamic-profile/view/1905226","19-1905226")</f>
        <v>0</v>
      </c>
      <c r="B123" t="s">
        <v>7</v>
      </c>
      <c r="C123" s="3">
        <v>43621</v>
      </c>
      <c r="D123" t="s">
        <v>9</v>
      </c>
      <c r="E123" t="s">
        <v>11</v>
      </c>
      <c r="F123" t="s">
        <v>18</v>
      </c>
      <c r="G123" t="s">
        <v>43</v>
      </c>
    </row>
    <row r="124" spans="1:7">
      <c r="A124" s="1">
        <f>HYPERLINK("https://lsnyc.legalserver.org/matter/dynamic-profile/view/1891975","19-1891975")</f>
        <v>0</v>
      </c>
      <c r="B124" t="s">
        <v>7</v>
      </c>
      <c r="C124" s="3">
        <v>43566</v>
      </c>
      <c r="D124" t="s">
        <v>9</v>
      </c>
      <c r="E124" t="s">
        <v>11</v>
      </c>
      <c r="F124" t="s">
        <v>38</v>
      </c>
      <c r="G124" t="s">
        <v>41</v>
      </c>
    </row>
    <row r="125" spans="1:7">
      <c r="A125" s="1">
        <f>HYPERLINK("https://lsnyc.legalserver.org/matter/dynamic-profile/view/1904456","19-1904456")</f>
        <v>0</v>
      </c>
      <c r="B125" t="s">
        <v>7</v>
      </c>
      <c r="C125" s="3">
        <v>43566</v>
      </c>
      <c r="D125" t="s">
        <v>9</v>
      </c>
      <c r="E125" t="s">
        <v>11</v>
      </c>
      <c r="F125" t="s">
        <v>38</v>
      </c>
      <c r="G125" t="s">
        <v>41</v>
      </c>
    </row>
    <row r="126" spans="1:7">
      <c r="A126" s="1">
        <f>HYPERLINK("https://lsnyc.legalserver.org/matter/dynamic-profile/view/0822062","16-0822062")</f>
        <v>0</v>
      </c>
      <c r="B126" t="s">
        <v>7</v>
      </c>
      <c r="C126" s="3">
        <v>43646</v>
      </c>
      <c r="D126" t="s">
        <v>9</v>
      </c>
      <c r="E126" t="s">
        <v>11</v>
      </c>
      <c r="F126" t="s">
        <v>15</v>
      </c>
      <c r="G126" t="s">
        <v>43</v>
      </c>
    </row>
    <row r="127" spans="1:7">
      <c r="A127" s="1">
        <f>HYPERLINK("https://lsnyc.legalserver.org/matter/dynamic-profile/view/0822061","16-0822061")</f>
        <v>0</v>
      </c>
      <c r="B127" t="s">
        <v>7</v>
      </c>
      <c r="C127" s="3">
        <v>43646</v>
      </c>
      <c r="D127" t="s">
        <v>9</v>
      </c>
      <c r="E127" t="s">
        <v>11</v>
      </c>
      <c r="F127" t="s">
        <v>15</v>
      </c>
      <c r="G127" t="s">
        <v>43</v>
      </c>
    </row>
    <row r="128" spans="1:7">
      <c r="A128" s="1">
        <f>HYPERLINK("https://lsnyc.legalserver.org/matter/dynamic-profile/view/1841809","17-1841809")</f>
        <v>0</v>
      </c>
      <c r="B128" t="s">
        <v>7</v>
      </c>
      <c r="C128" s="3">
        <v>43646</v>
      </c>
      <c r="D128" t="s">
        <v>9</v>
      </c>
      <c r="E128" t="s">
        <v>11</v>
      </c>
      <c r="F128" t="s">
        <v>15</v>
      </c>
      <c r="G128" t="s">
        <v>43</v>
      </c>
    </row>
    <row r="129" spans="1:7">
      <c r="A129" s="1">
        <f>HYPERLINK("https://lsnyc.legalserver.org/matter/dynamic-profile/view/1841813","17-1841813")</f>
        <v>0</v>
      </c>
      <c r="B129" t="s">
        <v>7</v>
      </c>
      <c r="C129" s="3">
        <v>43646</v>
      </c>
      <c r="D129" t="s">
        <v>9</v>
      </c>
      <c r="E129" t="s">
        <v>11</v>
      </c>
      <c r="F129" t="s">
        <v>15</v>
      </c>
      <c r="G129" t="s">
        <v>43</v>
      </c>
    </row>
    <row r="130" spans="1:7">
      <c r="A130" s="1">
        <f>HYPERLINK("https://lsnyc.legalserver.org/matter/dynamic-profile/view/1895472","19-1895472")</f>
        <v>0</v>
      </c>
      <c r="B130" t="s">
        <v>7</v>
      </c>
      <c r="C130" s="3">
        <v>43585</v>
      </c>
      <c r="D130" t="s">
        <v>8</v>
      </c>
      <c r="E130" t="s">
        <v>11</v>
      </c>
      <c r="G130" t="s">
        <v>42</v>
      </c>
    </row>
    <row r="131" spans="1:7">
      <c r="A131" s="1">
        <f>HYPERLINK("https://lsnyc.legalserver.org/matter/dynamic-profile/view/1899149","19-1899149")</f>
        <v>0</v>
      </c>
      <c r="B131" t="s">
        <v>7</v>
      </c>
      <c r="C131" s="3">
        <v>43585</v>
      </c>
      <c r="D131" t="s">
        <v>8</v>
      </c>
      <c r="E131" t="s">
        <v>11</v>
      </c>
      <c r="G131" t="s">
        <v>43</v>
      </c>
    </row>
    <row r="132" spans="1:7">
      <c r="A132" s="1">
        <f>HYPERLINK("https://lsnyc.legalserver.org/matter/dynamic-profile/view/1840750","17-1840750")</f>
        <v>0</v>
      </c>
      <c r="B132" t="s">
        <v>7</v>
      </c>
      <c r="C132" s="3">
        <v>43646</v>
      </c>
      <c r="D132" t="s">
        <v>9</v>
      </c>
      <c r="E132" t="s">
        <v>11</v>
      </c>
      <c r="F132" t="s">
        <v>15</v>
      </c>
      <c r="G132" t="s">
        <v>43</v>
      </c>
    </row>
    <row r="133" spans="1:7">
      <c r="A133" s="1">
        <f>HYPERLINK("https://lsnyc.legalserver.org/matter/dynamic-profile/view/0819686","16-0819686")</f>
        <v>0</v>
      </c>
      <c r="B133" t="s">
        <v>7</v>
      </c>
      <c r="C133" s="3">
        <v>43646</v>
      </c>
      <c r="D133" t="s">
        <v>9</v>
      </c>
      <c r="E133" t="s">
        <v>11</v>
      </c>
      <c r="F133" t="s">
        <v>15</v>
      </c>
      <c r="G133" t="s">
        <v>43</v>
      </c>
    </row>
    <row r="134" spans="1:7">
      <c r="A134" s="1">
        <f>HYPERLINK("https://lsnyc.legalserver.org/matter/dynamic-profile/view/1873222","18-1873222")</f>
        <v>0</v>
      </c>
      <c r="B134" t="s">
        <v>7</v>
      </c>
      <c r="C134" s="3">
        <v>43305</v>
      </c>
      <c r="D134" t="s">
        <v>8</v>
      </c>
      <c r="E134" t="s">
        <v>11</v>
      </c>
      <c r="G134">
        <v>0</v>
      </c>
    </row>
    <row r="135" spans="1:7">
      <c r="A135" s="1">
        <f>HYPERLINK("https://lsnyc.legalserver.org/matter/dynamic-profile/view/1873224","18-1873224")</f>
        <v>0</v>
      </c>
      <c r="B135" t="s">
        <v>7</v>
      </c>
      <c r="C135" s="3">
        <v>43305</v>
      </c>
      <c r="D135" t="s">
        <v>8</v>
      </c>
      <c r="E135" t="s">
        <v>11</v>
      </c>
      <c r="G135" t="s">
        <v>42</v>
      </c>
    </row>
    <row r="136" spans="1:7">
      <c r="A136" s="1">
        <f>HYPERLINK("https://lsnyc.legalserver.org/matter/dynamic-profile/view/0821476","16-0821476")</f>
        <v>0</v>
      </c>
      <c r="B136" t="s">
        <v>7</v>
      </c>
      <c r="C136" s="3">
        <v>43646</v>
      </c>
      <c r="D136" t="s">
        <v>9</v>
      </c>
      <c r="E136" t="s">
        <v>11</v>
      </c>
      <c r="F136" t="s">
        <v>15</v>
      </c>
      <c r="G136" t="s">
        <v>43</v>
      </c>
    </row>
    <row r="137" spans="1:7">
      <c r="A137" s="1">
        <f>HYPERLINK("https://lsnyc.legalserver.org/matter/dynamic-profile/view/0821529","16-0821529")</f>
        <v>0</v>
      </c>
      <c r="B137" t="s">
        <v>7</v>
      </c>
      <c r="C137" s="3">
        <v>43646</v>
      </c>
      <c r="D137" t="s">
        <v>9</v>
      </c>
      <c r="E137" t="s">
        <v>11</v>
      </c>
      <c r="F137" t="s">
        <v>15</v>
      </c>
      <c r="G137" t="s">
        <v>43</v>
      </c>
    </row>
    <row r="138" spans="1:7">
      <c r="A138" s="1">
        <f>HYPERLINK("https://lsnyc.legalserver.org/matter/dynamic-profile/view/1905232","19-1905232")</f>
        <v>0</v>
      </c>
      <c r="B138" t="s">
        <v>7</v>
      </c>
      <c r="C138" s="3">
        <v>43621</v>
      </c>
      <c r="D138" t="s">
        <v>9</v>
      </c>
      <c r="E138" t="s">
        <v>11</v>
      </c>
      <c r="F138" t="s">
        <v>18</v>
      </c>
      <c r="G138" t="s">
        <v>43</v>
      </c>
    </row>
    <row r="139" spans="1:7">
      <c r="A139" s="1">
        <f>HYPERLINK("https://lsnyc.legalserver.org/matter/dynamic-profile/view/1905234","19-1905234")</f>
        <v>0</v>
      </c>
      <c r="B139" t="s">
        <v>7</v>
      </c>
      <c r="C139" s="3">
        <v>43621</v>
      </c>
      <c r="D139" t="s">
        <v>9</v>
      </c>
      <c r="E139" t="s">
        <v>11</v>
      </c>
      <c r="F139" t="s">
        <v>18</v>
      </c>
      <c r="G139" t="s">
        <v>43</v>
      </c>
    </row>
    <row r="140" spans="1:7">
      <c r="A140" s="1">
        <f>HYPERLINK("https://lsnyc.legalserver.org/matter/dynamic-profile/view/0823413","16-0823413")</f>
        <v>0</v>
      </c>
      <c r="B140" t="s">
        <v>7</v>
      </c>
      <c r="C140" s="3">
        <v>43646</v>
      </c>
      <c r="D140" t="s">
        <v>9</v>
      </c>
      <c r="E140" t="s">
        <v>11</v>
      </c>
      <c r="F140" t="s">
        <v>15</v>
      </c>
      <c r="G140" t="s">
        <v>43</v>
      </c>
    </row>
    <row r="141" spans="1:7">
      <c r="A141" s="1">
        <f>HYPERLINK("https://lsnyc.legalserver.org/matter/dynamic-profile/view/1842159","17-1842159")</f>
        <v>0</v>
      </c>
      <c r="B141" t="s">
        <v>7</v>
      </c>
      <c r="C141" s="3">
        <v>43646</v>
      </c>
      <c r="D141" t="s">
        <v>9</v>
      </c>
      <c r="E141" t="s">
        <v>11</v>
      </c>
      <c r="F141" t="s">
        <v>15</v>
      </c>
      <c r="G141" t="s">
        <v>43</v>
      </c>
    </row>
    <row r="142" spans="1:7">
      <c r="A142" s="1">
        <f>HYPERLINK("https://lsnyc.legalserver.org/matter/dynamic-profile/view/1874212","18-1874212")</f>
        <v>0</v>
      </c>
      <c r="B142" t="s">
        <v>7</v>
      </c>
      <c r="C142" s="3">
        <v>43467</v>
      </c>
      <c r="D142" t="s">
        <v>9</v>
      </c>
      <c r="E142" t="s">
        <v>13</v>
      </c>
      <c r="F142" t="s">
        <v>39</v>
      </c>
      <c r="G142" t="s">
        <v>45</v>
      </c>
    </row>
    <row r="143" spans="1:7">
      <c r="A143" s="1">
        <f>HYPERLINK("https://lsnyc.legalserver.org/matter/dynamic-profile/view/1874218","18-1874218")</f>
        <v>0</v>
      </c>
      <c r="B143" t="s">
        <v>7</v>
      </c>
      <c r="C143" s="3">
        <v>43467</v>
      </c>
      <c r="D143" t="s">
        <v>9</v>
      </c>
      <c r="E143" t="s">
        <v>11</v>
      </c>
      <c r="F143" t="s">
        <v>39</v>
      </c>
      <c r="G143" t="s">
        <v>42</v>
      </c>
    </row>
    <row r="144" spans="1:7">
      <c r="A144" s="1">
        <f>HYPERLINK("https://lsnyc.legalserver.org/matter/dynamic-profile/view/1899775","19-1899775")</f>
        <v>0</v>
      </c>
      <c r="B144" t="s">
        <v>7</v>
      </c>
      <c r="C144" s="3">
        <v>43599</v>
      </c>
      <c r="D144" t="s">
        <v>9</v>
      </c>
      <c r="E144" t="s">
        <v>11</v>
      </c>
      <c r="G144" t="s">
        <v>41</v>
      </c>
    </row>
    <row r="145" spans="1:7">
      <c r="A145" s="1">
        <f>HYPERLINK("https://lsnyc.legalserver.org/matter/dynamic-profile/view/1899781","19-1899781")</f>
        <v>0</v>
      </c>
      <c r="B145" t="s">
        <v>7</v>
      </c>
      <c r="C145" s="3">
        <v>43599</v>
      </c>
      <c r="D145" t="s">
        <v>9</v>
      </c>
      <c r="E145" t="s">
        <v>11</v>
      </c>
      <c r="G145" t="s">
        <v>43</v>
      </c>
    </row>
    <row r="146" spans="1:7">
      <c r="A146" s="1">
        <f>HYPERLINK("https://lsnyc.legalserver.org/matter/dynamic-profile/view/1888450","19-1888450")</f>
        <v>0</v>
      </c>
      <c r="B146" t="s">
        <v>7</v>
      </c>
      <c r="C146" s="3">
        <v>43482</v>
      </c>
      <c r="D146" t="s">
        <v>9</v>
      </c>
      <c r="E146" t="s">
        <v>11</v>
      </c>
      <c r="F146" t="s">
        <v>40</v>
      </c>
      <c r="G146" t="s">
        <v>45</v>
      </c>
    </row>
    <row r="147" spans="1:7">
      <c r="A147" s="1">
        <f>HYPERLINK("https://lsnyc.legalserver.org/matter/dynamic-profile/view/1895160","19-1895160")</f>
        <v>0</v>
      </c>
      <c r="B147" t="s">
        <v>7</v>
      </c>
      <c r="C147" s="3">
        <v>43482</v>
      </c>
      <c r="D147" t="s">
        <v>9</v>
      </c>
      <c r="E147" t="s">
        <v>11</v>
      </c>
      <c r="F147" t="s">
        <v>40</v>
      </c>
      <c r="G147" t="s">
        <v>42</v>
      </c>
    </row>
    <row r="148" spans="1:7">
      <c r="A148" s="1">
        <f>HYPERLINK("https://lsnyc.legalserver.org/matter/dynamic-profile/view/1890808","19-1890808")</f>
        <v>0</v>
      </c>
      <c r="B148" t="s">
        <v>7</v>
      </c>
      <c r="C148" s="3">
        <v>43536</v>
      </c>
      <c r="D148" t="s">
        <v>8</v>
      </c>
      <c r="E148" t="s">
        <v>11</v>
      </c>
      <c r="G148">
        <v>0</v>
      </c>
    </row>
    <row r="149" spans="1:7">
      <c r="A149" s="1">
        <f>HYPERLINK("https://lsnyc.legalserver.org/matter/dynamic-profile/view/1890810","19-1890810")</f>
        <v>0</v>
      </c>
      <c r="B149" t="s">
        <v>7</v>
      </c>
      <c r="C149" s="3">
        <v>43536</v>
      </c>
      <c r="D149" t="s">
        <v>8</v>
      </c>
      <c r="E149" t="s">
        <v>11</v>
      </c>
      <c r="G149">
        <v>0</v>
      </c>
    </row>
    <row r="150" spans="1:7">
      <c r="A150" s="1">
        <f>HYPERLINK("https://lsnyc.legalserver.org/matter/dynamic-profile/view/1899835","19-1899835")</f>
        <v>0</v>
      </c>
      <c r="B150" t="s">
        <v>7</v>
      </c>
      <c r="C150" s="3">
        <v>43600</v>
      </c>
      <c r="D150" t="s">
        <v>9</v>
      </c>
      <c r="E150" t="s">
        <v>11</v>
      </c>
      <c r="G150" t="s">
        <v>41</v>
      </c>
    </row>
    <row r="151" spans="1:7">
      <c r="A151" s="1">
        <f>HYPERLINK("https://lsnyc.legalserver.org/matter/dynamic-profile/view/1899861","19-1899861")</f>
        <v>0</v>
      </c>
      <c r="B151" t="s">
        <v>7</v>
      </c>
      <c r="C151" s="3">
        <v>43600</v>
      </c>
      <c r="D151" t="s">
        <v>9</v>
      </c>
      <c r="E151" t="s">
        <v>11</v>
      </c>
      <c r="G151" t="s">
        <v>43</v>
      </c>
    </row>
    <row r="152" spans="1:7">
      <c r="A152" s="1">
        <f>HYPERLINK("https://lsnyc.legalserver.org/matter/dynamic-profile/view/1880379","18-1880379")</f>
        <v>0</v>
      </c>
      <c r="B152" t="s">
        <v>7</v>
      </c>
      <c r="C152" s="3">
        <v>43388</v>
      </c>
      <c r="D152" t="s">
        <v>9</v>
      </c>
      <c r="E152" t="s">
        <v>11</v>
      </c>
      <c r="G152" t="s">
        <v>42</v>
      </c>
    </row>
    <row r="153" spans="1:7">
      <c r="A153" s="1">
        <f>HYPERLINK("https://lsnyc.legalserver.org/matter/dynamic-profile/view/1883573","18-1883573")</f>
        <v>0</v>
      </c>
      <c r="B153" t="s">
        <v>7</v>
      </c>
      <c r="C153" s="3">
        <v>43388</v>
      </c>
      <c r="D153" t="s">
        <v>8</v>
      </c>
      <c r="E153" t="s">
        <v>11</v>
      </c>
      <c r="G153" t="s">
        <v>42</v>
      </c>
    </row>
    <row r="154" spans="1:7">
      <c r="A154" s="1">
        <f>HYPERLINK("https://lsnyc.legalserver.org/matter/dynamic-profile/view/1892512","19-1892512")</f>
        <v>0</v>
      </c>
      <c r="B154" t="s">
        <v>7</v>
      </c>
      <c r="C154" s="3">
        <v>43586</v>
      </c>
      <c r="D154" t="s">
        <v>9</v>
      </c>
      <c r="E154" t="s">
        <v>11</v>
      </c>
      <c r="G154" t="s">
        <v>43</v>
      </c>
    </row>
    <row r="155" spans="1:7">
      <c r="A155" s="1">
        <f>HYPERLINK("https://lsnyc.legalserver.org/matter/dynamic-profile/view/1879910","18-1879910")</f>
        <v>0</v>
      </c>
      <c r="B155" t="s">
        <v>7</v>
      </c>
      <c r="C155" s="3">
        <v>43405</v>
      </c>
      <c r="D155" t="s">
        <v>10</v>
      </c>
      <c r="E155" t="s">
        <v>11</v>
      </c>
      <c r="G155" t="s">
        <v>43</v>
      </c>
    </row>
    <row r="156" spans="1:7">
      <c r="A156" s="1">
        <f>HYPERLINK("https://lsnyc.legalserver.org/matter/dynamic-profile/view/1879912","18-1879912")</f>
        <v>0</v>
      </c>
      <c r="B156" t="s">
        <v>7</v>
      </c>
      <c r="C156" s="3">
        <v>43405</v>
      </c>
      <c r="D156" t="s">
        <v>8</v>
      </c>
      <c r="E156" t="s">
        <v>11</v>
      </c>
      <c r="G156" t="s">
        <v>46</v>
      </c>
    </row>
    <row r="157" spans="1:7">
      <c r="A157" s="1">
        <f>HYPERLINK("https://lsnyc.legalserver.org/matter/dynamic-profile/view/1879904","18-1879904")</f>
        <v>0</v>
      </c>
      <c r="B157" t="s">
        <v>7</v>
      </c>
      <c r="C157" s="3">
        <v>43405</v>
      </c>
      <c r="D157" t="s">
        <v>9</v>
      </c>
      <c r="E157" t="s">
        <v>11</v>
      </c>
      <c r="F157" t="s">
        <v>19</v>
      </c>
      <c r="G157" t="s">
        <v>43</v>
      </c>
    </row>
    <row r="158" spans="1:7">
      <c r="A158" s="1">
        <f>HYPERLINK("https://lsnyc.legalserver.org/matter/dynamic-profile/view/1887156","19-1887156")</f>
        <v>0</v>
      </c>
      <c r="B158" t="s">
        <v>7</v>
      </c>
      <c r="C158" s="3">
        <v>43586</v>
      </c>
      <c r="D158" t="s">
        <v>9</v>
      </c>
      <c r="E158" t="s">
        <v>11</v>
      </c>
      <c r="G15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2019-08-05T18:21:26Z</dcterms:created>
  <dcterms:modified xsi:type="dcterms:W3CDTF">2019-08-05T18:21:26Z</dcterms:modified>
</cp:coreProperties>
</file>