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LS Address Search Report" sheetId="1" r:id="rId1"/>
  </sheets>
  <calcPr calcId="124519" fullCalcOnLoad="1"/>
</workbook>
</file>

<file path=xl/sharedStrings.xml><?xml version="1.0" encoding="utf-8"?>
<sst xmlns="http://schemas.openxmlformats.org/spreadsheetml/2006/main" count="744" uniqueCount="181">
  <si>
    <t>Hyperlinked Case #</t>
  </si>
  <si>
    <t>Primary Advocate</t>
  </si>
  <si>
    <t>Date Opened</t>
  </si>
  <si>
    <t>Client First Name</t>
  </si>
  <si>
    <t>Client Last Name</t>
  </si>
  <si>
    <t>Street Address</t>
  </si>
  <si>
    <t>Housing Level of Service</t>
  </si>
  <si>
    <t>Housing Type Of Case</t>
  </si>
  <si>
    <t>Primary Funding Code</t>
  </si>
  <si>
    <t>Farrell, Emily</t>
  </si>
  <si>
    <t>08/30/2018</t>
  </si>
  <si>
    <t>08/31/2018</t>
  </si>
  <si>
    <t>09/04/2018</t>
  </si>
  <si>
    <t>09/05/2018</t>
  </si>
  <si>
    <t>09/06/2018</t>
  </si>
  <si>
    <t>09/19/2018</t>
  </si>
  <si>
    <t>10/03/2018</t>
  </si>
  <si>
    <t>10/25/2018</t>
  </si>
  <si>
    <t>04/29/2019</t>
  </si>
  <si>
    <t>06/10/2019</t>
  </si>
  <si>
    <t>06/25/2019</t>
  </si>
  <si>
    <t>07/29/2019</t>
  </si>
  <si>
    <t>08/01/2019</t>
  </si>
  <si>
    <t>08/26/2019</t>
  </si>
  <si>
    <t>01/30/2019</t>
  </si>
  <si>
    <t>03/11/2019</t>
  </si>
  <si>
    <t>04/22/2019</t>
  </si>
  <si>
    <t>06/22/2017</t>
  </si>
  <si>
    <t>07/10/2018</t>
  </si>
  <si>
    <t>09/19/2019</t>
  </si>
  <si>
    <t>07/02/2018</t>
  </si>
  <si>
    <t>11/14/2018</t>
  </si>
  <si>
    <t>02/06/2019</t>
  </si>
  <si>
    <t>04/10/2019</t>
  </si>
  <si>
    <t>08/27/2019</t>
  </si>
  <si>
    <t>04/19/2019</t>
  </si>
  <si>
    <t>06/24/2019</t>
  </si>
  <si>
    <t>07/24/2019</t>
  </si>
  <si>
    <t>05/08/2018</t>
  </si>
  <si>
    <t>07/01/2019</t>
  </si>
  <si>
    <t>09/06/2017</t>
  </si>
  <si>
    <t>05/13/2019</t>
  </si>
  <si>
    <t>05/15/2019</t>
  </si>
  <si>
    <t>05/30/2019</t>
  </si>
  <si>
    <t>06/03/2019</t>
  </si>
  <si>
    <t>02/26/2019</t>
  </si>
  <si>
    <t>03/29/2019</t>
  </si>
  <si>
    <t>07/25/2019</t>
  </si>
  <si>
    <t>Brooke</t>
  </si>
  <si>
    <t>Shoshana</t>
  </si>
  <si>
    <t>Elizabeth</t>
  </si>
  <si>
    <t>Susanna</t>
  </si>
  <si>
    <t>Patrick</t>
  </si>
  <si>
    <t>Michael</t>
  </si>
  <si>
    <t>Robert</t>
  </si>
  <si>
    <t>Eliyahu</t>
  </si>
  <si>
    <t>April</t>
  </si>
  <si>
    <t>Iho</t>
  </si>
  <si>
    <t>Tanis</t>
  </si>
  <si>
    <t>Marley</t>
  </si>
  <si>
    <t>Brandon</t>
  </si>
  <si>
    <t>Jocelyn</t>
  </si>
  <si>
    <t>Kaitlin</t>
  </si>
  <si>
    <t>Suzanna</t>
  </si>
  <si>
    <t>Karen</t>
  </si>
  <si>
    <t>Ada</t>
  </si>
  <si>
    <t>Patricia</t>
  </si>
  <si>
    <t>Martina</t>
  </si>
  <si>
    <t>Xonana</t>
  </si>
  <si>
    <t>Anna</t>
  </si>
  <si>
    <t>Othniel</t>
  </si>
  <si>
    <t>Monique</t>
  </si>
  <si>
    <t>Maria</t>
  </si>
  <si>
    <t>Katherine</t>
  </si>
  <si>
    <t>Jake</t>
  </si>
  <si>
    <t>Sara</t>
  </si>
  <si>
    <t>Marea</t>
  </si>
  <si>
    <t>Akemi</t>
  </si>
  <si>
    <t>Lily</t>
  </si>
  <si>
    <t>Ariel</t>
  </si>
  <si>
    <t>Nedra</t>
  </si>
  <si>
    <t>Eric</t>
  </si>
  <si>
    <t>Monirul</t>
  </si>
  <si>
    <t>Eduardo</t>
  </si>
  <si>
    <t>Paralee</t>
  </si>
  <si>
    <t>Shannon</t>
  </si>
  <si>
    <t>Jacqueline</t>
  </si>
  <si>
    <t>Lauraine</t>
  </si>
  <si>
    <t>Latania</t>
  </si>
  <si>
    <t>Candace</t>
  </si>
  <si>
    <t>Zaida</t>
  </si>
  <si>
    <t>Robin</t>
  </si>
  <si>
    <t>Deonna</t>
  </si>
  <si>
    <t>Akheem</t>
  </si>
  <si>
    <t>Elsa</t>
  </si>
  <si>
    <t>Joseph</t>
  </si>
  <si>
    <t>Shaffner</t>
  </si>
  <si>
    <t>Bauminger</t>
  </si>
  <si>
    <t>Carbonell</t>
  </si>
  <si>
    <t>Banks</t>
  </si>
  <si>
    <t>Hays</t>
  </si>
  <si>
    <t>Hicks</t>
  </si>
  <si>
    <t>Pounding</t>
  </si>
  <si>
    <t>Winkler</t>
  </si>
  <si>
    <t>Qi</t>
  </si>
  <si>
    <t>Taguchi</t>
  </si>
  <si>
    <t>Robillard</t>
  </si>
  <si>
    <t>Zeno</t>
  </si>
  <si>
    <t>Perry</t>
  </si>
  <si>
    <t>Flotteron</t>
  </si>
  <si>
    <t>Lewis</t>
  </si>
  <si>
    <t>Cole</t>
  </si>
  <si>
    <t>Hayardeny</t>
  </si>
  <si>
    <t>Desmond</t>
  </si>
  <si>
    <t>Barrett</t>
  </si>
  <si>
    <t>Macaldo</t>
  </si>
  <si>
    <t>Scrubb</t>
  </si>
  <si>
    <t>Miller</t>
  </si>
  <si>
    <t>Denis</t>
  </si>
  <si>
    <t>Nembhard</t>
  </si>
  <si>
    <t>Cobb</t>
  </si>
  <si>
    <t>Craig</t>
  </si>
  <si>
    <t>Rothenberg</t>
  </si>
  <si>
    <t>Obregon</t>
  </si>
  <si>
    <t>Pariser</t>
  </si>
  <si>
    <t>Miyamoto</t>
  </si>
  <si>
    <t>Tanzil-Onne</t>
  </si>
  <si>
    <t>Munzer</t>
  </si>
  <si>
    <t>Thompson</t>
  </si>
  <si>
    <t>Shea</t>
  </si>
  <si>
    <t>Islam</t>
  </si>
  <si>
    <t>Leach</t>
  </si>
  <si>
    <t>Osbourne Garlington</t>
  </si>
  <si>
    <t>Osbourne Garlinton</t>
  </si>
  <si>
    <t>Richardson</t>
  </si>
  <si>
    <t>Johnson</t>
  </si>
  <si>
    <t>Simmons</t>
  </si>
  <si>
    <t>Horton</t>
  </si>
  <si>
    <t>Sumler</t>
  </si>
  <si>
    <t>Laurencin</t>
  </si>
  <si>
    <t>Caldero</t>
  </si>
  <si>
    <t>Sawney-Calliste</t>
  </si>
  <si>
    <t>Page</t>
  </si>
  <si>
    <t>Shabazz</t>
  </si>
  <si>
    <t>Gonzales</t>
  </si>
  <si>
    <t>Torres</t>
  </si>
  <si>
    <t>792 Sterling Pl</t>
  </si>
  <si>
    <t>149 E 96th St</t>
  </si>
  <si>
    <t>385 Chestnut St</t>
  </si>
  <si>
    <t>82 Rockaway Pkwy</t>
  </si>
  <si>
    <t>829 Halsey St</t>
  </si>
  <si>
    <t>291 Bainbridge St</t>
  </si>
  <si>
    <t>1118 Winthrop St</t>
  </si>
  <si>
    <t>178 Rockaway Pkwy</t>
  </si>
  <si>
    <t>558 Ralph Ave</t>
  </si>
  <si>
    <t>235 Berriman St</t>
  </si>
  <si>
    <t>40 Wyckoff St</t>
  </si>
  <si>
    <t>180 Grafton St</t>
  </si>
  <si>
    <t>399 Kosciuszko St</t>
  </si>
  <si>
    <t>335 Sutter Avenue</t>
  </si>
  <si>
    <t>244 Bond St</t>
  </si>
  <si>
    <t>Representation - State Court</t>
  </si>
  <si>
    <t>Representation - Admin. Agency</t>
  </si>
  <si>
    <t>Advice</t>
  </si>
  <si>
    <t>Brief Service</t>
  </si>
  <si>
    <t>Hold For Review</t>
  </si>
  <si>
    <t>Representation - Federal Court</t>
  </si>
  <si>
    <t>Affirmative Litigation Supreme</t>
  </si>
  <si>
    <t>DHCR Administrative Action</t>
  </si>
  <si>
    <t>Holdover</t>
  </si>
  <si>
    <t>HP Action</t>
  </si>
  <si>
    <t>No Case</t>
  </si>
  <si>
    <t>Non-Litigation Advocacy</t>
  </si>
  <si>
    <t>Non-payment</t>
  </si>
  <si>
    <t>NYCHA Housing Termination</t>
  </si>
  <si>
    <t>Other Civil Court</t>
  </si>
  <si>
    <t>SCRIE/DRIE</t>
  </si>
  <si>
    <t>Tenant Rights</t>
  </si>
  <si>
    <t>3018 Tenant Rights Coalition (TRC)</t>
  </si>
  <si>
    <t>3020 CLS-Civil Legal Services</t>
  </si>
  <si>
    <t>5221 SSUSA-Single Stop USA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</si>
</sst>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3"/>
  <sheetViews>
    <sheetView tabSelected="1" workbookViewId="0"/>
  </sheetViews>
  <sheetFormatPr defaultRowHeight="15"/>
  <cols>
    <col min="1" max="1" width="20.710937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f>HYPERLINK("https://lsnyc.legalserver.org/matter/dynamic-profile/view/1876389","18-1876389")</f>
        <v>0</v>
      </c>
      <c r="B2" t="s">
        <v>9</v>
      </c>
      <c r="C2" t="s">
        <v>10</v>
      </c>
      <c r="D2" t="s">
        <v>48</v>
      </c>
      <c r="E2" t="s">
        <v>96</v>
      </c>
      <c r="F2" t="s">
        <v>146</v>
      </c>
      <c r="G2" t="s">
        <v>161</v>
      </c>
      <c r="H2" t="s">
        <v>167</v>
      </c>
      <c r="I2" t="s">
        <v>178</v>
      </c>
    </row>
    <row r="3" spans="1:9">
      <c r="A3" s="1">
        <f>HYPERLINK("https://lsnyc.legalserver.org/matter/dynamic-profile/view/1876541","18-1876541")</f>
        <v>0</v>
      </c>
      <c r="B3" t="s">
        <v>9</v>
      </c>
      <c r="C3" t="s">
        <v>11</v>
      </c>
      <c r="D3" t="s">
        <v>49</v>
      </c>
      <c r="E3" t="s">
        <v>97</v>
      </c>
      <c r="F3" t="s">
        <v>146</v>
      </c>
      <c r="G3" t="s">
        <v>161</v>
      </c>
      <c r="H3" t="s">
        <v>167</v>
      </c>
      <c r="I3" t="s">
        <v>178</v>
      </c>
    </row>
    <row r="4" spans="1:9">
      <c r="A4" s="1">
        <f>HYPERLINK("https://lsnyc.legalserver.org/matter/dynamic-profile/view/1876570","18-1876570")</f>
        <v>0</v>
      </c>
      <c r="B4" t="s">
        <v>9</v>
      </c>
      <c r="C4" t="s">
        <v>12</v>
      </c>
      <c r="D4" t="s">
        <v>50</v>
      </c>
      <c r="E4" t="s">
        <v>98</v>
      </c>
      <c r="F4" t="s">
        <v>146</v>
      </c>
      <c r="G4" t="s">
        <v>161</v>
      </c>
      <c r="H4" t="s">
        <v>167</v>
      </c>
      <c r="I4" t="s">
        <v>178</v>
      </c>
    </row>
    <row r="5" spans="1:9">
      <c r="A5" s="1">
        <f>HYPERLINK("https://lsnyc.legalserver.org/matter/dynamic-profile/view/1876591","18-1876591")</f>
        <v>0</v>
      </c>
      <c r="B5" t="s">
        <v>9</v>
      </c>
      <c r="C5" t="s">
        <v>12</v>
      </c>
      <c r="D5" t="s">
        <v>51</v>
      </c>
      <c r="E5" t="s">
        <v>99</v>
      </c>
      <c r="F5" t="s">
        <v>146</v>
      </c>
      <c r="G5" t="s">
        <v>161</v>
      </c>
      <c r="H5" t="s">
        <v>167</v>
      </c>
      <c r="I5" t="s">
        <v>178</v>
      </c>
    </row>
    <row r="6" spans="1:9">
      <c r="A6" s="1">
        <f>HYPERLINK("https://lsnyc.legalserver.org/matter/dynamic-profile/view/1876606","18-1876606")</f>
        <v>0</v>
      </c>
      <c r="B6" t="s">
        <v>9</v>
      </c>
      <c r="C6" t="s">
        <v>12</v>
      </c>
      <c r="D6" t="s">
        <v>52</v>
      </c>
      <c r="E6" t="s">
        <v>100</v>
      </c>
      <c r="F6" t="s">
        <v>146</v>
      </c>
      <c r="G6" t="s">
        <v>161</v>
      </c>
      <c r="H6" t="s">
        <v>167</v>
      </c>
      <c r="I6" t="s">
        <v>178</v>
      </c>
    </row>
    <row r="7" spans="1:9">
      <c r="A7" s="1">
        <f>HYPERLINK("https://lsnyc.legalserver.org/matter/dynamic-profile/view/1876618","18-1876618")</f>
        <v>0</v>
      </c>
      <c r="B7" t="s">
        <v>9</v>
      </c>
      <c r="C7" t="s">
        <v>12</v>
      </c>
      <c r="D7" t="s">
        <v>53</v>
      </c>
      <c r="E7" t="s">
        <v>101</v>
      </c>
      <c r="F7" t="s">
        <v>146</v>
      </c>
      <c r="G7" t="s">
        <v>161</v>
      </c>
      <c r="H7" t="s">
        <v>167</v>
      </c>
      <c r="I7" t="s">
        <v>178</v>
      </c>
    </row>
    <row r="8" spans="1:9">
      <c r="A8" s="1">
        <f>HYPERLINK("https://lsnyc.legalserver.org/matter/dynamic-profile/view/1876630","18-1876630")</f>
        <v>0</v>
      </c>
      <c r="B8" t="s">
        <v>9</v>
      </c>
      <c r="C8" t="s">
        <v>12</v>
      </c>
      <c r="D8" t="s">
        <v>54</v>
      </c>
      <c r="E8" t="s">
        <v>102</v>
      </c>
      <c r="F8" t="s">
        <v>146</v>
      </c>
      <c r="G8" t="s">
        <v>161</v>
      </c>
      <c r="H8" t="s">
        <v>167</v>
      </c>
      <c r="I8" t="s">
        <v>178</v>
      </c>
    </row>
    <row r="9" spans="1:9">
      <c r="A9" s="1">
        <f>HYPERLINK("https://lsnyc.legalserver.org/matter/dynamic-profile/view/1876746","18-1876746")</f>
        <v>0</v>
      </c>
      <c r="B9" t="s">
        <v>9</v>
      </c>
      <c r="C9" t="s">
        <v>13</v>
      </c>
      <c r="D9" t="s">
        <v>55</v>
      </c>
      <c r="E9" t="s">
        <v>103</v>
      </c>
      <c r="F9" t="s">
        <v>146</v>
      </c>
      <c r="G9" t="s">
        <v>161</v>
      </c>
      <c r="H9" t="s">
        <v>167</v>
      </c>
      <c r="I9" t="s">
        <v>178</v>
      </c>
    </row>
    <row r="10" spans="1:9">
      <c r="A10" s="1">
        <f>HYPERLINK("https://lsnyc.legalserver.org/matter/dynamic-profile/view/1876766","18-1876766")</f>
        <v>0</v>
      </c>
      <c r="B10" t="s">
        <v>9</v>
      </c>
      <c r="C10" t="s">
        <v>13</v>
      </c>
      <c r="D10" t="s">
        <v>56</v>
      </c>
      <c r="E10" t="s">
        <v>104</v>
      </c>
      <c r="F10" t="s">
        <v>146</v>
      </c>
      <c r="G10" t="s">
        <v>161</v>
      </c>
      <c r="H10" t="s">
        <v>167</v>
      </c>
      <c r="I10" t="s">
        <v>178</v>
      </c>
    </row>
    <row r="11" spans="1:9">
      <c r="A11" s="1">
        <f>HYPERLINK("https://lsnyc.legalserver.org/matter/dynamic-profile/view/1876797","18-1876797")</f>
        <v>0</v>
      </c>
      <c r="B11" t="s">
        <v>9</v>
      </c>
      <c r="C11" t="s">
        <v>13</v>
      </c>
      <c r="D11" t="s">
        <v>57</v>
      </c>
      <c r="E11" t="s">
        <v>105</v>
      </c>
      <c r="F11" t="s">
        <v>146</v>
      </c>
      <c r="G11" t="s">
        <v>161</v>
      </c>
      <c r="H11" t="s">
        <v>167</v>
      </c>
      <c r="I11" t="s">
        <v>178</v>
      </c>
    </row>
    <row r="12" spans="1:9">
      <c r="A12" s="1">
        <f>HYPERLINK("https://lsnyc.legalserver.org/matter/dynamic-profile/view/1876803","18-1876803")</f>
        <v>0</v>
      </c>
      <c r="B12" t="s">
        <v>9</v>
      </c>
      <c r="C12" t="s">
        <v>13</v>
      </c>
      <c r="D12" t="s">
        <v>58</v>
      </c>
      <c r="E12" t="s">
        <v>106</v>
      </c>
      <c r="F12" t="s">
        <v>146</v>
      </c>
      <c r="G12" t="s">
        <v>161</v>
      </c>
      <c r="H12" t="s">
        <v>167</v>
      </c>
      <c r="I12" t="s">
        <v>178</v>
      </c>
    </row>
    <row r="13" spans="1:9">
      <c r="A13" s="1">
        <f>HYPERLINK("https://lsnyc.legalserver.org/matter/dynamic-profile/view/1876808","18-1876808")</f>
        <v>0</v>
      </c>
      <c r="B13" t="s">
        <v>9</v>
      </c>
      <c r="C13" t="s">
        <v>13</v>
      </c>
      <c r="D13" t="s">
        <v>59</v>
      </c>
      <c r="E13" t="s">
        <v>107</v>
      </c>
      <c r="F13" t="s">
        <v>146</v>
      </c>
      <c r="G13" t="s">
        <v>161</v>
      </c>
      <c r="H13" t="s">
        <v>167</v>
      </c>
      <c r="I13" t="s">
        <v>178</v>
      </c>
    </row>
    <row r="14" spans="1:9">
      <c r="A14" s="1">
        <f>HYPERLINK("https://lsnyc.legalserver.org/matter/dynamic-profile/view/1876814","18-1876814")</f>
        <v>0</v>
      </c>
      <c r="B14" t="s">
        <v>9</v>
      </c>
      <c r="C14" t="s">
        <v>13</v>
      </c>
      <c r="D14" t="s">
        <v>60</v>
      </c>
      <c r="E14" t="s">
        <v>108</v>
      </c>
      <c r="F14" t="s">
        <v>146</v>
      </c>
      <c r="G14" t="s">
        <v>161</v>
      </c>
      <c r="H14" t="s">
        <v>167</v>
      </c>
      <c r="I14" t="s">
        <v>178</v>
      </c>
    </row>
    <row r="15" spans="1:9">
      <c r="A15" s="1">
        <f>HYPERLINK("https://lsnyc.legalserver.org/matter/dynamic-profile/view/1876833","18-1876833")</f>
        <v>0</v>
      </c>
      <c r="B15" t="s">
        <v>9</v>
      </c>
      <c r="C15" t="s">
        <v>13</v>
      </c>
      <c r="D15" t="s">
        <v>61</v>
      </c>
      <c r="E15" t="s">
        <v>109</v>
      </c>
      <c r="F15" t="s">
        <v>146</v>
      </c>
      <c r="G15" t="s">
        <v>161</v>
      </c>
      <c r="H15" t="s">
        <v>167</v>
      </c>
      <c r="I15" t="s">
        <v>178</v>
      </c>
    </row>
    <row r="16" spans="1:9">
      <c r="A16" s="1">
        <f>HYPERLINK("https://lsnyc.legalserver.org/matter/dynamic-profile/view/1876838","18-1876838")</f>
        <v>0</v>
      </c>
      <c r="B16" t="s">
        <v>9</v>
      </c>
      <c r="C16" t="s">
        <v>13</v>
      </c>
      <c r="D16" t="s">
        <v>62</v>
      </c>
      <c r="E16" t="s">
        <v>110</v>
      </c>
      <c r="F16" t="s">
        <v>146</v>
      </c>
      <c r="G16" t="s">
        <v>161</v>
      </c>
      <c r="H16" t="s">
        <v>167</v>
      </c>
      <c r="I16" t="s">
        <v>178</v>
      </c>
    </row>
    <row r="17" spans="1:9">
      <c r="A17" s="1">
        <f>HYPERLINK("https://lsnyc.legalserver.org/matter/dynamic-profile/view/1876914","18-1876914")</f>
        <v>0</v>
      </c>
      <c r="B17" t="s">
        <v>9</v>
      </c>
      <c r="C17" t="s">
        <v>14</v>
      </c>
      <c r="D17" t="s">
        <v>63</v>
      </c>
      <c r="E17" t="s">
        <v>111</v>
      </c>
      <c r="F17" t="s">
        <v>146</v>
      </c>
      <c r="G17" t="s">
        <v>161</v>
      </c>
      <c r="H17" t="s">
        <v>167</v>
      </c>
      <c r="I17" t="s">
        <v>178</v>
      </c>
    </row>
    <row r="18" spans="1:9">
      <c r="A18" s="1">
        <f>HYPERLINK("https://lsnyc.legalserver.org/matter/dynamic-profile/view/1876927","18-1876927")</f>
        <v>0</v>
      </c>
      <c r="B18" t="s">
        <v>9</v>
      </c>
      <c r="C18" t="s">
        <v>14</v>
      </c>
      <c r="D18" t="s">
        <v>64</v>
      </c>
      <c r="E18" t="s">
        <v>112</v>
      </c>
      <c r="F18" t="s">
        <v>146</v>
      </c>
      <c r="G18" t="s">
        <v>161</v>
      </c>
      <c r="H18" t="s">
        <v>167</v>
      </c>
      <c r="I18" t="s">
        <v>178</v>
      </c>
    </row>
    <row r="19" spans="1:9">
      <c r="A19" s="1">
        <f>HYPERLINK("https://lsnyc.legalserver.org/matter/dynamic-profile/view/1876947","18-1876947")</f>
        <v>0</v>
      </c>
      <c r="B19" t="s">
        <v>9</v>
      </c>
      <c r="C19" t="s">
        <v>14</v>
      </c>
      <c r="D19" t="s">
        <v>65</v>
      </c>
      <c r="E19" t="s">
        <v>113</v>
      </c>
      <c r="F19" t="s">
        <v>146</v>
      </c>
      <c r="G19" t="s">
        <v>161</v>
      </c>
      <c r="H19" t="s">
        <v>167</v>
      </c>
      <c r="I19" t="s">
        <v>178</v>
      </c>
    </row>
    <row r="20" spans="1:9">
      <c r="A20" s="1">
        <f>HYPERLINK("https://lsnyc.legalserver.org/matter/dynamic-profile/view/1878058","18-1878058")</f>
        <v>0</v>
      </c>
      <c r="B20" t="s">
        <v>9</v>
      </c>
      <c r="C20" t="s">
        <v>15</v>
      </c>
      <c r="D20" t="s">
        <v>66</v>
      </c>
      <c r="E20" t="s">
        <v>114</v>
      </c>
      <c r="F20" t="s">
        <v>146</v>
      </c>
      <c r="G20" t="s">
        <v>161</v>
      </c>
      <c r="H20" t="s">
        <v>167</v>
      </c>
      <c r="I20" t="s">
        <v>178</v>
      </c>
    </row>
    <row r="21" spans="1:9">
      <c r="A21" s="1">
        <f>HYPERLINK("https://lsnyc.legalserver.org/matter/dynamic-profile/view/1878068","18-1878068")</f>
        <v>0</v>
      </c>
      <c r="B21" t="s">
        <v>9</v>
      </c>
      <c r="C21" t="s">
        <v>15</v>
      </c>
      <c r="D21" t="s">
        <v>67</v>
      </c>
      <c r="E21" t="s">
        <v>115</v>
      </c>
      <c r="F21" t="s">
        <v>146</v>
      </c>
      <c r="G21" t="s">
        <v>161</v>
      </c>
      <c r="H21" t="s">
        <v>167</v>
      </c>
      <c r="I21" t="s">
        <v>178</v>
      </c>
    </row>
    <row r="22" spans="1:9">
      <c r="A22" s="1">
        <f>HYPERLINK("https://lsnyc.legalserver.org/matter/dynamic-profile/view/1878081","18-1878081")</f>
        <v>0</v>
      </c>
      <c r="B22" t="s">
        <v>9</v>
      </c>
      <c r="C22" t="s">
        <v>15</v>
      </c>
      <c r="D22" t="s">
        <v>68</v>
      </c>
      <c r="E22" t="s">
        <v>116</v>
      </c>
      <c r="F22" t="s">
        <v>146</v>
      </c>
      <c r="G22" t="s">
        <v>161</v>
      </c>
      <c r="H22" t="s">
        <v>167</v>
      </c>
      <c r="I22" t="s">
        <v>178</v>
      </c>
    </row>
    <row r="23" spans="1:9">
      <c r="A23" s="1">
        <f>HYPERLINK("https://lsnyc.legalserver.org/matter/dynamic-profile/view/1878115","18-1878115")</f>
        <v>0</v>
      </c>
      <c r="B23" t="s">
        <v>9</v>
      </c>
      <c r="C23" t="s">
        <v>15</v>
      </c>
      <c r="D23" t="s">
        <v>69</v>
      </c>
      <c r="E23" t="s">
        <v>117</v>
      </c>
      <c r="F23" t="s">
        <v>146</v>
      </c>
      <c r="G23" t="s">
        <v>161</v>
      </c>
      <c r="H23" t="s">
        <v>167</v>
      </c>
      <c r="I23" t="s">
        <v>178</v>
      </c>
    </row>
    <row r="24" spans="1:9">
      <c r="A24" s="1">
        <f>HYPERLINK("https://lsnyc.legalserver.org/matter/dynamic-profile/view/1879530","18-1879530")</f>
        <v>0</v>
      </c>
      <c r="B24" t="s">
        <v>9</v>
      </c>
      <c r="C24" t="s">
        <v>16</v>
      </c>
      <c r="D24" t="s">
        <v>70</v>
      </c>
      <c r="E24" t="s">
        <v>118</v>
      </c>
      <c r="F24" t="s">
        <v>146</v>
      </c>
      <c r="G24" t="s">
        <v>161</v>
      </c>
      <c r="H24" t="s">
        <v>167</v>
      </c>
      <c r="I24" t="s">
        <v>178</v>
      </c>
    </row>
    <row r="25" spans="1:9">
      <c r="A25" s="1">
        <f>HYPERLINK("https://lsnyc.legalserver.org/matter/dynamic-profile/view/1879577","18-1879577")</f>
        <v>0</v>
      </c>
      <c r="B25" t="s">
        <v>9</v>
      </c>
      <c r="C25" t="s">
        <v>16</v>
      </c>
      <c r="D25" t="s">
        <v>71</v>
      </c>
      <c r="E25" t="s">
        <v>119</v>
      </c>
      <c r="F25" t="s">
        <v>147</v>
      </c>
      <c r="G25" t="s">
        <v>161</v>
      </c>
      <c r="H25" t="s">
        <v>167</v>
      </c>
      <c r="I25" t="s">
        <v>178</v>
      </c>
    </row>
    <row r="26" spans="1:9">
      <c r="A26" s="1">
        <f>HYPERLINK("https://lsnyc.legalserver.org/matter/dynamic-profile/view/1881489","18-1881489")</f>
        <v>0</v>
      </c>
      <c r="B26" t="s">
        <v>9</v>
      </c>
      <c r="C26" t="s">
        <v>17</v>
      </c>
      <c r="D26" t="s">
        <v>72</v>
      </c>
      <c r="E26" t="s">
        <v>120</v>
      </c>
      <c r="F26" t="s">
        <v>146</v>
      </c>
      <c r="G26" t="s">
        <v>161</v>
      </c>
      <c r="H26" t="s">
        <v>167</v>
      </c>
      <c r="I26" t="s">
        <v>178</v>
      </c>
    </row>
    <row r="27" spans="1:9">
      <c r="A27" s="1">
        <f>HYPERLINK("https://lsnyc.legalserver.org/matter/dynamic-profile/view/1881503","18-1881503")</f>
        <v>0</v>
      </c>
      <c r="B27" t="s">
        <v>9</v>
      </c>
      <c r="C27" t="s">
        <v>17</v>
      </c>
      <c r="D27" t="s">
        <v>73</v>
      </c>
      <c r="E27" t="s">
        <v>121</v>
      </c>
      <c r="F27" t="s">
        <v>146</v>
      </c>
      <c r="G27" t="s">
        <v>161</v>
      </c>
      <c r="H27" t="s">
        <v>167</v>
      </c>
      <c r="I27" t="s">
        <v>178</v>
      </c>
    </row>
    <row r="28" spans="1:9">
      <c r="A28" s="1">
        <f>HYPERLINK("https://lsnyc.legalserver.org/matter/dynamic-profile/view/1898331","19-1898331")</f>
        <v>0</v>
      </c>
      <c r="B28" t="s">
        <v>9</v>
      </c>
      <c r="C28" t="s">
        <v>18</v>
      </c>
      <c r="D28" t="s">
        <v>74</v>
      </c>
      <c r="E28" t="s">
        <v>122</v>
      </c>
      <c r="F28" t="s">
        <v>146</v>
      </c>
      <c r="G28" t="s">
        <v>161</v>
      </c>
      <c r="H28" t="s">
        <v>167</v>
      </c>
      <c r="I28" t="s">
        <v>178</v>
      </c>
    </row>
    <row r="29" spans="1:9">
      <c r="A29" s="1">
        <f>HYPERLINK("https://lsnyc.legalserver.org/matter/dynamic-profile/view/1898334","19-1898334")</f>
        <v>0</v>
      </c>
      <c r="B29" t="s">
        <v>9</v>
      </c>
      <c r="C29" t="s">
        <v>18</v>
      </c>
      <c r="D29" t="s">
        <v>75</v>
      </c>
      <c r="E29" t="s">
        <v>123</v>
      </c>
      <c r="F29" t="s">
        <v>146</v>
      </c>
      <c r="G29" t="s">
        <v>161</v>
      </c>
      <c r="H29" t="s">
        <v>167</v>
      </c>
      <c r="I29" t="s">
        <v>178</v>
      </c>
    </row>
    <row r="30" spans="1:9">
      <c r="A30" s="1">
        <f>HYPERLINK("https://lsnyc.legalserver.org/matter/dynamic-profile/view/1902101","19-1902101")</f>
        <v>0</v>
      </c>
      <c r="B30" t="s">
        <v>9</v>
      </c>
      <c r="C30" t="s">
        <v>19</v>
      </c>
      <c r="D30" t="s">
        <v>76</v>
      </c>
      <c r="E30" t="s">
        <v>124</v>
      </c>
      <c r="F30" t="s">
        <v>146</v>
      </c>
      <c r="G30" t="s">
        <v>161</v>
      </c>
      <c r="H30" t="s">
        <v>167</v>
      </c>
      <c r="I30" t="s">
        <v>178</v>
      </c>
    </row>
    <row r="31" spans="1:9">
      <c r="A31" s="1">
        <f>HYPERLINK("https://lsnyc.legalserver.org/matter/dynamic-profile/view/1902106","19-1902106")</f>
        <v>0</v>
      </c>
      <c r="B31" t="s">
        <v>9</v>
      </c>
      <c r="C31" t="s">
        <v>19</v>
      </c>
      <c r="D31" t="s">
        <v>77</v>
      </c>
      <c r="E31" t="s">
        <v>125</v>
      </c>
      <c r="F31" t="s">
        <v>146</v>
      </c>
      <c r="G31" t="s">
        <v>161</v>
      </c>
      <c r="H31" t="s">
        <v>167</v>
      </c>
      <c r="I31" t="s">
        <v>178</v>
      </c>
    </row>
    <row r="32" spans="1:9">
      <c r="A32" s="1">
        <f>HYPERLINK("https://lsnyc.legalserver.org/matter/dynamic-profile/view/1903219","19-1903219")</f>
        <v>0</v>
      </c>
      <c r="B32" t="s">
        <v>9</v>
      </c>
      <c r="C32" t="s">
        <v>20</v>
      </c>
      <c r="D32" t="s">
        <v>78</v>
      </c>
      <c r="E32" t="s">
        <v>126</v>
      </c>
      <c r="F32" t="s">
        <v>146</v>
      </c>
      <c r="G32" t="s">
        <v>161</v>
      </c>
      <c r="H32" t="s">
        <v>167</v>
      </c>
      <c r="I32" t="s">
        <v>178</v>
      </c>
    </row>
    <row r="33" spans="1:9">
      <c r="A33" s="1">
        <f>HYPERLINK("https://lsnyc.legalserver.org/matter/dynamic-profile/view/1906136","19-1906136")</f>
        <v>0</v>
      </c>
      <c r="B33" t="s">
        <v>9</v>
      </c>
      <c r="C33" t="s">
        <v>21</v>
      </c>
      <c r="D33" t="s">
        <v>79</v>
      </c>
      <c r="E33" t="s">
        <v>127</v>
      </c>
      <c r="F33" t="s">
        <v>146</v>
      </c>
      <c r="G33" t="s">
        <v>161</v>
      </c>
      <c r="H33" t="s">
        <v>167</v>
      </c>
      <c r="I33" t="s">
        <v>178</v>
      </c>
    </row>
    <row r="34" spans="1:9">
      <c r="A34" s="1">
        <f>HYPERLINK("https://lsnyc.legalserver.org/matter/dynamic-profile/view/1906359","19-1906359")</f>
        <v>0</v>
      </c>
      <c r="B34" t="s">
        <v>9</v>
      </c>
      <c r="C34" t="s">
        <v>22</v>
      </c>
      <c r="D34" t="s">
        <v>80</v>
      </c>
      <c r="E34" t="s">
        <v>128</v>
      </c>
      <c r="F34" t="s">
        <v>146</v>
      </c>
      <c r="G34" t="s">
        <v>161</v>
      </c>
      <c r="H34" t="s">
        <v>167</v>
      </c>
      <c r="I34" t="s">
        <v>178</v>
      </c>
    </row>
    <row r="35" spans="1:9">
      <c r="A35" s="1">
        <f>HYPERLINK("https://lsnyc.legalserver.org/matter/dynamic-profile/view/1908229","19-1908229")</f>
        <v>0</v>
      </c>
      <c r="B35" t="s">
        <v>9</v>
      </c>
      <c r="C35" t="s">
        <v>23</v>
      </c>
      <c r="D35" t="s">
        <v>81</v>
      </c>
      <c r="E35" t="s">
        <v>129</v>
      </c>
      <c r="F35" t="s">
        <v>146</v>
      </c>
      <c r="G35" t="s">
        <v>161</v>
      </c>
      <c r="H35" t="s">
        <v>167</v>
      </c>
      <c r="I35" t="s">
        <v>178</v>
      </c>
    </row>
    <row r="36" spans="1:9">
      <c r="A36" s="1">
        <f>HYPERLINK("https://lsnyc.legalserver.org/matter/dynamic-profile/view/1889424","19-1889424")</f>
        <v>0</v>
      </c>
      <c r="B36" t="s">
        <v>9</v>
      </c>
      <c r="C36" t="s">
        <v>24</v>
      </c>
      <c r="D36" t="s">
        <v>82</v>
      </c>
      <c r="E36" t="s">
        <v>130</v>
      </c>
      <c r="F36" t="s">
        <v>148</v>
      </c>
      <c r="G36" t="s">
        <v>162</v>
      </c>
      <c r="H36" t="s">
        <v>168</v>
      </c>
      <c r="I36" t="s">
        <v>178</v>
      </c>
    </row>
    <row r="37" spans="1:9">
      <c r="A37" s="1">
        <f>HYPERLINK("https://lsnyc.legalserver.org/matter/dynamic-profile/view/1893325","19-1893325")</f>
        <v>0</v>
      </c>
      <c r="B37" t="s">
        <v>9</v>
      </c>
      <c r="C37" t="s">
        <v>25</v>
      </c>
      <c r="D37" t="s">
        <v>83</v>
      </c>
      <c r="E37" t="s">
        <v>131</v>
      </c>
      <c r="F37" t="s">
        <v>149</v>
      </c>
      <c r="G37" t="s">
        <v>163</v>
      </c>
      <c r="H37" t="s">
        <v>168</v>
      </c>
      <c r="I37" t="s">
        <v>178</v>
      </c>
    </row>
    <row r="38" spans="1:9">
      <c r="A38" s="1">
        <f>HYPERLINK("https://lsnyc.legalserver.org/matter/dynamic-profile/view/1897637","19-1897637")</f>
        <v>0</v>
      </c>
      <c r="B38" t="s">
        <v>9</v>
      </c>
      <c r="C38" t="s">
        <v>26</v>
      </c>
      <c r="D38" t="s">
        <v>84</v>
      </c>
      <c r="E38" t="s">
        <v>132</v>
      </c>
      <c r="F38" t="s">
        <v>150</v>
      </c>
      <c r="G38" t="s">
        <v>162</v>
      </c>
      <c r="H38" t="s">
        <v>168</v>
      </c>
      <c r="I38" t="s">
        <v>178</v>
      </c>
    </row>
    <row r="39" spans="1:9">
      <c r="A39" s="1">
        <f>HYPERLINK("https://lsnyc.legalserver.org/matter/dynamic-profile/view/1838874","17-1838874")</f>
        <v>0</v>
      </c>
      <c r="B39" t="s">
        <v>9</v>
      </c>
      <c r="C39" t="s">
        <v>27</v>
      </c>
      <c r="D39" t="s">
        <v>84</v>
      </c>
      <c r="E39" t="s">
        <v>133</v>
      </c>
      <c r="F39" t="s">
        <v>150</v>
      </c>
      <c r="G39" t="s">
        <v>161</v>
      </c>
      <c r="H39" t="s">
        <v>169</v>
      </c>
      <c r="I39" t="s">
        <v>178</v>
      </c>
    </row>
    <row r="40" spans="1:9">
      <c r="A40" s="1">
        <f>HYPERLINK("https://lsnyc.legalserver.org/matter/dynamic-profile/view/1871979","18-1871979")</f>
        <v>0</v>
      </c>
      <c r="B40" t="s">
        <v>9</v>
      </c>
      <c r="C40" t="s">
        <v>28</v>
      </c>
      <c r="D40" t="s">
        <v>85</v>
      </c>
      <c r="E40" t="s">
        <v>134</v>
      </c>
      <c r="F40" t="s">
        <v>151</v>
      </c>
      <c r="G40" t="s">
        <v>161</v>
      </c>
      <c r="H40" t="s">
        <v>169</v>
      </c>
      <c r="I40" t="s">
        <v>178</v>
      </c>
    </row>
    <row r="41" spans="1:9">
      <c r="A41" s="1">
        <f>HYPERLINK("https://lsnyc.legalserver.org/matter/dynamic-profile/view/1910038","19-1910038")</f>
        <v>0</v>
      </c>
      <c r="B41" t="s">
        <v>9</v>
      </c>
      <c r="C41" t="s">
        <v>29</v>
      </c>
      <c r="D41" t="s">
        <v>86</v>
      </c>
      <c r="E41" t="s">
        <v>135</v>
      </c>
      <c r="F41" t="s">
        <v>152</v>
      </c>
      <c r="G41" t="s">
        <v>164</v>
      </c>
      <c r="H41" t="s">
        <v>169</v>
      </c>
      <c r="I41" t="s">
        <v>178</v>
      </c>
    </row>
    <row r="42" spans="1:9">
      <c r="A42" s="1">
        <f>HYPERLINK("https://lsnyc.legalserver.org/matter/dynamic-profile/view/1871418","18-1871418")</f>
        <v>0</v>
      </c>
      <c r="B42" t="s">
        <v>9</v>
      </c>
      <c r="C42" t="s">
        <v>30</v>
      </c>
      <c r="D42" t="s">
        <v>71</v>
      </c>
      <c r="E42" t="s">
        <v>119</v>
      </c>
      <c r="F42" t="s">
        <v>147</v>
      </c>
      <c r="G42" t="s">
        <v>161</v>
      </c>
      <c r="H42" t="s">
        <v>170</v>
      </c>
      <c r="I42" t="s">
        <v>178</v>
      </c>
    </row>
    <row r="43" spans="1:9">
      <c r="A43" s="1">
        <f>HYPERLINK("https://lsnyc.legalserver.org/matter/dynamic-profile/view/1883130","18-1883130")</f>
        <v>0</v>
      </c>
      <c r="B43" t="s">
        <v>9</v>
      </c>
      <c r="C43" t="s">
        <v>31</v>
      </c>
      <c r="D43" t="s">
        <v>48</v>
      </c>
      <c r="E43" t="s">
        <v>96</v>
      </c>
      <c r="F43" t="s">
        <v>146</v>
      </c>
      <c r="G43" t="s">
        <v>161</v>
      </c>
      <c r="H43" t="s">
        <v>170</v>
      </c>
      <c r="I43" t="s">
        <v>178</v>
      </c>
    </row>
    <row r="44" spans="1:9">
      <c r="A44" s="1">
        <f>HYPERLINK("https://lsnyc.legalserver.org/matter/dynamic-profile/view/1890117","19-1890117")</f>
        <v>0</v>
      </c>
      <c r="B44" t="s">
        <v>9</v>
      </c>
      <c r="C44" t="s">
        <v>32</v>
      </c>
      <c r="D44" t="s">
        <v>87</v>
      </c>
      <c r="E44" t="s">
        <v>136</v>
      </c>
      <c r="F44" t="s">
        <v>153</v>
      </c>
      <c r="G44" t="s">
        <v>161</v>
      </c>
      <c r="H44" t="s">
        <v>170</v>
      </c>
      <c r="I44" t="s">
        <v>179</v>
      </c>
    </row>
    <row r="45" spans="1:9">
      <c r="A45" s="1">
        <f>HYPERLINK("https://lsnyc.legalserver.org/matter/dynamic-profile/view/1893317","19-1893317")</f>
        <v>0</v>
      </c>
      <c r="B45" t="s">
        <v>9</v>
      </c>
      <c r="C45" t="s">
        <v>25</v>
      </c>
      <c r="D45" t="s">
        <v>83</v>
      </c>
      <c r="E45" t="s">
        <v>131</v>
      </c>
      <c r="F45" t="s">
        <v>149</v>
      </c>
      <c r="G45" t="s">
        <v>163</v>
      </c>
      <c r="H45" t="s">
        <v>170</v>
      </c>
      <c r="I45" t="s">
        <v>178</v>
      </c>
    </row>
    <row r="46" spans="1:9">
      <c r="A46" s="1">
        <f>HYPERLINK("https://lsnyc.legalserver.org/matter/dynamic-profile/view/1896502","19-1896502")</f>
        <v>0</v>
      </c>
      <c r="B46" t="s">
        <v>9</v>
      </c>
      <c r="C46" t="s">
        <v>33</v>
      </c>
      <c r="D46" t="s">
        <v>88</v>
      </c>
      <c r="E46" t="s">
        <v>137</v>
      </c>
      <c r="F46" t="s">
        <v>154</v>
      </c>
      <c r="G46" t="s">
        <v>161</v>
      </c>
      <c r="H46" t="s">
        <v>170</v>
      </c>
      <c r="I46" t="s">
        <v>178</v>
      </c>
    </row>
    <row r="47" spans="1:9">
      <c r="A47" s="1">
        <f>HYPERLINK("https://lsnyc.legalserver.org/matter/dynamic-profile/view/1908272","19-1908272")</f>
        <v>0</v>
      </c>
      <c r="B47" t="s">
        <v>9</v>
      </c>
      <c r="C47" t="s">
        <v>34</v>
      </c>
      <c r="D47" t="s">
        <v>56</v>
      </c>
      <c r="E47" t="s">
        <v>138</v>
      </c>
      <c r="F47" t="s">
        <v>154</v>
      </c>
      <c r="G47" t="s">
        <v>161</v>
      </c>
      <c r="H47" t="s">
        <v>170</v>
      </c>
      <c r="I47" t="s">
        <v>178</v>
      </c>
    </row>
    <row r="48" spans="1:9">
      <c r="A48" s="1">
        <f>HYPERLINK("https://lsnyc.legalserver.org/matter/dynamic-profile/view/1876539","18-1876539")</f>
        <v>0</v>
      </c>
      <c r="B48" t="s">
        <v>9</v>
      </c>
      <c r="C48" t="s">
        <v>11</v>
      </c>
      <c r="D48" t="s">
        <v>49</v>
      </c>
      <c r="E48" t="s">
        <v>97</v>
      </c>
      <c r="F48" t="s">
        <v>146</v>
      </c>
      <c r="G48" t="s">
        <v>164</v>
      </c>
      <c r="H48" t="s">
        <v>171</v>
      </c>
      <c r="I48" t="s">
        <v>178</v>
      </c>
    </row>
    <row r="49" spans="1:9">
      <c r="A49" s="1">
        <f>HYPERLINK("https://lsnyc.legalserver.org/matter/dynamic-profile/view/1876587","18-1876587")</f>
        <v>0</v>
      </c>
      <c r="B49" t="s">
        <v>9</v>
      </c>
      <c r="C49" t="s">
        <v>12</v>
      </c>
      <c r="D49" t="s">
        <v>51</v>
      </c>
      <c r="E49" t="s">
        <v>99</v>
      </c>
      <c r="F49" t="s">
        <v>146</v>
      </c>
      <c r="G49" t="s">
        <v>164</v>
      </c>
      <c r="H49" t="s">
        <v>171</v>
      </c>
      <c r="I49" t="s">
        <v>178</v>
      </c>
    </row>
    <row r="50" spans="1:9">
      <c r="A50" s="1">
        <f>HYPERLINK("https://lsnyc.legalserver.org/matter/dynamic-profile/view/1876602","18-1876602")</f>
        <v>0</v>
      </c>
      <c r="B50" t="s">
        <v>9</v>
      </c>
      <c r="C50" t="s">
        <v>12</v>
      </c>
      <c r="D50" t="s">
        <v>52</v>
      </c>
      <c r="E50" t="s">
        <v>100</v>
      </c>
      <c r="F50" t="s">
        <v>146</v>
      </c>
      <c r="G50" t="s">
        <v>164</v>
      </c>
      <c r="H50" t="s">
        <v>171</v>
      </c>
      <c r="I50" t="s">
        <v>178</v>
      </c>
    </row>
    <row r="51" spans="1:9">
      <c r="A51" s="1">
        <f>HYPERLINK("https://lsnyc.legalserver.org/matter/dynamic-profile/view/1876613","18-1876613")</f>
        <v>0</v>
      </c>
      <c r="B51" t="s">
        <v>9</v>
      </c>
      <c r="C51" t="s">
        <v>12</v>
      </c>
      <c r="D51" t="s">
        <v>53</v>
      </c>
      <c r="E51" t="s">
        <v>101</v>
      </c>
      <c r="F51" t="s">
        <v>146</v>
      </c>
      <c r="G51" t="s">
        <v>164</v>
      </c>
      <c r="H51" t="s">
        <v>171</v>
      </c>
      <c r="I51" t="s">
        <v>178</v>
      </c>
    </row>
    <row r="52" spans="1:9">
      <c r="A52" s="1">
        <f>HYPERLINK("https://lsnyc.legalserver.org/matter/dynamic-profile/view/1876621","18-1876621")</f>
        <v>0</v>
      </c>
      <c r="B52" t="s">
        <v>9</v>
      </c>
      <c r="C52" t="s">
        <v>12</v>
      </c>
      <c r="D52" t="s">
        <v>54</v>
      </c>
      <c r="E52" t="s">
        <v>102</v>
      </c>
      <c r="F52" t="s">
        <v>146</v>
      </c>
      <c r="G52" t="s">
        <v>164</v>
      </c>
      <c r="H52" t="s">
        <v>171</v>
      </c>
      <c r="I52" t="s">
        <v>178</v>
      </c>
    </row>
    <row r="53" spans="1:9">
      <c r="A53" s="1">
        <f>HYPERLINK("https://lsnyc.legalserver.org/matter/dynamic-profile/view/1876744","18-1876744")</f>
        <v>0</v>
      </c>
      <c r="B53" t="s">
        <v>9</v>
      </c>
      <c r="C53" t="s">
        <v>13</v>
      </c>
      <c r="D53" t="s">
        <v>55</v>
      </c>
      <c r="E53" t="s">
        <v>103</v>
      </c>
      <c r="F53" t="s">
        <v>146</v>
      </c>
      <c r="G53" t="s">
        <v>164</v>
      </c>
      <c r="H53" t="s">
        <v>171</v>
      </c>
      <c r="I53" t="s">
        <v>178</v>
      </c>
    </row>
    <row r="54" spans="1:9">
      <c r="A54" s="1">
        <f>HYPERLINK("https://lsnyc.legalserver.org/matter/dynamic-profile/view/1876749","18-1876749")</f>
        <v>0</v>
      </c>
      <c r="B54" t="s">
        <v>9</v>
      </c>
      <c r="C54" t="s">
        <v>13</v>
      </c>
      <c r="D54" t="s">
        <v>56</v>
      </c>
      <c r="E54" t="s">
        <v>104</v>
      </c>
      <c r="F54" t="s">
        <v>146</v>
      </c>
      <c r="G54" t="s">
        <v>164</v>
      </c>
      <c r="H54" t="s">
        <v>171</v>
      </c>
      <c r="I54" t="s">
        <v>178</v>
      </c>
    </row>
    <row r="55" spans="1:9">
      <c r="A55" s="1">
        <f>HYPERLINK("https://lsnyc.legalserver.org/matter/dynamic-profile/view/1876793","18-1876793")</f>
        <v>0</v>
      </c>
      <c r="B55" t="s">
        <v>9</v>
      </c>
      <c r="C55" t="s">
        <v>13</v>
      </c>
      <c r="D55" t="s">
        <v>57</v>
      </c>
      <c r="E55" t="s">
        <v>105</v>
      </c>
      <c r="F55" t="s">
        <v>146</v>
      </c>
      <c r="G55" t="s">
        <v>164</v>
      </c>
      <c r="H55" t="s">
        <v>171</v>
      </c>
      <c r="I55" t="s">
        <v>178</v>
      </c>
    </row>
    <row r="56" spans="1:9">
      <c r="A56" s="1">
        <f>HYPERLINK("https://lsnyc.legalserver.org/matter/dynamic-profile/view/1876799","18-1876799")</f>
        <v>0</v>
      </c>
      <c r="B56" t="s">
        <v>9</v>
      </c>
      <c r="C56" t="s">
        <v>13</v>
      </c>
      <c r="D56" t="s">
        <v>58</v>
      </c>
      <c r="E56" t="s">
        <v>106</v>
      </c>
      <c r="F56" t="s">
        <v>146</v>
      </c>
      <c r="G56" t="s">
        <v>164</v>
      </c>
      <c r="H56" t="s">
        <v>171</v>
      </c>
      <c r="I56" t="s">
        <v>178</v>
      </c>
    </row>
    <row r="57" spans="1:9">
      <c r="A57" s="1">
        <f>HYPERLINK("https://lsnyc.legalserver.org/matter/dynamic-profile/view/1876806","18-1876806")</f>
        <v>0</v>
      </c>
      <c r="B57" t="s">
        <v>9</v>
      </c>
      <c r="C57" t="s">
        <v>13</v>
      </c>
      <c r="D57" t="s">
        <v>59</v>
      </c>
      <c r="E57" t="s">
        <v>107</v>
      </c>
      <c r="F57" t="s">
        <v>146</v>
      </c>
      <c r="G57" t="s">
        <v>164</v>
      </c>
      <c r="H57" t="s">
        <v>171</v>
      </c>
      <c r="I57" t="s">
        <v>178</v>
      </c>
    </row>
    <row r="58" spans="1:9">
      <c r="A58" s="1">
        <f>HYPERLINK("https://lsnyc.legalserver.org/matter/dynamic-profile/view/1876812","18-1876812")</f>
        <v>0</v>
      </c>
      <c r="B58" t="s">
        <v>9</v>
      </c>
      <c r="C58" t="s">
        <v>13</v>
      </c>
      <c r="D58" t="s">
        <v>60</v>
      </c>
      <c r="E58" t="s">
        <v>108</v>
      </c>
      <c r="F58" t="s">
        <v>146</v>
      </c>
      <c r="G58" t="s">
        <v>164</v>
      </c>
      <c r="H58" t="s">
        <v>171</v>
      </c>
      <c r="I58" t="s">
        <v>178</v>
      </c>
    </row>
    <row r="59" spans="1:9">
      <c r="A59" s="1">
        <f>HYPERLINK("https://lsnyc.legalserver.org/matter/dynamic-profile/view/1876828","18-1876828")</f>
        <v>0</v>
      </c>
      <c r="B59" t="s">
        <v>9</v>
      </c>
      <c r="C59" t="s">
        <v>13</v>
      </c>
      <c r="D59" t="s">
        <v>61</v>
      </c>
      <c r="E59" t="s">
        <v>109</v>
      </c>
      <c r="F59" t="s">
        <v>146</v>
      </c>
      <c r="G59" t="s">
        <v>164</v>
      </c>
      <c r="H59" t="s">
        <v>171</v>
      </c>
      <c r="I59" t="s">
        <v>178</v>
      </c>
    </row>
    <row r="60" spans="1:9">
      <c r="A60" s="1">
        <f>HYPERLINK("https://lsnyc.legalserver.org/matter/dynamic-profile/view/1876837","18-1876837")</f>
        <v>0</v>
      </c>
      <c r="B60" t="s">
        <v>9</v>
      </c>
      <c r="C60" t="s">
        <v>13</v>
      </c>
      <c r="D60" t="s">
        <v>62</v>
      </c>
      <c r="E60" t="s">
        <v>110</v>
      </c>
      <c r="F60" t="s">
        <v>146</v>
      </c>
      <c r="G60" t="s">
        <v>164</v>
      </c>
      <c r="H60" t="s">
        <v>171</v>
      </c>
      <c r="I60" t="s">
        <v>178</v>
      </c>
    </row>
    <row r="61" spans="1:9">
      <c r="A61" s="1">
        <f>HYPERLINK("https://lsnyc.legalserver.org/matter/dynamic-profile/view/1876913","18-1876913")</f>
        <v>0</v>
      </c>
      <c r="B61" t="s">
        <v>9</v>
      </c>
      <c r="C61" t="s">
        <v>14</v>
      </c>
      <c r="D61" t="s">
        <v>63</v>
      </c>
      <c r="E61" t="s">
        <v>111</v>
      </c>
      <c r="F61" t="s">
        <v>146</v>
      </c>
      <c r="G61" t="s">
        <v>164</v>
      </c>
      <c r="H61" t="s">
        <v>171</v>
      </c>
      <c r="I61" t="s">
        <v>178</v>
      </c>
    </row>
    <row r="62" spans="1:9">
      <c r="A62" s="1">
        <f>HYPERLINK("https://lsnyc.legalserver.org/matter/dynamic-profile/view/1876925","18-1876925")</f>
        <v>0</v>
      </c>
      <c r="B62" t="s">
        <v>9</v>
      </c>
      <c r="C62" t="s">
        <v>14</v>
      </c>
      <c r="D62" t="s">
        <v>64</v>
      </c>
      <c r="E62" t="s">
        <v>112</v>
      </c>
      <c r="F62" t="s">
        <v>146</v>
      </c>
      <c r="G62" t="s">
        <v>164</v>
      </c>
      <c r="H62" t="s">
        <v>171</v>
      </c>
      <c r="I62" t="s">
        <v>178</v>
      </c>
    </row>
    <row r="63" spans="1:9">
      <c r="A63" s="1">
        <f>HYPERLINK("https://lsnyc.legalserver.org/matter/dynamic-profile/view/1876941","18-1876941")</f>
        <v>0</v>
      </c>
      <c r="B63" t="s">
        <v>9</v>
      </c>
      <c r="C63" t="s">
        <v>14</v>
      </c>
      <c r="D63" t="s">
        <v>65</v>
      </c>
      <c r="E63" t="s">
        <v>113</v>
      </c>
      <c r="F63" t="s">
        <v>146</v>
      </c>
      <c r="G63" t="s">
        <v>164</v>
      </c>
      <c r="H63" t="s">
        <v>171</v>
      </c>
      <c r="I63" t="s">
        <v>178</v>
      </c>
    </row>
    <row r="64" spans="1:9">
      <c r="A64" s="1">
        <f>HYPERLINK("https://lsnyc.legalserver.org/matter/dynamic-profile/view/1878063","18-1878063")</f>
        <v>0</v>
      </c>
      <c r="B64" t="s">
        <v>9</v>
      </c>
      <c r="C64" t="s">
        <v>15</v>
      </c>
      <c r="D64" t="s">
        <v>67</v>
      </c>
      <c r="E64" t="s">
        <v>115</v>
      </c>
      <c r="F64" t="s">
        <v>146</v>
      </c>
      <c r="G64" t="s">
        <v>164</v>
      </c>
      <c r="H64" t="s">
        <v>171</v>
      </c>
      <c r="I64" t="s">
        <v>178</v>
      </c>
    </row>
    <row r="65" spans="1:9">
      <c r="A65" s="1">
        <f>HYPERLINK("https://lsnyc.legalserver.org/matter/dynamic-profile/view/1878074","18-1878074")</f>
        <v>0</v>
      </c>
      <c r="B65" t="s">
        <v>9</v>
      </c>
      <c r="C65" t="s">
        <v>15</v>
      </c>
      <c r="D65" t="s">
        <v>68</v>
      </c>
      <c r="E65" t="s">
        <v>116</v>
      </c>
      <c r="F65" t="s">
        <v>146</v>
      </c>
      <c r="G65" t="s">
        <v>164</v>
      </c>
      <c r="H65" t="s">
        <v>171</v>
      </c>
      <c r="I65" t="s">
        <v>178</v>
      </c>
    </row>
    <row r="66" spans="1:9">
      <c r="A66" s="1">
        <f>HYPERLINK("https://lsnyc.legalserver.org/matter/dynamic-profile/view/1878112","18-1878112")</f>
        <v>0</v>
      </c>
      <c r="B66" t="s">
        <v>9</v>
      </c>
      <c r="C66" t="s">
        <v>15</v>
      </c>
      <c r="D66" t="s">
        <v>69</v>
      </c>
      <c r="E66" t="s">
        <v>117</v>
      </c>
      <c r="F66" t="s">
        <v>146</v>
      </c>
      <c r="G66" t="s">
        <v>164</v>
      </c>
      <c r="H66" t="s">
        <v>171</v>
      </c>
      <c r="I66" t="s">
        <v>178</v>
      </c>
    </row>
    <row r="67" spans="1:9">
      <c r="A67" s="1">
        <f>HYPERLINK("https://lsnyc.legalserver.org/matter/dynamic-profile/view/1881486","18-1881486")</f>
        <v>0</v>
      </c>
      <c r="B67" t="s">
        <v>9</v>
      </c>
      <c r="C67" t="s">
        <v>17</v>
      </c>
      <c r="D67" t="s">
        <v>72</v>
      </c>
      <c r="E67" t="s">
        <v>120</v>
      </c>
      <c r="F67" t="s">
        <v>146</v>
      </c>
      <c r="G67" t="s">
        <v>164</v>
      </c>
      <c r="H67" t="s">
        <v>171</v>
      </c>
      <c r="I67" t="s">
        <v>178</v>
      </c>
    </row>
    <row r="68" spans="1:9">
      <c r="A68" s="1">
        <f>HYPERLINK("https://lsnyc.legalserver.org/matter/dynamic-profile/view/1881496","18-1881496")</f>
        <v>0</v>
      </c>
      <c r="B68" t="s">
        <v>9</v>
      </c>
      <c r="C68" t="s">
        <v>17</v>
      </c>
      <c r="D68" t="s">
        <v>73</v>
      </c>
      <c r="E68" t="s">
        <v>121</v>
      </c>
      <c r="F68" t="s">
        <v>146</v>
      </c>
      <c r="G68" t="s">
        <v>164</v>
      </c>
      <c r="H68" t="s">
        <v>171</v>
      </c>
      <c r="I68" t="s">
        <v>178</v>
      </c>
    </row>
    <row r="69" spans="1:9">
      <c r="A69" s="1">
        <f>HYPERLINK("https://lsnyc.legalserver.org/matter/dynamic-profile/view/1893328","19-1893328")</f>
        <v>0</v>
      </c>
      <c r="B69" t="s">
        <v>9</v>
      </c>
      <c r="C69" t="s">
        <v>25</v>
      </c>
      <c r="D69" t="s">
        <v>83</v>
      </c>
      <c r="E69" t="s">
        <v>131</v>
      </c>
      <c r="F69" t="s">
        <v>149</v>
      </c>
      <c r="G69" t="s">
        <v>164</v>
      </c>
      <c r="H69" t="s">
        <v>171</v>
      </c>
      <c r="I69" t="s">
        <v>178</v>
      </c>
    </row>
    <row r="70" spans="1:9">
      <c r="A70" s="1">
        <f>HYPERLINK("https://lsnyc.legalserver.org/matter/dynamic-profile/view/1897435","19-1897435")</f>
        <v>0</v>
      </c>
      <c r="B70" t="s">
        <v>9</v>
      </c>
      <c r="C70" t="s">
        <v>35</v>
      </c>
      <c r="D70" t="s">
        <v>84</v>
      </c>
      <c r="E70" t="s">
        <v>132</v>
      </c>
      <c r="F70" t="s">
        <v>150</v>
      </c>
      <c r="G70" t="s">
        <v>164</v>
      </c>
      <c r="H70" t="s">
        <v>171</v>
      </c>
      <c r="I70" t="s">
        <v>178</v>
      </c>
    </row>
    <row r="71" spans="1:9">
      <c r="A71" s="1">
        <f>HYPERLINK("https://lsnyc.legalserver.org/matter/dynamic-profile/view/1903202","19-1903202")</f>
        <v>0</v>
      </c>
      <c r="B71" t="s">
        <v>9</v>
      </c>
      <c r="C71" t="s">
        <v>36</v>
      </c>
      <c r="D71" t="s">
        <v>78</v>
      </c>
      <c r="E71" t="s">
        <v>126</v>
      </c>
      <c r="F71" t="s">
        <v>146</v>
      </c>
      <c r="G71" t="s">
        <v>164</v>
      </c>
      <c r="H71" t="s">
        <v>171</v>
      </c>
      <c r="I71" t="s">
        <v>178</v>
      </c>
    </row>
    <row r="72" spans="1:9">
      <c r="A72" s="1">
        <f>HYPERLINK("https://lsnyc.legalserver.org/matter/dynamic-profile/view/1905617","19-1905617")</f>
        <v>0</v>
      </c>
      <c r="B72" t="s">
        <v>9</v>
      </c>
      <c r="C72" t="s">
        <v>37</v>
      </c>
      <c r="D72" t="s">
        <v>89</v>
      </c>
      <c r="E72" t="s">
        <v>139</v>
      </c>
      <c r="F72" t="s">
        <v>155</v>
      </c>
      <c r="G72" t="s">
        <v>163</v>
      </c>
      <c r="H72" t="s">
        <v>171</v>
      </c>
      <c r="I72" t="s">
        <v>180</v>
      </c>
    </row>
    <row r="73" spans="1:9">
      <c r="A73" s="1">
        <f>HYPERLINK("https://lsnyc.legalserver.org/matter/dynamic-profile/view/1906138","19-1906138")</f>
        <v>0</v>
      </c>
      <c r="B73" t="s">
        <v>9</v>
      </c>
      <c r="C73" t="s">
        <v>21</v>
      </c>
      <c r="D73" t="s">
        <v>79</v>
      </c>
      <c r="E73" t="s">
        <v>127</v>
      </c>
      <c r="F73" t="s">
        <v>146</v>
      </c>
      <c r="G73" t="s">
        <v>164</v>
      </c>
      <c r="H73" t="s">
        <v>171</v>
      </c>
      <c r="I73" t="s">
        <v>178</v>
      </c>
    </row>
    <row r="74" spans="1:9">
      <c r="A74" s="1">
        <f>HYPERLINK("https://lsnyc.legalserver.org/matter/dynamic-profile/view/1866708","18-1866708")</f>
        <v>0</v>
      </c>
      <c r="B74" t="s">
        <v>9</v>
      </c>
      <c r="C74" t="s">
        <v>38</v>
      </c>
      <c r="D74" t="s">
        <v>85</v>
      </c>
      <c r="E74" t="s">
        <v>134</v>
      </c>
      <c r="F74" t="s">
        <v>151</v>
      </c>
      <c r="G74" t="s">
        <v>164</v>
      </c>
      <c r="H74" t="s">
        <v>172</v>
      </c>
      <c r="I74" t="s">
        <v>178</v>
      </c>
    </row>
    <row r="75" spans="1:9">
      <c r="A75" s="1">
        <f>HYPERLINK("https://lsnyc.legalserver.org/matter/dynamic-profile/view/1878057","18-1878057")</f>
        <v>0</v>
      </c>
      <c r="B75" t="s">
        <v>9</v>
      </c>
      <c r="C75" t="s">
        <v>15</v>
      </c>
      <c r="D75" t="s">
        <v>66</v>
      </c>
      <c r="E75" t="s">
        <v>114</v>
      </c>
      <c r="F75" t="s">
        <v>146</v>
      </c>
      <c r="G75" t="s">
        <v>164</v>
      </c>
      <c r="H75" t="s">
        <v>172</v>
      </c>
      <c r="I75" t="s">
        <v>178</v>
      </c>
    </row>
    <row r="76" spans="1:9">
      <c r="A76" s="1">
        <f>HYPERLINK("https://lsnyc.legalserver.org/matter/dynamic-profile/view/1879525","18-1879525")</f>
        <v>0</v>
      </c>
      <c r="B76" t="s">
        <v>9</v>
      </c>
      <c r="C76" t="s">
        <v>16</v>
      </c>
      <c r="D76" t="s">
        <v>70</v>
      </c>
      <c r="E76" t="s">
        <v>118</v>
      </c>
      <c r="F76" t="s">
        <v>146</v>
      </c>
      <c r="G76" t="s">
        <v>164</v>
      </c>
      <c r="H76" t="s">
        <v>172</v>
      </c>
      <c r="I76" t="s">
        <v>178</v>
      </c>
    </row>
    <row r="77" spans="1:9">
      <c r="A77" s="1">
        <f>HYPERLINK("https://lsnyc.legalserver.org/matter/dynamic-profile/view/1883103","18-1883103")</f>
        <v>0</v>
      </c>
      <c r="B77" t="s">
        <v>9</v>
      </c>
      <c r="C77" t="s">
        <v>31</v>
      </c>
      <c r="D77" t="s">
        <v>48</v>
      </c>
      <c r="E77" t="s">
        <v>96</v>
      </c>
      <c r="F77" t="s">
        <v>146</v>
      </c>
      <c r="G77" t="s">
        <v>164</v>
      </c>
      <c r="H77" t="s">
        <v>172</v>
      </c>
      <c r="I77" t="s">
        <v>178</v>
      </c>
    </row>
    <row r="78" spans="1:9">
      <c r="A78" s="1">
        <f>HYPERLINK("https://lsnyc.legalserver.org/matter/dynamic-profile/view/1897431","19-1897431")</f>
        <v>0</v>
      </c>
      <c r="B78" t="s">
        <v>9</v>
      </c>
      <c r="C78" t="s">
        <v>35</v>
      </c>
      <c r="D78" t="s">
        <v>84</v>
      </c>
      <c r="E78" t="s">
        <v>132</v>
      </c>
      <c r="F78" t="s">
        <v>150</v>
      </c>
      <c r="G78" t="s">
        <v>164</v>
      </c>
      <c r="H78" t="s">
        <v>172</v>
      </c>
      <c r="I78" t="s">
        <v>178</v>
      </c>
    </row>
    <row r="79" spans="1:9">
      <c r="A79" s="1">
        <f>HYPERLINK("https://lsnyc.legalserver.org/matter/dynamic-profile/view/1898333","19-1898333")</f>
        <v>0</v>
      </c>
      <c r="B79" t="s">
        <v>9</v>
      </c>
      <c r="C79" t="s">
        <v>18</v>
      </c>
      <c r="D79" t="s">
        <v>74</v>
      </c>
      <c r="E79" t="s">
        <v>122</v>
      </c>
      <c r="F79" t="s">
        <v>146</v>
      </c>
      <c r="G79" t="s">
        <v>164</v>
      </c>
      <c r="H79" t="s">
        <v>172</v>
      </c>
      <c r="I79" t="s">
        <v>178</v>
      </c>
    </row>
    <row r="80" spans="1:9">
      <c r="A80" s="1">
        <f>HYPERLINK("https://lsnyc.legalserver.org/matter/dynamic-profile/view/1898336","19-1898336")</f>
        <v>0</v>
      </c>
      <c r="B80" t="s">
        <v>9</v>
      </c>
      <c r="C80" t="s">
        <v>18</v>
      </c>
      <c r="D80" t="s">
        <v>75</v>
      </c>
      <c r="E80" t="s">
        <v>123</v>
      </c>
      <c r="F80" t="s">
        <v>146</v>
      </c>
      <c r="G80" t="s">
        <v>164</v>
      </c>
      <c r="H80" t="s">
        <v>172</v>
      </c>
      <c r="I80" t="s">
        <v>178</v>
      </c>
    </row>
    <row r="81" spans="1:9">
      <c r="A81" s="1">
        <f>HYPERLINK("https://lsnyc.legalserver.org/matter/dynamic-profile/view/1903783","19-1903783")</f>
        <v>0</v>
      </c>
      <c r="B81" t="s">
        <v>9</v>
      </c>
      <c r="C81" t="s">
        <v>39</v>
      </c>
      <c r="D81" t="s">
        <v>82</v>
      </c>
      <c r="E81" t="s">
        <v>130</v>
      </c>
      <c r="F81" t="s">
        <v>148</v>
      </c>
      <c r="G81" t="s">
        <v>164</v>
      </c>
      <c r="H81" t="s">
        <v>172</v>
      </c>
      <c r="I81" t="s">
        <v>178</v>
      </c>
    </row>
    <row r="82" spans="1:9">
      <c r="A82" s="1">
        <f>HYPERLINK("https://lsnyc.legalserver.org/matter/dynamic-profile/view/1908228","19-1908228")</f>
        <v>0</v>
      </c>
      <c r="B82" t="s">
        <v>9</v>
      </c>
      <c r="C82" t="s">
        <v>23</v>
      </c>
      <c r="D82" t="s">
        <v>81</v>
      </c>
      <c r="E82" t="s">
        <v>129</v>
      </c>
      <c r="F82" t="s">
        <v>146</v>
      </c>
      <c r="G82" t="s">
        <v>164</v>
      </c>
      <c r="H82" t="s">
        <v>172</v>
      </c>
      <c r="I82" t="s">
        <v>178</v>
      </c>
    </row>
    <row r="83" spans="1:9">
      <c r="A83" s="1">
        <f>HYPERLINK("https://lsnyc.legalserver.org/matter/dynamic-profile/view/1908269","19-1908269")</f>
        <v>0</v>
      </c>
      <c r="B83" t="s">
        <v>9</v>
      </c>
      <c r="C83" t="s">
        <v>34</v>
      </c>
      <c r="D83" t="s">
        <v>56</v>
      </c>
      <c r="E83" t="s">
        <v>138</v>
      </c>
      <c r="F83" t="s">
        <v>154</v>
      </c>
      <c r="G83" t="s">
        <v>164</v>
      </c>
      <c r="H83" t="s">
        <v>172</v>
      </c>
      <c r="I83" t="s">
        <v>178</v>
      </c>
    </row>
    <row r="84" spans="1:9">
      <c r="A84" s="1">
        <f>HYPERLINK("https://lsnyc.legalserver.org/matter/dynamic-profile/view/1845306","17-1845306")</f>
        <v>0</v>
      </c>
      <c r="B84" t="s">
        <v>9</v>
      </c>
      <c r="C84" t="s">
        <v>40</v>
      </c>
      <c r="D84" t="s">
        <v>90</v>
      </c>
      <c r="E84" t="s">
        <v>140</v>
      </c>
      <c r="F84" t="s">
        <v>156</v>
      </c>
      <c r="G84" t="s">
        <v>161</v>
      </c>
      <c r="H84" t="s">
        <v>173</v>
      </c>
      <c r="I84" t="s">
        <v>178</v>
      </c>
    </row>
    <row r="85" spans="1:9">
      <c r="A85" s="1">
        <f>HYPERLINK("https://lsnyc.legalserver.org/matter/dynamic-profile/view/1899643","19-1899643")</f>
        <v>0</v>
      </c>
      <c r="B85" t="s">
        <v>9</v>
      </c>
      <c r="C85" t="s">
        <v>41</v>
      </c>
      <c r="D85" t="s">
        <v>69</v>
      </c>
      <c r="E85" t="s">
        <v>141</v>
      </c>
      <c r="F85" t="s">
        <v>157</v>
      </c>
      <c r="G85" t="s">
        <v>161</v>
      </c>
      <c r="H85" t="s">
        <v>173</v>
      </c>
      <c r="I85" t="s">
        <v>178</v>
      </c>
    </row>
    <row r="86" spans="1:9">
      <c r="A86" s="1">
        <f>HYPERLINK("https://lsnyc.legalserver.org/matter/dynamic-profile/view/1899912","19-1899912")</f>
        <v>0</v>
      </c>
      <c r="B86" t="s">
        <v>9</v>
      </c>
      <c r="C86" t="s">
        <v>42</v>
      </c>
      <c r="D86" t="s">
        <v>91</v>
      </c>
      <c r="E86" t="s">
        <v>142</v>
      </c>
      <c r="F86" t="s">
        <v>158</v>
      </c>
      <c r="G86" t="s">
        <v>161</v>
      </c>
      <c r="H86" t="s">
        <v>173</v>
      </c>
      <c r="I86" t="s">
        <v>178</v>
      </c>
    </row>
    <row r="87" spans="1:9">
      <c r="A87" s="1">
        <f>HYPERLINK("https://lsnyc.legalserver.org/matter/dynamic-profile/view/1901083","19-1901083")</f>
        <v>0</v>
      </c>
      <c r="B87" t="s">
        <v>9</v>
      </c>
      <c r="C87" t="s">
        <v>43</v>
      </c>
      <c r="D87" t="s">
        <v>92</v>
      </c>
      <c r="E87" t="s">
        <v>117</v>
      </c>
      <c r="F87" t="s">
        <v>157</v>
      </c>
      <c r="G87" t="s">
        <v>161</v>
      </c>
      <c r="H87" t="s">
        <v>173</v>
      </c>
      <c r="I87" t="s">
        <v>178</v>
      </c>
    </row>
    <row r="88" spans="1:9">
      <c r="A88" s="1">
        <f>HYPERLINK("https://lsnyc.legalserver.org/matter/dynamic-profile/view/1901391","19-1901391")</f>
        <v>0</v>
      </c>
      <c r="B88" t="s">
        <v>9</v>
      </c>
      <c r="C88" t="s">
        <v>44</v>
      </c>
      <c r="D88" t="s">
        <v>93</v>
      </c>
      <c r="E88" t="s">
        <v>143</v>
      </c>
      <c r="F88" t="s">
        <v>157</v>
      </c>
      <c r="G88" t="s">
        <v>161</v>
      </c>
      <c r="H88" t="s">
        <v>173</v>
      </c>
      <c r="I88" t="s">
        <v>178</v>
      </c>
    </row>
    <row r="89" spans="1:9">
      <c r="A89" s="1">
        <f>HYPERLINK("https://lsnyc.legalserver.org/matter/dynamic-profile/view/1892012","19-1892012")</f>
        <v>0</v>
      </c>
      <c r="B89" t="s">
        <v>9</v>
      </c>
      <c r="C89" t="s">
        <v>45</v>
      </c>
      <c r="D89" t="s">
        <v>94</v>
      </c>
      <c r="E89" t="s">
        <v>144</v>
      </c>
      <c r="F89" t="s">
        <v>159</v>
      </c>
      <c r="G89" t="s">
        <v>165</v>
      </c>
      <c r="H89" t="s">
        <v>174</v>
      </c>
      <c r="I89" t="s">
        <v>180</v>
      </c>
    </row>
    <row r="90" spans="1:9">
      <c r="A90" s="1">
        <f>HYPERLINK("https://lsnyc.legalserver.org/matter/dynamic-profile/view/1895338","19-1895338")</f>
        <v>0</v>
      </c>
      <c r="B90" t="s">
        <v>9</v>
      </c>
      <c r="C90" t="s">
        <v>46</v>
      </c>
      <c r="D90" t="s">
        <v>91</v>
      </c>
      <c r="E90" t="s">
        <v>142</v>
      </c>
      <c r="F90" t="s">
        <v>158</v>
      </c>
      <c r="G90" t="s">
        <v>166</v>
      </c>
      <c r="H90" t="s">
        <v>175</v>
      </c>
      <c r="I90" t="s">
        <v>178</v>
      </c>
    </row>
    <row r="91" spans="1:9">
      <c r="A91" s="1">
        <f>HYPERLINK("https://lsnyc.legalserver.org/matter/dynamic-profile/view/1897447","19-1897447")</f>
        <v>0</v>
      </c>
      <c r="B91" t="s">
        <v>9</v>
      </c>
      <c r="C91" t="s">
        <v>35</v>
      </c>
      <c r="D91" t="s">
        <v>84</v>
      </c>
      <c r="E91" t="s">
        <v>132</v>
      </c>
      <c r="F91" t="s">
        <v>150</v>
      </c>
      <c r="G91" t="s">
        <v>164</v>
      </c>
      <c r="H91" t="s">
        <v>176</v>
      </c>
      <c r="I91" t="s">
        <v>178</v>
      </c>
    </row>
    <row r="92" spans="1:9">
      <c r="A92" s="1">
        <f>HYPERLINK("https://lsnyc.legalserver.org/matter/dynamic-profile/view/1876567","18-1876567")</f>
        <v>0</v>
      </c>
      <c r="B92" t="s">
        <v>9</v>
      </c>
      <c r="C92" t="s">
        <v>12</v>
      </c>
      <c r="D92" t="s">
        <v>50</v>
      </c>
      <c r="E92" t="s">
        <v>98</v>
      </c>
      <c r="F92" t="s">
        <v>146</v>
      </c>
      <c r="G92" t="s">
        <v>164</v>
      </c>
      <c r="H92" t="s">
        <v>177</v>
      </c>
      <c r="I92" t="s">
        <v>178</v>
      </c>
    </row>
    <row r="93" spans="1:9">
      <c r="A93" s="1">
        <f>HYPERLINK("https://lsnyc.legalserver.org/matter/dynamic-profile/view/1905926","19-1905926")</f>
        <v>0</v>
      </c>
      <c r="B93" t="s">
        <v>9</v>
      </c>
      <c r="C93" t="s">
        <v>47</v>
      </c>
      <c r="D93" t="s">
        <v>95</v>
      </c>
      <c r="E93" t="s">
        <v>145</v>
      </c>
      <c r="F93" t="s">
        <v>160</v>
      </c>
      <c r="G93" t="s">
        <v>163</v>
      </c>
      <c r="I93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Address Search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2019-10-31T16:40:46Z</dcterms:created>
  <dcterms:modified xsi:type="dcterms:W3CDTF">2019-10-31T16:40:46Z</dcterms:modified>
</cp:coreProperties>
</file>