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ptions " sheetId="1" r:id="rId1"/>
  </sheets>
  <calcPr calcId="124519" fullCalcOnLoad="1"/>
</workbook>
</file>

<file path=xl/sharedStrings.xml><?xml version="1.0" encoding="utf-8"?>
<sst xmlns="http://schemas.openxmlformats.org/spreadsheetml/2006/main" count="540" uniqueCount="164">
  <si>
    <t>Hyperlinked Case #</t>
  </si>
  <si>
    <t>Assigned Branch/CC</t>
  </si>
  <si>
    <t>Agency</t>
  </si>
  <si>
    <t>Region</t>
  </si>
  <si>
    <t>AgencyOffice</t>
  </si>
  <si>
    <t>CaseOpenDate</t>
  </si>
  <si>
    <t>CaseCloseDate</t>
  </si>
  <si>
    <t>Client Name</t>
  </si>
  <si>
    <t>ClientSocialSecurityNumber</t>
  </si>
  <si>
    <t>ClientDateOfBirth</t>
  </si>
  <si>
    <t>ClientGender</t>
  </si>
  <si>
    <t>ClientEhtnicity</t>
  </si>
  <si>
    <t>ClientCounty</t>
  </si>
  <si>
    <t>ClientZIPCode</t>
  </si>
  <si>
    <t>ClientDisabilities</t>
  </si>
  <si>
    <t>EligForPAWithoutSSI_SSD</t>
  </si>
  <si>
    <t>DAP_TANF</t>
  </si>
  <si>
    <t>PACategory</t>
  </si>
  <si>
    <t>ReferralSource</t>
  </si>
  <si>
    <t>DSSRegion</t>
  </si>
  <si>
    <t>SSI/SSDProblem</t>
  </si>
  <si>
    <t>HighestLevelOfReview</t>
  </si>
  <si>
    <t>ALJName</t>
  </si>
  <si>
    <t>Outcome</t>
  </si>
  <si>
    <t>How did Applicant hear about lsnyc?</t>
  </si>
  <si>
    <t>INCOMESOURCE</t>
  </si>
  <si>
    <t>ReceivedDIB</t>
  </si>
  <si>
    <t>DIBAwardAmount</t>
  </si>
  <si>
    <t>ReceivedSSI</t>
  </si>
  <si>
    <t>SSIAwardAmount</t>
  </si>
  <si>
    <t>RetroactiveAwardAmount</t>
  </si>
  <si>
    <t>InterimAssistanceAmount</t>
  </si>
  <si>
    <t>Mon_Total</t>
  </si>
  <si>
    <t>Primary Funding Codes</t>
  </si>
  <si>
    <t>Secondary Funding Codes</t>
  </si>
  <si>
    <t>Number of People under 18</t>
  </si>
  <si>
    <t>CheckDIB</t>
  </si>
  <si>
    <t>Check_SSI</t>
  </si>
  <si>
    <t>CheckOutcome</t>
  </si>
  <si>
    <t>Casetype</t>
  </si>
  <si>
    <t>Expr2</t>
  </si>
  <si>
    <t>Primary Advocate</t>
  </si>
  <si>
    <t>Bronx Legal Services</t>
  </si>
  <si>
    <t>Brooklyn Legal Services</t>
  </si>
  <si>
    <t>Manhattan Legal Services</t>
  </si>
  <si>
    <t>Queens Legal Services</t>
  </si>
  <si>
    <t>LS-NYC</t>
  </si>
  <si>
    <t>NYC</t>
  </si>
  <si>
    <t>Beato-Abreu, Bryant</t>
  </si>
  <si>
    <t>Matos, Maria</t>
  </si>
  <si>
    <t>Hulse, Samantha R</t>
  </si>
  <si>
    <t>Caldwell, Sabrina</t>
  </si>
  <si>
    <t>Diaz, Naomi</t>
  </si>
  <si>
    <t>Lord, Kris</t>
  </si>
  <si>
    <t>Brown, Alec</t>
  </si>
  <si>
    <t>Vanhorn, Maxwell</t>
  </si>
  <si>
    <t>Rodriguez, Carlos</t>
  </si>
  <si>
    <t>Rivera, Sylvia</t>
  </si>
  <si>
    <t>Martinez, Rosita</t>
  </si>
  <si>
    <t>Jarvis, Victor</t>
  </si>
  <si>
    <t>Cruz, Maria</t>
  </si>
  <si>
    <t>Sanchez, Alma</t>
  </si>
  <si>
    <t>Roman, Albert A</t>
  </si>
  <si>
    <t>Anderson, Launa</t>
  </si>
  <si>
    <t>Vasquez, Juan</t>
  </si>
  <si>
    <t>Green, Adrianna Hydeia</t>
  </si>
  <si>
    <t>Brown, Xzavia</t>
  </si>
  <si>
    <t>Tsimerman, Inessa</t>
  </si>
  <si>
    <t>Daly, Elijah</t>
  </si>
  <si>
    <t>Dones Garcia, Victor</t>
  </si>
  <si>
    <t>580-31-0896</t>
  </si>
  <si>
    <t>581-29-4740</t>
  </si>
  <si>
    <t>061-74-4533</t>
  </si>
  <si>
    <t>119-58-7917</t>
  </si>
  <si>
    <t>071-66-7409</t>
  </si>
  <si>
    <t>057-66-2591</t>
  </si>
  <si>
    <t>174-76-1503</t>
  </si>
  <si>
    <t>107-74-4538</t>
  </si>
  <si>
    <t>134-58-0808</t>
  </si>
  <si>
    <t>581-96-6693</t>
  </si>
  <si>
    <t>131-58-1936</t>
  </si>
  <si>
    <t>129-58-4393</t>
  </si>
  <si>
    <t>077-68-2336</t>
  </si>
  <si>
    <t>113-60-4576</t>
  </si>
  <si>
    <t>111-70-5413</t>
  </si>
  <si>
    <t>055-60-2386</t>
  </si>
  <si>
    <t>071-86-7891</t>
  </si>
  <si>
    <t>102-82-3851</t>
  </si>
  <si>
    <t>101-98-5092</t>
  </si>
  <si>
    <t>596-64-6289</t>
  </si>
  <si>
    <t>03/25/1970</t>
  </si>
  <si>
    <t>03/04/1960</t>
  </si>
  <si>
    <t>08/17/1987</t>
  </si>
  <si>
    <t>11/28/1969</t>
  </si>
  <si>
    <t>01/05/1980</t>
  </si>
  <si>
    <t>08/08/1981</t>
  </si>
  <si>
    <t>07/23/1995</t>
  </si>
  <si>
    <t>04/17/1988</t>
  </si>
  <si>
    <t>08/22/1966</t>
  </si>
  <si>
    <t>07/27/1944</t>
  </si>
  <si>
    <t>08/24/1970</t>
  </si>
  <si>
    <t>12/26/1969</t>
  </si>
  <si>
    <t>09/21/1956</t>
  </si>
  <si>
    <t>10/15/1983</t>
  </si>
  <si>
    <t>07/19/1976</t>
  </si>
  <si>
    <t>10/01/1985</t>
  </si>
  <si>
    <t>06/23/1976</t>
  </si>
  <si>
    <t>09/21/1996</t>
  </si>
  <si>
    <t>10/13/1983</t>
  </si>
  <si>
    <t>02/18/1968</t>
  </si>
  <si>
    <t>05/23/2009</t>
  </si>
  <si>
    <t>04/15/2000</t>
  </si>
  <si>
    <t>M</t>
  </si>
  <si>
    <t>F</t>
  </si>
  <si>
    <t>S</t>
  </si>
  <si>
    <t>Hispanic</t>
  </si>
  <si>
    <t>Self-Identified/Other</t>
  </si>
  <si>
    <t>Black/African American/African Descent</t>
  </si>
  <si>
    <t>Native American/American Indian</t>
  </si>
  <si>
    <t>White (Not Hispanic)</t>
  </si>
  <si>
    <t>Prefer Not To Say</t>
  </si>
  <si>
    <t>Latina/o</t>
  </si>
  <si>
    <t>Bronx</t>
  </si>
  <si>
    <t>Kings</t>
  </si>
  <si>
    <t>New York</t>
  </si>
  <si>
    <t>Queens</t>
  </si>
  <si>
    <t>X</t>
  </si>
  <si>
    <t>T</t>
  </si>
  <si>
    <t>Claim Denial</t>
  </si>
  <si>
    <t>Other</t>
  </si>
  <si>
    <t>ALJ Hearing</t>
  </si>
  <si>
    <t>Romeo</t>
  </si>
  <si>
    <t>Penalver</t>
  </si>
  <si>
    <t>Michael Friedman</t>
  </si>
  <si>
    <t>JAY COEHN</t>
  </si>
  <si>
    <t>Sandra M. McKenna</t>
  </si>
  <si>
    <t>Client won/ received  retained monthly benefits</t>
  </si>
  <si>
    <t>Client won/received only retroactive benefits</t>
  </si>
  <si>
    <t>Short or other services</t>
  </si>
  <si>
    <t>Client did not receive / retain benefits</t>
  </si>
  <si>
    <t>Local DSS</t>
  </si>
  <si>
    <t>TANF</t>
  </si>
  <si>
    <t>DAP eligible w/o PA</t>
  </si>
  <si>
    <t>SN or HASA or PA</t>
  </si>
  <si>
    <t>Medicaid</t>
  </si>
  <si>
    <t xml:space="preserve"> </t>
  </si>
  <si>
    <t>Yes</t>
  </si>
  <si>
    <t>No</t>
  </si>
  <si>
    <t>2065 DAP-Disability Advocacy</t>
  </si>
  <si>
    <t>Staff</t>
  </si>
  <si>
    <t>Molnar, Shandanette</t>
  </si>
  <si>
    <t>Nimis, Roland</t>
  </si>
  <si>
    <t>Alexis, Jennifer</t>
  </si>
  <si>
    <t>Sandoval, Sandra</t>
  </si>
  <si>
    <t>Alba, Sarah</t>
  </si>
  <si>
    <t>Bowman, Cathy</t>
  </si>
  <si>
    <t>Kaplan, William</t>
  </si>
  <si>
    <t>Abrigo, Jose</t>
  </si>
  <si>
    <t>Neff, Adrienne</t>
  </si>
  <si>
    <t>Carlier, Milton</t>
  </si>
  <si>
    <t>Douglas, Tanya</t>
  </si>
  <si>
    <t>Paulino, Jayna</t>
  </si>
  <si>
    <t>Martinez, Ana</t>
  </si>
  <si>
    <t>Woods, Nicole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</si>
</sst>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"/>
  <sheetViews>
    <sheetView tabSelected="1" workbookViewId="0"/>
  </sheetViews>
  <sheetFormatPr defaultRowHeight="15"/>
  <cols>
    <col min="1" max="1" width="20.7109375" style="1" customWidth="1"/>
  </cols>
  <sheetData>
    <row r="1" spans="1: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>
      <c r="A2" s="1">
        <f>HYPERLINK("https://lsnyc.legalserver.org/matter/dynamic-profile/view/1901222","19-1901222")</f>
        <v>0</v>
      </c>
      <c r="B2" t="s">
        <v>42</v>
      </c>
      <c r="C2" t="s">
        <v>46</v>
      </c>
      <c r="D2" t="s">
        <v>47</v>
      </c>
      <c r="F2" s="3">
        <v>43616</v>
      </c>
      <c r="G2" s="3">
        <v>43656</v>
      </c>
      <c r="H2" t="s">
        <v>48</v>
      </c>
      <c r="I2" t="s">
        <v>70</v>
      </c>
      <c r="J2" t="s">
        <v>90</v>
      </c>
      <c r="K2" t="s">
        <v>112</v>
      </c>
      <c r="L2" t="s">
        <v>115</v>
      </c>
      <c r="M2" t="s">
        <v>122</v>
      </c>
      <c r="N2">
        <v>10468</v>
      </c>
      <c r="O2" t="s">
        <v>126</v>
      </c>
      <c r="P2" t="s">
        <v>113</v>
      </c>
      <c r="Q2" t="s">
        <v>113</v>
      </c>
      <c r="S2">
        <v>5</v>
      </c>
      <c r="AA2" t="s">
        <v>145</v>
      </c>
      <c r="AB2">
        <v>0</v>
      </c>
      <c r="AC2" t="s">
        <v>145</v>
      </c>
      <c r="AD2">
        <v>0</v>
      </c>
      <c r="AE2">
        <v>0</v>
      </c>
      <c r="AF2">
        <v>0</v>
      </c>
      <c r="AG2">
        <v>0</v>
      </c>
      <c r="AH2" t="s">
        <v>148</v>
      </c>
      <c r="AJ2">
        <v>0</v>
      </c>
      <c r="AK2" t="s">
        <v>113</v>
      </c>
      <c r="AL2" t="s">
        <v>113</v>
      </c>
      <c r="AM2" t="s">
        <v>113</v>
      </c>
      <c r="AN2" t="s">
        <v>149</v>
      </c>
      <c r="AO2" t="s">
        <v>113</v>
      </c>
      <c r="AP2" t="s">
        <v>150</v>
      </c>
    </row>
    <row r="3" spans="1:42">
      <c r="A3" s="1">
        <f>HYPERLINK("https://lsnyc.legalserver.org/matter/dynamic-profile/view/0808810","16-0808810")</f>
        <v>0</v>
      </c>
      <c r="B3" t="s">
        <v>42</v>
      </c>
      <c r="C3" t="s">
        <v>46</v>
      </c>
      <c r="D3" t="s">
        <v>47</v>
      </c>
      <c r="F3" s="3">
        <v>42549</v>
      </c>
      <c r="G3" s="3">
        <v>43704</v>
      </c>
      <c r="H3" t="s">
        <v>49</v>
      </c>
      <c r="I3" t="s">
        <v>71</v>
      </c>
      <c r="J3" t="s">
        <v>91</v>
      </c>
      <c r="K3" t="s">
        <v>113</v>
      </c>
      <c r="L3" t="s">
        <v>115</v>
      </c>
      <c r="M3" t="s">
        <v>122</v>
      </c>
      <c r="N3">
        <v>10458</v>
      </c>
      <c r="O3" t="s">
        <v>126</v>
      </c>
      <c r="P3" t="s">
        <v>113</v>
      </c>
      <c r="Q3" t="s">
        <v>113</v>
      </c>
      <c r="S3">
        <v>5</v>
      </c>
      <c r="AA3" t="s">
        <v>145</v>
      </c>
      <c r="AB3">
        <v>0</v>
      </c>
      <c r="AC3" t="s">
        <v>145</v>
      </c>
      <c r="AD3">
        <v>0</v>
      </c>
      <c r="AE3">
        <v>0</v>
      </c>
      <c r="AF3">
        <v>0</v>
      </c>
      <c r="AG3">
        <v>0</v>
      </c>
      <c r="AH3" t="s">
        <v>148</v>
      </c>
      <c r="AJ3">
        <v>0</v>
      </c>
      <c r="AK3" t="s">
        <v>113</v>
      </c>
      <c r="AL3" t="s">
        <v>113</v>
      </c>
      <c r="AM3" t="s">
        <v>113</v>
      </c>
      <c r="AN3" t="s">
        <v>149</v>
      </c>
      <c r="AO3" t="s">
        <v>113</v>
      </c>
      <c r="AP3" t="s">
        <v>151</v>
      </c>
    </row>
    <row r="4" spans="1:42">
      <c r="A4" s="1">
        <f>HYPERLINK("https://lsnyc.legalserver.org/matter/dynamic-profile/view/1890034","19-1890034")</f>
        <v>0</v>
      </c>
      <c r="B4" t="s">
        <v>43</v>
      </c>
      <c r="C4" t="s">
        <v>46</v>
      </c>
      <c r="D4" t="s">
        <v>47</v>
      </c>
      <c r="F4" s="3">
        <v>43501</v>
      </c>
      <c r="G4" s="3">
        <v>43700</v>
      </c>
      <c r="H4" t="s">
        <v>50</v>
      </c>
      <c r="I4" t="s">
        <v>72</v>
      </c>
      <c r="J4" t="s">
        <v>92</v>
      </c>
      <c r="K4" t="s">
        <v>113</v>
      </c>
      <c r="L4" t="s">
        <v>116</v>
      </c>
      <c r="M4" t="s">
        <v>123</v>
      </c>
      <c r="N4">
        <v>11221</v>
      </c>
      <c r="O4" t="s">
        <v>126</v>
      </c>
      <c r="P4" t="s">
        <v>113</v>
      </c>
      <c r="Q4" t="s">
        <v>113</v>
      </c>
      <c r="S4">
        <v>5</v>
      </c>
      <c r="AA4" t="s">
        <v>145</v>
      </c>
      <c r="AB4">
        <v>0</v>
      </c>
      <c r="AC4" t="s">
        <v>145</v>
      </c>
      <c r="AD4">
        <v>0</v>
      </c>
      <c r="AE4">
        <v>0</v>
      </c>
      <c r="AF4">
        <v>0</v>
      </c>
      <c r="AG4">
        <v>0</v>
      </c>
      <c r="AH4" t="s">
        <v>148</v>
      </c>
      <c r="AJ4">
        <v>2</v>
      </c>
      <c r="AK4" t="s">
        <v>113</v>
      </c>
      <c r="AL4" t="s">
        <v>113</v>
      </c>
      <c r="AM4" t="s">
        <v>113</v>
      </c>
      <c r="AN4" t="s">
        <v>149</v>
      </c>
      <c r="AO4" t="s">
        <v>113</v>
      </c>
      <c r="AP4" t="s">
        <v>152</v>
      </c>
    </row>
    <row r="5" spans="1:42">
      <c r="A5" s="1">
        <f>HYPERLINK("https://lsnyc.legalserver.org/matter/dynamic-profile/view/1842170","17-1842170")</f>
        <v>0</v>
      </c>
      <c r="B5" t="s">
        <v>43</v>
      </c>
      <c r="C5" t="s">
        <v>46</v>
      </c>
      <c r="D5" t="s">
        <v>47</v>
      </c>
      <c r="F5" s="3">
        <v>42947</v>
      </c>
      <c r="G5" s="3">
        <v>43669</v>
      </c>
      <c r="H5" t="s">
        <v>51</v>
      </c>
      <c r="I5" t="s">
        <v>73</v>
      </c>
      <c r="J5" t="s">
        <v>93</v>
      </c>
      <c r="K5" t="s">
        <v>113</v>
      </c>
      <c r="L5" t="s">
        <v>117</v>
      </c>
      <c r="M5" t="s">
        <v>123</v>
      </c>
      <c r="N5">
        <v>11213</v>
      </c>
      <c r="O5" t="s">
        <v>126</v>
      </c>
      <c r="P5" t="s">
        <v>113</v>
      </c>
      <c r="Q5" t="s">
        <v>127</v>
      </c>
      <c r="R5">
        <v>1</v>
      </c>
      <c r="S5">
        <v>5</v>
      </c>
      <c r="U5" t="s">
        <v>128</v>
      </c>
      <c r="W5" t="s">
        <v>131</v>
      </c>
      <c r="X5" t="s">
        <v>136</v>
      </c>
      <c r="Z5" t="s">
        <v>141</v>
      </c>
      <c r="AA5" t="s">
        <v>146</v>
      </c>
      <c r="AB5">
        <v>1169</v>
      </c>
      <c r="AC5" t="s">
        <v>146</v>
      </c>
      <c r="AD5">
        <v>750</v>
      </c>
      <c r="AE5">
        <v>13153</v>
      </c>
      <c r="AF5">
        <v>0</v>
      </c>
      <c r="AG5">
        <v>1919</v>
      </c>
      <c r="AH5" t="s">
        <v>148</v>
      </c>
      <c r="AJ5">
        <v>1</v>
      </c>
      <c r="AK5" t="s">
        <v>113</v>
      </c>
      <c r="AL5" t="s">
        <v>113</v>
      </c>
      <c r="AM5" t="s">
        <v>113</v>
      </c>
      <c r="AN5" t="s">
        <v>149</v>
      </c>
      <c r="AO5" t="s">
        <v>113</v>
      </c>
      <c r="AP5" t="s">
        <v>153</v>
      </c>
    </row>
    <row r="6" spans="1:42">
      <c r="A6" s="1">
        <f>HYPERLINK("https://lsnyc.legalserver.org/matter/dynamic-profile/view/1888296","19-1888296")</f>
        <v>0</v>
      </c>
      <c r="B6" t="s">
        <v>43</v>
      </c>
      <c r="C6" t="s">
        <v>46</v>
      </c>
      <c r="D6" t="s">
        <v>47</v>
      </c>
      <c r="F6" s="3">
        <v>43482</v>
      </c>
      <c r="G6" s="3">
        <v>43698</v>
      </c>
      <c r="H6" t="s">
        <v>52</v>
      </c>
      <c r="I6" t="s">
        <v>74</v>
      </c>
      <c r="J6" t="s">
        <v>94</v>
      </c>
      <c r="K6" t="s">
        <v>113</v>
      </c>
      <c r="L6" t="s">
        <v>115</v>
      </c>
      <c r="M6" t="s">
        <v>123</v>
      </c>
      <c r="N6">
        <v>11216</v>
      </c>
      <c r="O6" t="s">
        <v>126</v>
      </c>
      <c r="P6" t="s">
        <v>113</v>
      </c>
      <c r="Q6" t="s">
        <v>113</v>
      </c>
      <c r="S6">
        <v>5</v>
      </c>
      <c r="AA6" t="s">
        <v>145</v>
      </c>
      <c r="AB6">
        <v>0</v>
      </c>
      <c r="AC6" t="s">
        <v>145</v>
      </c>
      <c r="AD6">
        <v>0</v>
      </c>
      <c r="AE6">
        <v>0</v>
      </c>
      <c r="AF6">
        <v>0</v>
      </c>
      <c r="AG6">
        <v>0</v>
      </c>
      <c r="AH6" t="s">
        <v>148</v>
      </c>
      <c r="AJ6">
        <v>0</v>
      </c>
      <c r="AK6" t="s">
        <v>113</v>
      </c>
      <c r="AL6" t="s">
        <v>113</v>
      </c>
      <c r="AM6" t="s">
        <v>113</v>
      </c>
      <c r="AN6" t="s">
        <v>149</v>
      </c>
      <c r="AO6" t="s">
        <v>113</v>
      </c>
      <c r="AP6" t="s">
        <v>152</v>
      </c>
    </row>
    <row r="7" spans="1:42">
      <c r="A7" s="1">
        <f>HYPERLINK("https://lsnyc.legalserver.org/matter/dynamic-profile/view/1892442","19-1892442")</f>
        <v>0</v>
      </c>
      <c r="B7" t="s">
        <v>43</v>
      </c>
      <c r="C7" t="s">
        <v>46</v>
      </c>
      <c r="D7" t="s">
        <v>47</v>
      </c>
      <c r="F7" s="3">
        <v>43525</v>
      </c>
      <c r="G7" s="3">
        <v>43738</v>
      </c>
      <c r="H7" t="s">
        <v>53</v>
      </c>
      <c r="I7" t="s">
        <v>75</v>
      </c>
      <c r="J7" t="s">
        <v>95</v>
      </c>
      <c r="K7" t="s">
        <v>112</v>
      </c>
      <c r="L7" t="s">
        <v>118</v>
      </c>
      <c r="M7" t="s">
        <v>123</v>
      </c>
      <c r="N7">
        <v>11208</v>
      </c>
      <c r="O7" t="s">
        <v>126</v>
      </c>
      <c r="P7" t="s">
        <v>113</v>
      </c>
      <c r="Q7" t="s">
        <v>113</v>
      </c>
      <c r="S7">
        <v>5</v>
      </c>
      <c r="AA7" t="s">
        <v>145</v>
      </c>
      <c r="AB7">
        <v>0</v>
      </c>
      <c r="AC7" t="s">
        <v>145</v>
      </c>
      <c r="AD7">
        <v>0</v>
      </c>
      <c r="AE7">
        <v>0</v>
      </c>
      <c r="AF7">
        <v>0</v>
      </c>
      <c r="AG7">
        <v>0</v>
      </c>
      <c r="AH7" t="s">
        <v>148</v>
      </c>
      <c r="AJ7">
        <v>0</v>
      </c>
      <c r="AK7" t="s">
        <v>113</v>
      </c>
      <c r="AL7" t="s">
        <v>113</v>
      </c>
      <c r="AM7" t="s">
        <v>113</v>
      </c>
      <c r="AN7" t="s">
        <v>149</v>
      </c>
      <c r="AO7" t="s">
        <v>113</v>
      </c>
      <c r="AP7" t="s">
        <v>154</v>
      </c>
    </row>
    <row r="8" spans="1:42">
      <c r="A8" s="1">
        <f>HYPERLINK("https://lsnyc.legalserver.org/matter/dynamic-profile/view/1892585","19-1892585")</f>
        <v>0</v>
      </c>
      <c r="B8" t="s">
        <v>43</v>
      </c>
      <c r="C8" t="s">
        <v>46</v>
      </c>
      <c r="D8" t="s">
        <v>47</v>
      </c>
      <c r="F8" s="3">
        <v>43528</v>
      </c>
      <c r="G8" s="3">
        <v>43724</v>
      </c>
      <c r="H8" t="s">
        <v>54</v>
      </c>
      <c r="I8" t="s">
        <v>76</v>
      </c>
      <c r="J8" t="s">
        <v>96</v>
      </c>
      <c r="K8" t="s">
        <v>112</v>
      </c>
      <c r="L8" t="s">
        <v>117</v>
      </c>
      <c r="M8" t="s">
        <v>123</v>
      </c>
      <c r="N8">
        <v>11225</v>
      </c>
      <c r="O8" t="s">
        <v>126</v>
      </c>
      <c r="P8" t="s">
        <v>113</v>
      </c>
      <c r="Q8" t="s">
        <v>127</v>
      </c>
      <c r="R8">
        <v>1</v>
      </c>
      <c r="S8">
        <v>5</v>
      </c>
      <c r="U8" t="s">
        <v>128</v>
      </c>
      <c r="V8" t="s">
        <v>129</v>
      </c>
      <c r="Z8" t="s">
        <v>141</v>
      </c>
      <c r="AA8" t="s">
        <v>145</v>
      </c>
      <c r="AB8">
        <v>0</v>
      </c>
      <c r="AC8" t="s">
        <v>147</v>
      </c>
      <c r="AD8">
        <v>0</v>
      </c>
      <c r="AE8">
        <v>0</v>
      </c>
      <c r="AF8">
        <v>0</v>
      </c>
      <c r="AG8">
        <v>0</v>
      </c>
      <c r="AH8" t="s">
        <v>148</v>
      </c>
      <c r="AJ8">
        <v>0</v>
      </c>
      <c r="AK8" t="s">
        <v>113</v>
      </c>
      <c r="AL8" t="s">
        <v>113</v>
      </c>
      <c r="AM8" t="s">
        <v>113</v>
      </c>
      <c r="AN8" t="s">
        <v>149</v>
      </c>
      <c r="AO8" t="s">
        <v>113</v>
      </c>
      <c r="AP8" t="s">
        <v>152</v>
      </c>
    </row>
    <row r="9" spans="1:42">
      <c r="A9" s="1">
        <f>HYPERLINK("https://lsnyc.legalserver.org/matter/dynamic-profile/view/1880315","18-1880315")</f>
        <v>0</v>
      </c>
      <c r="B9" t="s">
        <v>43</v>
      </c>
      <c r="C9" t="s">
        <v>46</v>
      </c>
      <c r="D9" t="s">
        <v>47</v>
      </c>
      <c r="F9" s="3">
        <v>43385</v>
      </c>
      <c r="G9" s="3">
        <v>43725</v>
      </c>
      <c r="H9" t="s">
        <v>55</v>
      </c>
      <c r="I9" t="s">
        <v>77</v>
      </c>
      <c r="J9" t="s">
        <v>97</v>
      </c>
      <c r="K9" t="s">
        <v>114</v>
      </c>
      <c r="L9" t="s">
        <v>119</v>
      </c>
      <c r="M9" t="s">
        <v>123</v>
      </c>
      <c r="N9">
        <v>11221</v>
      </c>
      <c r="O9" t="s">
        <v>126</v>
      </c>
      <c r="P9" t="s">
        <v>113</v>
      </c>
      <c r="Q9" t="s">
        <v>113</v>
      </c>
      <c r="S9">
        <v>5</v>
      </c>
      <c r="AA9" t="s">
        <v>145</v>
      </c>
      <c r="AB9">
        <v>0</v>
      </c>
      <c r="AC9" t="s">
        <v>145</v>
      </c>
      <c r="AD9">
        <v>0</v>
      </c>
      <c r="AE9">
        <v>0</v>
      </c>
      <c r="AF9">
        <v>0</v>
      </c>
      <c r="AG9">
        <v>0</v>
      </c>
      <c r="AH9" t="s">
        <v>148</v>
      </c>
      <c r="AJ9">
        <v>0</v>
      </c>
      <c r="AK9" t="s">
        <v>113</v>
      </c>
      <c r="AL9" t="s">
        <v>113</v>
      </c>
      <c r="AM9" t="s">
        <v>113</v>
      </c>
      <c r="AN9" t="s">
        <v>149</v>
      </c>
      <c r="AO9" t="s">
        <v>113</v>
      </c>
      <c r="AP9" t="s">
        <v>155</v>
      </c>
    </row>
    <row r="10" spans="1:42">
      <c r="A10" s="1">
        <f>HYPERLINK("https://lsnyc.legalserver.org/matter/dynamic-profile/view/1896663","19-1896663")</f>
        <v>0</v>
      </c>
      <c r="B10" t="s">
        <v>44</v>
      </c>
      <c r="C10" t="s">
        <v>46</v>
      </c>
      <c r="D10" t="s">
        <v>47</v>
      </c>
      <c r="F10" s="3">
        <v>43566</v>
      </c>
      <c r="G10" s="3">
        <v>43676</v>
      </c>
      <c r="H10" t="s">
        <v>56</v>
      </c>
      <c r="I10" t="s">
        <v>78</v>
      </c>
      <c r="J10" t="s">
        <v>98</v>
      </c>
      <c r="K10" t="s">
        <v>112</v>
      </c>
      <c r="L10" t="s">
        <v>115</v>
      </c>
      <c r="M10" t="s">
        <v>124</v>
      </c>
      <c r="N10">
        <v>10035</v>
      </c>
      <c r="O10" t="s">
        <v>126</v>
      </c>
      <c r="P10" t="s">
        <v>113</v>
      </c>
      <c r="Q10" t="s">
        <v>113</v>
      </c>
      <c r="S10">
        <v>5</v>
      </c>
      <c r="AA10" t="s">
        <v>145</v>
      </c>
      <c r="AB10">
        <v>0</v>
      </c>
      <c r="AC10" t="s">
        <v>145</v>
      </c>
      <c r="AD10">
        <v>0</v>
      </c>
      <c r="AE10">
        <v>0</v>
      </c>
      <c r="AF10">
        <v>0</v>
      </c>
      <c r="AG10">
        <v>0</v>
      </c>
      <c r="AH10" t="s">
        <v>148</v>
      </c>
      <c r="AJ10">
        <v>0</v>
      </c>
      <c r="AK10" t="s">
        <v>113</v>
      </c>
      <c r="AL10" t="s">
        <v>113</v>
      </c>
      <c r="AM10" t="s">
        <v>113</v>
      </c>
      <c r="AN10" t="s">
        <v>149</v>
      </c>
      <c r="AO10" t="s">
        <v>113</v>
      </c>
      <c r="AP10" t="s">
        <v>156</v>
      </c>
    </row>
    <row r="11" spans="1:42">
      <c r="A11" s="1">
        <f>HYPERLINK("https://lsnyc.legalserver.org/matter/dynamic-profile/view/1894451","19-1894451")</f>
        <v>0</v>
      </c>
      <c r="B11" t="s">
        <v>44</v>
      </c>
      <c r="C11" t="s">
        <v>46</v>
      </c>
      <c r="D11" t="s">
        <v>47</v>
      </c>
      <c r="F11" s="3">
        <v>43544</v>
      </c>
      <c r="G11" s="3">
        <v>43712</v>
      </c>
      <c r="H11" t="s">
        <v>57</v>
      </c>
      <c r="I11" t="s">
        <v>79</v>
      </c>
      <c r="J11" t="s">
        <v>99</v>
      </c>
      <c r="K11" t="s">
        <v>113</v>
      </c>
      <c r="L11" t="s">
        <v>115</v>
      </c>
      <c r="M11" t="s">
        <v>124</v>
      </c>
      <c r="N11">
        <v>10011</v>
      </c>
      <c r="O11" t="s">
        <v>126</v>
      </c>
      <c r="P11" t="s">
        <v>113</v>
      </c>
      <c r="Q11" t="s">
        <v>113</v>
      </c>
      <c r="R11">
        <v>4</v>
      </c>
      <c r="S11">
        <v>5</v>
      </c>
      <c r="V11" t="s">
        <v>129</v>
      </c>
      <c r="Z11" t="s">
        <v>142</v>
      </c>
      <c r="AA11" t="s">
        <v>145</v>
      </c>
      <c r="AB11">
        <v>0</v>
      </c>
      <c r="AC11" t="s">
        <v>145</v>
      </c>
      <c r="AD11">
        <v>0</v>
      </c>
      <c r="AE11">
        <v>0</v>
      </c>
      <c r="AF11">
        <v>0</v>
      </c>
      <c r="AG11">
        <v>0</v>
      </c>
      <c r="AH11" t="s">
        <v>148</v>
      </c>
      <c r="AJ11">
        <v>0</v>
      </c>
      <c r="AK11" t="s">
        <v>113</v>
      </c>
      <c r="AL11" t="s">
        <v>113</v>
      </c>
      <c r="AM11" t="s">
        <v>113</v>
      </c>
      <c r="AN11" t="s">
        <v>149</v>
      </c>
      <c r="AO11" t="s">
        <v>113</v>
      </c>
      <c r="AP11" t="s">
        <v>157</v>
      </c>
    </row>
    <row r="12" spans="1:42">
      <c r="A12" s="1">
        <f>HYPERLINK("https://lsnyc.legalserver.org/matter/dynamic-profile/view/1870830","18-1870830")</f>
        <v>0</v>
      </c>
      <c r="B12" t="s">
        <v>44</v>
      </c>
      <c r="C12" t="s">
        <v>46</v>
      </c>
      <c r="D12" t="s">
        <v>47</v>
      </c>
      <c r="F12" s="3">
        <v>43276</v>
      </c>
      <c r="G12" s="3">
        <v>43735</v>
      </c>
      <c r="H12" t="s">
        <v>58</v>
      </c>
      <c r="I12" t="s">
        <v>80</v>
      </c>
      <c r="J12" t="s">
        <v>100</v>
      </c>
      <c r="K12" t="s">
        <v>113</v>
      </c>
      <c r="L12" t="s">
        <v>116</v>
      </c>
      <c r="M12" t="s">
        <v>124</v>
      </c>
      <c r="N12">
        <v>10025</v>
      </c>
      <c r="O12" t="s">
        <v>126</v>
      </c>
      <c r="P12" t="s">
        <v>113</v>
      </c>
      <c r="Q12" t="s">
        <v>113</v>
      </c>
      <c r="R12">
        <v>2</v>
      </c>
      <c r="S12">
        <v>3</v>
      </c>
      <c r="U12" t="s">
        <v>128</v>
      </c>
      <c r="V12" t="s">
        <v>130</v>
      </c>
      <c r="W12" t="s">
        <v>132</v>
      </c>
      <c r="X12" t="s">
        <v>137</v>
      </c>
      <c r="Y12" t="s">
        <v>140</v>
      </c>
      <c r="Z12" t="s">
        <v>143</v>
      </c>
      <c r="AA12" t="s">
        <v>146</v>
      </c>
      <c r="AB12">
        <v>0</v>
      </c>
      <c r="AC12" t="s">
        <v>147</v>
      </c>
      <c r="AD12">
        <v>0</v>
      </c>
      <c r="AE12">
        <v>22069</v>
      </c>
      <c r="AF12">
        <v>4758</v>
      </c>
      <c r="AG12">
        <v>0</v>
      </c>
      <c r="AH12" t="s">
        <v>148</v>
      </c>
      <c r="AJ12">
        <v>0</v>
      </c>
      <c r="AK12" t="s">
        <v>127</v>
      </c>
      <c r="AL12" t="s">
        <v>113</v>
      </c>
      <c r="AM12" t="s">
        <v>113</v>
      </c>
      <c r="AN12" t="s">
        <v>149</v>
      </c>
      <c r="AO12" t="s">
        <v>113</v>
      </c>
      <c r="AP12" t="s">
        <v>158</v>
      </c>
    </row>
    <row r="13" spans="1:42">
      <c r="A13" s="1">
        <f>HYPERLINK("https://lsnyc.legalserver.org/matter/dynamic-profile/view/1904694","19-1904694")</f>
        <v>0</v>
      </c>
      <c r="B13" t="s">
        <v>44</v>
      </c>
      <c r="C13" t="s">
        <v>46</v>
      </c>
      <c r="D13" t="s">
        <v>47</v>
      </c>
      <c r="F13" s="3">
        <v>43658</v>
      </c>
      <c r="G13" s="3">
        <v>43738</v>
      </c>
      <c r="H13" t="s">
        <v>59</v>
      </c>
      <c r="I13" t="s">
        <v>81</v>
      </c>
      <c r="J13" t="s">
        <v>101</v>
      </c>
      <c r="K13" t="s">
        <v>112</v>
      </c>
      <c r="L13" t="s">
        <v>120</v>
      </c>
      <c r="M13" t="s">
        <v>124</v>
      </c>
      <c r="N13">
        <v>10009</v>
      </c>
      <c r="O13" t="s">
        <v>126</v>
      </c>
      <c r="P13" t="s">
        <v>113</v>
      </c>
      <c r="Q13" t="s">
        <v>113</v>
      </c>
      <c r="S13">
        <v>5</v>
      </c>
      <c r="AA13" t="s">
        <v>145</v>
      </c>
      <c r="AB13">
        <v>0</v>
      </c>
      <c r="AC13" t="s">
        <v>145</v>
      </c>
      <c r="AD13">
        <v>0</v>
      </c>
      <c r="AE13">
        <v>0</v>
      </c>
      <c r="AF13">
        <v>0</v>
      </c>
      <c r="AG13">
        <v>0</v>
      </c>
      <c r="AH13" t="s">
        <v>148</v>
      </c>
      <c r="AJ13">
        <v>0</v>
      </c>
      <c r="AK13" t="s">
        <v>113</v>
      </c>
      <c r="AL13" t="s">
        <v>113</v>
      </c>
      <c r="AM13" t="s">
        <v>113</v>
      </c>
      <c r="AN13" t="s">
        <v>149</v>
      </c>
      <c r="AO13" t="s">
        <v>113</v>
      </c>
      <c r="AP13" t="s">
        <v>158</v>
      </c>
    </row>
    <row r="14" spans="1:42">
      <c r="A14" s="1">
        <f>HYPERLINK("https://lsnyc.legalserver.org/matter/dynamic-profile/view/1896370","19-1896370")</f>
        <v>0</v>
      </c>
      <c r="B14" t="s">
        <v>44</v>
      </c>
      <c r="C14" t="s">
        <v>46</v>
      </c>
      <c r="D14" t="s">
        <v>47</v>
      </c>
      <c r="F14" s="3">
        <v>43564</v>
      </c>
      <c r="G14" s="3">
        <v>43649</v>
      </c>
      <c r="H14" t="s">
        <v>60</v>
      </c>
      <c r="J14" t="s">
        <v>102</v>
      </c>
      <c r="K14" t="s">
        <v>113</v>
      </c>
      <c r="L14" t="s">
        <v>115</v>
      </c>
      <c r="M14" t="s">
        <v>124</v>
      </c>
      <c r="N14">
        <v>10034</v>
      </c>
      <c r="O14" t="s">
        <v>126</v>
      </c>
      <c r="P14" t="s">
        <v>113</v>
      </c>
      <c r="Q14" t="s">
        <v>113</v>
      </c>
      <c r="R14">
        <v>4</v>
      </c>
      <c r="S14">
        <v>5</v>
      </c>
      <c r="U14" t="s">
        <v>129</v>
      </c>
      <c r="V14" t="s">
        <v>129</v>
      </c>
      <c r="X14" t="s">
        <v>138</v>
      </c>
      <c r="Z14" t="s">
        <v>142</v>
      </c>
      <c r="AA14" t="s">
        <v>147</v>
      </c>
      <c r="AB14">
        <v>0</v>
      </c>
      <c r="AC14" t="s">
        <v>147</v>
      </c>
      <c r="AD14">
        <v>0</v>
      </c>
      <c r="AE14">
        <v>0</v>
      </c>
      <c r="AF14">
        <v>0</v>
      </c>
      <c r="AG14">
        <v>0</v>
      </c>
      <c r="AH14" t="s">
        <v>148</v>
      </c>
      <c r="AJ14">
        <v>0</v>
      </c>
      <c r="AK14" t="s">
        <v>113</v>
      </c>
      <c r="AL14" t="s">
        <v>113</v>
      </c>
      <c r="AM14" t="s">
        <v>113</v>
      </c>
      <c r="AN14" t="s">
        <v>149</v>
      </c>
      <c r="AO14" t="s">
        <v>113</v>
      </c>
      <c r="AP14" t="s">
        <v>159</v>
      </c>
    </row>
    <row r="15" spans="1:42">
      <c r="A15" s="1">
        <f>HYPERLINK("https://lsnyc.legalserver.org/matter/dynamic-profile/view/1902762","19-1902762")</f>
        <v>0</v>
      </c>
      <c r="B15" t="s">
        <v>44</v>
      </c>
      <c r="C15" t="s">
        <v>46</v>
      </c>
      <c r="D15" t="s">
        <v>47</v>
      </c>
      <c r="F15" s="3">
        <v>43635</v>
      </c>
      <c r="G15" s="3">
        <v>43651</v>
      </c>
      <c r="H15" t="s">
        <v>61</v>
      </c>
      <c r="I15" t="s">
        <v>82</v>
      </c>
      <c r="J15" t="s">
        <v>103</v>
      </c>
      <c r="K15" t="s">
        <v>113</v>
      </c>
      <c r="L15" t="s">
        <v>115</v>
      </c>
      <c r="M15" t="s">
        <v>124</v>
      </c>
      <c r="N15">
        <v>10031</v>
      </c>
      <c r="O15" t="s">
        <v>126</v>
      </c>
      <c r="P15" t="s">
        <v>113</v>
      </c>
      <c r="Q15" t="s">
        <v>113</v>
      </c>
      <c r="S15">
        <v>5</v>
      </c>
      <c r="AA15" t="s">
        <v>145</v>
      </c>
      <c r="AB15">
        <v>0</v>
      </c>
      <c r="AC15" t="s">
        <v>145</v>
      </c>
      <c r="AD15">
        <v>0</v>
      </c>
      <c r="AE15">
        <v>0</v>
      </c>
      <c r="AF15">
        <v>0</v>
      </c>
      <c r="AG15">
        <v>0</v>
      </c>
      <c r="AH15" t="s">
        <v>148</v>
      </c>
      <c r="AJ15">
        <v>0</v>
      </c>
      <c r="AK15" t="s">
        <v>113</v>
      </c>
      <c r="AL15" t="s">
        <v>113</v>
      </c>
      <c r="AM15" t="s">
        <v>113</v>
      </c>
      <c r="AN15" t="s">
        <v>149</v>
      </c>
      <c r="AO15" t="s">
        <v>113</v>
      </c>
      <c r="AP15" t="s">
        <v>160</v>
      </c>
    </row>
    <row r="16" spans="1:42">
      <c r="A16" s="1">
        <f>HYPERLINK("https://lsnyc.legalserver.org/matter/dynamic-profile/view/1901876","19-1901876")</f>
        <v>0</v>
      </c>
      <c r="B16" t="s">
        <v>45</v>
      </c>
      <c r="C16" t="s">
        <v>46</v>
      </c>
      <c r="D16" t="s">
        <v>47</v>
      </c>
      <c r="F16" s="3">
        <v>43623</v>
      </c>
      <c r="G16" s="3">
        <v>43661</v>
      </c>
      <c r="H16" t="s">
        <v>62</v>
      </c>
      <c r="I16" t="s">
        <v>83</v>
      </c>
      <c r="J16" t="s">
        <v>104</v>
      </c>
      <c r="K16" t="s">
        <v>112</v>
      </c>
      <c r="L16" t="s">
        <v>121</v>
      </c>
      <c r="M16" t="s">
        <v>125</v>
      </c>
      <c r="N16">
        <v>11105</v>
      </c>
      <c r="O16" t="s">
        <v>126</v>
      </c>
      <c r="P16" t="s">
        <v>113</v>
      </c>
      <c r="Q16" t="s">
        <v>113</v>
      </c>
      <c r="R16">
        <v>4</v>
      </c>
      <c r="S16">
        <v>5</v>
      </c>
      <c r="U16" t="s">
        <v>129</v>
      </c>
      <c r="V16" t="s">
        <v>129</v>
      </c>
      <c r="Z16" t="s">
        <v>142</v>
      </c>
      <c r="AA16" t="s">
        <v>145</v>
      </c>
      <c r="AB16">
        <v>0</v>
      </c>
      <c r="AC16" t="s">
        <v>145</v>
      </c>
      <c r="AD16">
        <v>0</v>
      </c>
      <c r="AE16">
        <v>0</v>
      </c>
      <c r="AF16">
        <v>0</v>
      </c>
      <c r="AG16">
        <v>0</v>
      </c>
      <c r="AH16" t="s">
        <v>148</v>
      </c>
      <c r="AJ16">
        <v>0</v>
      </c>
      <c r="AK16" t="s">
        <v>113</v>
      </c>
      <c r="AL16" t="s">
        <v>113</v>
      </c>
      <c r="AM16" t="s">
        <v>113</v>
      </c>
      <c r="AN16" t="s">
        <v>149</v>
      </c>
      <c r="AO16" t="s">
        <v>113</v>
      </c>
      <c r="AP16" t="s">
        <v>161</v>
      </c>
    </row>
    <row r="17" spans="1:42">
      <c r="A17" s="1">
        <f>HYPERLINK("https://lsnyc.legalserver.org/matter/dynamic-profile/view/1902155","19-1902155")</f>
        <v>0</v>
      </c>
      <c r="B17" t="s">
        <v>45</v>
      </c>
      <c r="C17" t="s">
        <v>46</v>
      </c>
      <c r="D17" t="s">
        <v>47</v>
      </c>
      <c r="F17" s="3">
        <v>43628</v>
      </c>
      <c r="G17" s="3">
        <v>43669</v>
      </c>
      <c r="H17" t="s">
        <v>63</v>
      </c>
      <c r="I17" t="s">
        <v>84</v>
      </c>
      <c r="J17" t="s">
        <v>105</v>
      </c>
      <c r="K17" t="s">
        <v>113</v>
      </c>
      <c r="L17" t="s">
        <v>117</v>
      </c>
      <c r="M17" t="s">
        <v>125</v>
      </c>
      <c r="N17">
        <v>11101</v>
      </c>
      <c r="O17" t="s">
        <v>126</v>
      </c>
      <c r="P17" t="s">
        <v>113</v>
      </c>
      <c r="Q17" t="s">
        <v>113</v>
      </c>
      <c r="R17">
        <v>4</v>
      </c>
      <c r="S17">
        <v>5</v>
      </c>
      <c r="U17" t="s">
        <v>129</v>
      </c>
      <c r="V17" t="s">
        <v>130</v>
      </c>
      <c r="W17" t="s">
        <v>133</v>
      </c>
      <c r="Z17" t="s">
        <v>142</v>
      </c>
      <c r="AA17" t="s">
        <v>145</v>
      </c>
      <c r="AB17">
        <v>0</v>
      </c>
      <c r="AC17" t="s">
        <v>145</v>
      </c>
      <c r="AD17">
        <v>0</v>
      </c>
      <c r="AE17">
        <v>0</v>
      </c>
      <c r="AF17">
        <v>0</v>
      </c>
      <c r="AG17">
        <v>0</v>
      </c>
      <c r="AH17" t="s">
        <v>148</v>
      </c>
      <c r="AJ17">
        <v>0</v>
      </c>
      <c r="AK17" t="s">
        <v>113</v>
      </c>
      <c r="AL17" t="s">
        <v>113</v>
      </c>
      <c r="AM17" t="s">
        <v>113</v>
      </c>
      <c r="AN17" t="s">
        <v>149</v>
      </c>
      <c r="AO17" t="s">
        <v>113</v>
      </c>
      <c r="AP17" t="s">
        <v>161</v>
      </c>
    </row>
    <row r="18" spans="1:42">
      <c r="A18" s="1">
        <f>HYPERLINK("https://lsnyc.legalserver.org/matter/dynamic-profile/view/1904793","19-1904793")</f>
        <v>0</v>
      </c>
      <c r="B18" t="s">
        <v>45</v>
      </c>
      <c r="C18" t="s">
        <v>46</v>
      </c>
      <c r="D18" t="s">
        <v>47</v>
      </c>
      <c r="F18" s="3">
        <v>43661</v>
      </c>
      <c r="G18" s="3">
        <v>43692</v>
      </c>
      <c r="H18" t="s">
        <v>64</v>
      </c>
      <c r="I18" t="s">
        <v>85</v>
      </c>
      <c r="J18" t="s">
        <v>106</v>
      </c>
      <c r="K18" t="s">
        <v>112</v>
      </c>
      <c r="L18" t="s">
        <v>115</v>
      </c>
      <c r="M18" t="s">
        <v>125</v>
      </c>
      <c r="N18">
        <v>11421</v>
      </c>
      <c r="O18" t="s">
        <v>126</v>
      </c>
      <c r="P18" t="s">
        <v>113</v>
      </c>
      <c r="Q18" t="s">
        <v>113</v>
      </c>
      <c r="R18">
        <v>4</v>
      </c>
      <c r="S18">
        <v>5</v>
      </c>
      <c r="W18" t="s">
        <v>134</v>
      </c>
      <c r="X18" t="s">
        <v>138</v>
      </c>
      <c r="Z18" t="s">
        <v>142</v>
      </c>
      <c r="AA18" t="s">
        <v>145</v>
      </c>
      <c r="AB18">
        <v>0</v>
      </c>
      <c r="AC18" t="s">
        <v>145</v>
      </c>
      <c r="AD18">
        <v>0</v>
      </c>
      <c r="AE18">
        <v>0</v>
      </c>
      <c r="AF18">
        <v>0</v>
      </c>
      <c r="AG18">
        <v>0</v>
      </c>
      <c r="AH18" t="s">
        <v>148</v>
      </c>
      <c r="AJ18">
        <v>0</v>
      </c>
      <c r="AK18" t="s">
        <v>113</v>
      </c>
      <c r="AL18" t="s">
        <v>113</v>
      </c>
      <c r="AM18" t="s">
        <v>113</v>
      </c>
      <c r="AN18" t="s">
        <v>149</v>
      </c>
      <c r="AO18" t="s">
        <v>113</v>
      </c>
      <c r="AP18" t="s">
        <v>161</v>
      </c>
    </row>
    <row r="19" spans="1:42">
      <c r="A19" s="1">
        <f>HYPERLINK("https://lsnyc.legalserver.org/matter/dynamic-profile/view/1904301","19-1904301")</f>
        <v>0</v>
      </c>
      <c r="B19" t="s">
        <v>45</v>
      </c>
      <c r="C19" t="s">
        <v>46</v>
      </c>
      <c r="D19" t="s">
        <v>47</v>
      </c>
      <c r="F19" s="3">
        <v>43655</v>
      </c>
      <c r="G19" s="3">
        <v>43686</v>
      </c>
      <c r="H19" t="s">
        <v>65</v>
      </c>
      <c r="I19" t="s">
        <v>86</v>
      </c>
      <c r="J19" t="s">
        <v>107</v>
      </c>
      <c r="K19" t="s">
        <v>113</v>
      </c>
      <c r="L19" t="s">
        <v>117</v>
      </c>
      <c r="M19" t="s">
        <v>125</v>
      </c>
      <c r="N19">
        <v>11692</v>
      </c>
      <c r="O19" t="s">
        <v>126</v>
      </c>
      <c r="P19" t="s">
        <v>113</v>
      </c>
      <c r="Q19" t="s">
        <v>113</v>
      </c>
      <c r="S19">
        <v>5</v>
      </c>
      <c r="AA19" t="s">
        <v>145</v>
      </c>
      <c r="AB19">
        <v>0</v>
      </c>
      <c r="AC19" t="s">
        <v>145</v>
      </c>
      <c r="AD19">
        <v>0</v>
      </c>
      <c r="AE19">
        <v>0</v>
      </c>
      <c r="AF19">
        <v>0</v>
      </c>
      <c r="AG19">
        <v>0</v>
      </c>
      <c r="AH19" t="s">
        <v>148</v>
      </c>
      <c r="AJ19">
        <v>0</v>
      </c>
      <c r="AK19" t="s">
        <v>113</v>
      </c>
      <c r="AL19" t="s">
        <v>113</v>
      </c>
      <c r="AM19" t="s">
        <v>113</v>
      </c>
      <c r="AN19" t="s">
        <v>149</v>
      </c>
      <c r="AO19" t="s">
        <v>113</v>
      </c>
      <c r="AP19" t="s">
        <v>162</v>
      </c>
    </row>
    <row r="20" spans="1:42">
      <c r="A20" s="1">
        <f>HYPERLINK("https://lsnyc.legalserver.org/matter/dynamic-profile/view/1887054","19-1887054")</f>
        <v>0</v>
      </c>
      <c r="B20" t="s">
        <v>45</v>
      </c>
      <c r="C20" t="s">
        <v>46</v>
      </c>
      <c r="D20" t="s">
        <v>47</v>
      </c>
      <c r="F20" s="3">
        <v>43469</v>
      </c>
      <c r="G20" s="3">
        <v>43719</v>
      </c>
      <c r="H20" t="s">
        <v>66</v>
      </c>
      <c r="J20" t="s">
        <v>108</v>
      </c>
      <c r="K20" t="s">
        <v>113</v>
      </c>
      <c r="L20" t="s">
        <v>117</v>
      </c>
      <c r="M20" t="s">
        <v>125</v>
      </c>
      <c r="N20">
        <v>11433</v>
      </c>
      <c r="O20" t="s">
        <v>126</v>
      </c>
      <c r="P20" t="s">
        <v>113</v>
      </c>
      <c r="Q20" t="s">
        <v>113</v>
      </c>
      <c r="R20">
        <v>3</v>
      </c>
      <c r="S20">
        <v>5</v>
      </c>
      <c r="U20" t="s">
        <v>128</v>
      </c>
      <c r="V20" t="s">
        <v>130</v>
      </c>
      <c r="W20" t="s">
        <v>135</v>
      </c>
      <c r="X20" t="s">
        <v>139</v>
      </c>
      <c r="Z20" t="s">
        <v>144</v>
      </c>
      <c r="AA20" t="s">
        <v>147</v>
      </c>
      <c r="AB20">
        <v>0</v>
      </c>
      <c r="AC20" t="s">
        <v>147</v>
      </c>
      <c r="AD20">
        <v>0</v>
      </c>
      <c r="AE20">
        <v>0</v>
      </c>
      <c r="AF20">
        <v>0</v>
      </c>
      <c r="AG20">
        <v>0</v>
      </c>
      <c r="AH20" t="s">
        <v>148</v>
      </c>
      <c r="AJ20">
        <v>0</v>
      </c>
      <c r="AK20" t="s">
        <v>113</v>
      </c>
      <c r="AL20" t="s">
        <v>113</v>
      </c>
      <c r="AM20" t="s">
        <v>113</v>
      </c>
      <c r="AN20" t="s">
        <v>149</v>
      </c>
      <c r="AO20" t="s">
        <v>113</v>
      </c>
      <c r="AP20" t="s">
        <v>162</v>
      </c>
    </row>
    <row r="21" spans="1:42">
      <c r="A21" s="1">
        <f>HYPERLINK("https://lsnyc.legalserver.org/matter/dynamic-profile/view/1901059","19-1901059")</f>
        <v>0</v>
      </c>
      <c r="B21" t="s">
        <v>45</v>
      </c>
      <c r="C21" t="s">
        <v>46</v>
      </c>
      <c r="D21" t="s">
        <v>47</v>
      </c>
      <c r="F21" s="3">
        <v>43614</v>
      </c>
      <c r="G21" s="3">
        <v>43735</v>
      </c>
      <c r="H21" t="s">
        <v>67</v>
      </c>
      <c r="I21" t="s">
        <v>87</v>
      </c>
      <c r="J21" t="s">
        <v>109</v>
      </c>
      <c r="K21" t="s">
        <v>113</v>
      </c>
      <c r="L21" t="s">
        <v>119</v>
      </c>
      <c r="M21" t="s">
        <v>125</v>
      </c>
      <c r="N21">
        <v>11691</v>
      </c>
      <c r="O21" t="s">
        <v>126</v>
      </c>
      <c r="P21" t="s">
        <v>113</v>
      </c>
      <c r="Q21" t="s">
        <v>113</v>
      </c>
      <c r="S21">
        <v>5</v>
      </c>
      <c r="AA21" t="s">
        <v>145</v>
      </c>
      <c r="AB21">
        <v>0</v>
      </c>
      <c r="AC21" t="s">
        <v>145</v>
      </c>
      <c r="AD21">
        <v>0</v>
      </c>
      <c r="AE21">
        <v>0</v>
      </c>
      <c r="AF21">
        <v>0</v>
      </c>
      <c r="AG21">
        <v>0</v>
      </c>
      <c r="AH21" t="s">
        <v>148</v>
      </c>
      <c r="AJ21">
        <v>0</v>
      </c>
      <c r="AK21" t="s">
        <v>113</v>
      </c>
      <c r="AL21" t="s">
        <v>113</v>
      </c>
      <c r="AM21" t="s">
        <v>113</v>
      </c>
      <c r="AN21" t="s">
        <v>149</v>
      </c>
      <c r="AO21" t="s">
        <v>113</v>
      </c>
      <c r="AP21" t="s">
        <v>163</v>
      </c>
    </row>
    <row r="22" spans="1:42">
      <c r="A22" s="1">
        <f>HYPERLINK("https://lsnyc.legalserver.org/matter/dynamic-profile/view/1903992","19-1903992")</f>
        <v>0</v>
      </c>
      <c r="B22" t="s">
        <v>45</v>
      </c>
      <c r="C22" t="s">
        <v>46</v>
      </c>
      <c r="D22" t="s">
        <v>47</v>
      </c>
      <c r="F22" s="3">
        <v>43649</v>
      </c>
      <c r="G22" s="3">
        <v>43718</v>
      </c>
      <c r="H22" t="s">
        <v>68</v>
      </c>
      <c r="I22" t="s">
        <v>88</v>
      </c>
      <c r="J22" t="s">
        <v>110</v>
      </c>
      <c r="K22" t="s">
        <v>113</v>
      </c>
      <c r="L22" t="s">
        <v>117</v>
      </c>
      <c r="M22" t="s">
        <v>125</v>
      </c>
      <c r="N22">
        <v>11365</v>
      </c>
      <c r="O22" t="s">
        <v>126</v>
      </c>
      <c r="P22" t="s">
        <v>113</v>
      </c>
      <c r="Q22" t="s">
        <v>113</v>
      </c>
      <c r="R22">
        <v>4</v>
      </c>
      <c r="S22">
        <v>5</v>
      </c>
      <c r="U22" t="s">
        <v>129</v>
      </c>
      <c r="V22" t="s">
        <v>130</v>
      </c>
      <c r="Z22" t="s">
        <v>142</v>
      </c>
      <c r="AA22" t="s">
        <v>145</v>
      </c>
      <c r="AB22">
        <v>0</v>
      </c>
      <c r="AC22" t="s">
        <v>145</v>
      </c>
      <c r="AD22">
        <v>0</v>
      </c>
      <c r="AE22">
        <v>0</v>
      </c>
      <c r="AF22">
        <v>0</v>
      </c>
      <c r="AG22">
        <v>0</v>
      </c>
      <c r="AH22" t="s">
        <v>148</v>
      </c>
      <c r="AJ22">
        <v>0</v>
      </c>
      <c r="AK22" t="s">
        <v>113</v>
      </c>
      <c r="AL22" t="s">
        <v>113</v>
      </c>
      <c r="AM22" t="s">
        <v>113</v>
      </c>
      <c r="AN22" t="s">
        <v>149</v>
      </c>
      <c r="AO22" t="s">
        <v>113</v>
      </c>
      <c r="AP22" t="s">
        <v>161</v>
      </c>
    </row>
    <row r="23" spans="1:42">
      <c r="A23" s="1">
        <f>HYPERLINK("https://lsnyc.legalserver.org/matter/dynamic-profile/view/1899254","19-1899254")</f>
        <v>0</v>
      </c>
      <c r="B23" t="s">
        <v>45</v>
      </c>
      <c r="C23" t="s">
        <v>46</v>
      </c>
      <c r="D23" t="s">
        <v>47</v>
      </c>
      <c r="F23" s="3">
        <v>43593</v>
      </c>
      <c r="G23" s="3">
        <v>43685</v>
      </c>
      <c r="H23" t="s">
        <v>69</v>
      </c>
      <c r="I23" t="s">
        <v>89</v>
      </c>
      <c r="J23" t="s">
        <v>111</v>
      </c>
      <c r="K23" t="s">
        <v>112</v>
      </c>
      <c r="L23" t="s">
        <v>115</v>
      </c>
      <c r="M23" t="s">
        <v>125</v>
      </c>
      <c r="N23">
        <v>11369</v>
      </c>
      <c r="O23" t="s">
        <v>126</v>
      </c>
      <c r="P23" t="s">
        <v>113</v>
      </c>
      <c r="Q23" t="s">
        <v>113</v>
      </c>
      <c r="R23">
        <v>4</v>
      </c>
      <c r="S23">
        <v>5</v>
      </c>
      <c r="Z23" t="s">
        <v>142</v>
      </c>
      <c r="AA23" t="s">
        <v>145</v>
      </c>
      <c r="AB23">
        <v>0</v>
      </c>
      <c r="AC23" t="s">
        <v>145</v>
      </c>
      <c r="AD23">
        <v>0</v>
      </c>
      <c r="AE23">
        <v>0</v>
      </c>
      <c r="AF23">
        <v>0</v>
      </c>
      <c r="AG23">
        <v>0</v>
      </c>
      <c r="AH23" t="s">
        <v>148</v>
      </c>
      <c r="AJ23">
        <v>0</v>
      </c>
      <c r="AK23" t="s">
        <v>113</v>
      </c>
      <c r="AL23" t="s">
        <v>113</v>
      </c>
      <c r="AM23" t="s">
        <v>113</v>
      </c>
      <c r="AN23" t="s">
        <v>149</v>
      </c>
      <c r="AO23" t="s">
        <v>113</v>
      </c>
      <c r="AP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Exceptions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2019-10-01T14:37:33Z</dcterms:created>
  <dcterms:modified xsi:type="dcterms:W3CDTF">2019-10-01T14:37:33Z</dcterms:modified>
</cp:coreProperties>
</file>