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<sst xmlns="http://schemas.openxmlformats.org/spreadsheetml/2006/main" count="412" uniqueCount="212">
  <si>
    <t>Hyperlinked Case #</t>
  </si>
  <si>
    <t>Primary Advocate</t>
  </si>
  <si>
    <t>firstname</t>
  </si>
  <si>
    <t>lastname</t>
  </si>
  <si>
    <t>HRA Release?</t>
  </si>
  <si>
    <t xml:space="preserve">Level of Service </t>
  </si>
  <si>
    <t>proceeding</t>
  </si>
  <si>
    <t>SSN</t>
  </si>
  <si>
    <t>PA_number</t>
  </si>
  <si>
    <t>DOB</t>
  </si>
  <si>
    <t>num_adults</t>
  </si>
  <si>
    <t>num_children</t>
  </si>
  <si>
    <t>street_number</t>
  </si>
  <si>
    <t>Street</t>
  </si>
  <si>
    <t>Unit</t>
  </si>
  <si>
    <t>city</t>
  </si>
  <si>
    <t>zip</t>
  </si>
  <si>
    <t>rent</t>
  </si>
  <si>
    <t>LT_index</t>
  </si>
  <si>
    <t>proceeding_level</t>
  </si>
  <si>
    <t>years_in_apt</t>
  </si>
  <si>
    <t>language</t>
  </si>
  <si>
    <t>referral_source</t>
  </si>
  <si>
    <t>income</t>
  </si>
  <si>
    <t>eligibility_date</t>
  </si>
  <si>
    <t>posture</t>
  </si>
  <si>
    <t>DHCI</t>
  </si>
  <si>
    <t>below_200_FPL</t>
  </si>
  <si>
    <t>units_in_bldg</t>
  </si>
  <si>
    <t>subsidy_type</t>
  </si>
  <si>
    <t>housing_type</t>
  </si>
  <si>
    <t>outcome_date</t>
  </si>
  <si>
    <t>outcome</t>
  </si>
  <si>
    <t>services_rendered</t>
  </si>
  <si>
    <t>activities</t>
  </si>
  <si>
    <t>waiver_approval_date</t>
  </si>
  <si>
    <t>waiver</t>
  </si>
  <si>
    <t>Percentage of Poverty</t>
  </si>
  <si>
    <t>Belhomme, Wilesca</t>
  </si>
  <si>
    <t>Corsaro, Veronica</t>
  </si>
  <si>
    <t>Cowen, Lindsay</t>
  </si>
  <si>
    <t>Ross, Jasmine</t>
  </si>
  <si>
    <t>Watson, Michael</t>
  </si>
  <si>
    <t>Beverley</t>
  </si>
  <si>
    <t>Maisie</t>
  </si>
  <si>
    <t>Johny</t>
  </si>
  <si>
    <t>Liautaud</t>
  </si>
  <si>
    <t>Evita</t>
  </si>
  <si>
    <t>Marie</t>
  </si>
  <si>
    <t>Esperanza</t>
  </si>
  <si>
    <t>Leslie</t>
  </si>
  <si>
    <t>Jasmine</t>
  </si>
  <si>
    <t>Anita</t>
  </si>
  <si>
    <t>Jackson</t>
  </si>
  <si>
    <t>Elisa</t>
  </si>
  <si>
    <t>George</t>
  </si>
  <si>
    <t>Emmanuel</t>
  </si>
  <si>
    <t>Marjorie</t>
  </si>
  <si>
    <t>Moren</t>
  </si>
  <si>
    <t>Deryl</t>
  </si>
  <si>
    <t>Thashana</t>
  </si>
  <si>
    <t>Antoine</t>
  </si>
  <si>
    <t>Lori</t>
  </si>
  <si>
    <t>Sadatu</t>
  </si>
  <si>
    <t>Lisa</t>
  </si>
  <si>
    <t>Julie</t>
  </si>
  <si>
    <t>Jacobs</t>
  </si>
  <si>
    <t>Hodgson</t>
  </si>
  <si>
    <t>Saint Louis</t>
  </si>
  <si>
    <t>Joseph</t>
  </si>
  <si>
    <t>Bestman</t>
  </si>
  <si>
    <t>Colinet</t>
  </si>
  <si>
    <t>Pena</t>
  </si>
  <si>
    <t>McGhee</t>
  </si>
  <si>
    <t>Alexandre</t>
  </si>
  <si>
    <t>Omatyar</t>
  </si>
  <si>
    <t>Quinn</t>
  </si>
  <si>
    <t>Violani</t>
  </si>
  <si>
    <t>Wever</t>
  </si>
  <si>
    <t>Clark</t>
  </si>
  <si>
    <t>Desse</t>
  </si>
  <si>
    <t>Andre</t>
  </si>
  <si>
    <t>Harvin</t>
  </si>
  <si>
    <t>Perez</t>
  </si>
  <si>
    <t>Riley</t>
  </si>
  <si>
    <t>Usman</t>
  </si>
  <si>
    <t>Shapiro</t>
  </si>
  <si>
    <t>Small</t>
  </si>
  <si>
    <t>Yes</t>
  </si>
  <si>
    <t>No</t>
  </si>
  <si>
    <t xml:space="preserve"> </t>
  </si>
  <si>
    <t>HO</t>
  </si>
  <si>
    <t>NP</t>
  </si>
  <si>
    <t>592-33-4514</t>
  </si>
  <si>
    <t>156-72-1990</t>
  </si>
  <si>
    <t>119-52-5006</t>
  </si>
  <si>
    <t>043-52-2819</t>
  </si>
  <si>
    <t>073-62-7777</t>
  </si>
  <si>
    <t>249-81-5160</t>
  </si>
  <si>
    <t>093-98-8840</t>
  </si>
  <si>
    <t>065-78-6382</t>
  </si>
  <si>
    <t>157-08-8925</t>
  </si>
  <si>
    <t>403-11-8022</t>
  </si>
  <si>
    <t>093-52-7486</t>
  </si>
  <si>
    <t>106-72-0405</t>
  </si>
  <si>
    <t>089-58-1430</t>
  </si>
  <si>
    <t>126-26-4584</t>
  </si>
  <si>
    <t>095-64-7896</t>
  </si>
  <si>
    <t>102-58-2738</t>
  </si>
  <si>
    <t>102-74-5685</t>
  </si>
  <si>
    <t>569-43-5434</t>
  </si>
  <si>
    <t>105-60-4005</t>
  </si>
  <si>
    <t>018065971G</t>
  </si>
  <si>
    <t>12/24/1956</t>
  </si>
  <si>
    <t>01/01/1979</t>
  </si>
  <si>
    <t>04/02/1970</t>
  </si>
  <si>
    <t>08/26/1945</t>
  </si>
  <si>
    <t>04/19/1953</t>
  </si>
  <si>
    <t>10/29/1943</t>
  </si>
  <si>
    <t>12/20/1948</t>
  </si>
  <si>
    <t>07/21/1984</t>
  </si>
  <si>
    <t>01/01/1958</t>
  </si>
  <si>
    <t>07/25/1982</t>
  </si>
  <si>
    <t>05/10/1990</t>
  </si>
  <si>
    <t>01/10/1972</t>
  </si>
  <si>
    <t>09/29/1963</t>
  </si>
  <si>
    <t>03/09/1962</t>
  </si>
  <si>
    <t>04/02/1962</t>
  </si>
  <si>
    <t>03/28/1962</t>
  </si>
  <si>
    <t>01/18/1944</t>
  </si>
  <si>
    <t>07/24/1980</t>
  </si>
  <si>
    <t>04/02/1974</t>
  </si>
  <si>
    <t>02/26/1986</t>
  </si>
  <si>
    <t>06/24/1974</t>
  </si>
  <si>
    <t>09/26/1959</t>
  </si>
  <si>
    <t>03/16/1977</t>
  </si>
  <si>
    <t xml:space="preserve">Linden Blvd     </t>
  </si>
  <si>
    <t xml:space="preserve">Eastern Pkwy     </t>
  </si>
  <si>
    <t xml:space="preserve">E 18th St    </t>
  </si>
  <si>
    <t xml:space="preserve">E 24th St    </t>
  </si>
  <si>
    <t xml:space="preserve">Pacific St     </t>
  </si>
  <si>
    <t xml:space="preserve">Albany Ave     </t>
  </si>
  <si>
    <t xml:space="preserve">Newkirk Ave     </t>
  </si>
  <si>
    <t xml:space="preserve">S Elliott Pl    </t>
  </si>
  <si>
    <t xml:space="preserve">Willoughby Ave     </t>
  </si>
  <si>
    <t xml:space="preserve">Downing St     </t>
  </si>
  <si>
    <t xml:space="preserve">President St     </t>
  </si>
  <si>
    <t xml:space="preserve">Lincoln Rd     </t>
  </si>
  <si>
    <t xml:space="preserve">Saint Marks Ave    </t>
  </si>
  <si>
    <t xml:space="preserve">Fort Hamilton Pkwy    </t>
  </si>
  <si>
    <t>14B</t>
  </si>
  <si>
    <t>5G</t>
  </si>
  <si>
    <t>2D</t>
  </si>
  <si>
    <t>2E</t>
  </si>
  <si>
    <t>3E</t>
  </si>
  <si>
    <t>4C</t>
  </si>
  <si>
    <t>5C</t>
  </si>
  <si>
    <t>5D</t>
  </si>
  <si>
    <t>4R</t>
  </si>
  <si>
    <t>3F</t>
  </si>
  <si>
    <t>4F</t>
  </si>
  <si>
    <t>5I</t>
  </si>
  <si>
    <t>2C</t>
  </si>
  <si>
    <t>9B</t>
  </si>
  <si>
    <t>3T</t>
  </si>
  <si>
    <t>4M</t>
  </si>
  <si>
    <t>2F</t>
  </si>
  <si>
    <t>#17A</t>
  </si>
  <si>
    <t>5L</t>
  </si>
  <si>
    <t>C6D</t>
  </si>
  <si>
    <t>Brooklyn</t>
  </si>
  <si>
    <t>$1,106.76</t>
  </si>
  <si>
    <t>$0.00</t>
  </si>
  <si>
    <t>$880.58</t>
  </si>
  <si>
    <t>$1,133.28</t>
  </si>
  <si>
    <t>$869.85</t>
  </si>
  <si>
    <t>LT-088059-18/KI</t>
  </si>
  <si>
    <t>Individual</t>
  </si>
  <si>
    <t>English</t>
  </si>
  <si>
    <t>Creole</t>
  </si>
  <si>
    <t>French Creole</t>
  </si>
  <si>
    <t>Spanish</t>
  </si>
  <si>
    <t>$13,000.00</t>
  </si>
  <si>
    <t>$10,068.00</t>
  </si>
  <si>
    <t>$9,600.00</t>
  </si>
  <si>
    <t>$33,800.00</t>
  </si>
  <si>
    <t>$14,400.00</t>
  </si>
  <si>
    <t>$15,600.00</t>
  </si>
  <si>
    <t>$49,608.00</t>
  </si>
  <si>
    <t>$102,000.00</t>
  </si>
  <si>
    <t>$37,333.92</t>
  </si>
  <si>
    <t>$55,927.00</t>
  </si>
  <si>
    <t>$85,000.00</t>
  </si>
  <si>
    <t>$18,000.00</t>
  </si>
  <si>
    <t>$20,400.00</t>
  </si>
  <si>
    <t>$24,600.00</t>
  </si>
  <si>
    <t>08/09/2018</t>
  </si>
  <si>
    <t>02/11/2019</t>
  </si>
  <si>
    <t>05/22/2019</t>
  </si>
  <si>
    <t>05/23/2019</t>
  </si>
  <si>
    <t>04/09/2019</t>
  </si>
  <si>
    <t>04/03/2019</t>
  </si>
  <si>
    <t>04/08/2019</t>
  </si>
  <si>
    <t>03/04/2019</t>
  </si>
  <si>
    <t>10/23/2018</t>
  </si>
  <si>
    <t>02/22/2019</t>
  </si>
  <si>
    <t>12/10/2018</t>
  </si>
  <si>
    <t>05/02/2019</t>
  </si>
  <si>
    <t>10/30/2018</t>
  </si>
  <si>
    <t>03/14/2019</t>
  </si>
  <si>
    <t>Rent-Regulated</t>
  </si>
  <si>
    <t>Income Waiver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</si>
</sst>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6"/>
  <sheetViews>
    <sheetView tabSelected="1" workbookViewId="0"/>
  </sheetViews>
  <sheetFormatPr defaultRowHeight="15"/>
  <cols>
    <col min="1" max="1" width="20.7109375" style="1" customWidth="1"/>
  </cols>
  <sheetData>
    <row r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>
        <f>HYPERLINK("https://cms.ls-nyc.org/matter/dynamic-profile/view/1891139","19-1891139")</f>
        <v>0</v>
      </c>
      <c r="B2" t="s">
        <v>38</v>
      </c>
      <c r="C2" t="s">
        <v>43</v>
      </c>
      <c r="D2" t="s">
        <v>66</v>
      </c>
      <c r="E2" t="s">
        <v>88</v>
      </c>
      <c r="J2" t="s">
        <v>113</v>
      </c>
      <c r="K2">
        <v>2</v>
      </c>
      <c r="L2">
        <v>0</v>
      </c>
      <c r="M2">
        <v>95</v>
      </c>
      <c r="N2" t="s">
        <v>136</v>
      </c>
      <c r="O2" t="s">
        <v>150</v>
      </c>
      <c r="P2" t="s">
        <v>170</v>
      </c>
      <c r="Q2">
        <v>11226</v>
      </c>
      <c r="R2" t="s">
        <v>171</v>
      </c>
      <c r="U2">
        <v>25</v>
      </c>
      <c r="V2" t="s">
        <v>178</v>
      </c>
      <c r="X2" t="s">
        <v>182</v>
      </c>
      <c r="Y2" t="s">
        <v>196</v>
      </c>
      <c r="AA2" t="s">
        <v>88</v>
      </c>
      <c r="AB2" t="s">
        <v>88</v>
      </c>
      <c r="AC2">
        <v>0</v>
      </c>
      <c r="AL2">
        <v>76.88</v>
      </c>
    </row>
    <row r="3" spans="1:38">
      <c r="A3" s="1">
        <f>HYPERLINK("https://cms.ls-nyc.org/matter/dynamic-profile/view/1890813","19-1890813")</f>
        <v>0</v>
      </c>
      <c r="B3" t="s">
        <v>39</v>
      </c>
      <c r="C3" t="s">
        <v>44</v>
      </c>
      <c r="D3" t="s">
        <v>67</v>
      </c>
      <c r="E3" t="s">
        <v>89</v>
      </c>
      <c r="J3" t="s">
        <v>114</v>
      </c>
      <c r="K3">
        <v>4</v>
      </c>
      <c r="L3">
        <v>1</v>
      </c>
      <c r="M3">
        <v>410</v>
      </c>
      <c r="N3" t="s">
        <v>137</v>
      </c>
      <c r="O3" t="s">
        <v>151</v>
      </c>
      <c r="P3" t="s">
        <v>170</v>
      </c>
      <c r="Q3">
        <v>11225</v>
      </c>
      <c r="R3" t="s">
        <v>172</v>
      </c>
      <c r="T3" t="s">
        <v>177</v>
      </c>
      <c r="U3">
        <v>32</v>
      </c>
      <c r="V3" t="s">
        <v>178</v>
      </c>
      <c r="X3" t="s">
        <v>183</v>
      </c>
      <c r="Y3" t="s">
        <v>197</v>
      </c>
      <c r="AA3" t="s">
        <v>88</v>
      </c>
      <c r="AB3" t="s">
        <v>88</v>
      </c>
      <c r="AC3">
        <v>72</v>
      </c>
      <c r="AL3">
        <v>33.37</v>
      </c>
    </row>
    <row r="4" spans="1:38">
      <c r="A4" s="1">
        <f>HYPERLINK("https://cms.ls-nyc.org/matter/dynamic-profile/view/1900437","19-1900437")</f>
        <v>0</v>
      </c>
      <c r="B4" t="s">
        <v>39</v>
      </c>
      <c r="C4" t="s">
        <v>45</v>
      </c>
      <c r="D4" t="s">
        <v>68</v>
      </c>
      <c r="E4" t="s">
        <v>88</v>
      </c>
      <c r="H4" t="s">
        <v>93</v>
      </c>
      <c r="J4" t="s">
        <v>115</v>
      </c>
      <c r="K4">
        <v>2</v>
      </c>
      <c r="L4">
        <v>0</v>
      </c>
      <c r="M4">
        <v>180</v>
      </c>
      <c r="N4" t="s">
        <v>138</v>
      </c>
      <c r="O4" t="s">
        <v>152</v>
      </c>
      <c r="P4" t="s">
        <v>170</v>
      </c>
      <c r="Q4">
        <v>11226</v>
      </c>
      <c r="R4" t="s">
        <v>172</v>
      </c>
      <c r="U4">
        <v>0</v>
      </c>
      <c r="V4" t="s">
        <v>179</v>
      </c>
      <c r="X4" t="s">
        <v>184</v>
      </c>
      <c r="Y4" t="s">
        <v>198</v>
      </c>
      <c r="AA4" t="s">
        <v>90</v>
      </c>
      <c r="AB4" t="s">
        <v>88</v>
      </c>
      <c r="AC4">
        <v>0</v>
      </c>
      <c r="AL4">
        <v>56.77</v>
      </c>
    </row>
    <row r="5" spans="1:38">
      <c r="A5" s="1">
        <f>HYPERLINK("https://cms.ls-nyc.org/matter/dynamic-profile/view/1900440","19-1900440")</f>
        <v>0</v>
      </c>
      <c r="B5" t="s">
        <v>39</v>
      </c>
      <c r="C5" t="s">
        <v>46</v>
      </c>
      <c r="D5" t="s">
        <v>69</v>
      </c>
      <c r="E5" t="s">
        <v>88</v>
      </c>
      <c r="H5" t="s">
        <v>94</v>
      </c>
      <c r="J5" t="s">
        <v>116</v>
      </c>
      <c r="K5">
        <v>3</v>
      </c>
      <c r="L5">
        <v>0</v>
      </c>
      <c r="M5">
        <v>180</v>
      </c>
      <c r="N5" t="s">
        <v>138</v>
      </c>
      <c r="O5" t="s">
        <v>153</v>
      </c>
      <c r="P5" t="s">
        <v>170</v>
      </c>
      <c r="Q5">
        <v>11226</v>
      </c>
      <c r="R5" t="s">
        <v>172</v>
      </c>
      <c r="U5">
        <v>0</v>
      </c>
      <c r="V5" t="s">
        <v>180</v>
      </c>
      <c r="X5" t="s">
        <v>185</v>
      </c>
      <c r="Y5" t="s">
        <v>198</v>
      </c>
      <c r="AA5" t="s">
        <v>90</v>
      </c>
      <c r="AB5" t="s">
        <v>88</v>
      </c>
      <c r="AC5">
        <v>0</v>
      </c>
      <c r="AL5">
        <v>158.46</v>
      </c>
    </row>
    <row r="6" spans="1:38">
      <c r="A6" s="1">
        <f>HYPERLINK("https://cms.ls-nyc.org/matter/dynamic-profile/view/1900433","19-1900433")</f>
        <v>0</v>
      </c>
      <c r="B6" t="s">
        <v>39</v>
      </c>
      <c r="C6" t="s">
        <v>47</v>
      </c>
      <c r="D6" t="s">
        <v>70</v>
      </c>
      <c r="E6" t="s">
        <v>88</v>
      </c>
      <c r="H6" t="s">
        <v>95</v>
      </c>
      <c r="J6" t="s">
        <v>117</v>
      </c>
      <c r="K6">
        <v>2</v>
      </c>
      <c r="L6">
        <v>0</v>
      </c>
      <c r="M6">
        <v>180</v>
      </c>
      <c r="N6" t="s">
        <v>138</v>
      </c>
      <c r="O6" t="s">
        <v>154</v>
      </c>
      <c r="P6" t="s">
        <v>170</v>
      </c>
      <c r="Q6">
        <v>11226</v>
      </c>
      <c r="R6" t="s">
        <v>172</v>
      </c>
      <c r="U6">
        <v>0</v>
      </c>
      <c r="V6" t="s">
        <v>178</v>
      </c>
      <c r="X6" t="s">
        <v>186</v>
      </c>
      <c r="Y6" t="s">
        <v>198</v>
      </c>
      <c r="AA6" t="s">
        <v>90</v>
      </c>
      <c r="AB6" t="s">
        <v>88</v>
      </c>
      <c r="AC6">
        <v>0</v>
      </c>
      <c r="AL6">
        <v>85.16</v>
      </c>
    </row>
    <row r="7" spans="1:38">
      <c r="A7" s="1">
        <f>HYPERLINK("https://cms.ls-nyc.org/matter/dynamic-profile/view/1900452","19-1900452")</f>
        <v>0</v>
      </c>
      <c r="B7" t="s">
        <v>39</v>
      </c>
      <c r="C7" t="s">
        <v>48</v>
      </c>
      <c r="D7" t="s">
        <v>71</v>
      </c>
      <c r="E7" t="s">
        <v>88</v>
      </c>
      <c r="H7" t="s">
        <v>96</v>
      </c>
      <c r="J7" t="s">
        <v>118</v>
      </c>
      <c r="K7">
        <v>1</v>
      </c>
      <c r="L7">
        <v>0</v>
      </c>
      <c r="M7">
        <v>180</v>
      </c>
      <c r="N7" t="s">
        <v>138</v>
      </c>
      <c r="O7" t="s">
        <v>155</v>
      </c>
      <c r="P7" t="s">
        <v>170</v>
      </c>
      <c r="Q7">
        <v>11226</v>
      </c>
      <c r="R7" t="s">
        <v>172</v>
      </c>
      <c r="U7">
        <v>0</v>
      </c>
      <c r="V7" t="s">
        <v>180</v>
      </c>
      <c r="X7" t="s">
        <v>187</v>
      </c>
      <c r="Y7" t="s">
        <v>198</v>
      </c>
      <c r="AA7" t="s">
        <v>90</v>
      </c>
      <c r="AB7" t="s">
        <v>88</v>
      </c>
      <c r="AC7">
        <v>0</v>
      </c>
      <c r="AL7">
        <v>124.9</v>
      </c>
    </row>
    <row r="8" spans="1:38">
      <c r="A8" s="1">
        <f>HYPERLINK("https://cms.ls-nyc.org/matter/dynamic-profile/view/1900617","19-1900617")</f>
        <v>0</v>
      </c>
      <c r="B8" t="s">
        <v>39</v>
      </c>
      <c r="C8" t="s">
        <v>49</v>
      </c>
      <c r="D8" t="s">
        <v>72</v>
      </c>
      <c r="E8" t="s">
        <v>88</v>
      </c>
      <c r="H8" t="s">
        <v>97</v>
      </c>
      <c r="J8" t="s">
        <v>119</v>
      </c>
      <c r="K8">
        <v>4</v>
      </c>
      <c r="L8">
        <v>0</v>
      </c>
      <c r="M8">
        <v>180</v>
      </c>
      <c r="N8" t="s">
        <v>138</v>
      </c>
      <c r="O8" t="s">
        <v>156</v>
      </c>
      <c r="P8" t="s">
        <v>170</v>
      </c>
      <c r="Q8">
        <v>11226</v>
      </c>
      <c r="R8" t="s">
        <v>172</v>
      </c>
      <c r="U8">
        <v>0</v>
      </c>
      <c r="V8" t="s">
        <v>181</v>
      </c>
      <c r="X8" t="s">
        <v>188</v>
      </c>
      <c r="Y8" t="s">
        <v>199</v>
      </c>
      <c r="AA8" t="s">
        <v>90</v>
      </c>
      <c r="AB8" t="s">
        <v>88</v>
      </c>
      <c r="AC8">
        <v>0</v>
      </c>
      <c r="AL8">
        <v>192.65</v>
      </c>
    </row>
    <row r="9" spans="1:38">
      <c r="A9" s="1">
        <f>HYPERLINK("https://cms.ls-nyc.org/matter/dynamic-profile/view/1900598","19-1900598")</f>
        <v>0</v>
      </c>
      <c r="B9" t="s">
        <v>39</v>
      </c>
      <c r="C9" t="s">
        <v>50</v>
      </c>
      <c r="D9" t="s">
        <v>73</v>
      </c>
      <c r="E9" t="s">
        <v>88</v>
      </c>
      <c r="H9" t="s">
        <v>98</v>
      </c>
      <c r="J9" t="s">
        <v>120</v>
      </c>
      <c r="K9">
        <v>2</v>
      </c>
      <c r="L9">
        <v>0</v>
      </c>
      <c r="M9">
        <v>180</v>
      </c>
      <c r="N9" t="s">
        <v>138</v>
      </c>
      <c r="O9" t="s">
        <v>157</v>
      </c>
      <c r="P9" t="s">
        <v>170</v>
      </c>
      <c r="Q9">
        <v>11226</v>
      </c>
      <c r="R9" t="s">
        <v>172</v>
      </c>
      <c r="U9">
        <v>0</v>
      </c>
      <c r="V9" t="s">
        <v>178</v>
      </c>
      <c r="X9" t="s">
        <v>189</v>
      </c>
      <c r="Y9" t="s">
        <v>199</v>
      </c>
      <c r="AA9" t="s">
        <v>90</v>
      </c>
      <c r="AB9" t="s">
        <v>89</v>
      </c>
      <c r="AC9">
        <v>0</v>
      </c>
      <c r="AL9">
        <v>603.1900000000001</v>
      </c>
    </row>
    <row r="10" spans="1:38">
      <c r="A10" s="1">
        <f>HYPERLINK("https://cms.ls-nyc.org/matter/dynamic-profile/view/1896389","19-1896389")</f>
        <v>0</v>
      </c>
      <c r="B10" t="s">
        <v>40</v>
      </c>
      <c r="C10" t="s">
        <v>51</v>
      </c>
      <c r="D10" t="s">
        <v>74</v>
      </c>
      <c r="E10" t="s">
        <v>90</v>
      </c>
      <c r="J10" t="s">
        <v>121</v>
      </c>
      <c r="K10">
        <v>2</v>
      </c>
      <c r="L10">
        <v>0</v>
      </c>
      <c r="M10">
        <v>46</v>
      </c>
      <c r="N10" t="s">
        <v>136</v>
      </c>
      <c r="O10">
        <v>12</v>
      </c>
      <c r="P10" t="s">
        <v>170</v>
      </c>
      <c r="Q10">
        <v>11226</v>
      </c>
      <c r="R10" t="s">
        <v>172</v>
      </c>
      <c r="U10">
        <v>0</v>
      </c>
      <c r="V10" t="s">
        <v>179</v>
      </c>
      <c r="X10" t="s">
        <v>190</v>
      </c>
      <c r="Y10" t="s">
        <v>200</v>
      </c>
      <c r="AA10" t="s">
        <v>89</v>
      </c>
      <c r="AB10" t="s">
        <v>89</v>
      </c>
      <c r="AC10">
        <v>0</v>
      </c>
      <c r="AL10">
        <v>220.78</v>
      </c>
    </row>
    <row r="11" spans="1:38">
      <c r="A11" s="1">
        <f>HYPERLINK("https://cms.ls-nyc.org/matter/dynamic-profile/view/1895816","19-1895816")</f>
        <v>0</v>
      </c>
      <c r="B11" t="s">
        <v>40</v>
      </c>
      <c r="C11" t="s">
        <v>52</v>
      </c>
      <c r="D11" t="s">
        <v>75</v>
      </c>
      <c r="E11" t="s">
        <v>90</v>
      </c>
      <c r="G11" t="s">
        <v>91</v>
      </c>
      <c r="H11" t="s">
        <v>99</v>
      </c>
      <c r="J11" t="s">
        <v>122</v>
      </c>
      <c r="K11">
        <v>1</v>
      </c>
      <c r="L11">
        <v>1</v>
      </c>
      <c r="M11">
        <v>1546</v>
      </c>
      <c r="N11" t="s">
        <v>139</v>
      </c>
      <c r="P11" t="s">
        <v>170</v>
      </c>
      <c r="Q11">
        <v>11210</v>
      </c>
      <c r="R11" t="s">
        <v>172</v>
      </c>
      <c r="U11">
        <v>0</v>
      </c>
      <c r="V11" t="s">
        <v>178</v>
      </c>
      <c r="X11" t="s">
        <v>172</v>
      </c>
      <c r="Y11" t="s">
        <v>201</v>
      </c>
      <c r="AA11" t="s">
        <v>90</v>
      </c>
      <c r="AB11" t="s">
        <v>88</v>
      </c>
      <c r="AC11">
        <v>0</v>
      </c>
      <c r="AL11">
        <v>0</v>
      </c>
    </row>
    <row r="12" spans="1:38">
      <c r="A12" s="1">
        <f>HYPERLINK("https://cms.ls-nyc.org/matter/dynamic-profile/view/1895818","19-1895818")</f>
        <v>0</v>
      </c>
      <c r="B12" t="s">
        <v>40</v>
      </c>
      <c r="C12" t="s">
        <v>53</v>
      </c>
      <c r="D12" t="s">
        <v>76</v>
      </c>
      <c r="E12" t="s">
        <v>90</v>
      </c>
      <c r="H12" t="s">
        <v>100</v>
      </c>
      <c r="J12" t="s">
        <v>123</v>
      </c>
      <c r="K12">
        <v>2</v>
      </c>
      <c r="L12">
        <v>0</v>
      </c>
      <c r="M12">
        <v>483</v>
      </c>
      <c r="N12" t="s">
        <v>140</v>
      </c>
      <c r="O12" t="s">
        <v>158</v>
      </c>
      <c r="P12" t="s">
        <v>170</v>
      </c>
      <c r="Q12">
        <v>11217</v>
      </c>
      <c r="R12" t="s">
        <v>173</v>
      </c>
      <c r="U12">
        <v>7</v>
      </c>
      <c r="V12" t="s">
        <v>178</v>
      </c>
      <c r="X12" t="s">
        <v>191</v>
      </c>
      <c r="Y12" t="s">
        <v>201</v>
      </c>
      <c r="AA12" t="s">
        <v>90</v>
      </c>
      <c r="AB12" t="s">
        <v>89</v>
      </c>
      <c r="AC12">
        <v>0</v>
      </c>
      <c r="AK12" t="s">
        <v>211</v>
      </c>
      <c r="AL12">
        <v>330.73</v>
      </c>
    </row>
    <row r="13" spans="1:38">
      <c r="A13" s="1">
        <f>HYPERLINK("https://cms.ls-nyc.org/matter/dynamic-profile/view/1895830","19-1895830")</f>
        <v>0</v>
      </c>
      <c r="B13" t="s">
        <v>40</v>
      </c>
      <c r="C13" t="s">
        <v>54</v>
      </c>
      <c r="D13" t="s">
        <v>77</v>
      </c>
      <c r="E13" t="s">
        <v>90</v>
      </c>
      <c r="H13" t="s">
        <v>101</v>
      </c>
      <c r="J13" t="s">
        <v>124</v>
      </c>
      <c r="K13">
        <v>1</v>
      </c>
      <c r="L13">
        <v>0</v>
      </c>
      <c r="M13">
        <v>483</v>
      </c>
      <c r="N13" t="s">
        <v>140</v>
      </c>
      <c r="O13" t="s">
        <v>159</v>
      </c>
      <c r="P13" t="s">
        <v>170</v>
      </c>
      <c r="Q13">
        <v>11217</v>
      </c>
      <c r="R13" t="s">
        <v>174</v>
      </c>
      <c r="U13">
        <v>4</v>
      </c>
      <c r="V13" t="s">
        <v>178</v>
      </c>
      <c r="X13" t="s">
        <v>172</v>
      </c>
      <c r="Y13" t="s">
        <v>201</v>
      </c>
      <c r="AA13" t="s">
        <v>90</v>
      </c>
      <c r="AB13" t="s">
        <v>88</v>
      </c>
      <c r="AC13">
        <v>0</v>
      </c>
      <c r="AL13">
        <v>0</v>
      </c>
    </row>
    <row r="14" spans="1:38">
      <c r="A14" s="1">
        <f>HYPERLINK("https://cms.ls-nyc.org/matter/dynamic-profile/view/1896213","19-1896213")</f>
        <v>0</v>
      </c>
      <c r="B14" t="s">
        <v>40</v>
      </c>
      <c r="C14" t="s">
        <v>55</v>
      </c>
      <c r="D14" t="s">
        <v>78</v>
      </c>
      <c r="E14" t="s">
        <v>90</v>
      </c>
      <c r="G14" t="s">
        <v>92</v>
      </c>
      <c r="H14" t="s">
        <v>102</v>
      </c>
      <c r="J14" t="s">
        <v>125</v>
      </c>
      <c r="K14">
        <v>1</v>
      </c>
      <c r="L14">
        <v>0</v>
      </c>
      <c r="M14">
        <v>483</v>
      </c>
      <c r="N14" t="s">
        <v>140</v>
      </c>
      <c r="O14" t="s">
        <v>160</v>
      </c>
      <c r="P14" t="s">
        <v>170</v>
      </c>
      <c r="Q14">
        <v>11217</v>
      </c>
      <c r="R14" t="s">
        <v>172</v>
      </c>
      <c r="U14">
        <v>0</v>
      </c>
      <c r="V14" t="s">
        <v>178</v>
      </c>
      <c r="X14" t="s">
        <v>172</v>
      </c>
      <c r="Y14" t="s">
        <v>202</v>
      </c>
      <c r="AA14" t="s">
        <v>90</v>
      </c>
      <c r="AB14" t="s">
        <v>88</v>
      </c>
      <c r="AC14">
        <v>0</v>
      </c>
      <c r="AE14" t="s">
        <v>210</v>
      </c>
      <c r="AL14">
        <v>0</v>
      </c>
    </row>
    <row r="15" spans="1:38">
      <c r="A15" s="1">
        <f>HYPERLINK("https://cms.ls-nyc.org/matter/dynamic-profile/view/1895823","19-1895823")</f>
        <v>0</v>
      </c>
      <c r="B15" t="s">
        <v>40</v>
      </c>
      <c r="C15" t="s">
        <v>55</v>
      </c>
      <c r="D15" t="s">
        <v>78</v>
      </c>
      <c r="E15" t="s">
        <v>90</v>
      </c>
      <c r="H15" t="s">
        <v>102</v>
      </c>
      <c r="J15" t="s">
        <v>125</v>
      </c>
      <c r="K15">
        <v>1</v>
      </c>
      <c r="L15">
        <v>0</v>
      </c>
      <c r="M15">
        <v>483</v>
      </c>
      <c r="N15" t="s">
        <v>140</v>
      </c>
      <c r="O15" t="s">
        <v>160</v>
      </c>
      <c r="P15" t="s">
        <v>170</v>
      </c>
      <c r="Q15">
        <v>11217</v>
      </c>
      <c r="R15" t="s">
        <v>175</v>
      </c>
      <c r="U15">
        <v>10</v>
      </c>
      <c r="V15" t="s">
        <v>178</v>
      </c>
      <c r="X15" t="s">
        <v>172</v>
      </c>
      <c r="Y15" t="s">
        <v>201</v>
      </c>
      <c r="AA15" t="s">
        <v>90</v>
      </c>
      <c r="AB15" t="s">
        <v>88</v>
      </c>
      <c r="AC15">
        <v>0</v>
      </c>
      <c r="AL15">
        <v>0</v>
      </c>
    </row>
    <row r="16" spans="1:38">
      <c r="A16" s="1">
        <f>HYPERLINK("https://cms.ls-nyc.org/matter/dynamic-profile/view/1892536","19-1892536")</f>
        <v>0</v>
      </c>
      <c r="B16" t="s">
        <v>41</v>
      </c>
      <c r="C16" t="s">
        <v>56</v>
      </c>
      <c r="D16" t="s">
        <v>79</v>
      </c>
      <c r="E16" t="s">
        <v>90</v>
      </c>
      <c r="H16" t="s">
        <v>103</v>
      </c>
      <c r="J16" t="s">
        <v>126</v>
      </c>
      <c r="K16">
        <v>1</v>
      </c>
      <c r="L16">
        <v>0</v>
      </c>
      <c r="M16">
        <v>738</v>
      </c>
      <c r="N16" t="s">
        <v>141</v>
      </c>
      <c r="O16" t="s">
        <v>161</v>
      </c>
      <c r="P16" t="s">
        <v>170</v>
      </c>
      <c r="Q16">
        <v>11203</v>
      </c>
      <c r="R16" t="s">
        <v>172</v>
      </c>
      <c r="U16">
        <v>0</v>
      </c>
      <c r="V16" t="s">
        <v>178</v>
      </c>
      <c r="X16" t="s">
        <v>172</v>
      </c>
      <c r="Y16" t="s">
        <v>203</v>
      </c>
      <c r="AA16" t="s">
        <v>90</v>
      </c>
      <c r="AB16" t="s">
        <v>88</v>
      </c>
      <c r="AC16">
        <v>0</v>
      </c>
      <c r="AL16">
        <v>0</v>
      </c>
    </row>
    <row r="17" spans="1:38">
      <c r="A17" s="1">
        <f>HYPERLINK("https://cms.ls-nyc.org/matter/dynamic-profile/view/1881285","18-1881285")</f>
        <v>0</v>
      </c>
      <c r="B17" t="s">
        <v>41</v>
      </c>
      <c r="C17" t="s">
        <v>57</v>
      </c>
      <c r="D17" t="s">
        <v>80</v>
      </c>
      <c r="E17" t="s">
        <v>90</v>
      </c>
      <c r="H17" t="s">
        <v>104</v>
      </c>
      <c r="J17" t="s">
        <v>127</v>
      </c>
      <c r="K17">
        <v>1</v>
      </c>
      <c r="L17">
        <v>0</v>
      </c>
      <c r="M17">
        <v>2010</v>
      </c>
      <c r="N17" t="s">
        <v>142</v>
      </c>
      <c r="O17" t="s">
        <v>162</v>
      </c>
      <c r="P17" t="s">
        <v>170</v>
      </c>
      <c r="Q17">
        <v>11226</v>
      </c>
      <c r="R17" t="s">
        <v>172</v>
      </c>
      <c r="U17">
        <v>2</v>
      </c>
      <c r="V17" t="s">
        <v>179</v>
      </c>
      <c r="X17" t="s">
        <v>172</v>
      </c>
      <c r="Y17" t="s">
        <v>204</v>
      </c>
      <c r="AA17" t="s">
        <v>90</v>
      </c>
      <c r="AB17" t="s">
        <v>88</v>
      </c>
      <c r="AC17">
        <v>34</v>
      </c>
      <c r="AL17">
        <v>0</v>
      </c>
    </row>
    <row r="18" spans="1:38">
      <c r="A18" s="1">
        <f>HYPERLINK("https://cms.ls-nyc.org/matter/dynamic-profile/view/1891654","19-1891654")</f>
        <v>0</v>
      </c>
      <c r="B18" t="s">
        <v>41</v>
      </c>
      <c r="C18" t="s">
        <v>58</v>
      </c>
      <c r="D18" t="s">
        <v>81</v>
      </c>
      <c r="E18" t="s">
        <v>90</v>
      </c>
      <c r="H18" t="s">
        <v>105</v>
      </c>
      <c r="J18" t="s">
        <v>128</v>
      </c>
      <c r="K18">
        <v>2</v>
      </c>
      <c r="L18">
        <v>4</v>
      </c>
      <c r="M18">
        <v>161</v>
      </c>
      <c r="N18" t="s">
        <v>143</v>
      </c>
      <c r="O18" t="s">
        <v>163</v>
      </c>
      <c r="P18" t="s">
        <v>170</v>
      </c>
      <c r="Q18">
        <v>11217</v>
      </c>
      <c r="R18" t="s">
        <v>172</v>
      </c>
      <c r="U18">
        <v>0</v>
      </c>
      <c r="V18" t="s">
        <v>178</v>
      </c>
      <c r="X18" t="s">
        <v>192</v>
      </c>
      <c r="Y18" t="s">
        <v>205</v>
      </c>
      <c r="AA18" t="s">
        <v>90</v>
      </c>
      <c r="AB18" t="s">
        <v>89</v>
      </c>
      <c r="AC18">
        <v>0</v>
      </c>
      <c r="AL18">
        <v>245.74</v>
      </c>
    </row>
    <row r="19" spans="1:38">
      <c r="A19" s="1">
        <f>HYPERLINK("https://cms.ls-nyc.org/matter/dynamic-profile/view/1885281","18-1885281")</f>
        <v>0</v>
      </c>
      <c r="B19" t="s">
        <v>41</v>
      </c>
      <c r="C19" t="s">
        <v>59</v>
      </c>
      <c r="D19" t="s">
        <v>82</v>
      </c>
      <c r="E19" t="s">
        <v>90</v>
      </c>
      <c r="H19" t="s">
        <v>106</v>
      </c>
      <c r="J19" t="s">
        <v>129</v>
      </c>
      <c r="K19">
        <v>1</v>
      </c>
      <c r="L19">
        <v>0</v>
      </c>
      <c r="M19">
        <v>721</v>
      </c>
      <c r="N19" t="s">
        <v>144</v>
      </c>
      <c r="O19" t="s">
        <v>164</v>
      </c>
      <c r="P19" t="s">
        <v>170</v>
      </c>
      <c r="Q19">
        <v>11206</v>
      </c>
      <c r="R19" t="s">
        <v>172</v>
      </c>
      <c r="S19" t="s">
        <v>176</v>
      </c>
      <c r="U19">
        <v>0</v>
      </c>
      <c r="V19" t="s">
        <v>178</v>
      </c>
      <c r="X19" t="s">
        <v>193</v>
      </c>
      <c r="Y19" t="s">
        <v>206</v>
      </c>
      <c r="AA19" t="s">
        <v>90</v>
      </c>
      <c r="AB19" t="s">
        <v>88</v>
      </c>
      <c r="AC19">
        <v>0</v>
      </c>
      <c r="AL19">
        <v>148.27</v>
      </c>
    </row>
    <row r="20" spans="1:38">
      <c r="A20" s="1">
        <f>HYPERLINK("https://cms.ls-nyc.org/matter/dynamic-profile/view/1892533","19-1892533")</f>
        <v>0</v>
      </c>
      <c r="B20" t="s">
        <v>41</v>
      </c>
      <c r="C20" t="s">
        <v>60</v>
      </c>
      <c r="D20" t="s">
        <v>66</v>
      </c>
      <c r="E20" t="s">
        <v>90</v>
      </c>
      <c r="H20" t="s">
        <v>107</v>
      </c>
      <c r="J20" t="s">
        <v>130</v>
      </c>
      <c r="K20">
        <v>1</v>
      </c>
      <c r="L20">
        <v>2</v>
      </c>
      <c r="M20">
        <v>90</v>
      </c>
      <c r="N20" t="s">
        <v>145</v>
      </c>
      <c r="O20">
        <v>32</v>
      </c>
      <c r="P20" t="s">
        <v>170</v>
      </c>
      <c r="Q20">
        <v>11238</v>
      </c>
      <c r="R20" t="s">
        <v>172</v>
      </c>
      <c r="U20">
        <v>0</v>
      </c>
      <c r="V20" t="s">
        <v>178</v>
      </c>
      <c r="X20" t="s">
        <v>172</v>
      </c>
      <c r="Y20" t="s">
        <v>203</v>
      </c>
      <c r="AA20" t="s">
        <v>90</v>
      </c>
      <c r="AB20" t="s">
        <v>88</v>
      </c>
      <c r="AC20">
        <v>0</v>
      </c>
      <c r="AL20">
        <v>0</v>
      </c>
    </row>
    <row r="21" spans="1:38">
      <c r="A21" s="1">
        <f>HYPERLINK("https://cms.ls-nyc.org/matter/dynamic-profile/view/1898780","19-1898780")</f>
        <v>0</v>
      </c>
      <c r="B21" t="s">
        <v>41</v>
      </c>
      <c r="C21" t="s">
        <v>61</v>
      </c>
      <c r="D21" t="s">
        <v>83</v>
      </c>
      <c r="E21" t="s">
        <v>90</v>
      </c>
      <c r="H21" t="s">
        <v>108</v>
      </c>
      <c r="J21" t="s">
        <v>131</v>
      </c>
      <c r="K21">
        <v>1</v>
      </c>
      <c r="L21">
        <v>0</v>
      </c>
      <c r="M21">
        <v>1140</v>
      </c>
      <c r="N21" t="s">
        <v>146</v>
      </c>
      <c r="O21" t="s">
        <v>165</v>
      </c>
      <c r="P21" t="s">
        <v>170</v>
      </c>
      <c r="Q21">
        <v>11225</v>
      </c>
      <c r="R21" t="s">
        <v>172</v>
      </c>
      <c r="U21">
        <v>0</v>
      </c>
      <c r="V21" t="s">
        <v>178</v>
      </c>
      <c r="X21" t="s">
        <v>194</v>
      </c>
      <c r="Y21" t="s">
        <v>207</v>
      </c>
      <c r="AA21" t="s">
        <v>90</v>
      </c>
      <c r="AB21" t="s">
        <v>88</v>
      </c>
      <c r="AC21">
        <v>0</v>
      </c>
      <c r="AL21">
        <v>163.33</v>
      </c>
    </row>
    <row r="22" spans="1:38">
      <c r="A22" s="1">
        <f>HYPERLINK("https://cms.ls-nyc.org/matter/dynamic-profile/view/1881884","18-1881884")</f>
        <v>0</v>
      </c>
      <c r="B22" t="s">
        <v>41</v>
      </c>
      <c r="C22" t="s">
        <v>62</v>
      </c>
      <c r="D22" t="s">
        <v>84</v>
      </c>
      <c r="E22" t="s">
        <v>90</v>
      </c>
      <c r="H22" t="s">
        <v>109</v>
      </c>
      <c r="J22" t="s">
        <v>132</v>
      </c>
      <c r="K22">
        <v>1</v>
      </c>
      <c r="L22">
        <v>3</v>
      </c>
      <c r="M22">
        <v>377</v>
      </c>
      <c r="N22" t="s">
        <v>147</v>
      </c>
      <c r="O22" t="s">
        <v>166</v>
      </c>
      <c r="P22" t="s">
        <v>170</v>
      </c>
      <c r="Q22">
        <v>11225</v>
      </c>
      <c r="R22" t="s">
        <v>172</v>
      </c>
      <c r="U22">
        <v>0</v>
      </c>
      <c r="V22" t="s">
        <v>178</v>
      </c>
      <c r="X22" t="s">
        <v>194</v>
      </c>
      <c r="Y22" t="s">
        <v>208</v>
      </c>
      <c r="AA22" t="s">
        <v>90</v>
      </c>
      <c r="AB22" t="s">
        <v>88</v>
      </c>
      <c r="AC22">
        <v>0</v>
      </c>
      <c r="AL22">
        <v>81.27</v>
      </c>
    </row>
    <row r="23" spans="1:38">
      <c r="A23" s="1">
        <f>HYPERLINK("https://cms.ls-nyc.org/matter/dynamic-profile/view/1892535","19-1892535")</f>
        <v>0</v>
      </c>
      <c r="B23" t="s">
        <v>41</v>
      </c>
      <c r="C23" t="s">
        <v>63</v>
      </c>
      <c r="D23" t="s">
        <v>85</v>
      </c>
      <c r="E23" t="s">
        <v>90</v>
      </c>
      <c r="I23" t="s">
        <v>112</v>
      </c>
      <c r="J23" t="s">
        <v>133</v>
      </c>
      <c r="K23">
        <v>1</v>
      </c>
      <c r="L23">
        <v>1</v>
      </c>
      <c r="M23">
        <v>789</v>
      </c>
      <c r="N23" t="s">
        <v>148</v>
      </c>
      <c r="O23" t="s">
        <v>167</v>
      </c>
      <c r="P23" t="s">
        <v>170</v>
      </c>
      <c r="Q23">
        <v>11213</v>
      </c>
      <c r="R23" t="s">
        <v>172</v>
      </c>
      <c r="U23">
        <v>0</v>
      </c>
      <c r="V23" t="s">
        <v>178</v>
      </c>
      <c r="X23" t="s">
        <v>172</v>
      </c>
      <c r="Y23" t="s">
        <v>203</v>
      </c>
      <c r="AA23" t="s">
        <v>90</v>
      </c>
      <c r="AB23" t="s">
        <v>88</v>
      </c>
      <c r="AC23">
        <v>0</v>
      </c>
      <c r="AL23">
        <v>0</v>
      </c>
    </row>
    <row r="24" spans="1:38">
      <c r="A24" s="1">
        <f>HYPERLINK("https://cms.ls-nyc.org/matter/dynamic-profile/view/1893757","19-1893757")</f>
        <v>0</v>
      </c>
      <c r="B24" t="s">
        <v>41</v>
      </c>
      <c r="C24" t="s">
        <v>64</v>
      </c>
      <c r="D24" t="s">
        <v>86</v>
      </c>
      <c r="E24" t="s">
        <v>90</v>
      </c>
      <c r="H24" t="s">
        <v>110</v>
      </c>
      <c r="J24" t="s">
        <v>134</v>
      </c>
      <c r="K24">
        <v>1</v>
      </c>
      <c r="L24">
        <v>0</v>
      </c>
      <c r="M24">
        <v>738</v>
      </c>
      <c r="N24" t="s">
        <v>141</v>
      </c>
      <c r="O24" t="s">
        <v>168</v>
      </c>
      <c r="P24" t="s">
        <v>170</v>
      </c>
      <c r="Q24">
        <v>11203</v>
      </c>
      <c r="R24" t="s">
        <v>172</v>
      </c>
      <c r="U24">
        <v>0</v>
      </c>
      <c r="X24" t="s">
        <v>172</v>
      </c>
      <c r="Y24" t="s">
        <v>209</v>
      </c>
      <c r="AA24" t="s">
        <v>90</v>
      </c>
      <c r="AB24" t="s">
        <v>88</v>
      </c>
      <c r="AC24">
        <v>0</v>
      </c>
      <c r="AL24">
        <v>0</v>
      </c>
    </row>
    <row r="25" spans="1:38">
      <c r="A25" s="1">
        <f>HYPERLINK("https://cms.ls-nyc.org/matter/dynamic-profile/view/1896450","19-1896450")</f>
        <v>0</v>
      </c>
      <c r="B25" t="s">
        <v>41</v>
      </c>
      <c r="C25" t="s">
        <v>65</v>
      </c>
      <c r="D25" t="s">
        <v>87</v>
      </c>
      <c r="E25" t="s">
        <v>90</v>
      </c>
      <c r="H25" t="s">
        <v>111</v>
      </c>
      <c r="J25" t="s">
        <v>135</v>
      </c>
      <c r="K25">
        <v>1</v>
      </c>
      <c r="L25">
        <v>1</v>
      </c>
      <c r="M25">
        <v>9315</v>
      </c>
      <c r="N25" t="s">
        <v>149</v>
      </c>
      <c r="O25" t="s">
        <v>169</v>
      </c>
      <c r="P25" t="s">
        <v>170</v>
      </c>
      <c r="Q25">
        <v>11209</v>
      </c>
      <c r="R25" t="s">
        <v>172</v>
      </c>
      <c r="U25">
        <v>0</v>
      </c>
      <c r="V25" t="s">
        <v>178</v>
      </c>
      <c r="X25" t="s">
        <v>195</v>
      </c>
      <c r="Y25" t="s">
        <v>200</v>
      </c>
      <c r="AA25" t="s">
        <v>90</v>
      </c>
      <c r="AB25" t="s">
        <v>88</v>
      </c>
      <c r="AC25">
        <v>0</v>
      </c>
      <c r="AL25">
        <v>145.48</v>
      </c>
    </row>
    <row r="26" spans="1:38">
      <c r="A26" s="1">
        <f>HYPERLINK("https://cms.ls-nyc.org/matter/dynamic-profile/view/1896441","19-1896441")</f>
        <v>0</v>
      </c>
      <c r="B26" t="s">
        <v>42</v>
      </c>
      <c r="C26" t="s">
        <v>65</v>
      </c>
      <c r="D26" t="s">
        <v>87</v>
      </c>
      <c r="E26" t="s">
        <v>90</v>
      </c>
      <c r="H26" t="s">
        <v>111</v>
      </c>
      <c r="J26" t="s">
        <v>135</v>
      </c>
      <c r="K26">
        <v>1</v>
      </c>
      <c r="L26">
        <v>1</v>
      </c>
      <c r="M26">
        <v>9315</v>
      </c>
      <c r="N26" t="s">
        <v>149</v>
      </c>
      <c r="O26" t="s">
        <v>169</v>
      </c>
      <c r="P26" t="s">
        <v>170</v>
      </c>
      <c r="Q26">
        <v>11209</v>
      </c>
      <c r="R26" t="s">
        <v>172</v>
      </c>
      <c r="U26">
        <v>0</v>
      </c>
      <c r="V26" t="s">
        <v>178</v>
      </c>
      <c r="X26" t="s">
        <v>195</v>
      </c>
      <c r="Y26" t="s">
        <v>200</v>
      </c>
      <c r="AA26" t="s">
        <v>90</v>
      </c>
      <c r="AB26" t="s">
        <v>88</v>
      </c>
      <c r="AC26">
        <v>0</v>
      </c>
      <c r="AL26">
        <v>145.48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2019-06-25T16:06:58Z</dcterms:created>
  <dcterms:modified xsi:type="dcterms:W3CDTF">2019-06-25T16:06:58Z</dcterms:modified>
</cp:coreProperties>
</file>