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<sst xmlns="http://schemas.openxmlformats.org/spreadsheetml/2006/main" count="953" uniqueCount="185">
  <si>
    <t>Hyperlinked Case #</t>
  </si>
  <si>
    <t>Office</t>
  </si>
  <si>
    <t>Primary Advocate</t>
  </si>
  <si>
    <t>Client Name</t>
  </si>
  <si>
    <t>Special Legal Problem Code</t>
  </si>
  <si>
    <t>Level of Service</t>
  </si>
  <si>
    <t>Needs DHCI?</t>
  </si>
  <si>
    <t>Consent form?</t>
  </si>
  <si>
    <t>Exclude due to Income?</t>
  </si>
  <si>
    <t>Deliverable Tally</t>
  </si>
  <si>
    <t>BkLS</t>
  </si>
  <si>
    <t>MLS</t>
  </si>
  <si>
    <t>QLS</t>
  </si>
  <si>
    <t>SILS</t>
  </si>
  <si>
    <t>LSU</t>
  </si>
  <si>
    <t>BxLS</t>
  </si>
  <si>
    <t>Taylor, Stephanie</t>
  </si>
  <si>
    <t>Guerra, Yolanda</t>
  </si>
  <si>
    <t>Mattessich, Sandra</t>
  </si>
  <si>
    <t>Williams, Lorilei</t>
  </si>
  <si>
    <t>Ventura, Lynn</t>
  </si>
  <si>
    <t>Camargo, Tatiana</t>
  </si>
  <si>
    <t>Cardenas, Lizeth</t>
  </si>
  <si>
    <t>Sahai, Chelsea</t>
  </si>
  <si>
    <t>Chua, Janice</t>
  </si>
  <si>
    <t>Urizar, Ana</t>
  </si>
  <si>
    <t>Singh, Ermela</t>
  </si>
  <si>
    <t>Barrow, Jennifer</t>
  </si>
  <si>
    <t>Madrid, Andrea</t>
  </si>
  <si>
    <t>Telson, Sarah</t>
  </si>
  <si>
    <t>Chalas, Mayra</t>
  </si>
  <si>
    <t>Eugenio, Rosanna</t>
  </si>
  <si>
    <t>Ramos, Kathryn</t>
  </si>
  <si>
    <t>Odoemene, Udoka</t>
  </si>
  <si>
    <t>Zaman, Razeen</t>
  </si>
  <si>
    <t>Baltimore, Beth</t>
  </si>
  <si>
    <t>Patel, Kinjal</t>
  </si>
  <si>
    <t>Patel, Roopal</t>
  </si>
  <si>
    <t>Heine, Isabel</t>
  </si>
  <si>
    <t>Sosa Bernabez, Kilfor Y</t>
  </si>
  <si>
    <t>Hernandez, Jacqueline T.</t>
  </si>
  <si>
    <t>Castro Prada, Jose</t>
  </si>
  <si>
    <t>Gilbert, Bethany</t>
  </si>
  <si>
    <t>Orellana, Nolvin</t>
  </si>
  <si>
    <t>Barry, Alpha B.</t>
  </si>
  <si>
    <t>Crisanto Ordonez, Keylin S.</t>
  </si>
  <si>
    <t>Soliz Crisanto, Joan</t>
  </si>
  <si>
    <t>Quintanilla, Alejandro</t>
  </si>
  <si>
    <t>Sanchez Arias, Luis A</t>
  </si>
  <si>
    <t>Gemmison, Jestina</t>
  </si>
  <si>
    <t>Reyes Mejia, Wilmer A</t>
  </si>
  <si>
    <t>Batiz, Linsy</t>
  </si>
  <si>
    <t>Arias Rivas, Edgar</t>
  </si>
  <si>
    <t>Arias Rivas, Betzaida O</t>
  </si>
  <si>
    <t>Plishkin, Anatolii</t>
  </si>
  <si>
    <t>Diaz Ramirez, Angelique</t>
  </si>
  <si>
    <t>Meza Rodriguez, Heiby A</t>
  </si>
  <si>
    <t>Delcid Rapalo, Marvin</t>
  </si>
  <si>
    <t>Crespo, Margarita</t>
  </si>
  <si>
    <t>Martinez Flores, Saemy Saleisha</t>
  </si>
  <si>
    <t>Olmedo Zaracay, Katherine</t>
  </si>
  <si>
    <t>Alvares Guallpa, Moises Fernando</t>
  </si>
  <si>
    <t>Lluilema Garcia, Jose Antonio</t>
  </si>
  <si>
    <t>Gomez Fuentes, Marvin</t>
  </si>
  <si>
    <t>Gomez Fuentes, Leonardo</t>
  </si>
  <si>
    <t>Zapata-Santos, Keummy Arleth</t>
  </si>
  <si>
    <t>Garcia-Williams, Darrell Divanne</t>
  </si>
  <si>
    <t>Reyes Mejia, Carlos D</t>
  </si>
  <si>
    <t>Dego, Zemeto</t>
  </si>
  <si>
    <t>Castro, Edwin</t>
  </si>
  <si>
    <t>Velasquez Mancia, Rigel Yohairo</t>
  </si>
  <si>
    <t>Velasquez, Christopher</t>
  </si>
  <si>
    <t>Hossain, Arman</t>
  </si>
  <si>
    <t>Mendez, Odilia</t>
  </si>
  <si>
    <t>Bernal Bernal, Tamara Estafania</t>
  </si>
  <si>
    <t>Castellon Calderon, Monserrat</t>
  </si>
  <si>
    <t>Martinez Bonilla, Alma</t>
  </si>
  <si>
    <t>Santana, Indira</t>
  </si>
  <si>
    <t>Martinez Cruz, Ivis Andonis</t>
  </si>
  <si>
    <t>Garcia Zuniga, Julio Jorge</t>
  </si>
  <si>
    <t>Alvarez Mena, Narany</t>
  </si>
  <si>
    <t>Koumtog, Madeline I</t>
  </si>
  <si>
    <t>Gonzalez, Macaria</t>
  </si>
  <si>
    <t>Tax Menchu, Angela</t>
  </si>
  <si>
    <t>Eustate, Christopher</t>
  </si>
  <si>
    <t>Eustate, Landry</t>
  </si>
  <si>
    <t>Altamirano, Juan</t>
  </si>
  <si>
    <t>Bolvito Lopez, Ruben</t>
  </si>
  <si>
    <t>Hernadez Diaz, Cinthia</t>
  </si>
  <si>
    <t>Medina Batiz, Henry Wilfredo</t>
  </si>
  <si>
    <t>Rodriguez, Fernando</t>
  </si>
  <si>
    <t>Roberts, Tajarie</t>
  </si>
  <si>
    <t>Taylor, Dianna</t>
  </si>
  <si>
    <t>Ali, Paula</t>
  </si>
  <si>
    <t>Flores Arzu, Jogeny Sarahi</t>
  </si>
  <si>
    <t>Medina Flores, Wilfer Jomary</t>
  </si>
  <si>
    <t>Medina Flores, Aisha Jogen</t>
  </si>
  <si>
    <t>Regalado, Claudia M</t>
  </si>
  <si>
    <t>Wraich, Sajid</t>
  </si>
  <si>
    <t>Vidals, Celestino</t>
  </si>
  <si>
    <t>Jurado, Karina</t>
  </si>
  <si>
    <t>Bienaime, Yolkingtz</t>
  </si>
  <si>
    <t>Guzman, Pedro Arturo</t>
  </si>
  <si>
    <t>Albert, Shemika</t>
  </si>
  <si>
    <t>Roberts, Khadijia</t>
  </si>
  <si>
    <t>Caceres Ortiz, Angelica</t>
  </si>
  <si>
    <t>Callejas Escobar, Dereck Alexander</t>
  </si>
  <si>
    <t>Vela Chiche, Edvin Jose Davida</t>
  </si>
  <si>
    <t>Guerra Robles, Wilder Concepcion</t>
  </si>
  <si>
    <t>Gomez, Pedro</t>
  </si>
  <si>
    <t>Kormyletskaya, Anastasia</t>
  </si>
  <si>
    <t>Tenempaguay, Maria</t>
  </si>
  <si>
    <t>Vasquez, Narcisa</t>
  </si>
  <si>
    <t>Saltos, Zahira</t>
  </si>
  <si>
    <t>Arias, Deyanira Y</t>
  </si>
  <si>
    <t>Castillo Garcia, Deinor</t>
  </si>
  <si>
    <t>Bolvito Canahui, Adali L</t>
  </si>
  <si>
    <t>Garcia-Zuniga, Julio Jorge</t>
  </si>
  <si>
    <t>Garcia Williams, Darrell Divanne</t>
  </si>
  <si>
    <t>Mejia, Mildren</t>
  </si>
  <si>
    <t>Ayala, Jesus</t>
  </si>
  <si>
    <t>Castro, Darlin</t>
  </si>
  <si>
    <t>Segovia Castro, Kimberly</t>
  </si>
  <si>
    <t>Sanchez Flores, Umberto</t>
  </si>
  <si>
    <t>Lawrence, Viviana</t>
  </si>
  <si>
    <t>Viruel, Javier</t>
  </si>
  <si>
    <t>Nikonov, Denys</t>
  </si>
  <si>
    <t>Fernandez-Medina, Keyvan A</t>
  </si>
  <si>
    <t>Bernardez Martinez, Danixy Chaneth</t>
  </si>
  <si>
    <t>Miranda Alvarez, Carlos Geovany</t>
  </si>
  <si>
    <t>Real, Jenny</t>
  </si>
  <si>
    <t>Ramcharan, Rosaline</t>
  </si>
  <si>
    <t>Taylor, Gina</t>
  </si>
  <si>
    <t>Yuganson, Leyda</t>
  </si>
  <si>
    <t>Rivera Pavon, Adalberto</t>
  </si>
  <si>
    <t>Cruz, Xiomara</t>
  </si>
  <si>
    <t>Zelaya, Raquel</t>
  </si>
  <si>
    <t>Moran, Alejandra</t>
  </si>
  <si>
    <t>Arizmendi Garcia, Alexa</t>
  </si>
  <si>
    <t>Benitez, Billay</t>
  </si>
  <si>
    <t>Romero Cabello, Fanny</t>
  </si>
  <si>
    <t>Aquino, Jessica</t>
  </si>
  <si>
    <t>Miranda, Miranda</t>
  </si>
  <si>
    <t>Ramcharan, Albert</t>
  </si>
  <si>
    <t>Medina-Gamboa, Darwin</t>
  </si>
  <si>
    <t>Angamarca, Ana</t>
  </si>
  <si>
    <t>Portto, Claudia</t>
  </si>
  <si>
    <t>I-589 Defensive</t>
  </si>
  <si>
    <t>I-360 VAWA Self-Petition</t>
  </si>
  <si>
    <t>Removal Defense</t>
  </si>
  <si>
    <t>N/A</t>
  </si>
  <si>
    <t>I-765</t>
  </si>
  <si>
    <t>I-90</t>
  </si>
  <si>
    <t>I-912</t>
  </si>
  <si>
    <t>I-360 SIJS</t>
  </si>
  <si>
    <t>I-485 Defensive</t>
  </si>
  <si>
    <t>I-192</t>
  </si>
  <si>
    <t>311 Custody</t>
  </si>
  <si>
    <t>I-589 Affirmative</t>
  </si>
  <si>
    <t>G-639</t>
  </si>
  <si>
    <t>I-914</t>
  </si>
  <si>
    <t>I-485 Affirmative</t>
  </si>
  <si>
    <t>N-600</t>
  </si>
  <si>
    <t>I-918A</t>
  </si>
  <si>
    <t>220 Wage/Hour Claims</t>
  </si>
  <si>
    <t>I-918</t>
  </si>
  <si>
    <t>I-821D</t>
  </si>
  <si>
    <t>DS-260</t>
  </si>
  <si>
    <t>Representation—EOIR</t>
  </si>
  <si>
    <t>Hold For Review</t>
  </si>
  <si>
    <t>Representation - Admin. Agency</t>
  </si>
  <si>
    <t>Representation - State Court</t>
  </si>
  <si>
    <t>Advice</t>
  </si>
  <si>
    <t>Out-of-Court Advocacy</t>
  </si>
  <si>
    <t>Representation - Federal Court</t>
  </si>
  <si>
    <t>Needs DHCI Form</t>
  </si>
  <si>
    <t>Yes</t>
  </si>
  <si>
    <t>No</t>
  </si>
  <si>
    <t>Needs Income Waiver</t>
  </si>
  <si>
    <t>Needs Cleanup</t>
  </si>
  <si>
    <t>Tier 2 (minor removal)</t>
  </si>
  <si>
    <t>Tier 2 (other)</t>
  </si>
  <si>
    <t>Tier 1</t>
  </si>
  <si>
    <t>Tier 2 (removal)</t>
  </si>
  <si>
    <t>Brief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</si>
</sst>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40"/>
  <sheetViews>
    <sheetView tabSelected="1" workbookViewId="0"/>
  </sheetViews>
  <sheetFormatPr defaultRowHeight="15"/>
  <cols>
    <col min="1" max="1" width="20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>
        <f>HYPERLINK("https://lsnyc.legalserver.org/matter/dynamic-profile/view/1903650","19-1903650")</f>
        <v>0</v>
      </c>
      <c r="B2" t="s">
        <v>10</v>
      </c>
      <c r="C2" t="s">
        <v>16</v>
      </c>
      <c r="D2" t="s">
        <v>39</v>
      </c>
      <c r="G2" t="s">
        <v>175</v>
      </c>
      <c r="J2" t="s">
        <v>179</v>
      </c>
    </row>
    <row r="3" spans="1:10">
      <c r="A3" s="1">
        <f>HYPERLINK("https://lsnyc.legalserver.org/matter/dynamic-profile/view/1903652","19-1903652")</f>
        <v>0</v>
      </c>
      <c r="B3" t="s">
        <v>11</v>
      </c>
      <c r="C3" t="s">
        <v>17</v>
      </c>
      <c r="D3" t="s">
        <v>40</v>
      </c>
      <c r="E3" t="s">
        <v>147</v>
      </c>
      <c r="F3" t="s">
        <v>168</v>
      </c>
      <c r="H3" t="s">
        <v>176</v>
      </c>
      <c r="J3" t="s">
        <v>180</v>
      </c>
    </row>
    <row r="4" spans="1:10">
      <c r="A4" s="1">
        <f>HYPERLINK("https://lsnyc.legalserver.org/matter/dynamic-profile/view/1903655","19-1903655")</f>
        <v>0</v>
      </c>
      <c r="B4" t="s">
        <v>12</v>
      </c>
      <c r="C4" t="s">
        <v>18</v>
      </c>
      <c r="D4" t="s">
        <v>41</v>
      </c>
      <c r="E4" t="s">
        <v>148</v>
      </c>
      <c r="G4" t="s">
        <v>175</v>
      </c>
      <c r="J4" t="s">
        <v>181</v>
      </c>
    </row>
    <row r="5" spans="1:10">
      <c r="A5" s="1">
        <f>HYPERLINK("https://lsnyc.legalserver.org/matter/dynamic-profile/view/1903657","19-1903657")</f>
        <v>0</v>
      </c>
      <c r="B5" t="s">
        <v>13</v>
      </c>
      <c r="C5" t="s">
        <v>19</v>
      </c>
      <c r="D5" t="s">
        <v>42</v>
      </c>
      <c r="G5" t="s">
        <v>175</v>
      </c>
      <c r="J5" t="s">
        <v>179</v>
      </c>
    </row>
    <row r="6" spans="1:10">
      <c r="A6" s="1">
        <f>HYPERLINK("https://lsnyc.legalserver.org/matter/dynamic-profile/view/1904265","19-1904265")</f>
        <v>0</v>
      </c>
      <c r="B6" t="s">
        <v>11</v>
      </c>
      <c r="C6" t="s">
        <v>20</v>
      </c>
      <c r="D6" t="s">
        <v>43</v>
      </c>
      <c r="E6" t="s">
        <v>149</v>
      </c>
      <c r="F6" t="s">
        <v>168</v>
      </c>
      <c r="H6" t="s">
        <v>176</v>
      </c>
      <c r="J6" t="s">
        <v>180</v>
      </c>
    </row>
    <row r="7" spans="1:10">
      <c r="A7" s="1">
        <f>HYPERLINK("https://lsnyc.legalserver.org/matter/dynamic-profile/view/1904269","19-1904269")</f>
        <v>0</v>
      </c>
      <c r="B7" t="s">
        <v>11</v>
      </c>
      <c r="C7" t="s">
        <v>20</v>
      </c>
      <c r="D7" t="s">
        <v>43</v>
      </c>
      <c r="E7" t="s">
        <v>147</v>
      </c>
      <c r="F7" t="s">
        <v>168</v>
      </c>
      <c r="H7" t="s">
        <v>176</v>
      </c>
      <c r="J7" t="s">
        <v>180</v>
      </c>
    </row>
    <row r="8" spans="1:10">
      <c r="A8" s="1">
        <f>HYPERLINK("https://lsnyc.legalserver.org/matter/dynamic-profile/view/1904285","19-1904285")</f>
        <v>0</v>
      </c>
      <c r="B8" t="s">
        <v>11</v>
      </c>
      <c r="C8" t="s">
        <v>20</v>
      </c>
      <c r="D8" t="s">
        <v>43</v>
      </c>
      <c r="E8" t="s">
        <v>150</v>
      </c>
      <c r="F8" t="s">
        <v>168</v>
      </c>
      <c r="H8" t="s">
        <v>176</v>
      </c>
      <c r="J8" t="s">
        <v>181</v>
      </c>
    </row>
    <row r="9" spans="1:10">
      <c r="A9" s="1">
        <f>HYPERLINK("https://lsnyc.legalserver.org/matter/dynamic-profile/view/1904296","19-1904296")</f>
        <v>0</v>
      </c>
      <c r="B9" t="s">
        <v>11</v>
      </c>
      <c r="C9" t="s">
        <v>20</v>
      </c>
      <c r="D9" t="s">
        <v>44</v>
      </c>
      <c r="E9" t="s">
        <v>150</v>
      </c>
      <c r="F9" t="s">
        <v>168</v>
      </c>
      <c r="H9" t="s">
        <v>176</v>
      </c>
      <c r="J9" t="s">
        <v>181</v>
      </c>
    </row>
    <row r="10" spans="1:10">
      <c r="A10" s="1">
        <f>HYPERLINK("https://lsnyc.legalserver.org/matter/dynamic-profile/view/1904320","19-1904320")</f>
        <v>0</v>
      </c>
      <c r="B10" t="s">
        <v>11</v>
      </c>
      <c r="C10" t="s">
        <v>20</v>
      </c>
      <c r="D10" t="s">
        <v>45</v>
      </c>
      <c r="E10" t="s">
        <v>149</v>
      </c>
      <c r="F10" t="s">
        <v>168</v>
      </c>
      <c r="H10" t="s">
        <v>176</v>
      </c>
      <c r="J10" t="s">
        <v>180</v>
      </c>
    </row>
    <row r="11" spans="1:10">
      <c r="A11" s="1">
        <f>HYPERLINK("https://lsnyc.legalserver.org/matter/dynamic-profile/view/1904323","19-1904323")</f>
        <v>0</v>
      </c>
      <c r="B11" t="s">
        <v>11</v>
      </c>
      <c r="C11" t="s">
        <v>20</v>
      </c>
      <c r="D11" t="s">
        <v>45</v>
      </c>
      <c r="E11" t="s">
        <v>147</v>
      </c>
      <c r="F11" t="s">
        <v>168</v>
      </c>
      <c r="H11" t="s">
        <v>176</v>
      </c>
      <c r="J11" t="s">
        <v>180</v>
      </c>
    </row>
    <row r="12" spans="1:10">
      <c r="A12" s="1">
        <f>HYPERLINK("https://lsnyc.legalserver.org/matter/dynamic-profile/view/1904336","19-1904336")</f>
        <v>0</v>
      </c>
      <c r="B12" t="s">
        <v>11</v>
      </c>
      <c r="C12" t="s">
        <v>20</v>
      </c>
      <c r="D12" t="s">
        <v>45</v>
      </c>
      <c r="E12" t="s">
        <v>150</v>
      </c>
      <c r="F12" t="s">
        <v>168</v>
      </c>
      <c r="H12" t="s">
        <v>176</v>
      </c>
      <c r="J12" t="s">
        <v>181</v>
      </c>
    </row>
    <row r="13" spans="1:10">
      <c r="A13" s="1">
        <f>HYPERLINK("https://lsnyc.legalserver.org/matter/dynamic-profile/view/1904349","19-1904349")</f>
        <v>0</v>
      </c>
      <c r="B13" t="s">
        <v>11</v>
      </c>
      <c r="C13" t="s">
        <v>20</v>
      </c>
      <c r="D13" t="s">
        <v>46</v>
      </c>
      <c r="E13" t="s">
        <v>149</v>
      </c>
      <c r="F13" t="s">
        <v>168</v>
      </c>
      <c r="H13" t="s">
        <v>176</v>
      </c>
      <c r="J13" t="s">
        <v>180</v>
      </c>
    </row>
    <row r="14" spans="1:10">
      <c r="A14" s="1">
        <f>HYPERLINK("https://lsnyc.legalserver.org/matter/dynamic-profile/view/1904352","19-1904352")</f>
        <v>0</v>
      </c>
      <c r="B14" t="s">
        <v>11</v>
      </c>
      <c r="C14" t="s">
        <v>20</v>
      </c>
      <c r="D14" t="s">
        <v>46</v>
      </c>
      <c r="E14" t="s">
        <v>147</v>
      </c>
      <c r="F14" t="s">
        <v>168</v>
      </c>
      <c r="H14" t="s">
        <v>176</v>
      </c>
      <c r="J14" t="s">
        <v>180</v>
      </c>
    </row>
    <row r="15" spans="1:10">
      <c r="A15" s="1">
        <f>HYPERLINK("https://lsnyc.legalserver.org/matter/dynamic-profile/view/1904353","19-1904353")</f>
        <v>0</v>
      </c>
      <c r="B15" t="s">
        <v>11</v>
      </c>
      <c r="C15" t="s">
        <v>20</v>
      </c>
      <c r="D15" t="s">
        <v>46</v>
      </c>
      <c r="E15" t="s">
        <v>150</v>
      </c>
      <c r="F15" t="s">
        <v>168</v>
      </c>
      <c r="H15" t="s">
        <v>176</v>
      </c>
      <c r="J15" t="s">
        <v>181</v>
      </c>
    </row>
    <row r="16" spans="1:10">
      <c r="A16" s="1">
        <f>HYPERLINK("https://lsnyc.legalserver.org/matter/dynamic-profile/view/1903582","19-1903582")</f>
        <v>0</v>
      </c>
      <c r="B16" t="s">
        <v>10</v>
      </c>
      <c r="C16" t="s">
        <v>16</v>
      </c>
      <c r="D16" t="s">
        <v>47</v>
      </c>
      <c r="G16" t="s">
        <v>175</v>
      </c>
      <c r="J16" t="s">
        <v>179</v>
      </c>
    </row>
    <row r="17" spans="1:10">
      <c r="A17" s="1">
        <f>HYPERLINK("https://lsnyc.legalserver.org/matter/dynamic-profile/view/1903585","19-1903585")</f>
        <v>0</v>
      </c>
      <c r="B17" t="s">
        <v>12</v>
      </c>
      <c r="C17" t="s">
        <v>21</v>
      </c>
      <c r="D17" t="s">
        <v>48</v>
      </c>
      <c r="G17" t="s">
        <v>175</v>
      </c>
      <c r="J17" t="s">
        <v>179</v>
      </c>
    </row>
    <row r="18" spans="1:10">
      <c r="A18" s="1">
        <f>HYPERLINK("https://lsnyc.legalserver.org/matter/dynamic-profile/view/1901619","19-1901619")</f>
        <v>0</v>
      </c>
      <c r="B18" t="s">
        <v>14</v>
      </c>
      <c r="C18" t="s">
        <v>22</v>
      </c>
      <c r="D18" t="s">
        <v>49</v>
      </c>
      <c r="F18" t="s">
        <v>169</v>
      </c>
      <c r="G18" t="s">
        <v>175</v>
      </c>
      <c r="J18" t="s">
        <v>179</v>
      </c>
    </row>
    <row r="19" spans="1:10">
      <c r="A19" s="1">
        <f>HYPERLINK("https://lsnyc.legalserver.org/matter/dynamic-profile/view/1903366","19-1903366")</f>
        <v>0</v>
      </c>
      <c r="B19" t="s">
        <v>14</v>
      </c>
      <c r="C19" t="s">
        <v>23</v>
      </c>
      <c r="D19" t="s">
        <v>50</v>
      </c>
      <c r="E19" t="s">
        <v>151</v>
      </c>
      <c r="F19" t="s">
        <v>170</v>
      </c>
      <c r="H19" t="s">
        <v>176</v>
      </c>
      <c r="J19" t="s">
        <v>182</v>
      </c>
    </row>
    <row r="20" spans="1:10">
      <c r="A20" s="1">
        <f>HYPERLINK("https://lsnyc.legalserver.org/matter/dynamic-profile/view/1903383","19-1903383")</f>
        <v>0</v>
      </c>
      <c r="B20" t="s">
        <v>14</v>
      </c>
      <c r="C20" t="s">
        <v>23</v>
      </c>
      <c r="D20" t="s">
        <v>51</v>
      </c>
      <c r="E20" t="s">
        <v>151</v>
      </c>
      <c r="F20" t="s">
        <v>170</v>
      </c>
      <c r="H20" t="s">
        <v>176</v>
      </c>
      <c r="J20" t="s">
        <v>182</v>
      </c>
    </row>
    <row r="21" spans="1:10">
      <c r="A21" s="1">
        <f>HYPERLINK("https://lsnyc.legalserver.org/matter/dynamic-profile/view/1903403","19-1903403")</f>
        <v>0</v>
      </c>
      <c r="B21" t="s">
        <v>14</v>
      </c>
      <c r="C21" t="s">
        <v>23</v>
      </c>
      <c r="D21" t="s">
        <v>52</v>
      </c>
      <c r="E21" t="s">
        <v>151</v>
      </c>
      <c r="F21" t="s">
        <v>170</v>
      </c>
      <c r="H21" t="s">
        <v>176</v>
      </c>
      <c r="J21" t="s">
        <v>182</v>
      </c>
    </row>
    <row r="22" spans="1:10">
      <c r="A22" s="1">
        <f>HYPERLINK("https://lsnyc.legalserver.org/matter/dynamic-profile/view/1903405","19-1903405")</f>
        <v>0</v>
      </c>
      <c r="B22" t="s">
        <v>14</v>
      </c>
      <c r="C22" t="s">
        <v>23</v>
      </c>
      <c r="D22" t="s">
        <v>53</v>
      </c>
      <c r="E22" t="s">
        <v>151</v>
      </c>
      <c r="F22" t="s">
        <v>170</v>
      </c>
      <c r="H22" t="s">
        <v>176</v>
      </c>
      <c r="J22" t="s">
        <v>182</v>
      </c>
    </row>
    <row r="23" spans="1:10">
      <c r="A23" s="1">
        <f>HYPERLINK("https://lsnyc.legalserver.org/matter/dynamic-profile/view/1903407","19-1903407")</f>
        <v>0</v>
      </c>
      <c r="B23" t="s">
        <v>14</v>
      </c>
      <c r="C23" t="s">
        <v>23</v>
      </c>
      <c r="D23" t="s">
        <v>54</v>
      </c>
      <c r="E23" t="s">
        <v>151</v>
      </c>
      <c r="F23" t="s">
        <v>170</v>
      </c>
      <c r="H23" t="s">
        <v>176</v>
      </c>
      <c r="J23" t="s">
        <v>182</v>
      </c>
    </row>
    <row r="24" spans="1:10">
      <c r="A24" s="1">
        <f>HYPERLINK("https://lsnyc.legalserver.org/matter/dynamic-profile/view/1903411","19-1903411")</f>
        <v>0</v>
      </c>
      <c r="B24" t="s">
        <v>14</v>
      </c>
      <c r="C24" t="s">
        <v>23</v>
      </c>
      <c r="D24" t="s">
        <v>55</v>
      </c>
      <c r="E24" t="s">
        <v>151</v>
      </c>
      <c r="F24" t="s">
        <v>170</v>
      </c>
      <c r="H24" t="s">
        <v>176</v>
      </c>
      <c r="J24" t="s">
        <v>182</v>
      </c>
    </row>
    <row r="25" spans="1:10">
      <c r="A25" s="1">
        <f>HYPERLINK("https://lsnyc.legalserver.org/matter/dynamic-profile/view/1903414","19-1903414")</f>
        <v>0</v>
      </c>
      <c r="B25" t="s">
        <v>14</v>
      </c>
      <c r="C25" t="s">
        <v>23</v>
      </c>
      <c r="D25" t="s">
        <v>56</v>
      </c>
      <c r="E25" t="s">
        <v>151</v>
      </c>
      <c r="F25" t="s">
        <v>170</v>
      </c>
      <c r="H25" t="s">
        <v>176</v>
      </c>
      <c r="J25" t="s">
        <v>182</v>
      </c>
    </row>
    <row r="26" spans="1:10">
      <c r="A26" s="1">
        <f>HYPERLINK("https://lsnyc.legalserver.org/matter/dynamic-profile/view/1903422","19-1903422")</f>
        <v>0</v>
      </c>
      <c r="B26" t="s">
        <v>14</v>
      </c>
      <c r="C26" t="s">
        <v>23</v>
      </c>
      <c r="D26" t="s">
        <v>57</v>
      </c>
      <c r="E26" t="s">
        <v>151</v>
      </c>
      <c r="F26" t="s">
        <v>170</v>
      </c>
      <c r="H26" t="s">
        <v>176</v>
      </c>
      <c r="J26" t="s">
        <v>182</v>
      </c>
    </row>
    <row r="27" spans="1:10">
      <c r="A27" s="1">
        <f>HYPERLINK("https://lsnyc.legalserver.org/matter/dynamic-profile/view/1903439","19-1903439")</f>
        <v>0</v>
      </c>
      <c r="B27" t="s">
        <v>11</v>
      </c>
      <c r="C27" t="s">
        <v>17</v>
      </c>
      <c r="D27" t="s">
        <v>58</v>
      </c>
      <c r="E27" t="s">
        <v>152</v>
      </c>
      <c r="F27" t="s">
        <v>170</v>
      </c>
      <c r="H27" t="s">
        <v>176</v>
      </c>
      <c r="J27" t="s">
        <v>182</v>
      </c>
    </row>
    <row r="28" spans="1:10">
      <c r="A28" s="1">
        <f>HYPERLINK("https://lsnyc.legalserver.org/matter/dynamic-profile/view/1903443","19-1903443")</f>
        <v>0</v>
      </c>
      <c r="B28" t="s">
        <v>11</v>
      </c>
      <c r="C28" t="s">
        <v>17</v>
      </c>
      <c r="D28" t="s">
        <v>58</v>
      </c>
      <c r="E28" t="s">
        <v>153</v>
      </c>
      <c r="F28" t="s">
        <v>170</v>
      </c>
      <c r="H28" t="s">
        <v>176</v>
      </c>
      <c r="J28" t="s">
        <v>182</v>
      </c>
    </row>
    <row r="29" spans="1:10">
      <c r="A29" s="1">
        <f>HYPERLINK("https://lsnyc.legalserver.org/matter/dynamic-profile/view/1903444","19-1903444")</f>
        <v>0</v>
      </c>
      <c r="B29" t="s">
        <v>14</v>
      </c>
      <c r="C29" t="s">
        <v>24</v>
      </c>
      <c r="D29" t="s">
        <v>59</v>
      </c>
      <c r="E29" t="s">
        <v>149</v>
      </c>
      <c r="F29" t="s">
        <v>168</v>
      </c>
      <c r="H29" t="s">
        <v>176</v>
      </c>
      <c r="J29" t="s">
        <v>180</v>
      </c>
    </row>
    <row r="30" spans="1:10">
      <c r="A30" s="1">
        <f>HYPERLINK("https://lsnyc.legalserver.org/matter/dynamic-profile/view/1903451","19-1903451")</f>
        <v>0</v>
      </c>
      <c r="B30" t="s">
        <v>14</v>
      </c>
      <c r="C30" t="s">
        <v>23</v>
      </c>
      <c r="D30" t="s">
        <v>60</v>
      </c>
      <c r="E30" t="s">
        <v>154</v>
      </c>
      <c r="F30" t="s">
        <v>170</v>
      </c>
      <c r="H30" t="s">
        <v>176</v>
      </c>
      <c r="J30" t="s">
        <v>181</v>
      </c>
    </row>
    <row r="31" spans="1:10">
      <c r="A31" s="1">
        <f>HYPERLINK("https://lsnyc.legalserver.org/matter/dynamic-profile/view/1903452","19-1903452")</f>
        <v>0</v>
      </c>
      <c r="B31" t="s">
        <v>14</v>
      </c>
      <c r="C31" t="s">
        <v>23</v>
      </c>
      <c r="D31" t="s">
        <v>60</v>
      </c>
      <c r="E31" t="s">
        <v>155</v>
      </c>
      <c r="F31" t="s">
        <v>170</v>
      </c>
      <c r="H31" t="s">
        <v>176</v>
      </c>
      <c r="J31" t="s">
        <v>180</v>
      </c>
    </row>
    <row r="32" spans="1:10">
      <c r="A32" s="1">
        <f>HYPERLINK("https://lsnyc.legalserver.org/matter/dynamic-profile/view/1903531","19-1903531")</f>
        <v>0</v>
      </c>
      <c r="B32" t="s">
        <v>12</v>
      </c>
      <c r="C32" t="s">
        <v>25</v>
      </c>
      <c r="D32" t="s">
        <v>61</v>
      </c>
      <c r="E32" t="s">
        <v>156</v>
      </c>
      <c r="F32" t="s">
        <v>170</v>
      </c>
      <c r="H32" t="s">
        <v>176</v>
      </c>
      <c r="J32" t="s">
        <v>181</v>
      </c>
    </row>
    <row r="33" spans="1:10">
      <c r="A33" s="1">
        <f>HYPERLINK("https://lsnyc.legalserver.org/matter/dynamic-profile/view/1903563","19-1903563")</f>
        <v>0</v>
      </c>
      <c r="B33" t="s">
        <v>12</v>
      </c>
      <c r="C33" t="s">
        <v>25</v>
      </c>
      <c r="D33" t="s">
        <v>62</v>
      </c>
      <c r="E33" t="s">
        <v>156</v>
      </c>
      <c r="G33" t="s">
        <v>175</v>
      </c>
      <c r="J33" t="s">
        <v>181</v>
      </c>
    </row>
    <row r="34" spans="1:10">
      <c r="A34" s="1">
        <f>HYPERLINK("https://lsnyc.legalserver.org/matter/dynamic-profile/view/1903205","19-1903205")</f>
        <v>0</v>
      </c>
      <c r="B34" t="s">
        <v>14</v>
      </c>
      <c r="C34" t="s">
        <v>23</v>
      </c>
      <c r="D34" t="s">
        <v>63</v>
      </c>
      <c r="E34" t="s">
        <v>157</v>
      </c>
      <c r="F34" t="s">
        <v>168</v>
      </c>
      <c r="H34" t="s">
        <v>176</v>
      </c>
      <c r="J34" t="s">
        <v>182</v>
      </c>
    </row>
    <row r="35" spans="1:10">
      <c r="A35" s="1">
        <f>HYPERLINK("https://lsnyc.legalserver.org/matter/dynamic-profile/view/1903285","19-1903285")</f>
        <v>0</v>
      </c>
      <c r="B35" t="s">
        <v>14</v>
      </c>
      <c r="C35" t="s">
        <v>23</v>
      </c>
      <c r="D35" t="s">
        <v>63</v>
      </c>
      <c r="E35" t="s">
        <v>149</v>
      </c>
      <c r="F35" t="s">
        <v>168</v>
      </c>
      <c r="H35" t="s">
        <v>176</v>
      </c>
      <c r="J35" t="s">
        <v>180</v>
      </c>
    </row>
    <row r="36" spans="1:10">
      <c r="A36" s="1">
        <f>HYPERLINK("https://lsnyc.legalserver.org/matter/dynamic-profile/view/1903286","19-1903286")</f>
        <v>0</v>
      </c>
      <c r="B36" t="s">
        <v>14</v>
      </c>
      <c r="C36" t="s">
        <v>23</v>
      </c>
      <c r="D36" t="s">
        <v>64</v>
      </c>
      <c r="E36" t="s">
        <v>149</v>
      </c>
      <c r="F36" t="s">
        <v>168</v>
      </c>
      <c r="H36" t="s">
        <v>176</v>
      </c>
      <c r="J36" t="s">
        <v>180</v>
      </c>
    </row>
    <row r="37" spans="1:10">
      <c r="A37" s="1">
        <f>HYPERLINK("https://lsnyc.legalserver.org/matter/dynamic-profile/view/1903290","19-1903290")</f>
        <v>0</v>
      </c>
      <c r="B37" t="s">
        <v>14</v>
      </c>
      <c r="C37" t="s">
        <v>23</v>
      </c>
      <c r="D37" t="s">
        <v>64</v>
      </c>
      <c r="E37" t="s">
        <v>157</v>
      </c>
      <c r="F37" t="s">
        <v>171</v>
      </c>
      <c r="H37" t="s">
        <v>176</v>
      </c>
      <c r="J37" t="s">
        <v>182</v>
      </c>
    </row>
    <row r="38" spans="1:10">
      <c r="A38" s="1">
        <f>HYPERLINK("https://lsnyc.legalserver.org/matter/dynamic-profile/view/1903293","19-1903293")</f>
        <v>0</v>
      </c>
      <c r="B38" t="s">
        <v>14</v>
      </c>
      <c r="C38" t="s">
        <v>23</v>
      </c>
      <c r="D38" t="s">
        <v>65</v>
      </c>
      <c r="E38" t="s">
        <v>158</v>
      </c>
      <c r="F38" t="s">
        <v>170</v>
      </c>
      <c r="H38" t="s">
        <v>176</v>
      </c>
      <c r="J38" t="s">
        <v>181</v>
      </c>
    </row>
    <row r="39" spans="1:10">
      <c r="A39" s="1">
        <f>HYPERLINK("https://lsnyc.legalserver.org/matter/dynamic-profile/view/1903297","19-1903297")</f>
        <v>0</v>
      </c>
      <c r="B39" t="s">
        <v>14</v>
      </c>
      <c r="C39" t="s">
        <v>23</v>
      </c>
      <c r="D39" t="s">
        <v>56</v>
      </c>
      <c r="E39" t="s">
        <v>149</v>
      </c>
      <c r="F39" t="s">
        <v>168</v>
      </c>
      <c r="H39" t="s">
        <v>176</v>
      </c>
      <c r="J39" t="s">
        <v>180</v>
      </c>
    </row>
    <row r="40" spans="1:10">
      <c r="A40" s="1">
        <f>HYPERLINK("https://lsnyc.legalserver.org/matter/dynamic-profile/view/1903302","19-1903302")</f>
        <v>0</v>
      </c>
      <c r="B40" t="s">
        <v>14</v>
      </c>
      <c r="C40" t="s">
        <v>23</v>
      </c>
      <c r="D40" t="s">
        <v>52</v>
      </c>
      <c r="E40" t="s">
        <v>149</v>
      </c>
      <c r="F40" t="s">
        <v>168</v>
      </c>
      <c r="H40" t="s">
        <v>176</v>
      </c>
      <c r="J40" t="s">
        <v>180</v>
      </c>
    </row>
    <row r="41" spans="1:10">
      <c r="A41" s="1">
        <f>HYPERLINK("https://lsnyc.legalserver.org/matter/dynamic-profile/view/1903304","19-1903304")</f>
        <v>0</v>
      </c>
      <c r="B41" t="s">
        <v>14</v>
      </c>
      <c r="C41" t="s">
        <v>23</v>
      </c>
      <c r="D41" t="s">
        <v>53</v>
      </c>
      <c r="E41" t="s">
        <v>158</v>
      </c>
      <c r="F41" t="s">
        <v>170</v>
      </c>
      <c r="H41" t="s">
        <v>176</v>
      </c>
      <c r="J41" t="s">
        <v>181</v>
      </c>
    </row>
    <row r="42" spans="1:10">
      <c r="A42" s="1">
        <f>HYPERLINK("https://lsnyc.legalserver.org/matter/dynamic-profile/view/1903337","19-1903337")</f>
        <v>0</v>
      </c>
      <c r="B42" t="s">
        <v>14</v>
      </c>
      <c r="C42" t="s">
        <v>23</v>
      </c>
      <c r="D42" t="s">
        <v>66</v>
      </c>
      <c r="E42" t="s">
        <v>151</v>
      </c>
      <c r="F42" t="s">
        <v>170</v>
      </c>
      <c r="H42" t="s">
        <v>176</v>
      </c>
      <c r="J42" t="s">
        <v>182</v>
      </c>
    </row>
    <row r="43" spans="1:10">
      <c r="A43" s="1">
        <f>HYPERLINK("https://lsnyc.legalserver.org/matter/dynamic-profile/view/1903341","19-1903341")</f>
        <v>0</v>
      </c>
      <c r="B43" t="s">
        <v>14</v>
      </c>
      <c r="C43" t="s">
        <v>23</v>
      </c>
      <c r="D43" t="s">
        <v>67</v>
      </c>
      <c r="E43" t="s">
        <v>151</v>
      </c>
      <c r="F43" t="s">
        <v>170</v>
      </c>
      <c r="H43" t="s">
        <v>176</v>
      </c>
      <c r="J43" t="s">
        <v>182</v>
      </c>
    </row>
    <row r="44" spans="1:10">
      <c r="A44" s="1">
        <f>HYPERLINK("https://lsnyc.legalserver.org/matter/dynamic-profile/view/1903180","19-1903180")</f>
        <v>0</v>
      </c>
      <c r="B44" t="s">
        <v>11</v>
      </c>
      <c r="C44" t="s">
        <v>26</v>
      </c>
      <c r="D44" t="s">
        <v>68</v>
      </c>
      <c r="E44" t="s">
        <v>159</v>
      </c>
      <c r="F44" t="s">
        <v>170</v>
      </c>
      <c r="H44" t="s">
        <v>176</v>
      </c>
      <c r="J44" t="s">
        <v>182</v>
      </c>
    </row>
    <row r="45" spans="1:10">
      <c r="A45" s="1">
        <f>HYPERLINK("https://lsnyc.legalserver.org/matter/dynamic-profile/view/1903181","19-1903181")</f>
        <v>0</v>
      </c>
      <c r="B45" t="s">
        <v>14</v>
      </c>
      <c r="C45" t="s">
        <v>24</v>
      </c>
      <c r="D45" t="s">
        <v>69</v>
      </c>
      <c r="E45" t="s">
        <v>154</v>
      </c>
      <c r="F45" t="s">
        <v>170</v>
      </c>
      <c r="H45" t="s">
        <v>176</v>
      </c>
      <c r="J45" t="s">
        <v>181</v>
      </c>
    </row>
    <row r="46" spans="1:10">
      <c r="A46" s="1">
        <f>HYPERLINK("https://lsnyc.legalserver.org/matter/dynamic-profile/view/1903182","19-1903182")</f>
        <v>0</v>
      </c>
      <c r="B46" t="s">
        <v>14</v>
      </c>
      <c r="C46" t="s">
        <v>24</v>
      </c>
      <c r="D46" t="s">
        <v>69</v>
      </c>
      <c r="E46" t="s">
        <v>155</v>
      </c>
      <c r="F46" t="s">
        <v>170</v>
      </c>
      <c r="H46" t="s">
        <v>176</v>
      </c>
      <c r="J46" t="s">
        <v>180</v>
      </c>
    </row>
    <row r="47" spans="1:10">
      <c r="A47" s="1">
        <f>HYPERLINK("https://lsnyc.legalserver.org/matter/dynamic-profile/view/1903188","19-1903188")</f>
        <v>0</v>
      </c>
      <c r="B47" t="s">
        <v>14</v>
      </c>
      <c r="C47" t="s">
        <v>23</v>
      </c>
      <c r="D47" t="s">
        <v>70</v>
      </c>
      <c r="E47" t="s">
        <v>155</v>
      </c>
      <c r="F47" t="s">
        <v>170</v>
      </c>
      <c r="H47" t="s">
        <v>176</v>
      </c>
      <c r="J47" t="s">
        <v>180</v>
      </c>
    </row>
    <row r="48" spans="1:10">
      <c r="A48" s="1">
        <f>HYPERLINK("https://lsnyc.legalserver.org/matter/dynamic-profile/view/1903191","19-1903191")</f>
        <v>0</v>
      </c>
      <c r="B48" t="s">
        <v>14</v>
      </c>
      <c r="C48" t="s">
        <v>23</v>
      </c>
      <c r="D48" t="s">
        <v>71</v>
      </c>
      <c r="E48" t="s">
        <v>158</v>
      </c>
      <c r="F48" t="s">
        <v>170</v>
      </c>
      <c r="H48" t="s">
        <v>176</v>
      </c>
      <c r="J48" t="s">
        <v>181</v>
      </c>
    </row>
    <row r="49" spans="1:10">
      <c r="A49" s="1">
        <f>HYPERLINK("https://lsnyc.legalserver.org/matter/dynamic-profile/view/1903194","19-1903194")</f>
        <v>0</v>
      </c>
      <c r="B49" t="s">
        <v>14</v>
      </c>
      <c r="C49" t="s">
        <v>23</v>
      </c>
      <c r="D49" t="s">
        <v>72</v>
      </c>
      <c r="E49" t="s">
        <v>160</v>
      </c>
      <c r="F49" t="s">
        <v>170</v>
      </c>
      <c r="H49" t="s">
        <v>176</v>
      </c>
      <c r="J49" t="s">
        <v>181</v>
      </c>
    </row>
    <row r="50" spans="1:10">
      <c r="A50" s="1">
        <f>HYPERLINK("https://lsnyc.legalserver.org/matter/dynamic-profile/view/1903197","19-1903197")</f>
        <v>0</v>
      </c>
      <c r="B50" t="s">
        <v>14</v>
      </c>
      <c r="C50" t="s">
        <v>23</v>
      </c>
      <c r="D50" t="s">
        <v>72</v>
      </c>
      <c r="E50" t="s">
        <v>156</v>
      </c>
      <c r="F50" t="s">
        <v>170</v>
      </c>
      <c r="H50" t="s">
        <v>176</v>
      </c>
      <c r="J50" t="s">
        <v>181</v>
      </c>
    </row>
    <row r="51" spans="1:10">
      <c r="A51" s="1">
        <f>HYPERLINK("https://lsnyc.legalserver.org/matter/dynamic-profile/view/1902969","19-1902969")</f>
        <v>0</v>
      </c>
      <c r="B51" t="s">
        <v>12</v>
      </c>
      <c r="C51" t="s">
        <v>27</v>
      </c>
      <c r="D51" t="s">
        <v>73</v>
      </c>
      <c r="E51" t="s">
        <v>149</v>
      </c>
      <c r="F51" t="s">
        <v>168</v>
      </c>
      <c r="H51" t="s">
        <v>176</v>
      </c>
      <c r="I51" t="s">
        <v>178</v>
      </c>
      <c r="J51" t="s">
        <v>179</v>
      </c>
    </row>
    <row r="52" spans="1:10">
      <c r="A52" s="1">
        <f>HYPERLINK("https://lsnyc.legalserver.org/matter/dynamic-profile/view/1902737","19-1902737")</f>
        <v>0</v>
      </c>
      <c r="B52" t="s">
        <v>12</v>
      </c>
      <c r="C52" t="s">
        <v>28</v>
      </c>
      <c r="D52" t="s">
        <v>74</v>
      </c>
      <c r="E52" t="s">
        <v>156</v>
      </c>
      <c r="G52" t="s">
        <v>175</v>
      </c>
      <c r="J52" t="s">
        <v>181</v>
      </c>
    </row>
    <row r="53" spans="1:10">
      <c r="A53" s="1">
        <f>HYPERLINK("https://lsnyc.legalserver.org/matter/dynamic-profile/view/1902897","19-1902897")</f>
        <v>0</v>
      </c>
      <c r="B53" t="s">
        <v>10</v>
      </c>
      <c r="C53" t="s">
        <v>29</v>
      </c>
      <c r="D53" t="s">
        <v>75</v>
      </c>
      <c r="E53" t="s">
        <v>147</v>
      </c>
      <c r="F53" t="s">
        <v>168</v>
      </c>
      <c r="H53" t="s">
        <v>176</v>
      </c>
      <c r="J53" t="s">
        <v>180</v>
      </c>
    </row>
    <row r="54" spans="1:10">
      <c r="A54" s="1">
        <f>HYPERLINK("https://lsnyc.legalserver.org/matter/dynamic-profile/view/1902931","19-1902931")</f>
        <v>0</v>
      </c>
      <c r="B54" t="s">
        <v>12</v>
      </c>
      <c r="C54" t="s">
        <v>25</v>
      </c>
      <c r="D54" t="s">
        <v>76</v>
      </c>
      <c r="E54" t="s">
        <v>156</v>
      </c>
      <c r="F54" t="s">
        <v>170</v>
      </c>
      <c r="H54" t="s">
        <v>176</v>
      </c>
      <c r="J54" t="s">
        <v>181</v>
      </c>
    </row>
    <row r="55" spans="1:10">
      <c r="A55" s="1">
        <f>HYPERLINK("https://lsnyc.legalserver.org/matter/dynamic-profile/view/1902933","19-1902933")</f>
        <v>0</v>
      </c>
      <c r="B55" t="s">
        <v>12</v>
      </c>
      <c r="C55" t="s">
        <v>25</v>
      </c>
      <c r="D55" t="s">
        <v>77</v>
      </c>
      <c r="E55" t="s">
        <v>161</v>
      </c>
      <c r="F55" t="s">
        <v>170</v>
      </c>
      <c r="H55" t="s">
        <v>176</v>
      </c>
      <c r="J55" t="s">
        <v>182</v>
      </c>
    </row>
    <row r="56" spans="1:10">
      <c r="A56" s="1">
        <f>HYPERLINK("https://lsnyc.legalserver.org/matter/dynamic-profile/view/1902736","19-1902736")</f>
        <v>0</v>
      </c>
      <c r="B56" t="s">
        <v>13</v>
      </c>
      <c r="C56" t="s">
        <v>19</v>
      </c>
      <c r="D56" t="s">
        <v>78</v>
      </c>
      <c r="G56" t="s">
        <v>175</v>
      </c>
      <c r="J56" t="s">
        <v>179</v>
      </c>
    </row>
    <row r="57" spans="1:10">
      <c r="A57" s="1">
        <f>HYPERLINK("https://lsnyc.legalserver.org/matter/dynamic-profile/view/1902746","19-1902746")</f>
        <v>0</v>
      </c>
      <c r="B57" t="s">
        <v>14</v>
      </c>
      <c r="C57" t="s">
        <v>23</v>
      </c>
      <c r="D57" t="s">
        <v>79</v>
      </c>
      <c r="E57" t="s">
        <v>147</v>
      </c>
      <c r="F57" t="s">
        <v>168</v>
      </c>
      <c r="H57" t="s">
        <v>176</v>
      </c>
      <c r="J57" t="s">
        <v>183</v>
      </c>
    </row>
    <row r="58" spans="1:10">
      <c r="A58" s="1">
        <f>HYPERLINK("https://lsnyc.legalserver.org/matter/dynamic-profile/view/1902818","19-1902818")</f>
        <v>0</v>
      </c>
      <c r="B58" t="s">
        <v>14</v>
      </c>
      <c r="C58" t="s">
        <v>23</v>
      </c>
      <c r="D58" t="s">
        <v>80</v>
      </c>
      <c r="E58" t="s">
        <v>149</v>
      </c>
      <c r="F58" t="s">
        <v>168</v>
      </c>
      <c r="H58" t="s">
        <v>176</v>
      </c>
      <c r="J58" t="s">
        <v>180</v>
      </c>
    </row>
    <row r="59" spans="1:10">
      <c r="A59" s="1">
        <f>HYPERLINK("https://lsnyc.legalserver.org/matter/dynamic-profile/view/1902824","19-1902824")</f>
        <v>0</v>
      </c>
      <c r="B59" t="s">
        <v>10</v>
      </c>
      <c r="C59" t="s">
        <v>29</v>
      </c>
      <c r="D59" t="s">
        <v>75</v>
      </c>
      <c r="E59" t="s">
        <v>149</v>
      </c>
      <c r="F59" t="s">
        <v>168</v>
      </c>
      <c r="H59" t="s">
        <v>176</v>
      </c>
      <c r="J59" t="s">
        <v>180</v>
      </c>
    </row>
    <row r="60" spans="1:10">
      <c r="A60" s="1">
        <f>HYPERLINK("https://lsnyc.legalserver.org/matter/dynamic-profile/view/1902690","19-1902690")</f>
        <v>0</v>
      </c>
      <c r="B60" t="s">
        <v>12</v>
      </c>
      <c r="C60" t="s">
        <v>30</v>
      </c>
      <c r="D60" t="s">
        <v>81</v>
      </c>
      <c r="E60" t="s">
        <v>162</v>
      </c>
      <c r="G60" t="s">
        <v>175</v>
      </c>
      <c r="J60" t="s">
        <v>182</v>
      </c>
    </row>
    <row r="61" spans="1:10">
      <c r="A61" s="1">
        <f>HYPERLINK("https://lsnyc.legalserver.org/matter/dynamic-profile/view/1902556","19-1902556")</f>
        <v>0</v>
      </c>
      <c r="B61" t="s">
        <v>14</v>
      </c>
      <c r="C61" t="s">
        <v>23</v>
      </c>
      <c r="D61" t="s">
        <v>82</v>
      </c>
      <c r="E61" t="s">
        <v>153</v>
      </c>
      <c r="F61" t="s">
        <v>170</v>
      </c>
      <c r="H61" t="s">
        <v>176</v>
      </c>
      <c r="J61" t="s">
        <v>182</v>
      </c>
    </row>
    <row r="62" spans="1:10">
      <c r="A62" s="1">
        <f>HYPERLINK("https://lsnyc.legalserver.org/matter/dynamic-profile/view/1902560","19-1902560")</f>
        <v>0</v>
      </c>
      <c r="B62" t="s">
        <v>14</v>
      </c>
      <c r="C62" t="s">
        <v>24</v>
      </c>
      <c r="D62" t="s">
        <v>83</v>
      </c>
      <c r="E62" t="s">
        <v>153</v>
      </c>
      <c r="F62" t="s">
        <v>170</v>
      </c>
      <c r="H62" t="s">
        <v>176</v>
      </c>
      <c r="J62" t="s">
        <v>182</v>
      </c>
    </row>
    <row r="63" spans="1:10">
      <c r="A63" s="1">
        <f>HYPERLINK("https://lsnyc.legalserver.org/matter/dynamic-profile/view/1902562","19-1902562")</f>
        <v>0</v>
      </c>
      <c r="B63" t="s">
        <v>14</v>
      </c>
      <c r="C63" t="s">
        <v>24</v>
      </c>
      <c r="D63" t="s">
        <v>83</v>
      </c>
      <c r="E63" t="s">
        <v>156</v>
      </c>
      <c r="F63" t="s">
        <v>170</v>
      </c>
      <c r="H63" t="s">
        <v>176</v>
      </c>
      <c r="J63" t="s">
        <v>181</v>
      </c>
    </row>
    <row r="64" spans="1:10">
      <c r="A64" s="1">
        <f>HYPERLINK("https://lsnyc.legalserver.org/matter/dynamic-profile/view/1902563","19-1902563")</f>
        <v>0</v>
      </c>
      <c r="B64" t="s">
        <v>14</v>
      </c>
      <c r="C64" t="s">
        <v>24</v>
      </c>
      <c r="D64" t="s">
        <v>84</v>
      </c>
      <c r="E64" t="s">
        <v>163</v>
      </c>
      <c r="F64" t="s">
        <v>170</v>
      </c>
      <c r="H64" t="s">
        <v>176</v>
      </c>
      <c r="J64" t="s">
        <v>181</v>
      </c>
    </row>
    <row r="65" spans="1:10">
      <c r="A65" s="1">
        <f>HYPERLINK("https://lsnyc.legalserver.org/matter/dynamic-profile/view/1902566","19-1902566")</f>
        <v>0</v>
      </c>
      <c r="B65" t="s">
        <v>14</v>
      </c>
      <c r="C65" t="s">
        <v>24</v>
      </c>
      <c r="D65" t="s">
        <v>85</v>
      </c>
      <c r="E65" t="s">
        <v>163</v>
      </c>
      <c r="F65" t="s">
        <v>170</v>
      </c>
      <c r="H65" t="s">
        <v>176</v>
      </c>
      <c r="J65" t="s">
        <v>181</v>
      </c>
    </row>
    <row r="66" spans="1:10">
      <c r="A66" s="1">
        <f>HYPERLINK("https://lsnyc.legalserver.org/matter/dynamic-profile/view/1902571","19-1902571")</f>
        <v>0</v>
      </c>
      <c r="B66" t="s">
        <v>14</v>
      </c>
      <c r="C66" t="s">
        <v>24</v>
      </c>
      <c r="D66" t="s">
        <v>85</v>
      </c>
      <c r="E66" t="s">
        <v>153</v>
      </c>
      <c r="F66" t="s">
        <v>170</v>
      </c>
      <c r="H66" t="s">
        <v>176</v>
      </c>
      <c r="J66" t="s">
        <v>182</v>
      </c>
    </row>
    <row r="67" spans="1:10">
      <c r="A67" s="1">
        <f>HYPERLINK("https://lsnyc.legalserver.org/matter/dynamic-profile/view/1902573","19-1902573")</f>
        <v>0</v>
      </c>
      <c r="B67" t="s">
        <v>14</v>
      </c>
      <c r="C67" t="s">
        <v>24</v>
      </c>
      <c r="D67" t="s">
        <v>85</v>
      </c>
      <c r="E67" t="s">
        <v>156</v>
      </c>
      <c r="F67" t="s">
        <v>170</v>
      </c>
      <c r="H67" t="s">
        <v>176</v>
      </c>
      <c r="J67" t="s">
        <v>181</v>
      </c>
    </row>
    <row r="68" spans="1:10">
      <c r="A68" s="1">
        <f>HYPERLINK("https://lsnyc.legalserver.org/matter/dynamic-profile/view/1902577","19-1902577")</f>
        <v>0</v>
      </c>
      <c r="B68" t="s">
        <v>14</v>
      </c>
      <c r="C68" t="s">
        <v>24</v>
      </c>
      <c r="D68" t="s">
        <v>84</v>
      </c>
      <c r="E68" t="s">
        <v>153</v>
      </c>
      <c r="F68" t="s">
        <v>170</v>
      </c>
      <c r="H68" t="s">
        <v>176</v>
      </c>
      <c r="J68" t="s">
        <v>182</v>
      </c>
    </row>
    <row r="69" spans="1:10">
      <c r="A69" s="1">
        <f>HYPERLINK("https://lsnyc.legalserver.org/matter/dynamic-profile/view/1902580","19-1902580")</f>
        <v>0</v>
      </c>
      <c r="B69" t="s">
        <v>14</v>
      </c>
      <c r="C69" t="s">
        <v>24</v>
      </c>
      <c r="D69" t="s">
        <v>84</v>
      </c>
      <c r="E69" t="s">
        <v>156</v>
      </c>
      <c r="F69" t="s">
        <v>170</v>
      </c>
      <c r="H69" t="s">
        <v>176</v>
      </c>
      <c r="J69" t="s">
        <v>181</v>
      </c>
    </row>
    <row r="70" spans="1:10">
      <c r="A70" s="1">
        <f>HYPERLINK("https://lsnyc.legalserver.org/matter/dynamic-profile/view/1902585","19-1902585")</f>
        <v>0</v>
      </c>
      <c r="B70" t="s">
        <v>14</v>
      </c>
      <c r="C70" t="s">
        <v>24</v>
      </c>
      <c r="D70" t="s">
        <v>86</v>
      </c>
      <c r="E70" t="s">
        <v>153</v>
      </c>
      <c r="F70" t="s">
        <v>170</v>
      </c>
      <c r="H70" t="s">
        <v>176</v>
      </c>
      <c r="J70" t="s">
        <v>182</v>
      </c>
    </row>
    <row r="71" spans="1:10">
      <c r="A71" s="1">
        <f>HYPERLINK("https://lsnyc.legalserver.org/matter/dynamic-profile/view/1902673","19-1902673")</f>
        <v>0</v>
      </c>
      <c r="B71" t="s">
        <v>13</v>
      </c>
      <c r="C71" t="s">
        <v>31</v>
      </c>
      <c r="D71" t="s">
        <v>87</v>
      </c>
      <c r="E71" t="s">
        <v>151</v>
      </c>
      <c r="G71" t="s">
        <v>175</v>
      </c>
      <c r="J71" t="s">
        <v>182</v>
      </c>
    </row>
    <row r="72" spans="1:10">
      <c r="A72" s="1">
        <f>HYPERLINK("https://lsnyc.legalserver.org/matter/dynamic-profile/view/1902680","19-1902680")</f>
        <v>0</v>
      </c>
      <c r="B72" t="s">
        <v>13</v>
      </c>
      <c r="C72" t="s">
        <v>31</v>
      </c>
      <c r="D72" t="s">
        <v>87</v>
      </c>
      <c r="E72" t="s">
        <v>158</v>
      </c>
      <c r="G72" t="s">
        <v>175</v>
      </c>
      <c r="J72" t="s">
        <v>181</v>
      </c>
    </row>
    <row r="73" spans="1:10">
      <c r="A73" s="1">
        <f>HYPERLINK("https://lsnyc.legalserver.org/matter/dynamic-profile/view/1902902","19-1902902")</f>
        <v>0</v>
      </c>
      <c r="B73" t="s">
        <v>13</v>
      </c>
      <c r="C73" t="s">
        <v>32</v>
      </c>
      <c r="D73" t="s">
        <v>88</v>
      </c>
      <c r="G73" t="s">
        <v>175</v>
      </c>
      <c r="J73" t="s">
        <v>179</v>
      </c>
    </row>
    <row r="74" spans="1:10">
      <c r="A74" s="1">
        <f>HYPERLINK("https://lsnyc.legalserver.org/matter/dynamic-profile/view/1902451","19-1902451")</f>
        <v>0</v>
      </c>
      <c r="B74" t="s">
        <v>14</v>
      </c>
      <c r="C74" t="s">
        <v>23</v>
      </c>
      <c r="D74" t="s">
        <v>89</v>
      </c>
      <c r="E74" t="s">
        <v>147</v>
      </c>
      <c r="F74" t="s">
        <v>168</v>
      </c>
      <c r="H74" t="s">
        <v>176</v>
      </c>
      <c r="J74" t="s">
        <v>183</v>
      </c>
    </row>
    <row r="75" spans="1:10">
      <c r="A75" s="1">
        <f>HYPERLINK("https://lsnyc.legalserver.org/matter/dynamic-profile/view/1902348","19-1902348")</f>
        <v>0</v>
      </c>
      <c r="B75" t="s">
        <v>14</v>
      </c>
      <c r="C75" t="s">
        <v>23</v>
      </c>
      <c r="D75" t="s">
        <v>90</v>
      </c>
      <c r="E75" t="s">
        <v>153</v>
      </c>
      <c r="F75" t="s">
        <v>170</v>
      </c>
      <c r="H75" t="s">
        <v>176</v>
      </c>
      <c r="J75" t="s">
        <v>182</v>
      </c>
    </row>
    <row r="76" spans="1:10">
      <c r="A76" s="1">
        <f>HYPERLINK("https://lsnyc.legalserver.org/matter/dynamic-profile/view/1902142","19-1902142")</f>
        <v>0</v>
      </c>
      <c r="B76" t="s">
        <v>14</v>
      </c>
      <c r="C76" t="s">
        <v>24</v>
      </c>
      <c r="D76" t="s">
        <v>91</v>
      </c>
      <c r="E76" t="s">
        <v>153</v>
      </c>
      <c r="F76" t="s">
        <v>170</v>
      </c>
      <c r="H76" t="s">
        <v>176</v>
      </c>
      <c r="J76" t="s">
        <v>182</v>
      </c>
    </row>
    <row r="77" spans="1:10">
      <c r="A77" s="1">
        <f>HYPERLINK("https://lsnyc.legalserver.org/matter/dynamic-profile/view/1902147","19-1902147")</f>
        <v>0</v>
      </c>
      <c r="B77" t="s">
        <v>14</v>
      </c>
      <c r="C77" t="s">
        <v>23</v>
      </c>
      <c r="D77" t="s">
        <v>92</v>
      </c>
      <c r="E77" t="s">
        <v>153</v>
      </c>
      <c r="F77" t="s">
        <v>170</v>
      </c>
      <c r="H77" t="s">
        <v>176</v>
      </c>
      <c r="J77" t="s">
        <v>182</v>
      </c>
    </row>
    <row r="78" spans="1:10">
      <c r="A78" s="1">
        <f>HYPERLINK("https://lsnyc.legalserver.org/matter/dynamic-profile/view/1902162","19-1902162")</f>
        <v>0</v>
      </c>
      <c r="B78" t="s">
        <v>14</v>
      </c>
      <c r="C78" t="s">
        <v>23</v>
      </c>
      <c r="D78" t="s">
        <v>93</v>
      </c>
      <c r="E78" t="s">
        <v>152</v>
      </c>
      <c r="F78" t="s">
        <v>170</v>
      </c>
      <c r="H78" t="s">
        <v>176</v>
      </c>
      <c r="J78" t="s">
        <v>182</v>
      </c>
    </row>
    <row r="79" spans="1:10">
      <c r="A79" s="1">
        <f>HYPERLINK("https://lsnyc.legalserver.org/matter/dynamic-profile/view/1902190","19-1902190")</f>
        <v>0</v>
      </c>
      <c r="B79" t="s">
        <v>14</v>
      </c>
      <c r="C79" t="s">
        <v>23</v>
      </c>
      <c r="D79" t="s">
        <v>94</v>
      </c>
      <c r="E79" t="s">
        <v>147</v>
      </c>
      <c r="F79" t="s">
        <v>168</v>
      </c>
      <c r="H79" t="s">
        <v>176</v>
      </c>
      <c r="J79" t="s">
        <v>183</v>
      </c>
    </row>
    <row r="80" spans="1:10">
      <c r="A80" s="1">
        <f>HYPERLINK("https://lsnyc.legalserver.org/matter/dynamic-profile/view/1902198","19-1902198")</f>
        <v>0</v>
      </c>
      <c r="B80" t="s">
        <v>14</v>
      </c>
      <c r="C80" t="s">
        <v>23</v>
      </c>
      <c r="D80" t="s">
        <v>95</v>
      </c>
      <c r="E80" t="s">
        <v>147</v>
      </c>
      <c r="F80" t="s">
        <v>168</v>
      </c>
      <c r="H80" t="s">
        <v>176</v>
      </c>
      <c r="J80" t="s">
        <v>180</v>
      </c>
    </row>
    <row r="81" spans="1:10">
      <c r="A81" s="1">
        <f>HYPERLINK("https://lsnyc.legalserver.org/matter/dynamic-profile/view/1902209","19-1902209")</f>
        <v>0</v>
      </c>
      <c r="B81" t="s">
        <v>14</v>
      </c>
      <c r="C81" t="s">
        <v>23</v>
      </c>
      <c r="D81" t="s">
        <v>96</v>
      </c>
      <c r="E81" t="s">
        <v>147</v>
      </c>
      <c r="F81" t="s">
        <v>168</v>
      </c>
      <c r="H81" t="s">
        <v>176</v>
      </c>
      <c r="J81" t="s">
        <v>180</v>
      </c>
    </row>
    <row r="82" spans="1:10">
      <c r="A82" s="1">
        <f>HYPERLINK("https://lsnyc.legalserver.org/matter/dynamic-profile/view/1902242","19-1902242")</f>
        <v>0</v>
      </c>
      <c r="B82" t="s">
        <v>12</v>
      </c>
      <c r="C82" t="s">
        <v>28</v>
      </c>
      <c r="D82" t="s">
        <v>97</v>
      </c>
      <c r="E82" t="s">
        <v>149</v>
      </c>
      <c r="F82" t="s">
        <v>172</v>
      </c>
      <c r="G82" t="s">
        <v>175</v>
      </c>
      <c r="H82" t="s">
        <v>177</v>
      </c>
      <c r="J82" t="s">
        <v>184</v>
      </c>
    </row>
    <row r="83" spans="1:10">
      <c r="A83" s="1">
        <f>HYPERLINK("https://lsnyc.legalserver.org/matter/dynamic-profile/view/1902262","19-1902262")</f>
        <v>0</v>
      </c>
      <c r="B83" t="s">
        <v>10</v>
      </c>
      <c r="C83" t="s">
        <v>33</v>
      </c>
      <c r="D83" t="s">
        <v>98</v>
      </c>
      <c r="E83" t="s">
        <v>164</v>
      </c>
      <c r="F83" t="s">
        <v>173</v>
      </c>
      <c r="G83" t="s">
        <v>175</v>
      </c>
      <c r="J83" t="s">
        <v>184</v>
      </c>
    </row>
    <row r="84" spans="1:10">
      <c r="A84" s="1">
        <f>HYPERLINK("https://lsnyc.legalserver.org/matter/dynamic-profile/view/1902122","19-1902122")</f>
        <v>0</v>
      </c>
      <c r="B84" t="s">
        <v>14</v>
      </c>
      <c r="C84" t="s">
        <v>24</v>
      </c>
      <c r="D84" t="s">
        <v>99</v>
      </c>
      <c r="E84" t="s">
        <v>153</v>
      </c>
      <c r="F84" t="s">
        <v>170</v>
      </c>
      <c r="H84" t="s">
        <v>176</v>
      </c>
      <c r="J84" t="s">
        <v>182</v>
      </c>
    </row>
    <row r="85" spans="1:10">
      <c r="A85" s="1">
        <f>HYPERLINK("https://lsnyc.legalserver.org/matter/dynamic-profile/view/1902123","19-1902123")</f>
        <v>0</v>
      </c>
      <c r="B85" t="s">
        <v>14</v>
      </c>
      <c r="C85" t="s">
        <v>23</v>
      </c>
      <c r="D85" t="s">
        <v>100</v>
      </c>
      <c r="E85" t="s">
        <v>153</v>
      </c>
      <c r="F85" t="s">
        <v>170</v>
      </c>
      <c r="H85" t="s">
        <v>176</v>
      </c>
      <c r="J85" t="s">
        <v>182</v>
      </c>
    </row>
    <row r="86" spans="1:10">
      <c r="A86" s="1">
        <f>HYPERLINK("https://lsnyc.legalserver.org/matter/dynamic-profile/view/1902124","19-1902124")</f>
        <v>0</v>
      </c>
      <c r="B86" t="s">
        <v>14</v>
      </c>
      <c r="C86" t="s">
        <v>23</v>
      </c>
      <c r="D86" t="s">
        <v>101</v>
      </c>
      <c r="E86" t="s">
        <v>153</v>
      </c>
      <c r="F86" t="s">
        <v>170</v>
      </c>
      <c r="H86" t="s">
        <v>176</v>
      </c>
      <c r="J86" t="s">
        <v>182</v>
      </c>
    </row>
    <row r="87" spans="1:10">
      <c r="A87" s="1">
        <f>HYPERLINK("https://lsnyc.legalserver.org/matter/dynamic-profile/view/1902125","19-1902125")</f>
        <v>0</v>
      </c>
      <c r="B87" t="s">
        <v>14</v>
      </c>
      <c r="C87" t="s">
        <v>23</v>
      </c>
      <c r="D87" t="s">
        <v>102</v>
      </c>
      <c r="E87" t="s">
        <v>153</v>
      </c>
      <c r="F87" t="s">
        <v>170</v>
      </c>
      <c r="H87" t="s">
        <v>176</v>
      </c>
      <c r="J87" t="s">
        <v>182</v>
      </c>
    </row>
    <row r="88" spans="1:10">
      <c r="A88" s="1">
        <f>HYPERLINK("https://lsnyc.legalserver.org/matter/dynamic-profile/view/1902128","19-1902128")</f>
        <v>0</v>
      </c>
      <c r="B88" t="s">
        <v>14</v>
      </c>
      <c r="C88" t="s">
        <v>24</v>
      </c>
      <c r="D88" t="s">
        <v>103</v>
      </c>
      <c r="E88" t="s">
        <v>153</v>
      </c>
      <c r="F88" t="s">
        <v>170</v>
      </c>
      <c r="H88" t="s">
        <v>176</v>
      </c>
      <c r="J88" t="s">
        <v>182</v>
      </c>
    </row>
    <row r="89" spans="1:10">
      <c r="A89" s="1">
        <f>HYPERLINK("https://lsnyc.legalserver.org/matter/dynamic-profile/view/1902131","19-1902131")</f>
        <v>0</v>
      </c>
      <c r="B89" t="s">
        <v>14</v>
      </c>
      <c r="C89" t="s">
        <v>24</v>
      </c>
      <c r="D89" t="s">
        <v>104</v>
      </c>
      <c r="E89" t="s">
        <v>153</v>
      </c>
      <c r="F89" t="s">
        <v>170</v>
      </c>
      <c r="H89" t="s">
        <v>176</v>
      </c>
      <c r="J89" t="s">
        <v>182</v>
      </c>
    </row>
    <row r="90" spans="1:10">
      <c r="A90" s="1">
        <f>HYPERLINK("https://lsnyc.legalserver.org/matter/dynamic-profile/view/1901964","19-1901964")</f>
        <v>0</v>
      </c>
      <c r="B90" t="s">
        <v>10</v>
      </c>
      <c r="C90" t="s">
        <v>34</v>
      </c>
      <c r="D90" t="s">
        <v>105</v>
      </c>
      <c r="E90" t="s">
        <v>154</v>
      </c>
      <c r="F90" t="s">
        <v>170</v>
      </c>
      <c r="H90" t="s">
        <v>176</v>
      </c>
      <c r="J90" t="s">
        <v>181</v>
      </c>
    </row>
    <row r="91" spans="1:10">
      <c r="A91" s="1">
        <f>HYPERLINK("https://lsnyc.legalserver.org/matter/dynamic-profile/view/1901965","19-1901965")</f>
        <v>0</v>
      </c>
      <c r="B91" t="s">
        <v>10</v>
      </c>
      <c r="C91" t="s">
        <v>34</v>
      </c>
      <c r="D91" t="s">
        <v>106</v>
      </c>
      <c r="E91" t="s">
        <v>147</v>
      </c>
      <c r="F91" t="s">
        <v>168</v>
      </c>
      <c r="H91" t="s">
        <v>176</v>
      </c>
      <c r="J91" t="s">
        <v>180</v>
      </c>
    </row>
    <row r="92" spans="1:10">
      <c r="A92" s="1">
        <f>HYPERLINK("https://lsnyc.legalserver.org/matter/dynamic-profile/view/1901966","19-1901966")</f>
        <v>0</v>
      </c>
      <c r="B92" t="s">
        <v>10</v>
      </c>
      <c r="C92" t="s">
        <v>34</v>
      </c>
      <c r="D92" t="s">
        <v>107</v>
      </c>
      <c r="E92" t="s">
        <v>147</v>
      </c>
      <c r="F92" t="s">
        <v>168</v>
      </c>
      <c r="H92" t="s">
        <v>176</v>
      </c>
      <c r="J92" t="s">
        <v>180</v>
      </c>
    </row>
    <row r="93" spans="1:10">
      <c r="A93" s="1">
        <f>HYPERLINK("https://lsnyc.legalserver.org/matter/dynamic-profile/view/1901969","19-1901969")</f>
        <v>0</v>
      </c>
      <c r="B93" t="s">
        <v>10</v>
      </c>
      <c r="C93" t="s">
        <v>34</v>
      </c>
      <c r="D93" t="s">
        <v>108</v>
      </c>
      <c r="E93" t="s">
        <v>147</v>
      </c>
      <c r="F93" t="s">
        <v>168</v>
      </c>
      <c r="H93" t="s">
        <v>176</v>
      </c>
      <c r="J93" t="s">
        <v>180</v>
      </c>
    </row>
    <row r="94" spans="1:10">
      <c r="A94" s="1">
        <f>HYPERLINK("https://lsnyc.legalserver.org/matter/dynamic-profile/view/1902066","19-1902066")</f>
        <v>0</v>
      </c>
      <c r="B94" t="s">
        <v>10</v>
      </c>
      <c r="C94" t="s">
        <v>35</v>
      </c>
      <c r="D94" t="s">
        <v>109</v>
      </c>
      <c r="E94" t="s">
        <v>151</v>
      </c>
      <c r="F94" t="s">
        <v>170</v>
      </c>
      <c r="H94" t="s">
        <v>176</v>
      </c>
      <c r="J94" t="s">
        <v>182</v>
      </c>
    </row>
    <row r="95" spans="1:10">
      <c r="A95" s="1">
        <f>HYPERLINK("https://lsnyc.legalserver.org/matter/dynamic-profile/view/1902073","19-1902073")</f>
        <v>0</v>
      </c>
      <c r="B95" t="s">
        <v>10</v>
      </c>
      <c r="C95" t="s">
        <v>35</v>
      </c>
      <c r="D95" t="s">
        <v>110</v>
      </c>
      <c r="E95" t="s">
        <v>151</v>
      </c>
      <c r="F95" t="s">
        <v>170</v>
      </c>
      <c r="H95" t="s">
        <v>176</v>
      </c>
      <c r="J95" t="s">
        <v>181</v>
      </c>
    </row>
    <row r="96" spans="1:10">
      <c r="A96" s="1">
        <f>HYPERLINK("https://lsnyc.legalserver.org/matter/dynamic-profile/view/1902104","19-1902104")</f>
        <v>0</v>
      </c>
      <c r="B96" t="s">
        <v>14</v>
      </c>
      <c r="C96" t="s">
        <v>23</v>
      </c>
      <c r="D96" t="s">
        <v>69</v>
      </c>
      <c r="E96" t="s">
        <v>149</v>
      </c>
      <c r="F96" t="s">
        <v>168</v>
      </c>
      <c r="H96" t="s">
        <v>176</v>
      </c>
      <c r="J96" t="s">
        <v>180</v>
      </c>
    </row>
    <row r="97" spans="1:10">
      <c r="A97" s="1">
        <f>HYPERLINK("https://lsnyc.legalserver.org/matter/dynamic-profile/view/1903217","19-1903217")</f>
        <v>0</v>
      </c>
      <c r="B97" t="s">
        <v>12</v>
      </c>
      <c r="C97" t="s">
        <v>28</v>
      </c>
      <c r="D97" t="s">
        <v>74</v>
      </c>
      <c r="E97" t="s">
        <v>149</v>
      </c>
      <c r="F97" t="s">
        <v>168</v>
      </c>
      <c r="H97" t="s">
        <v>176</v>
      </c>
      <c r="J97" t="s">
        <v>183</v>
      </c>
    </row>
    <row r="98" spans="1:10">
      <c r="A98" s="1">
        <f>HYPERLINK("https://lsnyc.legalserver.org/matter/dynamic-profile/view/1901893","19-1901893")</f>
        <v>0</v>
      </c>
      <c r="B98" t="s">
        <v>14</v>
      </c>
      <c r="C98" t="s">
        <v>23</v>
      </c>
      <c r="D98" t="s">
        <v>111</v>
      </c>
      <c r="E98" t="s">
        <v>153</v>
      </c>
      <c r="F98" t="s">
        <v>170</v>
      </c>
      <c r="H98" t="s">
        <v>176</v>
      </c>
      <c r="J98" t="s">
        <v>182</v>
      </c>
    </row>
    <row r="99" spans="1:10">
      <c r="A99" s="1">
        <f>HYPERLINK("https://lsnyc.legalserver.org/matter/dynamic-profile/view/1901895","19-1901895")</f>
        <v>0</v>
      </c>
      <c r="B99" t="s">
        <v>14</v>
      </c>
      <c r="C99" t="s">
        <v>23</v>
      </c>
      <c r="D99" t="s">
        <v>111</v>
      </c>
      <c r="E99" t="s">
        <v>156</v>
      </c>
      <c r="F99" t="s">
        <v>170</v>
      </c>
      <c r="H99" t="s">
        <v>176</v>
      </c>
      <c r="J99" t="s">
        <v>181</v>
      </c>
    </row>
    <row r="100" spans="1:10">
      <c r="A100" s="1">
        <f>HYPERLINK("https://lsnyc.legalserver.org/matter/dynamic-profile/view/1901913","19-1901913")</f>
        <v>0</v>
      </c>
      <c r="B100" t="s">
        <v>14</v>
      </c>
      <c r="C100" t="s">
        <v>24</v>
      </c>
      <c r="D100" t="s">
        <v>112</v>
      </c>
      <c r="E100" t="s">
        <v>153</v>
      </c>
      <c r="F100" t="s">
        <v>170</v>
      </c>
      <c r="H100" t="s">
        <v>176</v>
      </c>
      <c r="J100" t="s">
        <v>182</v>
      </c>
    </row>
    <row r="101" spans="1:10">
      <c r="A101" s="1">
        <f>HYPERLINK("https://lsnyc.legalserver.org/matter/dynamic-profile/view/1901919","19-1901919")</f>
        <v>0</v>
      </c>
      <c r="B101" t="s">
        <v>14</v>
      </c>
      <c r="C101" t="s">
        <v>24</v>
      </c>
      <c r="D101" t="s">
        <v>113</v>
      </c>
      <c r="E101" t="s">
        <v>153</v>
      </c>
      <c r="F101" t="s">
        <v>170</v>
      </c>
      <c r="H101" t="s">
        <v>176</v>
      </c>
      <c r="J101" t="s">
        <v>182</v>
      </c>
    </row>
    <row r="102" spans="1:10">
      <c r="A102" s="1">
        <f>HYPERLINK("https://lsnyc.legalserver.org/matter/dynamic-profile/view/1901925","19-1901925")</f>
        <v>0</v>
      </c>
      <c r="B102" t="s">
        <v>14</v>
      </c>
      <c r="C102" t="s">
        <v>23</v>
      </c>
      <c r="D102" t="s">
        <v>114</v>
      </c>
      <c r="E102" t="s">
        <v>153</v>
      </c>
      <c r="F102" t="s">
        <v>170</v>
      </c>
      <c r="H102" t="s">
        <v>176</v>
      </c>
      <c r="J102" t="s">
        <v>182</v>
      </c>
    </row>
    <row r="103" spans="1:10">
      <c r="A103" s="1">
        <f>HYPERLINK("https://lsnyc.legalserver.org/matter/dynamic-profile/view/1901932","19-1901932")</f>
        <v>0</v>
      </c>
      <c r="B103" t="s">
        <v>14</v>
      </c>
      <c r="C103" t="s">
        <v>24</v>
      </c>
      <c r="D103" t="s">
        <v>83</v>
      </c>
      <c r="E103" t="s">
        <v>154</v>
      </c>
      <c r="F103" t="s">
        <v>170</v>
      </c>
      <c r="H103" t="s">
        <v>176</v>
      </c>
      <c r="J103" t="s">
        <v>181</v>
      </c>
    </row>
    <row r="104" spans="1:10">
      <c r="A104" s="1">
        <f>HYPERLINK("https://lsnyc.legalserver.org/matter/dynamic-profile/view/1901959","19-1901959")</f>
        <v>0</v>
      </c>
      <c r="B104" t="s">
        <v>14</v>
      </c>
      <c r="C104" t="s">
        <v>24</v>
      </c>
      <c r="D104" t="s">
        <v>83</v>
      </c>
      <c r="E104" t="s">
        <v>163</v>
      </c>
      <c r="F104" t="s">
        <v>170</v>
      </c>
      <c r="H104" t="s">
        <v>176</v>
      </c>
      <c r="J104" t="s">
        <v>181</v>
      </c>
    </row>
    <row r="105" spans="1:10">
      <c r="A105" s="1">
        <f>HYPERLINK("https://lsnyc.legalserver.org/matter/dynamic-profile/view/1901960","19-1901960")</f>
        <v>0</v>
      </c>
      <c r="B105" t="s">
        <v>14</v>
      </c>
      <c r="C105" t="s">
        <v>23</v>
      </c>
      <c r="D105" t="s">
        <v>70</v>
      </c>
      <c r="E105" t="s">
        <v>154</v>
      </c>
      <c r="F105" t="s">
        <v>170</v>
      </c>
      <c r="H105" t="s">
        <v>176</v>
      </c>
      <c r="J105" t="s">
        <v>181</v>
      </c>
    </row>
    <row r="106" spans="1:10">
      <c r="A106" s="1">
        <f>HYPERLINK("https://lsnyc.legalserver.org/matter/dynamic-profile/view/1902496","19-1902496")</f>
        <v>0</v>
      </c>
      <c r="B106" t="s">
        <v>13</v>
      </c>
      <c r="C106" t="s">
        <v>36</v>
      </c>
      <c r="D106" t="s">
        <v>115</v>
      </c>
      <c r="E106" t="s">
        <v>147</v>
      </c>
      <c r="F106" t="s">
        <v>168</v>
      </c>
      <c r="H106" t="s">
        <v>176</v>
      </c>
      <c r="J106" t="s">
        <v>180</v>
      </c>
    </row>
    <row r="107" spans="1:10">
      <c r="A107" s="1">
        <f>HYPERLINK("https://lsnyc.legalserver.org/matter/dynamic-profile/view/1902498","19-1902498")</f>
        <v>0</v>
      </c>
      <c r="B107" t="s">
        <v>13</v>
      </c>
      <c r="C107" t="s">
        <v>36</v>
      </c>
      <c r="D107" t="s">
        <v>116</v>
      </c>
      <c r="E107" t="s">
        <v>147</v>
      </c>
      <c r="F107" t="s">
        <v>168</v>
      </c>
      <c r="H107" t="s">
        <v>176</v>
      </c>
      <c r="J107" t="s">
        <v>180</v>
      </c>
    </row>
    <row r="108" spans="1:10">
      <c r="A108" s="1">
        <f>HYPERLINK("https://lsnyc.legalserver.org/matter/dynamic-profile/view/1901730","19-1901730")</f>
        <v>0</v>
      </c>
      <c r="B108" t="s">
        <v>14</v>
      </c>
      <c r="C108" t="s">
        <v>23</v>
      </c>
      <c r="D108" t="s">
        <v>117</v>
      </c>
      <c r="E108" t="s">
        <v>147</v>
      </c>
      <c r="F108" t="s">
        <v>168</v>
      </c>
      <c r="H108" t="s">
        <v>176</v>
      </c>
      <c r="J108" t="s">
        <v>183</v>
      </c>
    </row>
    <row r="109" spans="1:10">
      <c r="A109" s="1">
        <f>HYPERLINK("https://lsnyc.legalserver.org/matter/dynamic-profile/view/1901734","19-1901734")</f>
        <v>0</v>
      </c>
      <c r="B109" t="s">
        <v>14</v>
      </c>
      <c r="C109" t="s">
        <v>23</v>
      </c>
      <c r="D109" t="s">
        <v>118</v>
      </c>
      <c r="E109" t="s">
        <v>149</v>
      </c>
      <c r="F109" t="s">
        <v>168</v>
      </c>
      <c r="H109" t="s">
        <v>176</v>
      </c>
      <c r="J109" t="s">
        <v>180</v>
      </c>
    </row>
    <row r="110" spans="1:10">
      <c r="A110" s="1">
        <f>HYPERLINK("https://lsnyc.legalserver.org/matter/dynamic-profile/view/1901748","19-1901748")</f>
        <v>0</v>
      </c>
      <c r="B110" t="s">
        <v>12</v>
      </c>
      <c r="C110" t="s">
        <v>18</v>
      </c>
      <c r="D110" t="s">
        <v>119</v>
      </c>
      <c r="E110" t="s">
        <v>157</v>
      </c>
      <c r="G110" t="s">
        <v>175</v>
      </c>
      <c r="J110" t="s">
        <v>182</v>
      </c>
    </row>
    <row r="111" spans="1:10">
      <c r="A111" s="1">
        <f>HYPERLINK("https://lsnyc.legalserver.org/matter/dynamic-profile/view/1901794","19-1901794")</f>
        <v>0</v>
      </c>
      <c r="B111" t="s">
        <v>13</v>
      </c>
      <c r="C111" t="s">
        <v>19</v>
      </c>
      <c r="D111" t="s">
        <v>120</v>
      </c>
      <c r="E111" t="s">
        <v>151</v>
      </c>
      <c r="F111" t="s">
        <v>170</v>
      </c>
      <c r="H111" t="s">
        <v>176</v>
      </c>
      <c r="J111" t="s">
        <v>182</v>
      </c>
    </row>
    <row r="112" spans="1:10">
      <c r="A112" s="1">
        <f>HYPERLINK("https://lsnyc.legalserver.org/matter/dynamic-profile/view/1901798","19-1901798")</f>
        <v>0</v>
      </c>
      <c r="B112" t="s">
        <v>11</v>
      </c>
      <c r="C112" t="s">
        <v>37</v>
      </c>
      <c r="D112" t="s">
        <v>121</v>
      </c>
      <c r="E112" t="s">
        <v>147</v>
      </c>
      <c r="F112" t="s">
        <v>168</v>
      </c>
      <c r="H112" t="s">
        <v>176</v>
      </c>
      <c r="J112" t="s">
        <v>183</v>
      </c>
    </row>
    <row r="113" spans="1:10">
      <c r="A113" s="1">
        <f>HYPERLINK("https://lsnyc.legalserver.org/matter/dynamic-profile/view/1901803","19-1901803")</f>
        <v>0</v>
      </c>
      <c r="B113" t="s">
        <v>11</v>
      </c>
      <c r="C113" t="s">
        <v>37</v>
      </c>
      <c r="D113" t="s">
        <v>122</v>
      </c>
      <c r="E113" t="s">
        <v>149</v>
      </c>
      <c r="H113" t="s">
        <v>176</v>
      </c>
      <c r="J113" t="s">
        <v>180</v>
      </c>
    </row>
    <row r="114" spans="1:10">
      <c r="A114" s="1">
        <f>HYPERLINK("https://lsnyc.legalserver.org/matter/dynamic-profile/view/1901805","19-1901805")</f>
        <v>0</v>
      </c>
      <c r="B114" t="s">
        <v>11</v>
      </c>
      <c r="C114" t="s">
        <v>37</v>
      </c>
      <c r="D114" t="s">
        <v>122</v>
      </c>
      <c r="E114" t="s">
        <v>147</v>
      </c>
      <c r="F114" t="s">
        <v>168</v>
      </c>
      <c r="H114" t="s">
        <v>176</v>
      </c>
      <c r="J114" t="s">
        <v>180</v>
      </c>
    </row>
    <row r="115" spans="1:10">
      <c r="A115" s="1">
        <f>HYPERLINK("https://lsnyc.legalserver.org/matter/dynamic-profile/view/1901807","19-1901807")</f>
        <v>0</v>
      </c>
      <c r="B115" t="s">
        <v>11</v>
      </c>
      <c r="C115" t="s">
        <v>37</v>
      </c>
      <c r="D115" t="s">
        <v>122</v>
      </c>
      <c r="E115" t="s">
        <v>165</v>
      </c>
      <c r="F115" t="s">
        <v>170</v>
      </c>
      <c r="H115" t="s">
        <v>176</v>
      </c>
      <c r="J115" t="s">
        <v>181</v>
      </c>
    </row>
    <row r="116" spans="1:10">
      <c r="A116" s="1">
        <f>HYPERLINK("https://lsnyc.legalserver.org/matter/dynamic-profile/view/1901810","19-1901810")</f>
        <v>0</v>
      </c>
      <c r="B116" t="s">
        <v>14</v>
      </c>
      <c r="C116" t="s">
        <v>24</v>
      </c>
      <c r="D116" t="s">
        <v>123</v>
      </c>
      <c r="E116" t="s">
        <v>153</v>
      </c>
      <c r="F116" t="s">
        <v>170</v>
      </c>
      <c r="H116" t="s">
        <v>176</v>
      </c>
      <c r="J116" t="s">
        <v>182</v>
      </c>
    </row>
    <row r="117" spans="1:10">
      <c r="A117" s="1">
        <f>HYPERLINK("https://lsnyc.legalserver.org/matter/dynamic-profile/view/1901824","19-1901824")</f>
        <v>0</v>
      </c>
      <c r="B117" t="s">
        <v>14</v>
      </c>
      <c r="C117" t="s">
        <v>24</v>
      </c>
      <c r="D117" t="s">
        <v>124</v>
      </c>
      <c r="E117" t="s">
        <v>153</v>
      </c>
      <c r="F117" t="s">
        <v>170</v>
      </c>
      <c r="H117" t="s">
        <v>176</v>
      </c>
      <c r="J117" t="s">
        <v>182</v>
      </c>
    </row>
    <row r="118" spans="1:10">
      <c r="A118" s="1">
        <f>HYPERLINK("https://lsnyc.legalserver.org/matter/dynamic-profile/view/1901835","19-1901835")</f>
        <v>0</v>
      </c>
      <c r="B118" t="s">
        <v>13</v>
      </c>
      <c r="C118" t="s">
        <v>19</v>
      </c>
      <c r="D118" t="s">
        <v>125</v>
      </c>
      <c r="E118" t="s">
        <v>166</v>
      </c>
      <c r="F118" t="s">
        <v>170</v>
      </c>
      <c r="H118" t="s">
        <v>176</v>
      </c>
      <c r="J118" t="s">
        <v>179</v>
      </c>
    </row>
    <row r="119" spans="1:10">
      <c r="A119" s="1">
        <f>HYPERLINK("https://lsnyc.legalserver.org/matter/dynamic-profile/view/1901710","19-1901710")</f>
        <v>0</v>
      </c>
      <c r="B119" t="s">
        <v>11</v>
      </c>
      <c r="C119" t="s">
        <v>17</v>
      </c>
      <c r="D119" t="s">
        <v>126</v>
      </c>
      <c r="E119" t="s">
        <v>153</v>
      </c>
      <c r="F119" t="s">
        <v>170</v>
      </c>
      <c r="H119" t="s">
        <v>176</v>
      </c>
      <c r="J119" t="s">
        <v>182</v>
      </c>
    </row>
    <row r="120" spans="1:10">
      <c r="A120" s="1">
        <f>HYPERLINK("https://lsnyc.legalserver.org/matter/dynamic-profile/view/1901580","19-1901580")</f>
        <v>0</v>
      </c>
      <c r="B120" t="s">
        <v>15</v>
      </c>
      <c r="C120" t="s">
        <v>38</v>
      </c>
      <c r="D120" t="s">
        <v>127</v>
      </c>
      <c r="E120" t="s">
        <v>151</v>
      </c>
      <c r="F120" t="s">
        <v>170</v>
      </c>
      <c r="G120" t="s">
        <v>175</v>
      </c>
      <c r="J120" t="s">
        <v>182</v>
      </c>
    </row>
    <row r="121" spans="1:10">
      <c r="A121" s="1">
        <f>HYPERLINK("https://lsnyc.legalserver.org/matter/dynamic-profile/view/1901591","19-1901591")</f>
        <v>0</v>
      </c>
      <c r="B121" t="s">
        <v>15</v>
      </c>
      <c r="C121" t="s">
        <v>38</v>
      </c>
      <c r="D121" t="s">
        <v>128</v>
      </c>
      <c r="E121" t="s">
        <v>149</v>
      </c>
      <c r="F121" t="s">
        <v>168</v>
      </c>
      <c r="G121" t="s">
        <v>175</v>
      </c>
      <c r="J121" t="s">
        <v>180</v>
      </c>
    </row>
    <row r="122" spans="1:10">
      <c r="A122" s="1">
        <f>HYPERLINK("https://lsnyc.legalserver.org/matter/dynamic-profile/view/1901602","19-1901602")</f>
        <v>0</v>
      </c>
      <c r="B122" t="s">
        <v>15</v>
      </c>
      <c r="C122" t="s">
        <v>38</v>
      </c>
      <c r="D122" t="s">
        <v>129</v>
      </c>
      <c r="E122" t="s">
        <v>149</v>
      </c>
      <c r="F122" t="s">
        <v>168</v>
      </c>
      <c r="G122" t="s">
        <v>175</v>
      </c>
      <c r="I122" t="s">
        <v>178</v>
      </c>
      <c r="J122" t="s">
        <v>179</v>
      </c>
    </row>
    <row r="123" spans="1:10">
      <c r="A123" s="1">
        <f>HYPERLINK("https://lsnyc.legalserver.org/matter/dynamic-profile/view/1901617","19-1901617")</f>
        <v>0</v>
      </c>
      <c r="B123" t="s">
        <v>14</v>
      </c>
      <c r="C123" t="s">
        <v>23</v>
      </c>
      <c r="D123" t="s">
        <v>130</v>
      </c>
      <c r="E123" t="s">
        <v>167</v>
      </c>
      <c r="F123" t="s">
        <v>170</v>
      </c>
      <c r="G123" t="s">
        <v>175</v>
      </c>
      <c r="J123" t="s">
        <v>182</v>
      </c>
    </row>
    <row r="124" spans="1:10">
      <c r="A124" s="1">
        <f>HYPERLINK("https://lsnyc.legalserver.org/matter/dynamic-profile/view/1901629","19-1901629")</f>
        <v>0</v>
      </c>
      <c r="B124" t="s">
        <v>14</v>
      </c>
      <c r="C124" t="s">
        <v>24</v>
      </c>
      <c r="D124" t="s">
        <v>131</v>
      </c>
      <c r="E124" t="s">
        <v>153</v>
      </c>
      <c r="F124" t="s">
        <v>170</v>
      </c>
      <c r="H124" t="s">
        <v>176</v>
      </c>
      <c r="J124" t="s">
        <v>182</v>
      </c>
    </row>
    <row r="125" spans="1:10">
      <c r="A125" s="1">
        <f>HYPERLINK("https://lsnyc.legalserver.org/matter/dynamic-profile/view/1901647","19-1901647")</f>
        <v>0</v>
      </c>
      <c r="B125" t="s">
        <v>14</v>
      </c>
      <c r="C125" t="s">
        <v>24</v>
      </c>
      <c r="D125" t="s">
        <v>132</v>
      </c>
      <c r="E125" t="s">
        <v>153</v>
      </c>
      <c r="F125" t="s">
        <v>170</v>
      </c>
      <c r="H125" t="s">
        <v>176</v>
      </c>
      <c r="J125" t="s">
        <v>182</v>
      </c>
    </row>
    <row r="126" spans="1:10">
      <c r="A126" s="1">
        <f>HYPERLINK("https://lsnyc.legalserver.org/matter/dynamic-profile/view/1901667","19-1901667")</f>
        <v>0</v>
      </c>
      <c r="B126" t="s">
        <v>11</v>
      </c>
      <c r="C126" t="s">
        <v>17</v>
      </c>
      <c r="D126" t="s">
        <v>126</v>
      </c>
      <c r="E126" t="s">
        <v>151</v>
      </c>
      <c r="F126" t="s">
        <v>170</v>
      </c>
      <c r="H126" t="s">
        <v>176</v>
      </c>
      <c r="J126" t="s">
        <v>182</v>
      </c>
    </row>
    <row r="127" spans="1:10">
      <c r="A127" s="1">
        <f>HYPERLINK("https://lsnyc.legalserver.org/matter/dynamic-profile/view/1901668","19-1901668")</f>
        <v>0</v>
      </c>
      <c r="B127" t="s">
        <v>14</v>
      </c>
      <c r="C127" t="s">
        <v>24</v>
      </c>
      <c r="D127" t="s">
        <v>133</v>
      </c>
      <c r="E127" t="s">
        <v>153</v>
      </c>
      <c r="F127" t="s">
        <v>170</v>
      </c>
      <c r="H127" t="s">
        <v>176</v>
      </c>
      <c r="J127" t="s">
        <v>182</v>
      </c>
    </row>
    <row r="128" spans="1:10">
      <c r="A128" s="1">
        <f>HYPERLINK("https://lsnyc.legalserver.org/matter/dynamic-profile/view/1901683","19-1901683")</f>
        <v>0</v>
      </c>
      <c r="B128" t="s">
        <v>13</v>
      </c>
      <c r="C128" t="s">
        <v>32</v>
      </c>
      <c r="D128" t="s">
        <v>134</v>
      </c>
      <c r="E128" t="s">
        <v>151</v>
      </c>
      <c r="F128" t="s">
        <v>170</v>
      </c>
      <c r="H128" t="s">
        <v>176</v>
      </c>
      <c r="J128" t="s">
        <v>182</v>
      </c>
    </row>
    <row r="129" spans="1:10">
      <c r="A129" s="1">
        <f>HYPERLINK("https://lsnyc.legalserver.org/matter/dynamic-profile/view/1901685","19-1901685")</f>
        <v>0</v>
      </c>
      <c r="B129" t="s">
        <v>13</v>
      </c>
      <c r="C129" t="s">
        <v>32</v>
      </c>
      <c r="D129" t="s">
        <v>135</v>
      </c>
      <c r="E129" t="s">
        <v>151</v>
      </c>
      <c r="F129" t="s">
        <v>170</v>
      </c>
      <c r="H129" t="s">
        <v>176</v>
      </c>
      <c r="J129" t="s">
        <v>182</v>
      </c>
    </row>
    <row r="130" spans="1:10">
      <c r="A130" s="1">
        <f>HYPERLINK("https://lsnyc.legalserver.org/matter/dynamic-profile/view/1901698","19-1901698")</f>
        <v>0</v>
      </c>
      <c r="B130" t="s">
        <v>14</v>
      </c>
      <c r="C130" t="s">
        <v>22</v>
      </c>
      <c r="D130" t="s">
        <v>136</v>
      </c>
      <c r="F130" t="s">
        <v>169</v>
      </c>
      <c r="H130" t="s">
        <v>176</v>
      </c>
      <c r="J130" t="s">
        <v>179</v>
      </c>
    </row>
    <row r="131" spans="1:10">
      <c r="A131" s="1">
        <f>HYPERLINK("https://lsnyc.legalserver.org/matter/dynamic-profile/view/1901829","19-1901829")</f>
        <v>0</v>
      </c>
      <c r="B131" t="s">
        <v>13</v>
      </c>
      <c r="C131" t="s">
        <v>19</v>
      </c>
      <c r="D131" t="s">
        <v>137</v>
      </c>
      <c r="G131" t="s">
        <v>175</v>
      </c>
      <c r="J131" t="s">
        <v>179</v>
      </c>
    </row>
    <row r="132" spans="1:10">
      <c r="A132" s="1">
        <f>HYPERLINK("https://lsnyc.legalserver.org/matter/dynamic-profile/view/1901841","19-1901841")</f>
        <v>0</v>
      </c>
      <c r="B132" t="s">
        <v>13</v>
      </c>
      <c r="C132" t="s">
        <v>19</v>
      </c>
      <c r="D132" t="s">
        <v>138</v>
      </c>
      <c r="F132" t="s">
        <v>174</v>
      </c>
      <c r="H132" t="s">
        <v>176</v>
      </c>
      <c r="J132" t="s">
        <v>179</v>
      </c>
    </row>
    <row r="133" spans="1:10">
      <c r="A133" s="1">
        <f>HYPERLINK("https://lsnyc.legalserver.org/matter/dynamic-profile/view/1901856","19-1901856")</f>
        <v>0</v>
      </c>
      <c r="B133" t="s">
        <v>13</v>
      </c>
      <c r="C133" t="s">
        <v>19</v>
      </c>
      <c r="D133" t="s">
        <v>139</v>
      </c>
      <c r="G133" t="s">
        <v>175</v>
      </c>
      <c r="J133" t="s">
        <v>179</v>
      </c>
    </row>
    <row r="134" spans="1:10">
      <c r="A134" s="1">
        <f>HYPERLINK("https://lsnyc.legalserver.org/matter/dynamic-profile/view/1901860","19-1901860")</f>
        <v>0</v>
      </c>
      <c r="B134" t="s">
        <v>13</v>
      </c>
      <c r="C134" t="s">
        <v>19</v>
      </c>
      <c r="D134" t="s">
        <v>140</v>
      </c>
      <c r="F134" t="s">
        <v>174</v>
      </c>
      <c r="H134" t="s">
        <v>176</v>
      </c>
      <c r="J134" t="s">
        <v>179</v>
      </c>
    </row>
    <row r="135" spans="1:10">
      <c r="A135" s="1">
        <f>HYPERLINK("https://lsnyc.legalserver.org/matter/dynamic-profile/view/1901862","19-1901862")</f>
        <v>0</v>
      </c>
      <c r="B135" t="s">
        <v>13</v>
      </c>
      <c r="C135" t="s">
        <v>19</v>
      </c>
      <c r="D135" t="s">
        <v>141</v>
      </c>
      <c r="G135" t="s">
        <v>175</v>
      </c>
      <c r="J135" t="s">
        <v>179</v>
      </c>
    </row>
    <row r="136" spans="1:10">
      <c r="A136" s="1">
        <f>HYPERLINK("https://lsnyc.legalserver.org/matter/dynamic-profile/view/1901873","19-1901873")</f>
        <v>0</v>
      </c>
      <c r="B136" t="s">
        <v>13</v>
      </c>
      <c r="C136" t="s">
        <v>19</v>
      </c>
      <c r="D136" t="s">
        <v>142</v>
      </c>
      <c r="G136" t="s">
        <v>175</v>
      </c>
      <c r="J136" t="s">
        <v>179</v>
      </c>
    </row>
    <row r="137" spans="1:10">
      <c r="A137" s="1">
        <f>HYPERLINK("https://lsnyc.legalserver.org/matter/dynamic-profile/view/1901528","19-1901528")</f>
        <v>0</v>
      </c>
      <c r="B137" t="s">
        <v>14</v>
      </c>
      <c r="C137" t="s">
        <v>24</v>
      </c>
      <c r="D137" t="s">
        <v>143</v>
      </c>
      <c r="E137" t="s">
        <v>153</v>
      </c>
      <c r="F137" t="s">
        <v>170</v>
      </c>
      <c r="H137" t="s">
        <v>176</v>
      </c>
      <c r="J137" t="s">
        <v>182</v>
      </c>
    </row>
    <row r="138" spans="1:10">
      <c r="A138" s="1">
        <f>HYPERLINK("https://lsnyc.legalserver.org/matter/dynamic-profile/view/1901567","19-1901567")</f>
        <v>0</v>
      </c>
      <c r="B138" t="s">
        <v>15</v>
      </c>
      <c r="C138" t="s">
        <v>38</v>
      </c>
      <c r="D138" t="s">
        <v>144</v>
      </c>
      <c r="E138" t="s">
        <v>151</v>
      </c>
      <c r="F138" t="s">
        <v>170</v>
      </c>
      <c r="G138" t="s">
        <v>175</v>
      </c>
      <c r="J138" t="s">
        <v>182</v>
      </c>
    </row>
    <row r="139" spans="1:10">
      <c r="A139" s="1">
        <f>HYPERLINK("https://lsnyc.legalserver.org/matter/dynamic-profile/view/1901304","19-1901304")</f>
        <v>0</v>
      </c>
      <c r="B139" t="s">
        <v>12</v>
      </c>
      <c r="C139" t="s">
        <v>18</v>
      </c>
      <c r="D139" t="s">
        <v>145</v>
      </c>
      <c r="E139" t="s">
        <v>163</v>
      </c>
      <c r="G139" t="s">
        <v>175</v>
      </c>
      <c r="J139" t="s">
        <v>181</v>
      </c>
    </row>
    <row r="140" spans="1:10">
      <c r="A140" s="1">
        <f>HYPERLINK("https://lsnyc.legalserver.org/matter/dynamic-profile/view/1901347","19-1901347")</f>
        <v>0</v>
      </c>
      <c r="B140" t="s">
        <v>15</v>
      </c>
      <c r="C140" t="s">
        <v>38</v>
      </c>
      <c r="D140" t="s">
        <v>146</v>
      </c>
      <c r="E140" t="s">
        <v>147</v>
      </c>
      <c r="F140" t="s">
        <v>172</v>
      </c>
      <c r="G140" t="s">
        <v>175</v>
      </c>
      <c r="J140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2019-07-12T17:54:57Z</dcterms:created>
  <dcterms:modified xsi:type="dcterms:W3CDTF">2019-07-12T17:54:57Z</dcterms:modified>
</cp:coreProperties>
</file>