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<sst xmlns="http://schemas.openxmlformats.org/spreadsheetml/2006/main" count="250" uniqueCount="72">
  <si>
    <t>Hyperlinked Case #</t>
  </si>
  <si>
    <t>Office</t>
  </si>
  <si>
    <t>Primary Advocate</t>
  </si>
  <si>
    <t>Client Name</t>
  </si>
  <si>
    <t>Level of Service</t>
  </si>
  <si>
    <t>Special Legal Problem Code</t>
  </si>
  <si>
    <t>Exclude due to Income?</t>
  </si>
  <si>
    <t>Needs DHCI?</t>
  </si>
  <si>
    <t>Needs Substantial Activity?</t>
  </si>
  <si>
    <t>Language</t>
  </si>
  <si>
    <t>HRA Outcome</t>
  </si>
  <si>
    <t>HRA_Case_Coding</t>
  </si>
  <si>
    <t>BkLS</t>
  </si>
  <si>
    <t>BxLS</t>
  </si>
  <si>
    <t>MLS</t>
  </si>
  <si>
    <t>QLS</t>
  </si>
  <si>
    <t>Odoemene, Udoka</t>
  </si>
  <si>
    <t>Salk, Nicole</t>
  </si>
  <si>
    <t>Surette, Gibb</t>
  </si>
  <si>
    <t>Nacinovich, Anne</t>
  </si>
  <si>
    <t>Brito, Victor</t>
  </si>
  <si>
    <t>Martinez Alonzo, Washcarina</t>
  </si>
  <si>
    <t>Rosner, Julia</t>
  </si>
  <si>
    <t>Lebron, Fernando</t>
  </si>
  <si>
    <t>Maurasse, Ashley</t>
  </si>
  <si>
    <t>Inga, Javier</t>
  </si>
  <si>
    <t>Anderson, Steven L</t>
  </si>
  <si>
    <t>Wong, Richard K</t>
  </si>
  <si>
    <t>Aponte, Washington</t>
  </si>
  <si>
    <t>Fermin Mora, Federico A</t>
  </si>
  <si>
    <t>Jerez, Jackeline O</t>
  </si>
  <si>
    <t>Mendez, Carolina M</t>
  </si>
  <si>
    <t>Rosado, Maria E</t>
  </si>
  <si>
    <t>Townsend, Steven</t>
  </si>
  <si>
    <t>Henon, Katherine</t>
  </si>
  <si>
    <t>Jackson, Sally</t>
  </si>
  <si>
    <t>Jaata, Pa Omar</t>
  </si>
  <si>
    <t>Richardson, Mykall</t>
  </si>
  <si>
    <t>Grullon, Tamara</t>
  </si>
  <si>
    <t>Ngo, Nick</t>
  </si>
  <si>
    <t>Jean, Daisja</t>
  </si>
  <si>
    <t>Benard, Joel</t>
  </si>
  <si>
    <t>Ramsay, Charmaine</t>
  </si>
  <si>
    <t>Candler, April</t>
  </si>
  <si>
    <t>Plowden, Lakisha</t>
  </si>
  <si>
    <t>Torres, Wilfredo</t>
  </si>
  <si>
    <t>Linden, Brian</t>
  </si>
  <si>
    <t>Green, Roy M</t>
  </si>
  <si>
    <t>Cortes Rodriguez, Luis E</t>
  </si>
  <si>
    <t>Cayetano, Ramon</t>
  </si>
  <si>
    <t>Fa, Fang Fang</t>
  </si>
  <si>
    <t>Rivera, Nathali</t>
  </si>
  <si>
    <t>Ocoro, Juan D</t>
  </si>
  <si>
    <t>Greaves, Marcia</t>
  </si>
  <si>
    <t>Oberstein, Shari</t>
  </si>
  <si>
    <t>Hernandez, Nor Bay</t>
  </si>
  <si>
    <t>Carter, Domonique J P</t>
  </si>
  <si>
    <t>Gomez, Laura</t>
  </si>
  <si>
    <t>Watson, Kayla D</t>
  </si>
  <si>
    <t>Advice</t>
  </si>
  <si>
    <t>220 Wage/Hour Claims</t>
  </si>
  <si>
    <t>760 Unemployment Compensation</t>
  </si>
  <si>
    <t>29-2 Other Employment</t>
  </si>
  <si>
    <t>Needs Income Waiver</t>
  </si>
  <si>
    <t>Needs DHCI</t>
  </si>
  <si>
    <t>English</t>
  </si>
  <si>
    <t>Spanish</t>
  </si>
  <si>
    <t>Advice Given</t>
  </si>
  <si>
    <t>**Needs Outcome**</t>
  </si>
  <si>
    <t>B -EMP</t>
  </si>
  <si>
    <t>***Needs Cleanup***</t>
  </si>
  <si>
    <t>T1-EMPOTH_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</si>
</sst>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workbookViewId="0"/>
  </sheetViews>
  <sheetFormatPr defaultRowHeight="15"/>
  <cols>
    <col min="1" max="1" width="20.7109375" style="1" customWidth="1"/>
    <col min="3" max="64" width="30.710937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f>HYPERLINK("https://lsnyc.legalserver.org/matter/dynamic-profile/view/1914857","19-1914857")</f>
        <v>0</v>
      </c>
      <c r="B2" t="s">
        <v>12</v>
      </c>
      <c r="C2" t="s">
        <v>16</v>
      </c>
      <c r="D2" t="s">
        <v>24</v>
      </c>
      <c r="E2" t="s">
        <v>59</v>
      </c>
      <c r="J2" t="s">
        <v>65</v>
      </c>
      <c r="K2" t="s">
        <v>67</v>
      </c>
      <c r="L2" t="s">
        <v>69</v>
      </c>
    </row>
    <row r="3" spans="1:12">
      <c r="A3" s="1">
        <f>HYPERLINK("https://lsnyc.legalserver.org/matter/dynamic-profile/view/1914677","19-1914677")</f>
        <v>0</v>
      </c>
      <c r="B3" t="s">
        <v>12</v>
      </c>
      <c r="C3" t="s">
        <v>16</v>
      </c>
      <c r="D3" t="s">
        <v>25</v>
      </c>
      <c r="E3" t="s">
        <v>59</v>
      </c>
      <c r="J3" t="s">
        <v>66</v>
      </c>
      <c r="K3" t="s">
        <v>67</v>
      </c>
      <c r="L3" t="s">
        <v>69</v>
      </c>
    </row>
    <row r="4" spans="1:12">
      <c r="A4" s="1">
        <f>HYPERLINK("https://lsnyc.legalserver.org/matter/dynamic-profile/view/1913490","19-1913490")</f>
        <v>0</v>
      </c>
      <c r="B4" t="s">
        <v>12</v>
      </c>
      <c r="C4" t="s">
        <v>16</v>
      </c>
      <c r="D4" t="s">
        <v>26</v>
      </c>
      <c r="E4" t="s">
        <v>59</v>
      </c>
      <c r="J4" t="s">
        <v>65</v>
      </c>
      <c r="K4" t="s">
        <v>67</v>
      </c>
      <c r="L4" t="s">
        <v>69</v>
      </c>
    </row>
    <row r="5" spans="1:12">
      <c r="A5" s="1">
        <f>HYPERLINK("https://lsnyc.legalserver.org/matter/dynamic-profile/view/1914506","19-1914506")</f>
        <v>0</v>
      </c>
      <c r="B5" t="s">
        <v>12</v>
      </c>
      <c r="C5" t="s">
        <v>17</v>
      </c>
      <c r="D5" t="s">
        <v>27</v>
      </c>
      <c r="G5" t="s">
        <v>63</v>
      </c>
      <c r="H5" t="s">
        <v>64</v>
      </c>
      <c r="J5" t="s">
        <v>65</v>
      </c>
      <c r="L5" t="s">
        <v>70</v>
      </c>
    </row>
    <row r="6" spans="1:12">
      <c r="A6" s="1">
        <f>HYPERLINK("https://lsnyc.legalserver.org/matter/dynamic-profile/view/1914474","19-1914474")</f>
        <v>0</v>
      </c>
      <c r="B6" t="s">
        <v>12</v>
      </c>
      <c r="C6" t="s">
        <v>18</v>
      </c>
      <c r="D6" t="s">
        <v>28</v>
      </c>
      <c r="E6" t="s">
        <v>59</v>
      </c>
      <c r="F6" t="s">
        <v>60</v>
      </c>
      <c r="J6" t="s">
        <v>66</v>
      </c>
      <c r="L6" t="s">
        <v>69</v>
      </c>
    </row>
    <row r="7" spans="1:12">
      <c r="A7" s="1">
        <f>HYPERLINK("https://lsnyc.legalserver.org/matter/dynamic-profile/view/1915324","19-1915324")</f>
        <v>0</v>
      </c>
      <c r="B7" t="s">
        <v>13</v>
      </c>
      <c r="C7" t="s">
        <v>19</v>
      </c>
      <c r="D7" t="s">
        <v>29</v>
      </c>
      <c r="H7" t="s">
        <v>64</v>
      </c>
      <c r="J7" t="s">
        <v>66</v>
      </c>
      <c r="L7" t="s">
        <v>70</v>
      </c>
    </row>
    <row r="8" spans="1:12">
      <c r="A8" s="1">
        <f>HYPERLINK("https://lsnyc.legalserver.org/matter/dynamic-profile/view/1914546","19-1914546")</f>
        <v>0</v>
      </c>
      <c r="B8" t="s">
        <v>13</v>
      </c>
      <c r="C8" t="s">
        <v>19</v>
      </c>
      <c r="D8" t="s">
        <v>30</v>
      </c>
      <c r="H8" t="s">
        <v>64</v>
      </c>
      <c r="J8" t="s">
        <v>66</v>
      </c>
      <c r="L8" t="s">
        <v>70</v>
      </c>
    </row>
    <row r="9" spans="1:12">
      <c r="A9" s="1">
        <f>HYPERLINK("https://lsnyc.legalserver.org/matter/dynamic-profile/view/1915477","19-1915477")</f>
        <v>0</v>
      </c>
      <c r="B9" t="s">
        <v>14</v>
      </c>
      <c r="C9" t="s">
        <v>20</v>
      </c>
      <c r="D9" t="s">
        <v>31</v>
      </c>
      <c r="E9" t="s">
        <v>59</v>
      </c>
      <c r="F9" t="s">
        <v>61</v>
      </c>
      <c r="J9" t="s">
        <v>65</v>
      </c>
      <c r="K9" t="s">
        <v>67</v>
      </c>
      <c r="L9" t="s">
        <v>69</v>
      </c>
    </row>
    <row r="10" spans="1:12">
      <c r="A10" s="1">
        <f>HYPERLINK("https://lsnyc.legalserver.org/matter/dynamic-profile/view/1915386","19-1915386")</f>
        <v>0</v>
      </c>
      <c r="B10" t="s">
        <v>14</v>
      </c>
      <c r="C10" t="s">
        <v>20</v>
      </c>
      <c r="D10" t="s">
        <v>32</v>
      </c>
      <c r="E10" t="s">
        <v>59</v>
      </c>
      <c r="F10" t="s">
        <v>61</v>
      </c>
      <c r="J10" t="s">
        <v>66</v>
      </c>
      <c r="K10" t="s">
        <v>67</v>
      </c>
      <c r="L10" t="s">
        <v>69</v>
      </c>
    </row>
    <row r="11" spans="1:12">
      <c r="A11" s="1">
        <f>HYPERLINK("https://lsnyc.legalserver.org/matter/dynamic-profile/view/1915273","19-1915273")</f>
        <v>0</v>
      </c>
      <c r="B11" t="s">
        <v>14</v>
      </c>
      <c r="C11" t="s">
        <v>20</v>
      </c>
      <c r="D11" t="s">
        <v>33</v>
      </c>
      <c r="E11" t="s">
        <v>59</v>
      </c>
      <c r="J11" t="s">
        <v>65</v>
      </c>
      <c r="L11" t="s">
        <v>69</v>
      </c>
    </row>
    <row r="12" spans="1:12">
      <c r="A12" s="1">
        <f>HYPERLINK("https://lsnyc.legalserver.org/matter/dynamic-profile/view/1914929","19-1914929")</f>
        <v>0</v>
      </c>
      <c r="B12" t="s">
        <v>14</v>
      </c>
      <c r="C12" t="s">
        <v>20</v>
      </c>
      <c r="D12" t="s">
        <v>34</v>
      </c>
      <c r="H12" t="s">
        <v>64</v>
      </c>
      <c r="J12" t="s">
        <v>65</v>
      </c>
      <c r="L12" t="s">
        <v>70</v>
      </c>
    </row>
    <row r="13" spans="1:12">
      <c r="A13" s="1">
        <f>HYPERLINK("https://lsnyc.legalserver.org/matter/dynamic-profile/view/1914787","19-1914787")</f>
        <v>0</v>
      </c>
      <c r="B13" t="s">
        <v>14</v>
      </c>
      <c r="C13" t="s">
        <v>20</v>
      </c>
      <c r="D13" t="s">
        <v>35</v>
      </c>
      <c r="E13" t="s">
        <v>59</v>
      </c>
      <c r="F13" t="s">
        <v>61</v>
      </c>
      <c r="G13" t="s">
        <v>63</v>
      </c>
      <c r="J13" t="s">
        <v>65</v>
      </c>
      <c r="K13" t="s">
        <v>67</v>
      </c>
      <c r="L13" t="s">
        <v>71</v>
      </c>
    </row>
    <row r="14" spans="1:12">
      <c r="A14" s="1">
        <f>HYPERLINK("https://lsnyc.legalserver.org/matter/dynamic-profile/view/1914607","19-1914607")</f>
        <v>0</v>
      </c>
      <c r="B14" t="s">
        <v>14</v>
      </c>
      <c r="C14" t="s">
        <v>20</v>
      </c>
      <c r="D14" t="s">
        <v>36</v>
      </c>
      <c r="E14" t="s">
        <v>59</v>
      </c>
      <c r="F14" t="s">
        <v>61</v>
      </c>
      <c r="J14" t="s">
        <v>65</v>
      </c>
      <c r="K14" t="s">
        <v>67</v>
      </c>
      <c r="L14" t="s">
        <v>69</v>
      </c>
    </row>
    <row r="15" spans="1:12">
      <c r="A15" s="1">
        <f>HYPERLINK("https://lsnyc.legalserver.org/matter/dynamic-profile/view/1914599","19-1914599")</f>
        <v>0</v>
      </c>
      <c r="B15" t="s">
        <v>14</v>
      </c>
      <c r="C15" t="s">
        <v>20</v>
      </c>
      <c r="D15" t="s">
        <v>37</v>
      </c>
      <c r="E15" t="s">
        <v>59</v>
      </c>
      <c r="F15" t="s">
        <v>61</v>
      </c>
      <c r="J15" t="s">
        <v>65</v>
      </c>
      <c r="K15" t="s">
        <v>67</v>
      </c>
      <c r="L15" t="s">
        <v>71</v>
      </c>
    </row>
    <row r="16" spans="1:12">
      <c r="A16" s="1">
        <f>HYPERLINK("https://lsnyc.legalserver.org/matter/dynamic-profile/view/1914615","19-1914615")</f>
        <v>0</v>
      </c>
      <c r="B16" t="s">
        <v>14</v>
      </c>
      <c r="C16" t="s">
        <v>20</v>
      </c>
      <c r="D16" t="s">
        <v>38</v>
      </c>
      <c r="E16" t="s">
        <v>59</v>
      </c>
      <c r="F16" t="s">
        <v>61</v>
      </c>
      <c r="J16" t="s">
        <v>65</v>
      </c>
      <c r="K16" t="s">
        <v>67</v>
      </c>
      <c r="L16" t="s">
        <v>69</v>
      </c>
    </row>
    <row r="17" spans="1:12">
      <c r="A17" s="1">
        <f>HYPERLINK("https://lsnyc.legalserver.org/matter/dynamic-profile/view/1914536","19-1914536")</f>
        <v>0</v>
      </c>
      <c r="B17" t="s">
        <v>14</v>
      </c>
      <c r="C17" t="s">
        <v>20</v>
      </c>
      <c r="D17" t="s">
        <v>39</v>
      </c>
      <c r="H17" t="s">
        <v>64</v>
      </c>
      <c r="J17" t="s">
        <v>65</v>
      </c>
      <c r="L17" t="s">
        <v>70</v>
      </c>
    </row>
    <row r="18" spans="1:12">
      <c r="A18" s="1">
        <f>HYPERLINK("https://lsnyc.legalserver.org/matter/dynamic-profile/view/1914219","19-1914219")</f>
        <v>0</v>
      </c>
      <c r="B18" t="s">
        <v>14</v>
      </c>
      <c r="C18" t="s">
        <v>20</v>
      </c>
      <c r="D18" t="s">
        <v>40</v>
      </c>
      <c r="H18" t="s">
        <v>64</v>
      </c>
      <c r="J18" t="s">
        <v>66</v>
      </c>
      <c r="L18" t="s">
        <v>70</v>
      </c>
    </row>
    <row r="19" spans="1:12">
      <c r="A19" s="1">
        <f>HYPERLINK("https://lsnyc.legalserver.org/matter/dynamic-profile/view/1914245","19-1914245")</f>
        <v>0</v>
      </c>
      <c r="B19" t="s">
        <v>14</v>
      </c>
      <c r="C19" t="s">
        <v>20</v>
      </c>
      <c r="D19" t="s">
        <v>41</v>
      </c>
      <c r="H19" t="s">
        <v>64</v>
      </c>
      <c r="J19" t="s">
        <v>65</v>
      </c>
      <c r="L19" t="s">
        <v>70</v>
      </c>
    </row>
    <row r="20" spans="1:12">
      <c r="A20" s="1">
        <f>HYPERLINK("https://lsnyc.legalserver.org/matter/dynamic-profile/view/1914281","19-1914281")</f>
        <v>0</v>
      </c>
      <c r="B20" t="s">
        <v>14</v>
      </c>
      <c r="C20" t="s">
        <v>20</v>
      </c>
      <c r="D20" t="s">
        <v>42</v>
      </c>
      <c r="H20" t="s">
        <v>64</v>
      </c>
      <c r="J20" t="s">
        <v>65</v>
      </c>
      <c r="L20" t="s">
        <v>70</v>
      </c>
    </row>
    <row r="21" spans="1:12">
      <c r="A21" s="1">
        <f>HYPERLINK("https://lsnyc.legalserver.org/matter/dynamic-profile/view/1914183","19-1914183")</f>
        <v>0</v>
      </c>
      <c r="B21" t="s">
        <v>14</v>
      </c>
      <c r="C21" t="s">
        <v>20</v>
      </c>
      <c r="D21" t="s">
        <v>43</v>
      </c>
      <c r="E21" t="s">
        <v>59</v>
      </c>
      <c r="F21" t="s">
        <v>61</v>
      </c>
      <c r="J21" t="s">
        <v>65</v>
      </c>
      <c r="K21" t="s">
        <v>67</v>
      </c>
      <c r="L21" t="s">
        <v>71</v>
      </c>
    </row>
    <row r="22" spans="1:12">
      <c r="A22" s="1">
        <f>HYPERLINK("https://lsnyc.legalserver.org/matter/dynamic-profile/view/1913704","19-1913704")</f>
        <v>0</v>
      </c>
      <c r="B22" t="s">
        <v>14</v>
      </c>
      <c r="C22" t="s">
        <v>20</v>
      </c>
      <c r="D22" t="s">
        <v>44</v>
      </c>
      <c r="H22" t="s">
        <v>64</v>
      </c>
      <c r="J22" t="s">
        <v>65</v>
      </c>
      <c r="L22" t="s">
        <v>70</v>
      </c>
    </row>
    <row r="23" spans="1:12">
      <c r="A23" s="1">
        <f>HYPERLINK("https://lsnyc.legalserver.org/matter/dynamic-profile/view/1913757","19-1913757")</f>
        <v>0</v>
      </c>
      <c r="B23" t="s">
        <v>14</v>
      </c>
      <c r="C23" t="s">
        <v>20</v>
      </c>
      <c r="D23" t="s">
        <v>45</v>
      </c>
      <c r="H23" t="s">
        <v>64</v>
      </c>
      <c r="J23" t="s">
        <v>65</v>
      </c>
      <c r="L23" t="s">
        <v>70</v>
      </c>
    </row>
    <row r="24" spans="1:12">
      <c r="A24" s="1">
        <f>HYPERLINK("https://lsnyc.legalserver.org/matter/dynamic-profile/view/1913593","19-1913593")</f>
        <v>0</v>
      </c>
      <c r="B24" t="s">
        <v>14</v>
      </c>
      <c r="C24" t="s">
        <v>20</v>
      </c>
      <c r="D24" t="s">
        <v>46</v>
      </c>
      <c r="E24" t="s">
        <v>59</v>
      </c>
      <c r="F24" t="s">
        <v>61</v>
      </c>
      <c r="J24" t="s">
        <v>65</v>
      </c>
      <c r="K24" t="s">
        <v>67</v>
      </c>
      <c r="L24" t="s">
        <v>69</v>
      </c>
    </row>
    <row r="25" spans="1:12">
      <c r="A25" s="1">
        <f>HYPERLINK("https://lsnyc.legalserver.org/matter/dynamic-profile/view/1914072","19-1914072")</f>
        <v>0</v>
      </c>
      <c r="B25" t="s">
        <v>14</v>
      </c>
      <c r="C25" t="s">
        <v>21</v>
      </c>
      <c r="D25" t="s">
        <v>47</v>
      </c>
      <c r="H25" t="s">
        <v>64</v>
      </c>
      <c r="J25" t="s">
        <v>65</v>
      </c>
      <c r="K25" t="s">
        <v>68</v>
      </c>
      <c r="L25" t="s">
        <v>70</v>
      </c>
    </row>
    <row r="26" spans="1:12">
      <c r="A26" s="1">
        <f>HYPERLINK("https://lsnyc.legalserver.org/matter/dynamic-profile/view/1914778","19-1914778")</f>
        <v>0</v>
      </c>
      <c r="B26" t="s">
        <v>14</v>
      </c>
      <c r="C26" t="s">
        <v>22</v>
      </c>
      <c r="D26" t="s">
        <v>48</v>
      </c>
      <c r="E26" t="s">
        <v>59</v>
      </c>
      <c r="F26" t="s">
        <v>62</v>
      </c>
      <c r="J26" t="s">
        <v>66</v>
      </c>
      <c r="K26" t="s">
        <v>67</v>
      </c>
      <c r="L26" t="s">
        <v>69</v>
      </c>
    </row>
    <row r="27" spans="1:12">
      <c r="A27" s="1">
        <f>HYPERLINK("https://lsnyc.legalserver.org/matter/dynamic-profile/view/1914715","19-1914715")</f>
        <v>0</v>
      </c>
      <c r="B27" t="s">
        <v>14</v>
      </c>
      <c r="C27" t="s">
        <v>22</v>
      </c>
      <c r="D27" t="s">
        <v>49</v>
      </c>
      <c r="H27" t="s">
        <v>64</v>
      </c>
      <c r="J27" t="s">
        <v>65</v>
      </c>
      <c r="L27" t="s">
        <v>70</v>
      </c>
    </row>
    <row r="28" spans="1:12">
      <c r="A28" s="1">
        <f>HYPERLINK("https://lsnyc.legalserver.org/matter/dynamic-profile/view/1914478","19-1914478")</f>
        <v>0</v>
      </c>
      <c r="B28" t="s">
        <v>14</v>
      </c>
      <c r="C28" t="s">
        <v>22</v>
      </c>
      <c r="D28" t="s">
        <v>50</v>
      </c>
      <c r="E28" t="s">
        <v>59</v>
      </c>
      <c r="F28" t="s">
        <v>62</v>
      </c>
      <c r="J28" t="s">
        <v>65</v>
      </c>
      <c r="K28" t="s">
        <v>67</v>
      </c>
      <c r="L28" t="s">
        <v>69</v>
      </c>
    </row>
    <row r="29" spans="1:12">
      <c r="A29" s="1">
        <f>HYPERLINK("https://lsnyc.legalserver.org/matter/dynamic-profile/view/1915475","19-1915475")</f>
        <v>0</v>
      </c>
      <c r="B29" t="s">
        <v>15</v>
      </c>
      <c r="C29" t="s">
        <v>23</v>
      </c>
      <c r="D29" t="s">
        <v>51</v>
      </c>
      <c r="H29" t="s">
        <v>64</v>
      </c>
      <c r="J29" t="s">
        <v>65</v>
      </c>
      <c r="L29" t="s">
        <v>70</v>
      </c>
    </row>
    <row r="30" spans="1:12">
      <c r="A30" s="1">
        <f>HYPERLINK("https://lsnyc.legalserver.org/matter/dynamic-profile/view/1915355","19-1915355")</f>
        <v>0</v>
      </c>
      <c r="B30" t="s">
        <v>15</v>
      </c>
      <c r="C30" t="s">
        <v>23</v>
      </c>
      <c r="D30" t="s">
        <v>52</v>
      </c>
      <c r="H30" t="s">
        <v>64</v>
      </c>
      <c r="J30" t="s">
        <v>65</v>
      </c>
      <c r="L30" t="s">
        <v>70</v>
      </c>
    </row>
    <row r="31" spans="1:12">
      <c r="A31" s="1">
        <f>HYPERLINK("https://lsnyc.legalserver.org/matter/dynamic-profile/view/1915218","19-1915218")</f>
        <v>0</v>
      </c>
      <c r="B31" t="s">
        <v>15</v>
      </c>
      <c r="C31" t="s">
        <v>23</v>
      </c>
      <c r="D31" t="s">
        <v>53</v>
      </c>
      <c r="H31" t="s">
        <v>64</v>
      </c>
      <c r="J31" t="s">
        <v>65</v>
      </c>
      <c r="L31" t="s">
        <v>70</v>
      </c>
    </row>
    <row r="32" spans="1:12">
      <c r="A32" s="1">
        <f>HYPERLINK("https://lsnyc.legalserver.org/matter/dynamic-profile/view/1915141","19-1915141")</f>
        <v>0</v>
      </c>
      <c r="B32" t="s">
        <v>15</v>
      </c>
      <c r="C32" t="s">
        <v>23</v>
      </c>
      <c r="D32" t="s">
        <v>54</v>
      </c>
      <c r="H32" t="s">
        <v>64</v>
      </c>
      <c r="J32" t="s">
        <v>65</v>
      </c>
      <c r="L32" t="s">
        <v>70</v>
      </c>
    </row>
    <row r="33" spans="1:12">
      <c r="A33" s="1">
        <f>HYPERLINK("https://lsnyc.legalserver.org/matter/dynamic-profile/view/1914817","19-1914817")</f>
        <v>0</v>
      </c>
      <c r="B33" t="s">
        <v>15</v>
      </c>
      <c r="C33" t="s">
        <v>23</v>
      </c>
      <c r="D33" t="s">
        <v>55</v>
      </c>
      <c r="H33" t="s">
        <v>64</v>
      </c>
      <c r="J33" t="s">
        <v>65</v>
      </c>
      <c r="L33" t="s">
        <v>70</v>
      </c>
    </row>
    <row r="34" spans="1:12">
      <c r="A34" s="1">
        <f>HYPERLINK("https://lsnyc.legalserver.org/matter/dynamic-profile/view/1914355","19-1914355")</f>
        <v>0</v>
      </c>
      <c r="B34" t="s">
        <v>15</v>
      </c>
      <c r="C34" t="s">
        <v>23</v>
      </c>
      <c r="D34" t="s">
        <v>56</v>
      </c>
      <c r="H34" t="s">
        <v>64</v>
      </c>
      <c r="J34" t="s">
        <v>65</v>
      </c>
      <c r="L34" t="s">
        <v>70</v>
      </c>
    </row>
    <row r="35" spans="1:12">
      <c r="A35" s="1">
        <f>HYPERLINK("https://lsnyc.legalserver.org/matter/dynamic-profile/view/1913947","19-1913947")</f>
        <v>0</v>
      </c>
      <c r="B35" t="s">
        <v>15</v>
      </c>
      <c r="C35" t="s">
        <v>23</v>
      </c>
      <c r="D35" t="s">
        <v>57</v>
      </c>
      <c r="E35" t="s">
        <v>59</v>
      </c>
      <c r="J35" t="s">
        <v>66</v>
      </c>
      <c r="L35" t="s">
        <v>71</v>
      </c>
    </row>
    <row r="36" spans="1:12">
      <c r="A36" s="1">
        <f>HYPERLINK("https://lsnyc.legalserver.org/matter/dynamic-profile/view/1913999","19-1913999")</f>
        <v>0</v>
      </c>
      <c r="B36" t="s">
        <v>15</v>
      </c>
      <c r="C36" t="s">
        <v>23</v>
      </c>
      <c r="D36" t="s">
        <v>58</v>
      </c>
      <c r="E36" t="s">
        <v>59</v>
      </c>
      <c r="J36" t="s">
        <v>65</v>
      </c>
      <c r="K36" t="s">
        <v>67</v>
      </c>
      <c r="L36" t="s">
        <v>69</v>
      </c>
    </row>
  </sheetData>
  <conditionalFormatting sqref="E1:E100000">
    <cfRule type="cellIs" dxfId="0" priority="1" operator="equal">
      <formula>""</formula>
    </cfRule>
  </conditionalFormatting>
  <conditionalFormatting sqref="F1:F100000">
    <cfRule type="cellIs" dxfId="0" priority="2" operator="equal">
      <formula>"***Needs SPLC***"</formula>
    </cfRule>
  </conditionalFormatting>
  <conditionalFormatting sqref="G1:G100000">
    <cfRule type="cellIs" dxfId="0" priority="3" operator="equal">
      <formula>"Needs Income Waiver"</formula>
    </cfRule>
  </conditionalFormatting>
  <conditionalFormatting sqref="H1:H100000">
    <cfRule type="cellIs" dxfId="0" priority="4" operator="equal">
      <formula>"Needs DHCI"</formula>
    </cfRule>
  </conditionalFormatting>
  <conditionalFormatting sqref="I1:I100000">
    <cfRule type="cellIs" dxfId="0" priority="5" operator="equal">
      <formula>"Needs Substantial Activity in FY20"</formula>
    </cfRule>
  </conditionalFormatting>
  <conditionalFormatting sqref="J1:J100000">
    <cfRule type="cellIs" dxfId="0" priority="6" operator="equal">
      <formula>""</formula>
    </cfRule>
  </conditionalFormatting>
  <conditionalFormatting sqref="K1:K100000">
    <cfRule type="cellIs" dxfId="0" priority="7" operator="equal">
      <formula>"**Needs Outcome**"</formula>
    </cfRule>
    <cfRule type="cellIs" dxfId="0" priority="8" operator="equal">
      <formula>"**Needs Outcome Date**"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2019-12-16T15:09:15Z</dcterms:created>
  <dcterms:modified xsi:type="dcterms:W3CDTF">2019-12-16T15:09:15Z</dcterms:modified>
</cp:coreProperties>
</file>