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nts Management IOI 2 3459 Re" sheetId="1" r:id="rId1"/>
  </sheets>
  <calcPr calcId="124519" fullCalcOnLoad="1"/>
</workbook>
</file>

<file path=xl/sharedStrings.xml><?xml version="1.0" encoding="utf-8"?>
<sst xmlns="http://schemas.openxmlformats.org/spreadsheetml/2006/main" count="747" uniqueCount="263">
  <si>
    <t>Hyperlinked Case #</t>
  </si>
  <si>
    <t>IOI Country Of Origin (IOI 1 and 2)</t>
  </si>
  <si>
    <t>Full Person/Group Name (Last First)</t>
  </si>
  <si>
    <t>Assigned Branch/CC</t>
  </si>
  <si>
    <t>Primary Advocate</t>
  </si>
  <si>
    <t>Dominican Republic</t>
  </si>
  <si>
    <t>United States of America</t>
  </si>
  <si>
    <t>Mexico</t>
  </si>
  <si>
    <t>Honduras</t>
  </si>
  <si>
    <t>St Lucia</t>
  </si>
  <si>
    <t>Ghana</t>
  </si>
  <si>
    <t>Colombia</t>
  </si>
  <si>
    <t>Venezuela</t>
  </si>
  <si>
    <t>Guyana</t>
  </si>
  <si>
    <t>Reyes Mejia, Wilmer A</t>
  </si>
  <si>
    <t>Batiz, Linsy</t>
  </si>
  <si>
    <t>Arias Rivas, Edgar</t>
  </si>
  <si>
    <t>Arias Rivas, Betzaida O</t>
  </si>
  <si>
    <t>Plishkin, Anatolii</t>
  </si>
  <si>
    <t>Diaz Ramirez, Angelique</t>
  </si>
  <si>
    <t>Meza Rodriguez, Heiby A</t>
  </si>
  <si>
    <t>Delcid Rapalo, Marvin</t>
  </si>
  <si>
    <t>Martinez Flores, Saemy Saleisha</t>
  </si>
  <si>
    <t>Olmedo Zaracay, Katherine</t>
  </si>
  <si>
    <t>Gomez Fuentes, Marvin</t>
  </si>
  <si>
    <t>Gomez Fuentes, Leonardo</t>
  </si>
  <si>
    <t>Zapata-Santos, Keummy Arleth</t>
  </si>
  <si>
    <t>Garcia-Williams, Darrell Divanne</t>
  </si>
  <si>
    <t>Reyes Mejia, Carlos D</t>
  </si>
  <si>
    <t>Castro, Edwin</t>
  </si>
  <si>
    <t>Velasquez Mancia, Rigel Yohairo</t>
  </si>
  <si>
    <t>Hossain, Arman</t>
  </si>
  <si>
    <t>Garcia Zuniga, Julio Jorge</t>
  </si>
  <si>
    <t>Eustate, Christopher</t>
  </si>
  <si>
    <t>Medina Batiz, Henry Wilfredo</t>
  </si>
  <si>
    <t>Flores Arzu, Jogeny Sarahi</t>
  </si>
  <si>
    <t>Medina Flores, Wilfer Jomary</t>
  </si>
  <si>
    <t>Medina Flores, Aisha Jogen</t>
  </si>
  <si>
    <t>Wraich, Sajid</t>
  </si>
  <si>
    <t>Caceres Ortiz, Angelica</t>
  </si>
  <si>
    <t>Guerra Robles, Wilder Concepcion</t>
  </si>
  <si>
    <t>Castillo Garcia, Deinor</t>
  </si>
  <si>
    <t>Bolvito Canahui, Adali L</t>
  </si>
  <si>
    <t>Lawrence, Viviana</t>
  </si>
  <si>
    <t>Fernandez-Medina, Keyvan A</t>
  </si>
  <si>
    <t>Rivera Pavon, Adalberto</t>
  </si>
  <si>
    <t>Cruz, Xiomara</t>
  </si>
  <si>
    <t>Medina-Gamboa, Darwin</t>
  </si>
  <si>
    <t>Portto, Claudia</t>
  </si>
  <si>
    <t>Alvarez, Moises</t>
  </si>
  <si>
    <t>Kaba, Djene</t>
  </si>
  <si>
    <t>Martinez Flores, Keisy Mercedes</t>
  </si>
  <si>
    <t>Kuzmin, Elizaveta</t>
  </si>
  <si>
    <t>Olmedo Zaracay, Rodrigo</t>
  </si>
  <si>
    <t>Cortez Cabrera, Lester Yobanny</t>
  </si>
  <si>
    <t>Palacios Dolmo, Brithany</t>
  </si>
  <si>
    <t>Mercuri Santos, Atilio</t>
  </si>
  <si>
    <t>Valencia Nunez, Stefany Milexy</t>
  </si>
  <si>
    <t>Aguilar, Dylan</t>
  </si>
  <si>
    <t>Ruiz Diaz, Thiago Marcelo</t>
  </si>
  <si>
    <t>Rodriguez Reyes, Susan</t>
  </si>
  <si>
    <t>Salgado Rodriguez, Ashley Guadalupe</t>
  </si>
  <si>
    <t>Morales Cox, Mynor</t>
  </si>
  <si>
    <t>Lucero Campos, Belkis Elena</t>
  </si>
  <si>
    <t>La Cruz Lucero, Jhoismar Karina</t>
  </si>
  <si>
    <t>Kante, Aissata</t>
  </si>
  <si>
    <t>Lino Flores, Lisi Yaneira</t>
  </si>
  <si>
    <t>Orellana, Keylin</t>
  </si>
  <si>
    <t>Orellana, Anisthon Meza</t>
  </si>
  <si>
    <t>Palacios Castillo, Martha Olivia</t>
  </si>
  <si>
    <t>Miranda Montero, Olga Mileny</t>
  </si>
  <si>
    <t>Miranda Moreno, Denovan Javier</t>
  </si>
  <si>
    <t>Neil, Tracy Ann</t>
  </si>
  <si>
    <t>Marin Ramirez, Tifany Yoely</t>
  </si>
  <si>
    <t>Marin Ramirez, Yehinor Lenin</t>
  </si>
  <si>
    <t>Areola, Treasure Oluwatoniloba</t>
  </si>
  <si>
    <t>Menchu-Garcia, Vicenta</t>
  </si>
  <si>
    <t>Alvarez Zelaya, Dariela</t>
  </si>
  <si>
    <t>Castillo, Ilda M</t>
  </si>
  <si>
    <t>Francis, Isaiah</t>
  </si>
  <si>
    <t>Garcia Blanco, Leslie Alejandra</t>
  </si>
  <si>
    <t>Moran, Alejandra</t>
  </si>
  <si>
    <t>Pobedash, Sergei</t>
  </si>
  <si>
    <t>Pobedash, Andrei</t>
  </si>
  <si>
    <t>Feliz, Sol</t>
  </si>
  <si>
    <t>Calderon, Jose</t>
  </si>
  <si>
    <t>Marcos Zacarias, Marisol</t>
  </si>
  <si>
    <t>Sanchez, Placido</t>
  </si>
  <si>
    <t>De Mota, Abel</t>
  </si>
  <si>
    <t>Mesa, John</t>
  </si>
  <si>
    <t>Merino, Juan</t>
  </si>
  <si>
    <t>Zacaria Martin, Maria</t>
  </si>
  <si>
    <t>Cabrera, Valentina</t>
  </si>
  <si>
    <t>Ramirez, Aleyda</t>
  </si>
  <si>
    <t>Vargas, Harry</t>
  </si>
  <si>
    <t>Dominguez Cruz, Blanca</t>
  </si>
  <si>
    <t>Zelaya, Wendy</t>
  </si>
  <si>
    <t>Portillo, Henry Coreas</t>
  </si>
  <si>
    <t>Portillo, Owen Coreas</t>
  </si>
  <si>
    <t>Sagastume Lagos, Denis Mauricio</t>
  </si>
  <si>
    <t>Tzul Tiu, Fernando Isaac</t>
  </si>
  <si>
    <t>Tzul Tiu, Guidman Aaron</t>
  </si>
  <si>
    <t>Tzul-Tiu, Guidman Aaron</t>
  </si>
  <si>
    <t>Delgado Mendez, Juan</t>
  </si>
  <si>
    <t>Kamara, Fatmata</t>
  </si>
  <si>
    <t>Sanchez Melendez, Kevin Asaac</t>
  </si>
  <si>
    <t>Veitch, Damion A</t>
  </si>
  <si>
    <t>Medina-Ramos, Belkis</t>
  </si>
  <si>
    <t>Maldonado, Jonathan L</t>
  </si>
  <si>
    <t>Cortes  Xicohtencatl, Guadalupe</t>
  </si>
  <si>
    <t>Mejia, Hector</t>
  </si>
  <si>
    <t>Mejia, Maria</t>
  </si>
  <si>
    <t>Silva Vazquez, Gabriela</t>
  </si>
  <si>
    <t>Abdallah, Mihad</t>
  </si>
  <si>
    <t>Mejia Saravia, Jilaryn D</t>
  </si>
  <si>
    <t>Naula Bermeo, Hilda</t>
  </si>
  <si>
    <t>Castrejon, Karla Elizabeth</t>
  </si>
  <si>
    <t>Escobar Avilez, Micaelina</t>
  </si>
  <si>
    <t>Cid-Ortiz, Brisa Hinelda</t>
  </si>
  <si>
    <t>Portella Arteaga, Milena Teresa</t>
  </si>
  <si>
    <t>Cabral Pichardo, Mayker Jose</t>
  </si>
  <si>
    <t>Cabral Pichardo, Yaneysi Yamilet</t>
  </si>
  <si>
    <t>Barrera, Lorenza</t>
  </si>
  <si>
    <t>Escamilla Hernandez, Rocio</t>
  </si>
  <si>
    <t>Pena Hernandez, Martha</t>
  </si>
  <si>
    <t>Hidalgo Reyes, Jostin Omar</t>
  </si>
  <si>
    <t>Theophile, Jeanie P</t>
  </si>
  <si>
    <t>Ramos, Peter</t>
  </si>
  <si>
    <t>Diaz-Urbina, Ana Francis</t>
  </si>
  <si>
    <t>Ogbonna, Kenneth</t>
  </si>
  <si>
    <t>Sall, Aguibou</t>
  </si>
  <si>
    <t>Payano Diaz, Marilyn</t>
  </si>
  <si>
    <t>Dominguez, Martina</t>
  </si>
  <si>
    <t>Martinez, Hkristian</t>
  </si>
  <si>
    <t>Flores Mira, Glenda Esmeralda</t>
  </si>
  <si>
    <t>Tisol Arias, Meison Ivan</t>
  </si>
  <si>
    <t>Gutierrez-Martinez, Elda Maritza</t>
  </si>
  <si>
    <t>Medina Fuentes, Stephanie Nicoll</t>
  </si>
  <si>
    <t>Saravia Mejia, Igundani Daneiri</t>
  </si>
  <si>
    <t>Melendez Saravia, Brandi Odalis</t>
  </si>
  <si>
    <t>Blanco Landaverde, Miguel Fernando</t>
  </si>
  <si>
    <t>Sandoval Rivera, Nestor</t>
  </si>
  <si>
    <t>Sandoval Polanco, Xochiltl</t>
  </si>
  <si>
    <t>Polanco Arrieta, Patricia</t>
  </si>
  <si>
    <t>Fam, Marven</t>
  </si>
  <si>
    <t>Abdul Rahman, Issaka</t>
  </si>
  <si>
    <t>Moran, Maribel</t>
  </si>
  <si>
    <t>Glasgow, Sherryann</t>
  </si>
  <si>
    <t>Martinez, Sara</t>
  </si>
  <si>
    <t>Moran Juarez, Jesus</t>
  </si>
  <si>
    <t>Martinez, Francisca</t>
  </si>
  <si>
    <t>Granados, Lorena Yanira</t>
  </si>
  <si>
    <t>Simon (Jameisha HAYNES), Rhonda</t>
  </si>
  <si>
    <t>Scott, Deidra</t>
  </si>
  <si>
    <t>Correa, Sorledy</t>
  </si>
  <si>
    <t>Cruz Pacheco, Sahory</t>
  </si>
  <si>
    <t>Cruz Pacheco, Jennifer</t>
  </si>
  <si>
    <t>Cruz Pacheco, Joseph</t>
  </si>
  <si>
    <t>Clemente Ramirez, Anderson Neptaly</t>
  </si>
  <si>
    <t>Pitcairn, Shermayne Lance</t>
  </si>
  <si>
    <t>Camacho, Nancy</t>
  </si>
  <si>
    <t>Joseph, Blenda</t>
  </si>
  <si>
    <t>Farciert, Araceli</t>
  </si>
  <si>
    <t>Rosales Cardona, Luis David</t>
  </si>
  <si>
    <t>Melara Sanchez, Alva Maria</t>
  </si>
  <si>
    <t>Marquez, Maria Petronila</t>
  </si>
  <si>
    <t>Cardona Alvarenga, Keishla Rocio</t>
  </si>
  <si>
    <t>Toure, Awa</t>
  </si>
  <si>
    <t>Ramirez, Sandra</t>
  </si>
  <si>
    <t>Ramirez, Renzo</t>
  </si>
  <si>
    <t>Molina, Francisca</t>
  </si>
  <si>
    <t>Vivas, Segundo</t>
  </si>
  <si>
    <t>Garcia, Pablo</t>
  </si>
  <si>
    <t>Zhagui Bravo, Ana</t>
  </si>
  <si>
    <t>Guillauville, Jeanne Andrea</t>
  </si>
  <si>
    <t>Ferrer, Cleopatra</t>
  </si>
  <si>
    <t>Cardona Alvarenga, Keyla</t>
  </si>
  <si>
    <t>Cabrerra, Luciano</t>
  </si>
  <si>
    <t>Clarke, Kadeen</t>
  </si>
  <si>
    <t>Crawford, Grace</t>
  </si>
  <si>
    <t>Sanchez Gomez, Maria Soledad</t>
  </si>
  <si>
    <t>Edmund, Shawn</t>
  </si>
  <si>
    <t>Perez, Amalia</t>
  </si>
  <si>
    <t>Santelli, Marie</t>
  </si>
  <si>
    <t>Navarette, Audencia</t>
  </si>
  <si>
    <t>McDonald, Kirk</t>
  </si>
  <si>
    <t>Medina Andrade, Gelyn N</t>
  </si>
  <si>
    <t>Armstrong, Kathleen</t>
  </si>
  <si>
    <t>Ayala, Jesus</t>
  </si>
  <si>
    <t>Raskin, Viktoriya</t>
  </si>
  <si>
    <t>Corado Cortez, Andres Alfonso</t>
  </si>
  <si>
    <t>Ekweanya, Victor Somtochukwu</t>
  </si>
  <si>
    <t>Cadiz Vda de Camacho, Emma</t>
  </si>
  <si>
    <t>Brackett, Hilda M</t>
  </si>
  <si>
    <t>Martinez de lo Santos, Yolanny</t>
  </si>
  <si>
    <t>Nkwocha, Michael</t>
  </si>
  <si>
    <t>Medina, Anthony</t>
  </si>
  <si>
    <t>Pacheco, Nilcer</t>
  </si>
  <si>
    <t>Coats Acosta, Rene Alejandro</t>
  </si>
  <si>
    <t>Mena, Gladys</t>
  </si>
  <si>
    <t>Martinez Vasquez, Jose Antonio</t>
  </si>
  <si>
    <t>Terrero, Domingo</t>
  </si>
  <si>
    <t>Sarabia, Idelma</t>
  </si>
  <si>
    <t>Garcia Santos, Eugenio Antonio</t>
  </si>
  <si>
    <t>Mendez, Alma</t>
  </si>
  <si>
    <t>Herrera, Vinicio De Jesus</t>
  </si>
  <si>
    <t>Rodrigez, Camen Y.</t>
  </si>
  <si>
    <t>Cuevas Castillo, Negrin Alberto</t>
  </si>
  <si>
    <t>Keita, Doussou</t>
  </si>
  <si>
    <t>Borges, Miguel</t>
  </si>
  <si>
    <t>Adewuyi, Adelekan</t>
  </si>
  <si>
    <t>sanchez, Arelis</t>
  </si>
  <si>
    <t>Mejia, Mildren</t>
  </si>
  <si>
    <t>Appalsammy, Droubadie</t>
  </si>
  <si>
    <t>Vazquez, Jacqueline</t>
  </si>
  <si>
    <t>Ramirez, Ingrid</t>
  </si>
  <si>
    <t>Agostino, Anna</t>
  </si>
  <si>
    <t>Lino Garcia, Nahomy</t>
  </si>
  <si>
    <t>Arzu, Sotero</t>
  </si>
  <si>
    <t>Navarro Murillo, Luis Alonso</t>
  </si>
  <si>
    <t>Menza, Doly Yaneth</t>
  </si>
  <si>
    <t>Portillo, Jennifer</t>
  </si>
  <si>
    <t>Savin, Igor</t>
  </si>
  <si>
    <t>Pulgar Fuenmayor, Dervis Jose</t>
  </si>
  <si>
    <t>Bravo Bolanos, Heladio</t>
  </si>
  <si>
    <t>Opasina, Omolara</t>
  </si>
  <si>
    <t>Austin, Anthony A</t>
  </si>
  <si>
    <t>Lopez, Elida</t>
  </si>
  <si>
    <t>Legal Support Unit</t>
  </si>
  <si>
    <t>Brooklyn Legal Services</t>
  </si>
  <si>
    <t>Staten Island Legal Services</t>
  </si>
  <si>
    <t>Bronx Legal Services</t>
  </si>
  <si>
    <t>Queens Legal Services</t>
  </si>
  <si>
    <t>Manhattan Legal Services</t>
  </si>
  <si>
    <t>Sahai, Chelsea</t>
  </si>
  <si>
    <t>Chua, Janice</t>
  </si>
  <si>
    <t>Odoemene, Udoka</t>
  </si>
  <si>
    <t>Zaman, Razeen</t>
  </si>
  <si>
    <t>Patel, Kinjal</t>
  </si>
  <si>
    <t>Heine, Isabel</t>
  </si>
  <si>
    <t>Ramos, Kathryn</t>
  </si>
  <si>
    <t>Cardenas, Lizeth</t>
  </si>
  <si>
    <t>Guiral Cuervo, Carolina</t>
  </si>
  <si>
    <t>Kim, Jae Young</t>
  </si>
  <si>
    <t>Mattessich, Sandra</t>
  </si>
  <si>
    <t>Taylor, Stephanie</t>
  </si>
  <si>
    <t>Williams, Lorilei</t>
  </si>
  <si>
    <t>Patel, Roopal</t>
  </si>
  <si>
    <t>Solis-Silva, Perla</t>
  </si>
  <si>
    <t>Ortiz, Andrew</t>
  </si>
  <si>
    <t>Crafton, Jessica</t>
  </si>
  <si>
    <t>Rosario Rodriguez, Luis</t>
  </si>
  <si>
    <t>Eugenio, Rosanna</t>
  </si>
  <si>
    <t>Urizar, Ana</t>
  </si>
  <si>
    <t>Telson, Sarah</t>
  </si>
  <si>
    <t>Madrid, Andrea</t>
  </si>
  <si>
    <t>Lawson, Terry</t>
  </si>
  <si>
    <t>Vitale, Soo Kyung</t>
  </si>
  <si>
    <t>Carlier, Milton</t>
  </si>
  <si>
    <t>Edwards, Zamara</t>
  </si>
  <si>
    <t>Guerra, Yolanda</t>
  </si>
  <si>
    <t>Velez, Cristina</t>
  </si>
  <si>
    <t>Ventura, Lynn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</si>
</sst>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44"/>
  <sheetViews>
    <sheetView tabSelected="1" workbookViewId="0"/>
  </sheetViews>
  <sheetFormatPr defaultRowHeight="15"/>
  <cols>
    <col min="1" max="1" width="20.7109375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f>HYPERLINK("https://lsnyc.legalserver.org/matter/dynamic-profile/view/1903366","19-1903366")</f>
        <v>0</v>
      </c>
      <c r="C2" t="s">
        <v>14</v>
      </c>
      <c r="D2" t="s">
        <v>228</v>
      </c>
      <c r="E2" t="s">
        <v>234</v>
      </c>
    </row>
    <row r="3" spans="1:5">
      <c r="A3" s="1">
        <f>HYPERLINK("https://lsnyc.legalserver.org/matter/dynamic-profile/view/1903383","19-1903383")</f>
        <v>0</v>
      </c>
      <c r="C3" t="s">
        <v>15</v>
      </c>
      <c r="D3" t="s">
        <v>228</v>
      </c>
      <c r="E3" t="s">
        <v>234</v>
      </c>
    </row>
    <row r="4" spans="1:5">
      <c r="A4" s="1">
        <f>HYPERLINK("https://lsnyc.legalserver.org/matter/dynamic-profile/view/1903403","19-1903403")</f>
        <v>0</v>
      </c>
      <c r="C4" t="s">
        <v>16</v>
      </c>
      <c r="D4" t="s">
        <v>228</v>
      </c>
      <c r="E4" t="s">
        <v>234</v>
      </c>
    </row>
    <row r="5" spans="1:5">
      <c r="A5" s="1">
        <f>HYPERLINK("https://lsnyc.legalserver.org/matter/dynamic-profile/view/1903405","19-1903405")</f>
        <v>0</v>
      </c>
      <c r="C5" t="s">
        <v>17</v>
      </c>
      <c r="D5" t="s">
        <v>228</v>
      </c>
      <c r="E5" t="s">
        <v>234</v>
      </c>
    </row>
    <row r="6" spans="1:5">
      <c r="A6" s="1">
        <f>HYPERLINK("https://lsnyc.legalserver.org/matter/dynamic-profile/view/1903407","19-1903407")</f>
        <v>0</v>
      </c>
      <c r="C6" t="s">
        <v>18</v>
      </c>
      <c r="D6" t="s">
        <v>228</v>
      </c>
      <c r="E6" t="s">
        <v>234</v>
      </c>
    </row>
    <row r="7" spans="1:5">
      <c r="A7" s="1">
        <f>HYPERLINK("https://lsnyc.legalserver.org/matter/dynamic-profile/view/1903411","19-1903411")</f>
        <v>0</v>
      </c>
      <c r="C7" t="s">
        <v>19</v>
      </c>
      <c r="D7" t="s">
        <v>228</v>
      </c>
      <c r="E7" t="s">
        <v>234</v>
      </c>
    </row>
    <row r="8" spans="1:5">
      <c r="A8" s="1">
        <f>HYPERLINK("https://lsnyc.legalserver.org/matter/dynamic-profile/view/1903414","19-1903414")</f>
        <v>0</v>
      </c>
      <c r="C8" t="s">
        <v>20</v>
      </c>
      <c r="D8" t="s">
        <v>228</v>
      </c>
      <c r="E8" t="s">
        <v>234</v>
      </c>
    </row>
    <row r="9" spans="1:5">
      <c r="A9" s="1">
        <f>HYPERLINK("https://lsnyc.legalserver.org/matter/dynamic-profile/view/1903422","19-1903422")</f>
        <v>0</v>
      </c>
      <c r="C9" t="s">
        <v>21</v>
      </c>
      <c r="D9" t="s">
        <v>228</v>
      </c>
      <c r="E9" t="s">
        <v>234</v>
      </c>
    </row>
    <row r="10" spans="1:5">
      <c r="A10" s="1">
        <f>HYPERLINK("https://lsnyc.legalserver.org/matter/dynamic-profile/view/1903444","19-1903444")</f>
        <v>0</v>
      </c>
      <c r="C10" t="s">
        <v>22</v>
      </c>
      <c r="D10" t="s">
        <v>228</v>
      </c>
      <c r="E10" t="s">
        <v>235</v>
      </c>
    </row>
    <row r="11" spans="1:5">
      <c r="A11" s="1">
        <f>HYPERLINK("https://lsnyc.legalserver.org/matter/dynamic-profile/view/1903451","19-1903451")</f>
        <v>0</v>
      </c>
      <c r="C11" t="s">
        <v>23</v>
      </c>
      <c r="D11" t="s">
        <v>228</v>
      </c>
      <c r="E11" t="s">
        <v>234</v>
      </c>
    </row>
    <row r="12" spans="1:5">
      <c r="A12" s="1">
        <f>HYPERLINK("https://lsnyc.legalserver.org/matter/dynamic-profile/view/1903452","19-1903452")</f>
        <v>0</v>
      </c>
      <c r="C12" t="s">
        <v>23</v>
      </c>
      <c r="D12" t="s">
        <v>228</v>
      </c>
      <c r="E12" t="s">
        <v>234</v>
      </c>
    </row>
    <row r="13" spans="1:5">
      <c r="A13" s="1">
        <f>HYPERLINK("https://lsnyc.legalserver.org/matter/dynamic-profile/view/1903205","19-1903205")</f>
        <v>0</v>
      </c>
      <c r="C13" t="s">
        <v>24</v>
      </c>
      <c r="D13" t="s">
        <v>228</v>
      </c>
      <c r="E13" t="s">
        <v>234</v>
      </c>
    </row>
    <row r="14" spans="1:5">
      <c r="A14" s="1">
        <f>HYPERLINK("https://lsnyc.legalserver.org/matter/dynamic-profile/view/1903285","19-1903285")</f>
        <v>0</v>
      </c>
      <c r="C14" t="s">
        <v>24</v>
      </c>
      <c r="D14" t="s">
        <v>228</v>
      </c>
      <c r="E14" t="s">
        <v>234</v>
      </c>
    </row>
    <row r="15" spans="1:5">
      <c r="A15" s="1">
        <f>HYPERLINK("https://lsnyc.legalserver.org/matter/dynamic-profile/view/1903286","19-1903286")</f>
        <v>0</v>
      </c>
      <c r="C15" t="s">
        <v>25</v>
      </c>
      <c r="D15" t="s">
        <v>228</v>
      </c>
      <c r="E15" t="s">
        <v>234</v>
      </c>
    </row>
    <row r="16" spans="1:5">
      <c r="A16" s="1">
        <f>HYPERLINK("https://lsnyc.legalserver.org/matter/dynamic-profile/view/1903290","19-1903290")</f>
        <v>0</v>
      </c>
      <c r="C16" t="s">
        <v>25</v>
      </c>
      <c r="D16" t="s">
        <v>228</v>
      </c>
      <c r="E16" t="s">
        <v>234</v>
      </c>
    </row>
    <row r="17" spans="1:5">
      <c r="A17" s="1">
        <f>HYPERLINK("https://lsnyc.legalserver.org/matter/dynamic-profile/view/1903293","19-1903293")</f>
        <v>0</v>
      </c>
      <c r="C17" t="s">
        <v>26</v>
      </c>
      <c r="D17" t="s">
        <v>228</v>
      </c>
      <c r="E17" t="s">
        <v>234</v>
      </c>
    </row>
    <row r="18" spans="1:5">
      <c r="A18" s="1">
        <f>HYPERLINK("https://lsnyc.legalserver.org/matter/dynamic-profile/view/1903297","19-1903297")</f>
        <v>0</v>
      </c>
      <c r="C18" t="s">
        <v>20</v>
      </c>
      <c r="D18" t="s">
        <v>228</v>
      </c>
      <c r="E18" t="s">
        <v>234</v>
      </c>
    </row>
    <row r="19" spans="1:5">
      <c r="A19" s="1">
        <f>HYPERLINK("https://lsnyc.legalserver.org/matter/dynamic-profile/view/1903302","19-1903302")</f>
        <v>0</v>
      </c>
      <c r="C19" t="s">
        <v>16</v>
      </c>
      <c r="D19" t="s">
        <v>228</v>
      </c>
      <c r="E19" t="s">
        <v>234</v>
      </c>
    </row>
    <row r="20" spans="1:5">
      <c r="A20" s="1">
        <f>HYPERLINK("https://lsnyc.legalserver.org/matter/dynamic-profile/view/1903304","19-1903304")</f>
        <v>0</v>
      </c>
      <c r="C20" t="s">
        <v>17</v>
      </c>
      <c r="D20" t="s">
        <v>228</v>
      </c>
      <c r="E20" t="s">
        <v>234</v>
      </c>
    </row>
    <row r="21" spans="1:5">
      <c r="A21" s="1">
        <f>HYPERLINK("https://lsnyc.legalserver.org/matter/dynamic-profile/view/1903337","19-1903337")</f>
        <v>0</v>
      </c>
      <c r="C21" t="s">
        <v>27</v>
      </c>
      <c r="D21" t="s">
        <v>228</v>
      </c>
      <c r="E21" t="s">
        <v>234</v>
      </c>
    </row>
    <row r="22" spans="1:5">
      <c r="A22" s="1">
        <f>HYPERLINK("https://lsnyc.legalserver.org/matter/dynamic-profile/view/1903341","19-1903341")</f>
        <v>0</v>
      </c>
      <c r="C22" t="s">
        <v>28</v>
      </c>
      <c r="D22" t="s">
        <v>228</v>
      </c>
      <c r="E22" t="s">
        <v>234</v>
      </c>
    </row>
    <row r="23" spans="1:5">
      <c r="A23" s="1">
        <f>HYPERLINK("https://lsnyc.legalserver.org/matter/dynamic-profile/view/1903181","19-1903181")</f>
        <v>0</v>
      </c>
      <c r="C23" t="s">
        <v>29</v>
      </c>
      <c r="D23" t="s">
        <v>228</v>
      </c>
      <c r="E23" t="s">
        <v>235</v>
      </c>
    </row>
    <row r="24" spans="1:5">
      <c r="A24" s="1">
        <f>HYPERLINK("https://lsnyc.legalserver.org/matter/dynamic-profile/view/1903182","19-1903182")</f>
        <v>0</v>
      </c>
      <c r="C24" t="s">
        <v>29</v>
      </c>
      <c r="D24" t="s">
        <v>228</v>
      </c>
      <c r="E24" t="s">
        <v>235</v>
      </c>
    </row>
    <row r="25" spans="1:5">
      <c r="A25" s="1">
        <f>HYPERLINK("https://lsnyc.legalserver.org/matter/dynamic-profile/view/1903188","19-1903188")</f>
        <v>0</v>
      </c>
      <c r="C25" t="s">
        <v>30</v>
      </c>
      <c r="D25" t="s">
        <v>228</v>
      </c>
      <c r="E25" t="s">
        <v>234</v>
      </c>
    </row>
    <row r="26" spans="1:5">
      <c r="A26" s="1">
        <f>HYPERLINK("https://lsnyc.legalserver.org/matter/dynamic-profile/view/1903197","19-1903197")</f>
        <v>0</v>
      </c>
      <c r="C26" t="s">
        <v>31</v>
      </c>
      <c r="D26" t="s">
        <v>228</v>
      </c>
      <c r="E26" t="s">
        <v>234</v>
      </c>
    </row>
    <row r="27" spans="1:5">
      <c r="A27" s="1">
        <f>HYPERLINK("https://lsnyc.legalserver.org/matter/dynamic-profile/view/1902746","19-1902746")</f>
        <v>0</v>
      </c>
      <c r="C27" t="s">
        <v>32</v>
      </c>
      <c r="D27" t="s">
        <v>228</v>
      </c>
      <c r="E27" t="s">
        <v>234</v>
      </c>
    </row>
    <row r="28" spans="1:5">
      <c r="A28" s="1">
        <f>HYPERLINK("https://lsnyc.legalserver.org/matter/dynamic-profile/view/1902563","19-1902563")</f>
        <v>0</v>
      </c>
      <c r="C28" t="s">
        <v>33</v>
      </c>
      <c r="D28" t="s">
        <v>228</v>
      </c>
      <c r="E28" t="s">
        <v>235</v>
      </c>
    </row>
    <row r="29" spans="1:5">
      <c r="A29" s="1">
        <f>HYPERLINK("https://lsnyc.legalserver.org/matter/dynamic-profile/view/1902451","19-1902451")</f>
        <v>0</v>
      </c>
      <c r="C29" t="s">
        <v>34</v>
      </c>
      <c r="D29" t="s">
        <v>228</v>
      </c>
      <c r="E29" t="s">
        <v>234</v>
      </c>
    </row>
    <row r="30" spans="1:5">
      <c r="A30" s="1">
        <f>HYPERLINK("https://lsnyc.legalserver.org/matter/dynamic-profile/view/1902190","19-1902190")</f>
        <v>0</v>
      </c>
      <c r="C30" t="s">
        <v>35</v>
      </c>
      <c r="D30" t="s">
        <v>228</v>
      </c>
      <c r="E30" t="s">
        <v>234</v>
      </c>
    </row>
    <row r="31" spans="1:5">
      <c r="A31" s="1">
        <f>HYPERLINK("https://lsnyc.legalserver.org/matter/dynamic-profile/view/1902198","19-1902198")</f>
        <v>0</v>
      </c>
      <c r="C31" t="s">
        <v>36</v>
      </c>
      <c r="D31" t="s">
        <v>228</v>
      </c>
      <c r="E31" t="s">
        <v>234</v>
      </c>
    </row>
    <row r="32" spans="1:5">
      <c r="A32" s="1">
        <f>HYPERLINK("https://lsnyc.legalserver.org/matter/dynamic-profile/view/1902209","19-1902209")</f>
        <v>0</v>
      </c>
      <c r="C32" t="s">
        <v>37</v>
      </c>
      <c r="D32" t="s">
        <v>228</v>
      </c>
      <c r="E32" t="s">
        <v>234</v>
      </c>
    </row>
    <row r="33" spans="1:5">
      <c r="A33" s="1">
        <f>HYPERLINK("https://lsnyc.legalserver.org/matter/dynamic-profile/view/1902262","19-1902262")</f>
        <v>0</v>
      </c>
      <c r="C33" t="s">
        <v>38</v>
      </c>
      <c r="D33" t="s">
        <v>229</v>
      </c>
      <c r="E33" t="s">
        <v>236</v>
      </c>
    </row>
    <row r="34" spans="1:5">
      <c r="A34" s="1">
        <f>HYPERLINK("https://lsnyc.legalserver.org/matter/dynamic-profile/view/1901964","19-1901964")</f>
        <v>0</v>
      </c>
      <c r="C34" t="s">
        <v>39</v>
      </c>
      <c r="D34" t="s">
        <v>229</v>
      </c>
      <c r="E34" t="s">
        <v>237</v>
      </c>
    </row>
    <row r="35" spans="1:5">
      <c r="A35" s="1">
        <f>HYPERLINK("https://lsnyc.legalserver.org/matter/dynamic-profile/view/1901969","19-1901969")</f>
        <v>0</v>
      </c>
      <c r="C35" t="s">
        <v>40</v>
      </c>
      <c r="D35" t="s">
        <v>229</v>
      </c>
      <c r="E35" t="s">
        <v>237</v>
      </c>
    </row>
    <row r="36" spans="1:5">
      <c r="A36" s="1">
        <f>HYPERLINK("https://lsnyc.legalserver.org/matter/dynamic-profile/view/1902104","19-1902104")</f>
        <v>0</v>
      </c>
      <c r="C36" t="s">
        <v>29</v>
      </c>
      <c r="D36" t="s">
        <v>228</v>
      </c>
      <c r="E36" t="s">
        <v>234</v>
      </c>
    </row>
    <row r="37" spans="1:5">
      <c r="A37" s="1">
        <f>HYPERLINK("https://lsnyc.legalserver.org/matter/dynamic-profile/view/1902496","19-1902496")</f>
        <v>0</v>
      </c>
      <c r="C37" t="s">
        <v>41</v>
      </c>
      <c r="D37" t="s">
        <v>230</v>
      </c>
      <c r="E37" t="s">
        <v>238</v>
      </c>
    </row>
    <row r="38" spans="1:5">
      <c r="A38" s="1">
        <f>HYPERLINK("https://lsnyc.legalserver.org/matter/dynamic-profile/view/1902498","19-1902498")</f>
        <v>0</v>
      </c>
      <c r="C38" t="s">
        <v>42</v>
      </c>
      <c r="D38" t="s">
        <v>230</v>
      </c>
      <c r="E38" t="s">
        <v>238</v>
      </c>
    </row>
    <row r="39" spans="1:5">
      <c r="A39" s="1">
        <f>HYPERLINK("https://lsnyc.legalserver.org/matter/dynamic-profile/view/1901824","19-1901824")</f>
        <v>0</v>
      </c>
      <c r="C39" t="s">
        <v>43</v>
      </c>
      <c r="D39" t="s">
        <v>228</v>
      </c>
      <c r="E39" t="s">
        <v>235</v>
      </c>
    </row>
    <row r="40" spans="1:5">
      <c r="A40" s="1">
        <f>HYPERLINK("https://lsnyc.legalserver.org/matter/dynamic-profile/view/1901580","19-1901580")</f>
        <v>0</v>
      </c>
      <c r="C40" t="s">
        <v>44</v>
      </c>
      <c r="D40" t="s">
        <v>231</v>
      </c>
      <c r="E40" t="s">
        <v>239</v>
      </c>
    </row>
    <row r="41" spans="1:5">
      <c r="A41" s="1">
        <f>HYPERLINK("https://lsnyc.legalserver.org/matter/dynamic-profile/view/1901683","19-1901683")</f>
        <v>0</v>
      </c>
      <c r="C41" t="s">
        <v>45</v>
      </c>
      <c r="D41" t="s">
        <v>230</v>
      </c>
      <c r="E41" t="s">
        <v>240</v>
      </c>
    </row>
    <row r="42" spans="1:5">
      <c r="A42" s="1">
        <f>HYPERLINK("https://lsnyc.legalserver.org/matter/dynamic-profile/view/1901685","19-1901685")</f>
        <v>0</v>
      </c>
      <c r="C42" t="s">
        <v>46</v>
      </c>
      <c r="D42" t="s">
        <v>230</v>
      </c>
      <c r="E42" t="s">
        <v>240</v>
      </c>
    </row>
    <row r="43" spans="1:5">
      <c r="A43" s="1">
        <f>HYPERLINK("https://lsnyc.legalserver.org/matter/dynamic-profile/view/1901567","19-1901567")</f>
        <v>0</v>
      </c>
      <c r="C43" t="s">
        <v>47</v>
      </c>
      <c r="D43" t="s">
        <v>231</v>
      </c>
      <c r="E43" t="s">
        <v>239</v>
      </c>
    </row>
    <row r="44" spans="1:5">
      <c r="A44" s="1">
        <f>HYPERLINK("https://lsnyc.legalserver.org/matter/dynamic-profile/view/1901347","19-1901347")</f>
        <v>0</v>
      </c>
      <c r="C44" t="s">
        <v>48</v>
      </c>
      <c r="D44" t="s">
        <v>231</v>
      </c>
      <c r="E44" t="s">
        <v>239</v>
      </c>
    </row>
    <row r="45" spans="1:5">
      <c r="A45" s="1">
        <f>HYPERLINK("https://lsnyc.legalserver.org/matter/dynamic-profile/view/1900740","19-1900740")</f>
        <v>0</v>
      </c>
      <c r="C45" t="s">
        <v>49</v>
      </c>
      <c r="D45" t="s">
        <v>229</v>
      </c>
      <c r="E45" t="s">
        <v>241</v>
      </c>
    </row>
    <row r="46" spans="1:5">
      <c r="A46" s="1">
        <f>HYPERLINK("https://lsnyc.legalserver.org/matter/dynamic-profile/view/1899925","19-1899925")</f>
        <v>0</v>
      </c>
      <c r="C46" t="s">
        <v>50</v>
      </c>
      <c r="D46" t="s">
        <v>231</v>
      </c>
      <c r="E46" t="s">
        <v>242</v>
      </c>
    </row>
    <row r="47" spans="1:5">
      <c r="A47" s="1">
        <f>HYPERLINK("https://lsnyc.legalserver.org/matter/dynamic-profile/view/1899068","19-1899068")</f>
        <v>0</v>
      </c>
      <c r="C47" t="s">
        <v>51</v>
      </c>
      <c r="D47" t="s">
        <v>228</v>
      </c>
      <c r="E47" t="s">
        <v>234</v>
      </c>
    </row>
    <row r="48" spans="1:5">
      <c r="A48" s="1">
        <f>HYPERLINK("https://lsnyc.legalserver.org/matter/dynamic-profile/view/1899093","19-1899093")</f>
        <v>0</v>
      </c>
      <c r="C48" t="s">
        <v>52</v>
      </c>
      <c r="D48" t="s">
        <v>230</v>
      </c>
      <c r="E48" t="s">
        <v>240</v>
      </c>
    </row>
    <row r="49" spans="1:5">
      <c r="A49" s="1">
        <f>HYPERLINK("https://lsnyc.legalserver.org/matter/dynamic-profile/view/1898669","19-1898669")</f>
        <v>0</v>
      </c>
      <c r="C49" t="s">
        <v>53</v>
      </c>
      <c r="D49" t="s">
        <v>228</v>
      </c>
      <c r="E49" t="s">
        <v>234</v>
      </c>
    </row>
    <row r="50" spans="1:5">
      <c r="A50" s="1">
        <f>HYPERLINK("https://lsnyc.legalserver.org/matter/dynamic-profile/view/1898671","19-1898671")</f>
        <v>0</v>
      </c>
      <c r="C50" t="s">
        <v>53</v>
      </c>
      <c r="D50" t="s">
        <v>228</v>
      </c>
      <c r="E50" t="s">
        <v>234</v>
      </c>
    </row>
    <row r="51" spans="1:5">
      <c r="A51" s="1">
        <f>HYPERLINK("https://lsnyc.legalserver.org/matter/dynamic-profile/view/1897934","19-1897934")</f>
        <v>0</v>
      </c>
      <c r="C51" t="s">
        <v>54</v>
      </c>
      <c r="D51" t="s">
        <v>228</v>
      </c>
      <c r="E51" t="s">
        <v>234</v>
      </c>
    </row>
    <row r="52" spans="1:5">
      <c r="A52" s="1">
        <f>HYPERLINK("https://lsnyc.legalserver.org/matter/dynamic-profile/view/1897524","19-1897524")</f>
        <v>0</v>
      </c>
      <c r="C52" t="s">
        <v>55</v>
      </c>
      <c r="D52" t="s">
        <v>228</v>
      </c>
      <c r="E52" t="s">
        <v>234</v>
      </c>
    </row>
    <row r="53" spans="1:5">
      <c r="A53" s="1">
        <f>HYPERLINK("https://lsnyc.legalserver.org/matter/dynamic-profile/view/1896918","19-1896918")</f>
        <v>0</v>
      </c>
      <c r="C53" t="s">
        <v>56</v>
      </c>
      <c r="D53" t="s">
        <v>231</v>
      </c>
      <c r="E53" t="s">
        <v>239</v>
      </c>
    </row>
    <row r="54" spans="1:5">
      <c r="A54" s="1">
        <f>HYPERLINK("https://lsnyc.legalserver.org/matter/dynamic-profile/view/1896645","19-1896645")</f>
        <v>0</v>
      </c>
      <c r="C54" t="s">
        <v>57</v>
      </c>
      <c r="D54" t="s">
        <v>228</v>
      </c>
      <c r="E54" t="s">
        <v>234</v>
      </c>
    </row>
    <row r="55" spans="1:5">
      <c r="A55" s="1">
        <f>HYPERLINK("https://lsnyc.legalserver.org/matter/dynamic-profile/view/1896662","19-1896662")</f>
        <v>0</v>
      </c>
      <c r="C55" t="s">
        <v>58</v>
      </c>
      <c r="D55" t="s">
        <v>228</v>
      </c>
      <c r="E55" t="s">
        <v>234</v>
      </c>
    </row>
    <row r="56" spans="1:5">
      <c r="A56" s="1">
        <f>HYPERLINK("https://lsnyc.legalserver.org/matter/dynamic-profile/view/1896407","19-1896407")</f>
        <v>0</v>
      </c>
      <c r="C56" t="s">
        <v>59</v>
      </c>
      <c r="D56" t="s">
        <v>228</v>
      </c>
      <c r="E56" t="s">
        <v>234</v>
      </c>
    </row>
    <row r="57" spans="1:5">
      <c r="A57" s="1">
        <f>HYPERLINK("https://lsnyc.legalserver.org/matter/dynamic-profile/view/1896317","19-1896317")</f>
        <v>0</v>
      </c>
      <c r="C57" t="s">
        <v>60</v>
      </c>
      <c r="D57" t="s">
        <v>230</v>
      </c>
      <c r="E57" t="s">
        <v>240</v>
      </c>
    </row>
    <row r="58" spans="1:5">
      <c r="A58" s="1">
        <f>HYPERLINK("https://lsnyc.legalserver.org/matter/dynamic-profile/view/1896319","19-1896319")</f>
        <v>0</v>
      </c>
      <c r="C58" t="s">
        <v>61</v>
      </c>
      <c r="D58" t="s">
        <v>230</v>
      </c>
      <c r="E58" t="s">
        <v>240</v>
      </c>
    </row>
    <row r="59" spans="1:5">
      <c r="A59" s="1">
        <f>HYPERLINK("https://lsnyc.legalserver.org/matter/dynamic-profile/view/1903448","19-1903448")</f>
        <v>0</v>
      </c>
      <c r="C59" t="s">
        <v>23</v>
      </c>
      <c r="D59" t="s">
        <v>228</v>
      </c>
      <c r="E59" t="s">
        <v>234</v>
      </c>
    </row>
    <row r="60" spans="1:5">
      <c r="A60" s="1">
        <f>HYPERLINK("https://lsnyc.legalserver.org/matter/dynamic-profile/view/1895812","19-1895812")</f>
        <v>0</v>
      </c>
      <c r="C60" t="s">
        <v>56</v>
      </c>
      <c r="D60" t="s">
        <v>231</v>
      </c>
      <c r="E60" t="s">
        <v>239</v>
      </c>
    </row>
    <row r="61" spans="1:5">
      <c r="A61" s="1">
        <f>HYPERLINK("https://lsnyc.legalserver.org/matter/dynamic-profile/view/1895617","19-1895617")</f>
        <v>0</v>
      </c>
      <c r="C61" t="s">
        <v>62</v>
      </c>
      <c r="D61" t="s">
        <v>228</v>
      </c>
      <c r="E61" t="s">
        <v>234</v>
      </c>
    </row>
    <row r="62" spans="1:5">
      <c r="A62" s="1">
        <f>HYPERLINK("https://lsnyc.legalserver.org/matter/dynamic-profile/view/1895659","19-1895659")</f>
        <v>0</v>
      </c>
      <c r="C62" t="s">
        <v>63</v>
      </c>
      <c r="D62" t="s">
        <v>231</v>
      </c>
      <c r="E62" t="s">
        <v>239</v>
      </c>
    </row>
    <row r="63" spans="1:5">
      <c r="A63" s="1">
        <f>HYPERLINK("https://lsnyc.legalserver.org/matter/dynamic-profile/view/1895662","19-1895662")</f>
        <v>0</v>
      </c>
      <c r="C63" t="s">
        <v>64</v>
      </c>
      <c r="D63" t="s">
        <v>231</v>
      </c>
      <c r="E63" t="s">
        <v>239</v>
      </c>
    </row>
    <row r="64" spans="1:5">
      <c r="A64" s="1">
        <f>HYPERLINK("https://lsnyc.legalserver.org/matter/dynamic-profile/view/1895207","19-1895207")</f>
        <v>0</v>
      </c>
      <c r="C64" t="s">
        <v>65</v>
      </c>
      <c r="D64" t="s">
        <v>228</v>
      </c>
      <c r="E64" t="s">
        <v>235</v>
      </c>
    </row>
    <row r="65" spans="1:5">
      <c r="A65" s="1">
        <f>HYPERLINK("https://lsnyc.legalserver.org/matter/dynamic-profile/view/1895269","19-1895269")</f>
        <v>0</v>
      </c>
      <c r="C65" t="s">
        <v>66</v>
      </c>
      <c r="D65" t="s">
        <v>231</v>
      </c>
      <c r="E65" t="s">
        <v>243</v>
      </c>
    </row>
    <row r="66" spans="1:5">
      <c r="A66" s="1">
        <f>HYPERLINK("https://lsnyc.legalserver.org/matter/dynamic-profile/view/1895281","19-1895281")</f>
        <v>0</v>
      </c>
      <c r="C66" t="s">
        <v>67</v>
      </c>
      <c r="D66" t="s">
        <v>231</v>
      </c>
      <c r="E66" t="s">
        <v>243</v>
      </c>
    </row>
    <row r="67" spans="1:5">
      <c r="A67" s="1">
        <f>HYPERLINK("https://lsnyc.legalserver.org/matter/dynamic-profile/view/1895362","19-1895362")</f>
        <v>0</v>
      </c>
      <c r="C67" t="s">
        <v>68</v>
      </c>
      <c r="D67" t="s">
        <v>231</v>
      </c>
      <c r="E67" t="s">
        <v>243</v>
      </c>
    </row>
    <row r="68" spans="1:5">
      <c r="A68" s="1">
        <f>HYPERLINK("https://lsnyc.legalserver.org/matter/dynamic-profile/view/1895373","19-1895373")</f>
        <v>0</v>
      </c>
      <c r="C68" t="s">
        <v>69</v>
      </c>
      <c r="D68" t="s">
        <v>231</v>
      </c>
      <c r="E68" t="s">
        <v>243</v>
      </c>
    </row>
    <row r="69" spans="1:5">
      <c r="A69" s="1">
        <f>HYPERLINK("https://lsnyc.legalserver.org/matter/dynamic-profile/view/1895378","19-1895378")</f>
        <v>0</v>
      </c>
      <c r="C69" t="s">
        <v>70</v>
      </c>
      <c r="D69" t="s">
        <v>231</v>
      </c>
      <c r="E69" t="s">
        <v>243</v>
      </c>
    </row>
    <row r="70" spans="1:5">
      <c r="A70" s="1">
        <f>HYPERLINK("https://lsnyc.legalserver.org/matter/dynamic-profile/view/1895381","19-1895381")</f>
        <v>0</v>
      </c>
      <c r="C70" t="s">
        <v>71</v>
      </c>
      <c r="D70" t="s">
        <v>231</v>
      </c>
      <c r="E70" t="s">
        <v>243</v>
      </c>
    </row>
    <row r="71" spans="1:5">
      <c r="A71" s="1">
        <f>HYPERLINK("https://lsnyc.legalserver.org/matter/dynamic-profile/view/1895389","19-1895389")</f>
        <v>0</v>
      </c>
      <c r="C71" t="s">
        <v>72</v>
      </c>
      <c r="D71" t="s">
        <v>231</v>
      </c>
      <c r="E71" t="s">
        <v>243</v>
      </c>
    </row>
    <row r="72" spans="1:5">
      <c r="A72" s="1">
        <f>HYPERLINK("https://lsnyc.legalserver.org/matter/dynamic-profile/view/1895398","19-1895398")</f>
        <v>0</v>
      </c>
      <c r="C72" t="s">
        <v>73</v>
      </c>
      <c r="D72" t="s">
        <v>231</v>
      </c>
      <c r="E72" t="s">
        <v>243</v>
      </c>
    </row>
    <row r="73" spans="1:5">
      <c r="A73" s="1">
        <f>HYPERLINK("https://lsnyc.legalserver.org/matter/dynamic-profile/view/1895399","19-1895399")</f>
        <v>0</v>
      </c>
      <c r="C73" t="s">
        <v>74</v>
      </c>
      <c r="D73" t="s">
        <v>231</v>
      </c>
      <c r="E73" t="s">
        <v>243</v>
      </c>
    </row>
    <row r="74" spans="1:5">
      <c r="A74" s="1">
        <f>HYPERLINK("https://lsnyc.legalserver.org/matter/dynamic-profile/view/1895400","19-1895400")</f>
        <v>0</v>
      </c>
      <c r="C74" t="s">
        <v>73</v>
      </c>
      <c r="D74" t="s">
        <v>231</v>
      </c>
      <c r="E74" t="s">
        <v>243</v>
      </c>
    </row>
    <row r="75" spans="1:5">
      <c r="A75" s="1">
        <f>HYPERLINK("https://lsnyc.legalserver.org/matter/dynamic-profile/view/1895402","19-1895402")</f>
        <v>0</v>
      </c>
      <c r="C75" t="s">
        <v>74</v>
      </c>
      <c r="D75" t="s">
        <v>231</v>
      </c>
      <c r="E75" t="s">
        <v>243</v>
      </c>
    </row>
    <row r="76" spans="1:5">
      <c r="A76" s="1">
        <f>HYPERLINK("https://lsnyc.legalserver.org/matter/dynamic-profile/view/1895434","19-1895434")</f>
        <v>0</v>
      </c>
      <c r="C76" t="s">
        <v>75</v>
      </c>
      <c r="D76" t="s">
        <v>230</v>
      </c>
      <c r="E76" t="s">
        <v>240</v>
      </c>
    </row>
    <row r="77" spans="1:5">
      <c r="A77" s="1">
        <f>HYPERLINK("https://lsnyc.legalserver.org/matter/dynamic-profile/view/1895113","19-1895113")</f>
        <v>0</v>
      </c>
      <c r="C77" t="s">
        <v>76</v>
      </c>
      <c r="D77" t="s">
        <v>228</v>
      </c>
      <c r="E77" t="s">
        <v>235</v>
      </c>
    </row>
    <row r="78" spans="1:5">
      <c r="A78" s="1">
        <f>HYPERLINK("https://lsnyc.legalserver.org/matter/dynamic-profile/view/1894762","19-1894762")</f>
        <v>0</v>
      </c>
      <c r="C78" t="s">
        <v>77</v>
      </c>
      <c r="D78" t="s">
        <v>232</v>
      </c>
      <c r="E78" t="s">
        <v>244</v>
      </c>
    </row>
    <row r="79" spans="1:5">
      <c r="A79" s="1">
        <f>HYPERLINK("https://lsnyc.legalserver.org/matter/dynamic-profile/view/1894622","19-1894622")</f>
        <v>0</v>
      </c>
      <c r="C79" t="s">
        <v>78</v>
      </c>
      <c r="D79" t="s">
        <v>228</v>
      </c>
      <c r="E79" t="s">
        <v>235</v>
      </c>
    </row>
    <row r="80" spans="1:5">
      <c r="A80" s="1">
        <f>HYPERLINK("https://lsnyc.legalserver.org/matter/dynamic-profile/view/1894601","19-1894601")</f>
        <v>0</v>
      </c>
      <c r="C80" t="s">
        <v>79</v>
      </c>
      <c r="D80" t="s">
        <v>229</v>
      </c>
      <c r="E80" t="s">
        <v>245</v>
      </c>
    </row>
    <row r="81" spans="1:5">
      <c r="A81" s="1">
        <f>HYPERLINK("https://lsnyc.legalserver.org/matter/dynamic-profile/view/1894298","19-1894298")</f>
        <v>0</v>
      </c>
      <c r="C81" t="s">
        <v>80</v>
      </c>
      <c r="D81" t="s">
        <v>230</v>
      </c>
      <c r="E81" t="s">
        <v>240</v>
      </c>
    </row>
    <row r="82" spans="1:5">
      <c r="A82" s="1">
        <f>HYPERLINK("https://lsnyc.legalserver.org/matter/dynamic-profile/view/1893690","19-1893690")</f>
        <v>0</v>
      </c>
      <c r="C82" t="s">
        <v>81</v>
      </c>
      <c r="D82" t="s">
        <v>230</v>
      </c>
      <c r="E82" t="s">
        <v>246</v>
      </c>
    </row>
    <row r="83" spans="1:5">
      <c r="A83" s="1">
        <f>HYPERLINK("https://lsnyc.legalserver.org/matter/dynamic-profile/view/1893458","19-1893458")</f>
        <v>0</v>
      </c>
      <c r="C83" t="s">
        <v>82</v>
      </c>
      <c r="D83" t="s">
        <v>228</v>
      </c>
      <c r="E83" t="s">
        <v>234</v>
      </c>
    </row>
    <row r="84" spans="1:5">
      <c r="A84" s="1">
        <f>HYPERLINK("https://lsnyc.legalserver.org/matter/dynamic-profile/view/1893459","19-1893459")</f>
        <v>0</v>
      </c>
      <c r="C84" t="s">
        <v>83</v>
      </c>
      <c r="D84" t="s">
        <v>228</v>
      </c>
      <c r="E84" t="s">
        <v>234</v>
      </c>
    </row>
    <row r="85" spans="1:5">
      <c r="A85" s="1">
        <f>HYPERLINK("https://lsnyc.legalserver.org/matter/dynamic-profile/view/1893171","19-1893171")</f>
        <v>0</v>
      </c>
      <c r="B85" t="s">
        <v>5</v>
      </c>
      <c r="C85" t="s">
        <v>84</v>
      </c>
      <c r="D85" t="s">
        <v>233</v>
      </c>
      <c r="E85" t="s">
        <v>247</v>
      </c>
    </row>
    <row r="86" spans="1:5">
      <c r="A86" s="1">
        <f>HYPERLINK("https://lsnyc.legalserver.org/matter/dynamic-profile/view/1893670","19-1893670")</f>
        <v>0</v>
      </c>
      <c r="C86" t="s">
        <v>85</v>
      </c>
      <c r="D86" t="s">
        <v>230</v>
      </c>
      <c r="E86" t="s">
        <v>248</v>
      </c>
    </row>
    <row r="87" spans="1:5">
      <c r="A87" s="1">
        <f>HYPERLINK("https://lsnyc.legalserver.org/matter/dynamic-profile/view/1893074","19-1893074")</f>
        <v>0</v>
      </c>
      <c r="C87" t="s">
        <v>86</v>
      </c>
      <c r="D87" t="s">
        <v>232</v>
      </c>
      <c r="E87" t="s">
        <v>244</v>
      </c>
    </row>
    <row r="88" spans="1:5">
      <c r="A88" s="1">
        <f>HYPERLINK("https://lsnyc.legalserver.org/matter/dynamic-profile/view/1892129","19-1892129")</f>
        <v>0</v>
      </c>
      <c r="B88" t="s">
        <v>5</v>
      </c>
      <c r="C88" t="s">
        <v>87</v>
      </c>
      <c r="D88" t="s">
        <v>233</v>
      </c>
      <c r="E88" t="s">
        <v>247</v>
      </c>
    </row>
    <row r="89" spans="1:5">
      <c r="A89" s="1">
        <f>HYPERLINK("https://lsnyc.legalserver.org/matter/dynamic-profile/view/1892163","19-1892163")</f>
        <v>0</v>
      </c>
      <c r="C89" t="s">
        <v>88</v>
      </c>
      <c r="D89" t="s">
        <v>228</v>
      </c>
      <c r="E89" t="s">
        <v>234</v>
      </c>
    </row>
    <row r="90" spans="1:5">
      <c r="A90" s="1">
        <f>HYPERLINK("https://lsnyc.legalserver.org/matter/dynamic-profile/view/1891955","19-1891955")</f>
        <v>0</v>
      </c>
      <c r="C90" t="s">
        <v>89</v>
      </c>
      <c r="D90" t="s">
        <v>228</v>
      </c>
      <c r="E90" t="s">
        <v>234</v>
      </c>
    </row>
    <row r="91" spans="1:5">
      <c r="A91" s="1">
        <f>HYPERLINK("https://lsnyc.legalserver.org/matter/dynamic-profile/view/1890696","19-1890696")</f>
        <v>0</v>
      </c>
      <c r="C91" t="s">
        <v>90</v>
      </c>
      <c r="D91" t="s">
        <v>228</v>
      </c>
      <c r="E91" t="s">
        <v>241</v>
      </c>
    </row>
    <row r="92" spans="1:5">
      <c r="A92" s="1">
        <f>HYPERLINK("https://lsnyc.legalserver.org/matter/dynamic-profile/view/1889489","19-1889489")</f>
        <v>0</v>
      </c>
      <c r="C92" t="s">
        <v>91</v>
      </c>
      <c r="D92" t="s">
        <v>232</v>
      </c>
      <c r="E92" t="s">
        <v>244</v>
      </c>
    </row>
    <row r="93" spans="1:5">
      <c r="A93" s="1">
        <f>HYPERLINK("https://lsnyc.legalserver.org/matter/dynamic-profile/view/1888193","19-1888193")</f>
        <v>0</v>
      </c>
      <c r="C93" t="s">
        <v>19</v>
      </c>
      <c r="D93" t="s">
        <v>228</v>
      </c>
      <c r="E93" t="s">
        <v>234</v>
      </c>
    </row>
    <row r="94" spans="1:5">
      <c r="A94" s="1">
        <f>HYPERLINK("https://lsnyc.legalserver.org/matter/dynamic-profile/view/1888012","19-1888012")</f>
        <v>0</v>
      </c>
      <c r="C94" t="s">
        <v>92</v>
      </c>
      <c r="D94" t="s">
        <v>229</v>
      </c>
      <c r="E94" t="s">
        <v>249</v>
      </c>
    </row>
    <row r="95" spans="1:5">
      <c r="A95" s="1">
        <f>HYPERLINK("https://lsnyc.legalserver.org/matter/dynamic-profile/view/1887607","19-1887607")</f>
        <v>0</v>
      </c>
      <c r="C95" t="s">
        <v>93</v>
      </c>
      <c r="D95" t="s">
        <v>228</v>
      </c>
      <c r="E95" t="s">
        <v>234</v>
      </c>
    </row>
    <row r="96" spans="1:5">
      <c r="A96" s="1">
        <f>HYPERLINK("https://lsnyc.legalserver.org/matter/dynamic-profile/view/1887521","19-1887521")</f>
        <v>0</v>
      </c>
      <c r="C96" t="s">
        <v>94</v>
      </c>
      <c r="D96" t="s">
        <v>228</v>
      </c>
      <c r="E96" t="s">
        <v>241</v>
      </c>
    </row>
    <row r="97" spans="1:5">
      <c r="A97" s="1">
        <f>HYPERLINK("https://lsnyc.legalserver.org/matter/dynamic-profile/view/1887383","19-1887383")</f>
        <v>0</v>
      </c>
      <c r="C97" t="s">
        <v>95</v>
      </c>
      <c r="D97" t="s">
        <v>231</v>
      </c>
      <c r="E97" t="s">
        <v>250</v>
      </c>
    </row>
    <row r="98" spans="1:5">
      <c r="A98" s="1">
        <f>HYPERLINK("https://lsnyc.legalserver.org/matter/dynamic-profile/view/1887390","19-1887390")</f>
        <v>0</v>
      </c>
      <c r="C98" t="s">
        <v>96</v>
      </c>
      <c r="D98" t="s">
        <v>232</v>
      </c>
      <c r="E98" t="s">
        <v>244</v>
      </c>
    </row>
    <row r="99" spans="1:5">
      <c r="A99" s="1">
        <f>HYPERLINK("https://lsnyc.legalserver.org/matter/dynamic-profile/view/1887134","19-1887134")</f>
        <v>0</v>
      </c>
      <c r="C99" t="s">
        <v>97</v>
      </c>
      <c r="D99" t="s">
        <v>231</v>
      </c>
      <c r="E99" t="s">
        <v>251</v>
      </c>
    </row>
    <row r="100" spans="1:5">
      <c r="A100" s="1">
        <f>HYPERLINK("https://lsnyc.legalserver.org/matter/dynamic-profile/view/1887137","19-1887137")</f>
        <v>0</v>
      </c>
      <c r="C100" t="s">
        <v>98</v>
      </c>
      <c r="D100" t="s">
        <v>231</v>
      </c>
      <c r="E100" t="s">
        <v>251</v>
      </c>
    </row>
    <row r="101" spans="1:5">
      <c r="A101" s="1">
        <f>HYPERLINK("https://lsnyc.legalserver.org/matter/dynamic-profile/view/1886913","19-1886913")</f>
        <v>0</v>
      </c>
      <c r="C101" t="s">
        <v>99</v>
      </c>
      <c r="D101" t="s">
        <v>230</v>
      </c>
      <c r="E101" t="s">
        <v>252</v>
      </c>
    </row>
    <row r="102" spans="1:5">
      <c r="A102" s="1">
        <f>HYPERLINK("https://lsnyc.legalserver.org/matter/dynamic-profile/view/1886924","19-1886924")</f>
        <v>0</v>
      </c>
      <c r="C102" t="s">
        <v>100</v>
      </c>
      <c r="D102" t="s">
        <v>230</v>
      </c>
      <c r="E102" t="s">
        <v>252</v>
      </c>
    </row>
    <row r="103" spans="1:5">
      <c r="A103" s="1">
        <f>HYPERLINK("https://lsnyc.legalserver.org/matter/dynamic-profile/view/1886928","19-1886928")</f>
        <v>0</v>
      </c>
      <c r="C103" t="s">
        <v>101</v>
      </c>
      <c r="D103" t="s">
        <v>230</v>
      </c>
      <c r="E103" t="s">
        <v>252</v>
      </c>
    </row>
    <row r="104" spans="1:5">
      <c r="A104" s="1">
        <f>HYPERLINK("https://lsnyc.legalserver.org/matter/dynamic-profile/view/1887251","19-1887251")</f>
        <v>0</v>
      </c>
      <c r="C104" t="s">
        <v>102</v>
      </c>
      <c r="D104" t="s">
        <v>230</v>
      </c>
      <c r="E104" t="s">
        <v>252</v>
      </c>
    </row>
    <row r="105" spans="1:5">
      <c r="A105" s="1">
        <f>HYPERLINK("https://lsnyc.legalserver.org/matter/dynamic-profile/view/1886509","18-1886509")</f>
        <v>0</v>
      </c>
      <c r="C105" t="s">
        <v>103</v>
      </c>
      <c r="D105" t="s">
        <v>231</v>
      </c>
      <c r="E105" t="s">
        <v>243</v>
      </c>
    </row>
    <row r="106" spans="1:5">
      <c r="A106" s="1">
        <f>HYPERLINK("https://lsnyc.legalserver.org/matter/dynamic-profile/view/1886528","18-1886528")</f>
        <v>0</v>
      </c>
      <c r="C106" t="s">
        <v>104</v>
      </c>
      <c r="D106" t="s">
        <v>231</v>
      </c>
      <c r="E106" t="s">
        <v>243</v>
      </c>
    </row>
    <row r="107" spans="1:5">
      <c r="A107" s="1">
        <f>HYPERLINK("https://lsnyc.legalserver.org/matter/dynamic-profile/view/1885516","18-1885516")</f>
        <v>0</v>
      </c>
      <c r="C107" t="s">
        <v>105</v>
      </c>
      <c r="D107" t="s">
        <v>231</v>
      </c>
      <c r="E107" t="s">
        <v>239</v>
      </c>
    </row>
    <row r="108" spans="1:5">
      <c r="A108" s="1">
        <f>HYPERLINK("https://lsnyc.legalserver.org/matter/dynamic-profile/view/1885518","18-1885518")</f>
        <v>0</v>
      </c>
      <c r="C108" t="s">
        <v>105</v>
      </c>
      <c r="D108" t="s">
        <v>231</v>
      </c>
      <c r="E108" t="s">
        <v>239</v>
      </c>
    </row>
    <row r="109" spans="1:5">
      <c r="A109" s="1">
        <f>HYPERLINK("https://lsnyc.legalserver.org/matter/dynamic-profile/view/1885389","18-1885389")</f>
        <v>0</v>
      </c>
      <c r="C109" t="s">
        <v>106</v>
      </c>
      <c r="D109" t="s">
        <v>231</v>
      </c>
      <c r="E109" t="s">
        <v>239</v>
      </c>
    </row>
    <row r="110" spans="1:5">
      <c r="A110" s="1">
        <f>HYPERLINK("https://lsnyc.legalserver.org/matter/dynamic-profile/view/1883699","18-1883699")</f>
        <v>0</v>
      </c>
      <c r="C110" t="s">
        <v>106</v>
      </c>
      <c r="D110" t="s">
        <v>231</v>
      </c>
      <c r="E110" t="s">
        <v>239</v>
      </c>
    </row>
    <row r="111" spans="1:5">
      <c r="A111" s="1">
        <f>HYPERLINK("https://lsnyc.legalserver.org/matter/dynamic-profile/view/1883676","18-1883676")</f>
        <v>0</v>
      </c>
      <c r="C111" t="s">
        <v>107</v>
      </c>
      <c r="D111" t="s">
        <v>231</v>
      </c>
      <c r="E111" t="s">
        <v>239</v>
      </c>
    </row>
    <row r="112" spans="1:5">
      <c r="A112" s="1">
        <f>HYPERLINK("https://lsnyc.legalserver.org/matter/dynamic-profile/view/1882173","18-1882173")</f>
        <v>0</v>
      </c>
      <c r="B112" t="s">
        <v>6</v>
      </c>
      <c r="C112" t="s">
        <v>108</v>
      </c>
      <c r="D112" t="s">
        <v>233</v>
      </c>
      <c r="E112" t="s">
        <v>247</v>
      </c>
    </row>
    <row r="113" spans="1:5">
      <c r="A113" s="1">
        <f>HYPERLINK("https://lsnyc.legalserver.org/matter/dynamic-profile/view/1882040","18-1882040")</f>
        <v>0</v>
      </c>
      <c r="C113" t="s">
        <v>109</v>
      </c>
      <c r="D113" t="s">
        <v>228</v>
      </c>
      <c r="E113" t="s">
        <v>234</v>
      </c>
    </row>
    <row r="114" spans="1:5">
      <c r="A114" s="1">
        <f>HYPERLINK("https://lsnyc.legalserver.org/matter/dynamic-profile/view/1881331","18-1881331")</f>
        <v>0</v>
      </c>
      <c r="C114" t="s">
        <v>20</v>
      </c>
      <c r="D114" t="s">
        <v>228</v>
      </c>
      <c r="E114" t="s">
        <v>234</v>
      </c>
    </row>
    <row r="115" spans="1:5">
      <c r="A115" s="1">
        <f>HYPERLINK("https://lsnyc.legalserver.org/matter/dynamic-profile/view/1881408","18-1881408")</f>
        <v>0</v>
      </c>
      <c r="C115" t="s">
        <v>110</v>
      </c>
      <c r="D115" t="s">
        <v>230</v>
      </c>
      <c r="E115" t="s">
        <v>246</v>
      </c>
    </row>
    <row r="116" spans="1:5">
      <c r="A116" s="1">
        <f>HYPERLINK("https://lsnyc.legalserver.org/matter/dynamic-profile/view/1881412","18-1881412")</f>
        <v>0</v>
      </c>
      <c r="C116" t="s">
        <v>111</v>
      </c>
      <c r="D116" t="s">
        <v>230</v>
      </c>
      <c r="E116" t="s">
        <v>246</v>
      </c>
    </row>
    <row r="117" spans="1:5">
      <c r="A117" s="1">
        <f>HYPERLINK("https://lsnyc.legalserver.org/matter/dynamic-profile/view/1880912","18-1880912")</f>
        <v>0</v>
      </c>
      <c r="C117" t="s">
        <v>112</v>
      </c>
      <c r="D117" t="s">
        <v>228</v>
      </c>
      <c r="E117" t="s">
        <v>234</v>
      </c>
    </row>
    <row r="118" spans="1:5">
      <c r="A118" s="1">
        <f>HYPERLINK("https://lsnyc.legalserver.org/matter/dynamic-profile/view/1881154","18-1881154")</f>
        <v>0</v>
      </c>
      <c r="C118" t="s">
        <v>113</v>
      </c>
      <c r="D118" t="s">
        <v>230</v>
      </c>
      <c r="E118" t="s">
        <v>240</v>
      </c>
    </row>
    <row r="119" spans="1:5">
      <c r="A119" s="1">
        <f>HYPERLINK("https://lsnyc.legalserver.org/matter/dynamic-profile/view/1880869","18-1880869")</f>
        <v>0</v>
      </c>
      <c r="C119" t="s">
        <v>93</v>
      </c>
      <c r="D119" t="s">
        <v>228</v>
      </c>
      <c r="E119" t="s">
        <v>234</v>
      </c>
    </row>
    <row r="120" spans="1:5">
      <c r="A120" s="1">
        <f>HYPERLINK("https://lsnyc.legalserver.org/matter/dynamic-profile/view/1880828","18-1880828")</f>
        <v>0</v>
      </c>
      <c r="C120" t="s">
        <v>114</v>
      </c>
      <c r="D120" t="s">
        <v>231</v>
      </c>
      <c r="E120" t="s">
        <v>239</v>
      </c>
    </row>
    <row r="121" spans="1:5">
      <c r="A121" s="1">
        <f>HYPERLINK("https://lsnyc.legalserver.org/matter/dynamic-profile/view/1880357","18-1880357")</f>
        <v>0</v>
      </c>
      <c r="C121" t="s">
        <v>115</v>
      </c>
      <c r="D121" t="s">
        <v>228</v>
      </c>
      <c r="E121" t="s">
        <v>234</v>
      </c>
    </row>
    <row r="122" spans="1:5">
      <c r="A122" s="1">
        <f>HYPERLINK("https://lsnyc.legalserver.org/matter/dynamic-profile/view/1880374","18-1880374")</f>
        <v>0</v>
      </c>
      <c r="C122" t="s">
        <v>116</v>
      </c>
      <c r="D122" t="s">
        <v>228</v>
      </c>
      <c r="E122" t="s">
        <v>234</v>
      </c>
    </row>
    <row r="123" spans="1:5">
      <c r="A123" s="1">
        <f>HYPERLINK("https://lsnyc.legalserver.org/matter/dynamic-profile/view/1880152","18-1880152")</f>
        <v>0</v>
      </c>
      <c r="B123" t="s">
        <v>7</v>
      </c>
      <c r="C123" t="s">
        <v>117</v>
      </c>
      <c r="D123" t="s">
        <v>232</v>
      </c>
      <c r="E123" t="s">
        <v>253</v>
      </c>
    </row>
    <row r="124" spans="1:5">
      <c r="A124" s="1">
        <f>HYPERLINK("https://lsnyc.legalserver.org/matter/dynamic-profile/view/1879854","18-1879854")</f>
        <v>0</v>
      </c>
      <c r="C124" t="s">
        <v>118</v>
      </c>
      <c r="D124" t="s">
        <v>228</v>
      </c>
      <c r="E124" t="s">
        <v>234</v>
      </c>
    </row>
    <row r="125" spans="1:5">
      <c r="A125" s="1">
        <f>HYPERLINK("https://lsnyc.legalserver.org/matter/dynamic-profile/view/1879885","18-1879885")</f>
        <v>0</v>
      </c>
      <c r="C125" t="s">
        <v>119</v>
      </c>
      <c r="D125" t="s">
        <v>228</v>
      </c>
      <c r="E125" t="s">
        <v>234</v>
      </c>
    </row>
    <row r="126" spans="1:5">
      <c r="A126" s="1">
        <f>HYPERLINK("https://lsnyc.legalserver.org/matter/dynamic-profile/view/1879797","18-1879797")</f>
        <v>0</v>
      </c>
      <c r="C126" t="s">
        <v>120</v>
      </c>
      <c r="D126" t="s">
        <v>231</v>
      </c>
      <c r="E126" t="s">
        <v>239</v>
      </c>
    </row>
    <row r="127" spans="1:5">
      <c r="A127" s="1">
        <f>HYPERLINK("https://lsnyc.legalserver.org/matter/dynamic-profile/view/1879798","18-1879798")</f>
        <v>0</v>
      </c>
      <c r="C127" t="s">
        <v>121</v>
      </c>
      <c r="D127" t="s">
        <v>231</v>
      </c>
      <c r="E127" t="s">
        <v>239</v>
      </c>
    </row>
    <row r="128" spans="1:5">
      <c r="A128" s="1">
        <f>HYPERLINK("https://lsnyc.legalserver.org/matter/dynamic-profile/view/1879370","18-1879370")</f>
        <v>0</v>
      </c>
      <c r="C128" t="s">
        <v>122</v>
      </c>
      <c r="D128" t="s">
        <v>228</v>
      </c>
      <c r="E128" t="s">
        <v>234</v>
      </c>
    </row>
    <row r="129" spans="1:5">
      <c r="A129" s="1">
        <f>HYPERLINK("https://lsnyc.legalserver.org/matter/dynamic-profile/view/1879378","18-1879378")</f>
        <v>0</v>
      </c>
      <c r="C129" t="s">
        <v>123</v>
      </c>
      <c r="D129" t="s">
        <v>229</v>
      </c>
      <c r="E129" t="s">
        <v>245</v>
      </c>
    </row>
    <row r="130" spans="1:5">
      <c r="A130" s="1">
        <f>HYPERLINK("https://lsnyc.legalserver.org/matter/dynamic-profile/view/1877710","18-1877710")</f>
        <v>0</v>
      </c>
      <c r="C130" t="s">
        <v>124</v>
      </c>
      <c r="D130" t="s">
        <v>228</v>
      </c>
      <c r="E130" t="s">
        <v>234</v>
      </c>
    </row>
    <row r="131" spans="1:5">
      <c r="A131" s="1">
        <f>HYPERLINK("https://lsnyc.legalserver.org/matter/dynamic-profile/view/1876478","18-1876478")</f>
        <v>0</v>
      </c>
      <c r="C131" t="s">
        <v>125</v>
      </c>
      <c r="D131" t="s">
        <v>228</v>
      </c>
      <c r="E131" t="s">
        <v>234</v>
      </c>
    </row>
    <row r="132" spans="1:5">
      <c r="A132" s="1">
        <f>HYPERLINK("https://lsnyc.legalserver.org/matter/dynamic-profile/view/1875840","18-1875840")</f>
        <v>0</v>
      </c>
      <c r="C132" t="s">
        <v>126</v>
      </c>
      <c r="D132" t="s">
        <v>229</v>
      </c>
      <c r="E132" t="s">
        <v>254</v>
      </c>
    </row>
    <row r="133" spans="1:5">
      <c r="A133" s="1">
        <f>HYPERLINK("https://lsnyc.legalserver.org/matter/dynamic-profile/view/1875346","18-1875346")</f>
        <v>0</v>
      </c>
      <c r="C133" t="s">
        <v>127</v>
      </c>
      <c r="D133" t="s">
        <v>228</v>
      </c>
      <c r="E133" t="s">
        <v>234</v>
      </c>
    </row>
    <row r="134" spans="1:5">
      <c r="A134" s="1">
        <f>HYPERLINK("https://lsnyc.legalserver.org/matter/dynamic-profile/view/1875255","18-1875255")</f>
        <v>0</v>
      </c>
      <c r="C134" t="s">
        <v>128</v>
      </c>
      <c r="D134" t="s">
        <v>229</v>
      </c>
      <c r="E134" t="s">
        <v>254</v>
      </c>
    </row>
    <row r="135" spans="1:5">
      <c r="A135" s="1">
        <f>HYPERLINK("https://lsnyc.legalserver.org/matter/dynamic-profile/view/1875164","18-1875164")</f>
        <v>0</v>
      </c>
      <c r="C135" t="s">
        <v>129</v>
      </c>
      <c r="D135" t="s">
        <v>228</v>
      </c>
      <c r="E135" t="s">
        <v>234</v>
      </c>
    </row>
    <row r="136" spans="1:5">
      <c r="A136" s="1">
        <f>HYPERLINK("https://lsnyc.legalserver.org/matter/dynamic-profile/view/1875044","18-1875044")</f>
        <v>0</v>
      </c>
      <c r="C136" t="s">
        <v>130</v>
      </c>
      <c r="D136" t="s">
        <v>228</v>
      </c>
      <c r="E136" t="s">
        <v>241</v>
      </c>
    </row>
    <row r="137" spans="1:5">
      <c r="A137" s="1">
        <f>HYPERLINK("https://lsnyc.legalserver.org/matter/dynamic-profile/view/1875094","18-1875094")</f>
        <v>0</v>
      </c>
      <c r="C137" t="s">
        <v>131</v>
      </c>
      <c r="D137" t="s">
        <v>229</v>
      </c>
      <c r="E137" t="s">
        <v>254</v>
      </c>
    </row>
    <row r="138" spans="1:5">
      <c r="A138" s="1">
        <f>HYPERLINK("https://lsnyc.legalserver.org/matter/dynamic-profile/view/1874772","18-1874772")</f>
        <v>0</v>
      </c>
      <c r="C138" t="s">
        <v>132</v>
      </c>
      <c r="D138" t="s">
        <v>231</v>
      </c>
      <c r="E138" t="s">
        <v>239</v>
      </c>
    </row>
    <row r="139" spans="1:5">
      <c r="A139" s="1">
        <f>HYPERLINK("https://lsnyc.legalserver.org/matter/dynamic-profile/view/1874682","18-1874682")</f>
        <v>0</v>
      </c>
      <c r="C139" t="s">
        <v>52</v>
      </c>
      <c r="D139" t="s">
        <v>230</v>
      </c>
      <c r="E139" t="s">
        <v>240</v>
      </c>
    </row>
    <row r="140" spans="1:5">
      <c r="A140" s="1">
        <f>HYPERLINK("https://lsnyc.legalserver.org/matter/dynamic-profile/view/1874250","18-1874250")</f>
        <v>0</v>
      </c>
      <c r="C140" t="s">
        <v>133</v>
      </c>
      <c r="D140" t="s">
        <v>228</v>
      </c>
      <c r="E140" t="s">
        <v>235</v>
      </c>
    </row>
    <row r="141" spans="1:5">
      <c r="A141" s="1">
        <f>HYPERLINK("https://lsnyc.legalserver.org/matter/dynamic-profile/view/1873756","18-1873756")</f>
        <v>0</v>
      </c>
      <c r="C141" t="s">
        <v>66</v>
      </c>
      <c r="D141" t="s">
        <v>231</v>
      </c>
      <c r="E141" t="s">
        <v>243</v>
      </c>
    </row>
    <row r="142" spans="1:5">
      <c r="A142" s="1">
        <f>HYPERLINK("https://lsnyc.legalserver.org/matter/dynamic-profile/view/1873988","18-1873988")</f>
        <v>0</v>
      </c>
      <c r="C142" t="s">
        <v>134</v>
      </c>
      <c r="D142" t="s">
        <v>230</v>
      </c>
      <c r="E142" t="s">
        <v>248</v>
      </c>
    </row>
    <row r="143" spans="1:5">
      <c r="A143" s="1">
        <f>HYPERLINK("https://lsnyc.legalserver.org/matter/dynamic-profile/view/1868371","18-1868371")</f>
        <v>0</v>
      </c>
      <c r="C143" t="s">
        <v>135</v>
      </c>
      <c r="D143" t="s">
        <v>230</v>
      </c>
      <c r="E143" t="s">
        <v>252</v>
      </c>
    </row>
    <row r="144" spans="1:5">
      <c r="A144" s="1">
        <f>HYPERLINK("https://lsnyc.legalserver.org/matter/dynamic-profile/view/1873490","18-1873490")</f>
        <v>0</v>
      </c>
      <c r="C144" t="s">
        <v>136</v>
      </c>
      <c r="D144" t="s">
        <v>231</v>
      </c>
      <c r="E144" t="s">
        <v>243</v>
      </c>
    </row>
    <row r="145" spans="1:5">
      <c r="A145" s="1">
        <f>HYPERLINK("https://lsnyc.legalserver.org/matter/dynamic-profile/view/1873110","18-1873110")</f>
        <v>0</v>
      </c>
      <c r="B145" t="s">
        <v>8</v>
      </c>
      <c r="C145" t="s">
        <v>137</v>
      </c>
      <c r="D145" t="s">
        <v>232</v>
      </c>
      <c r="E145" t="s">
        <v>255</v>
      </c>
    </row>
    <row r="146" spans="1:5">
      <c r="A146" s="1">
        <f>HYPERLINK("https://lsnyc.legalserver.org/matter/dynamic-profile/view/1872541","18-1872541")</f>
        <v>0</v>
      </c>
      <c r="C146" t="s">
        <v>114</v>
      </c>
      <c r="D146" t="s">
        <v>231</v>
      </c>
      <c r="E146" t="s">
        <v>239</v>
      </c>
    </row>
    <row r="147" spans="1:5">
      <c r="A147" s="1">
        <f>HYPERLINK("https://lsnyc.legalserver.org/matter/dynamic-profile/view/1872560","18-1872560")</f>
        <v>0</v>
      </c>
      <c r="C147" t="s">
        <v>138</v>
      </c>
      <c r="D147" t="s">
        <v>231</v>
      </c>
      <c r="E147" t="s">
        <v>239</v>
      </c>
    </row>
    <row r="148" spans="1:5">
      <c r="A148" s="1">
        <f>HYPERLINK("https://lsnyc.legalserver.org/matter/dynamic-profile/view/1872564","18-1872564")</f>
        <v>0</v>
      </c>
      <c r="C148" t="s">
        <v>139</v>
      </c>
      <c r="D148" t="s">
        <v>231</v>
      </c>
      <c r="E148" t="s">
        <v>239</v>
      </c>
    </row>
    <row r="149" spans="1:5">
      <c r="A149" s="1">
        <f>HYPERLINK("https://lsnyc.legalserver.org/matter/dynamic-profile/view/1871493","18-1871493")</f>
        <v>0</v>
      </c>
      <c r="C149" t="s">
        <v>140</v>
      </c>
      <c r="D149" t="s">
        <v>230</v>
      </c>
      <c r="E149" t="s">
        <v>240</v>
      </c>
    </row>
    <row r="150" spans="1:5">
      <c r="A150" s="1">
        <f>HYPERLINK("https://lsnyc.legalserver.org/matter/dynamic-profile/view/1871883","18-1871883")</f>
        <v>0</v>
      </c>
      <c r="C150" t="s">
        <v>141</v>
      </c>
      <c r="D150" t="s">
        <v>230</v>
      </c>
      <c r="E150" t="s">
        <v>246</v>
      </c>
    </row>
    <row r="151" spans="1:5">
      <c r="A151" s="1">
        <f>HYPERLINK("https://lsnyc.legalserver.org/matter/dynamic-profile/view/1871891","18-1871891")</f>
        <v>0</v>
      </c>
      <c r="C151" t="s">
        <v>142</v>
      </c>
      <c r="D151" t="s">
        <v>230</v>
      </c>
      <c r="E151" t="s">
        <v>246</v>
      </c>
    </row>
    <row r="152" spans="1:5">
      <c r="A152" s="1">
        <f>HYPERLINK("https://lsnyc.legalserver.org/matter/dynamic-profile/view/1871881","18-1871881")</f>
        <v>0</v>
      </c>
      <c r="C152" t="s">
        <v>143</v>
      </c>
      <c r="D152" t="s">
        <v>230</v>
      </c>
      <c r="E152" t="s">
        <v>246</v>
      </c>
    </row>
    <row r="153" spans="1:5">
      <c r="A153" s="1">
        <f>HYPERLINK("https://lsnyc.legalserver.org/matter/dynamic-profile/view/1871468","18-1871468")</f>
        <v>0</v>
      </c>
      <c r="C153" t="s">
        <v>144</v>
      </c>
      <c r="D153" t="s">
        <v>230</v>
      </c>
      <c r="E153" t="s">
        <v>246</v>
      </c>
    </row>
    <row r="154" spans="1:5">
      <c r="A154" s="1">
        <f>HYPERLINK("https://lsnyc.legalserver.org/matter/dynamic-profile/view/1871901","18-1871901")</f>
        <v>0</v>
      </c>
      <c r="C154" t="s">
        <v>145</v>
      </c>
      <c r="D154" t="s">
        <v>230</v>
      </c>
      <c r="E154" t="s">
        <v>240</v>
      </c>
    </row>
    <row r="155" spans="1:5">
      <c r="A155" s="1">
        <f>HYPERLINK("https://lsnyc.legalserver.org/matter/dynamic-profile/view/1871019","18-1871019")</f>
        <v>0</v>
      </c>
      <c r="C155" t="s">
        <v>146</v>
      </c>
      <c r="D155" t="s">
        <v>230</v>
      </c>
      <c r="E155" t="s">
        <v>252</v>
      </c>
    </row>
    <row r="156" spans="1:5">
      <c r="A156" s="1">
        <f>HYPERLINK("https://lsnyc.legalserver.org/matter/dynamic-profile/view/1871009","18-1871009")</f>
        <v>0</v>
      </c>
      <c r="C156" t="s">
        <v>147</v>
      </c>
      <c r="D156" t="s">
        <v>230</v>
      </c>
      <c r="E156" t="s">
        <v>246</v>
      </c>
    </row>
    <row r="157" spans="1:5">
      <c r="A157" s="1">
        <f>HYPERLINK("https://lsnyc.legalserver.org/matter/dynamic-profile/view/1871015","18-1871015")</f>
        <v>0</v>
      </c>
      <c r="C157" t="s">
        <v>148</v>
      </c>
      <c r="D157" t="s">
        <v>230</v>
      </c>
      <c r="E157" t="s">
        <v>248</v>
      </c>
    </row>
    <row r="158" spans="1:5">
      <c r="A158" s="1">
        <f>HYPERLINK("https://lsnyc.legalserver.org/matter/dynamic-profile/view/1871017","18-1871017")</f>
        <v>0</v>
      </c>
      <c r="C158" t="s">
        <v>149</v>
      </c>
      <c r="D158" t="s">
        <v>230</v>
      </c>
      <c r="E158" t="s">
        <v>240</v>
      </c>
    </row>
    <row r="159" spans="1:5">
      <c r="A159" s="1">
        <f>HYPERLINK("https://lsnyc.legalserver.org/matter/dynamic-profile/view/1867556","18-1867556")</f>
        <v>0</v>
      </c>
      <c r="C159" t="s">
        <v>150</v>
      </c>
      <c r="D159" t="s">
        <v>230</v>
      </c>
      <c r="E159" t="s">
        <v>246</v>
      </c>
    </row>
    <row r="160" spans="1:5">
      <c r="A160" s="1">
        <f>HYPERLINK("https://lsnyc.legalserver.org/matter/dynamic-profile/view/1870551","18-1870551")</f>
        <v>0</v>
      </c>
      <c r="C160" t="s">
        <v>151</v>
      </c>
      <c r="D160" t="s">
        <v>228</v>
      </c>
      <c r="E160" t="s">
        <v>234</v>
      </c>
    </row>
    <row r="161" spans="1:5">
      <c r="A161" s="1">
        <f>HYPERLINK("https://lsnyc.legalserver.org/matter/dynamic-profile/view/1869365","18-1869365")</f>
        <v>0</v>
      </c>
      <c r="C161" t="s">
        <v>152</v>
      </c>
      <c r="D161" t="s">
        <v>229</v>
      </c>
      <c r="E161" t="s">
        <v>254</v>
      </c>
    </row>
    <row r="162" spans="1:5">
      <c r="A162" s="1">
        <f>HYPERLINK("https://lsnyc.legalserver.org/matter/dynamic-profile/view/1869261","18-1869261")</f>
        <v>0</v>
      </c>
      <c r="C162" t="s">
        <v>153</v>
      </c>
      <c r="D162" t="s">
        <v>231</v>
      </c>
      <c r="E162" t="s">
        <v>256</v>
      </c>
    </row>
    <row r="163" spans="1:5">
      <c r="A163" s="1">
        <f>HYPERLINK("https://lsnyc.legalserver.org/matter/dynamic-profile/view/1868639","18-1868639")</f>
        <v>0</v>
      </c>
      <c r="C163" t="s">
        <v>105</v>
      </c>
      <c r="D163" t="s">
        <v>231</v>
      </c>
      <c r="E163" t="s">
        <v>239</v>
      </c>
    </row>
    <row r="164" spans="1:5">
      <c r="A164" s="1">
        <f>HYPERLINK("https://lsnyc.legalserver.org/matter/dynamic-profile/view/1868185","18-1868185")</f>
        <v>0</v>
      </c>
      <c r="C164" t="s">
        <v>154</v>
      </c>
      <c r="D164" t="s">
        <v>228</v>
      </c>
      <c r="E164" t="s">
        <v>234</v>
      </c>
    </row>
    <row r="165" spans="1:5">
      <c r="A165" s="1">
        <f>HYPERLINK("https://lsnyc.legalserver.org/matter/dynamic-profile/view/1867119","18-1867119")</f>
        <v>0</v>
      </c>
      <c r="C165" t="s">
        <v>155</v>
      </c>
      <c r="D165" t="s">
        <v>230</v>
      </c>
      <c r="E165" t="s">
        <v>252</v>
      </c>
    </row>
    <row r="166" spans="1:5">
      <c r="A166" s="1">
        <f>HYPERLINK("https://lsnyc.legalserver.org/matter/dynamic-profile/view/1867135","18-1867135")</f>
        <v>0</v>
      </c>
      <c r="C166" t="s">
        <v>156</v>
      </c>
      <c r="D166" t="s">
        <v>230</v>
      </c>
      <c r="E166" t="s">
        <v>252</v>
      </c>
    </row>
    <row r="167" spans="1:5">
      <c r="A167" s="1">
        <f>HYPERLINK("https://lsnyc.legalserver.org/matter/dynamic-profile/view/1867139","18-1867139")</f>
        <v>0</v>
      </c>
      <c r="C167" t="s">
        <v>157</v>
      </c>
      <c r="D167" t="s">
        <v>230</v>
      </c>
      <c r="E167" t="s">
        <v>252</v>
      </c>
    </row>
    <row r="168" spans="1:5">
      <c r="A168" s="1">
        <f>HYPERLINK("https://lsnyc.legalserver.org/matter/dynamic-profile/view/1867108","18-1867108")</f>
        <v>0</v>
      </c>
      <c r="C168" t="s">
        <v>158</v>
      </c>
      <c r="D168" t="s">
        <v>230</v>
      </c>
      <c r="E168" t="s">
        <v>248</v>
      </c>
    </row>
    <row r="169" spans="1:5">
      <c r="A169" s="1">
        <f>HYPERLINK("https://lsnyc.legalserver.org/matter/dynamic-profile/view/1866507","18-1866507")</f>
        <v>0</v>
      </c>
      <c r="B169" t="s">
        <v>9</v>
      </c>
      <c r="C169" t="s">
        <v>159</v>
      </c>
      <c r="D169" t="s">
        <v>232</v>
      </c>
      <c r="E169" t="s">
        <v>257</v>
      </c>
    </row>
    <row r="170" spans="1:5">
      <c r="A170" s="1">
        <f>HYPERLINK("https://lsnyc.legalserver.org/matter/dynamic-profile/view/1863895","18-1863895")</f>
        <v>0</v>
      </c>
      <c r="C170" t="s">
        <v>160</v>
      </c>
      <c r="D170" t="s">
        <v>228</v>
      </c>
      <c r="E170" t="s">
        <v>234</v>
      </c>
    </row>
    <row r="171" spans="1:5">
      <c r="A171" s="1">
        <f>HYPERLINK("https://lsnyc.legalserver.org/matter/dynamic-profile/view/1851360","17-1851360")</f>
        <v>0</v>
      </c>
      <c r="C171" t="s">
        <v>161</v>
      </c>
      <c r="D171" t="s">
        <v>228</v>
      </c>
      <c r="E171" t="s">
        <v>234</v>
      </c>
    </row>
    <row r="172" spans="1:5">
      <c r="A172" s="1">
        <f>HYPERLINK("https://lsnyc.legalserver.org/matter/dynamic-profile/view/1859554","18-1859554")</f>
        <v>0</v>
      </c>
      <c r="C172" t="s">
        <v>162</v>
      </c>
      <c r="D172" t="s">
        <v>230</v>
      </c>
      <c r="E172" t="s">
        <v>252</v>
      </c>
    </row>
    <row r="173" spans="1:5">
      <c r="A173" s="1">
        <f>HYPERLINK("https://lsnyc.legalserver.org/matter/dynamic-profile/view/1861618","18-1861618")</f>
        <v>0</v>
      </c>
      <c r="C173" t="s">
        <v>163</v>
      </c>
      <c r="D173" t="s">
        <v>230</v>
      </c>
      <c r="E173" t="s">
        <v>252</v>
      </c>
    </row>
    <row r="174" spans="1:5">
      <c r="A174" s="1">
        <f>HYPERLINK("https://lsnyc.legalserver.org/matter/dynamic-profile/view/1861640","18-1861640")</f>
        <v>0</v>
      </c>
      <c r="C174" t="s">
        <v>164</v>
      </c>
      <c r="D174" t="s">
        <v>230</v>
      </c>
      <c r="E174" t="s">
        <v>248</v>
      </c>
    </row>
    <row r="175" spans="1:5">
      <c r="A175" s="1">
        <f>HYPERLINK("https://lsnyc.legalserver.org/matter/dynamic-profile/view/1861647","18-1861647")</f>
        <v>0</v>
      </c>
      <c r="C175" t="s">
        <v>158</v>
      </c>
      <c r="D175" t="s">
        <v>230</v>
      </c>
      <c r="E175" t="s">
        <v>248</v>
      </c>
    </row>
    <row r="176" spans="1:5">
      <c r="A176" s="1">
        <f>HYPERLINK("https://lsnyc.legalserver.org/matter/dynamic-profile/view/1861652","18-1861652")</f>
        <v>0</v>
      </c>
      <c r="C176" t="s">
        <v>156</v>
      </c>
      <c r="D176" t="s">
        <v>230</v>
      </c>
      <c r="E176" t="s">
        <v>252</v>
      </c>
    </row>
    <row r="177" spans="1:5">
      <c r="A177" s="1">
        <f>HYPERLINK("https://lsnyc.legalserver.org/matter/dynamic-profile/view/1861656","18-1861656")</f>
        <v>0</v>
      </c>
      <c r="C177" t="s">
        <v>157</v>
      </c>
      <c r="D177" t="s">
        <v>230</v>
      </c>
      <c r="E177" t="s">
        <v>252</v>
      </c>
    </row>
    <row r="178" spans="1:5">
      <c r="A178" s="1">
        <f>HYPERLINK("https://lsnyc.legalserver.org/matter/dynamic-profile/view/1861659","18-1861659")</f>
        <v>0</v>
      </c>
      <c r="C178" t="s">
        <v>155</v>
      </c>
      <c r="D178" t="s">
        <v>230</v>
      </c>
      <c r="E178" t="s">
        <v>252</v>
      </c>
    </row>
    <row r="179" spans="1:5">
      <c r="A179" s="1">
        <f>HYPERLINK("https://lsnyc.legalserver.org/matter/dynamic-profile/view/1862050","18-1862050")</f>
        <v>0</v>
      </c>
      <c r="C179" t="s">
        <v>165</v>
      </c>
      <c r="D179" t="s">
        <v>232</v>
      </c>
      <c r="E179" t="s">
        <v>257</v>
      </c>
    </row>
    <row r="180" spans="1:5">
      <c r="A180" s="1">
        <f>HYPERLINK("https://lsnyc.legalserver.org/matter/dynamic-profile/view/1861614","18-1861614")</f>
        <v>0</v>
      </c>
      <c r="C180" t="s">
        <v>166</v>
      </c>
      <c r="D180" t="s">
        <v>230</v>
      </c>
      <c r="E180" t="s">
        <v>252</v>
      </c>
    </row>
    <row r="181" spans="1:5">
      <c r="A181" s="1">
        <f>HYPERLINK("https://lsnyc.legalserver.org/matter/dynamic-profile/view/1859710","18-1859710")</f>
        <v>0</v>
      </c>
      <c r="C181" t="s">
        <v>167</v>
      </c>
      <c r="D181" t="s">
        <v>228</v>
      </c>
      <c r="E181" t="s">
        <v>234</v>
      </c>
    </row>
    <row r="182" spans="1:5">
      <c r="A182" s="1">
        <f>HYPERLINK("https://lsnyc.legalserver.org/matter/dynamic-profile/view/1859480","18-1859480")</f>
        <v>0</v>
      </c>
      <c r="B182" t="s">
        <v>5</v>
      </c>
      <c r="C182" t="s">
        <v>168</v>
      </c>
      <c r="D182" t="s">
        <v>233</v>
      </c>
      <c r="E182" t="s">
        <v>258</v>
      </c>
    </row>
    <row r="183" spans="1:5">
      <c r="A183" s="1">
        <f>HYPERLINK("https://lsnyc.legalserver.org/matter/dynamic-profile/view/1858865","18-1858865")</f>
        <v>0</v>
      </c>
      <c r="C183" t="s">
        <v>169</v>
      </c>
      <c r="D183" t="s">
        <v>228</v>
      </c>
      <c r="E183" t="s">
        <v>234</v>
      </c>
    </row>
    <row r="184" spans="1:5">
      <c r="A184" s="1">
        <f>HYPERLINK("https://lsnyc.legalserver.org/matter/dynamic-profile/view/1858676","18-1858676")</f>
        <v>0</v>
      </c>
      <c r="C184" t="s">
        <v>170</v>
      </c>
      <c r="D184" t="s">
        <v>228</v>
      </c>
      <c r="E184" t="s">
        <v>234</v>
      </c>
    </row>
    <row r="185" spans="1:5">
      <c r="A185" s="1">
        <f>HYPERLINK("https://lsnyc.legalserver.org/matter/dynamic-profile/view/1858696","18-1858696")</f>
        <v>0</v>
      </c>
      <c r="C185" t="s">
        <v>171</v>
      </c>
      <c r="D185" t="s">
        <v>228</v>
      </c>
      <c r="E185" t="s">
        <v>234</v>
      </c>
    </row>
    <row r="186" spans="1:5">
      <c r="A186" s="1">
        <f>HYPERLINK("https://lsnyc.legalserver.org/matter/dynamic-profile/view/1858627","18-1858627")</f>
        <v>0</v>
      </c>
      <c r="C186" t="s">
        <v>172</v>
      </c>
      <c r="D186" t="s">
        <v>228</v>
      </c>
      <c r="E186" t="s">
        <v>234</v>
      </c>
    </row>
    <row r="187" spans="1:5">
      <c r="A187" s="1">
        <f>HYPERLINK("https://lsnyc.legalserver.org/matter/dynamic-profile/view/1857721","18-1857721")</f>
        <v>0</v>
      </c>
      <c r="C187" t="s">
        <v>173</v>
      </c>
      <c r="D187" t="s">
        <v>228</v>
      </c>
      <c r="E187" t="s">
        <v>234</v>
      </c>
    </row>
    <row r="188" spans="1:5">
      <c r="A188" s="1">
        <f>HYPERLINK("https://lsnyc.legalserver.org/matter/dynamic-profile/view/1856912","18-1856912")</f>
        <v>0</v>
      </c>
      <c r="C188" t="s">
        <v>174</v>
      </c>
      <c r="D188" t="s">
        <v>228</v>
      </c>
      <c r="E188" t="s">
        <v>234</v>
      </c>
    </row>
    <row r="189" spans="1:5">
      <c r="A189" s="1">
        <f>HYPERLINK("https://lsnyc.legalserver.org/matter/dynamic-profile/view/1857541","18-1857541")</f>
        <v>0</v>
      </c>
      <c r="C189" t="s">
        <v>175</v>
      </c>
      <c r="D189" t="s">
        <v>228</v>
      </c>
      <c r="E189" t="s">
        <v>234</v>
      </c>
    </row>
    <row r="190" spans="1:5">
      <c r="A190" s="1">
        <f>HYPERLINK("https://lsnyc.legalserver.org/matter/dynamic-profile/view/1853857","17-1853857")</f>
        <v>0</v>
      </c>
      <c r="C190" t="s">
        <v>176</v>
      </c>
      <c r="D190" t="s">
        <v>230</v>
      </c>
      <c r="E190" t="s">
        <v>252</v>
      </c>
    </row>
    <row r="191" spans="1:5">
      <c r="A191" s="1">
        <f>HYPERLINK("https://lsnyc.legalserver.org/matter/dynamic-profile/view/1856476","18-1856476")</f>
        <v>0</v>
      </c>
      <c r="C191" t="s">
        <v>177</v>
      </c>
      <c r="D191" t="s">
        <v>228</v>
      </c>
      <c r="E191" t="s">
        <v>234</v>
      </c>
    </row>
    <row r="192" spans="1:5">
      <c r="A192" s="1">
        <f>HYPERLINK("https://lsnyc.legalserver.org/matter/dynamic-profile/view/1855543","18-1855543")</f>
        <v>0</v>
      </c>
      <c r="C192" t="s">
        <v>178</v>
      </c>
      <c r="D192" t="s">
        <v>228</v>
      </c>
      <c r="E192" t="s">
        <v>234</v>
      </c>
    </row>
    <row r="193" spans="1:5">
      <c r="A193" s="1">
        <f>HYPERLINK("https://lsnyc.legalserver.org/matter/dynamic-profile/view/1855394","18-1855394")</f>
        <v>0</v>
      </c>
      <c r="C193" t="s">
        <v>179</v>
      </c>
      <c r="D193" t="s">
        <v>228</v>
      </c>
      <c r="E193" t="s">
        <v>241</v>
      </c>
    </row>
    <row r="194" spans="1:5">
      <c r="A194" s="1">
        <f>HYPERLINK("https://lsnyc.legalserver.org/matter/dynamic-profile/view/1853018","17-1853018")</f>
        <v>0</v>
      </c>
      <c r="C194" t="s">
        <v>180</v>
      </c>
      <c r="D194" t="s">
        <v>230</v>
      </c>
      <c r="E194" t="s">
        <v>248</v>
      </c>
    </row>
    <row r="195" spans="1:5">
      <c r="A195" s="1">
        <f>HYPERLINK("https://lsnyc.legalserver.org/matter/dynamic-profile/view/1855291","18-1855291")</f>
        <v>0</v>
      </c>
      <c r="C195" t="s">
        <v>181</v>
      </c>
      <c r="D195" t="s">
        <v>229</v>
      </c>
      <c r="E195" t="s">
        <v>245</v>
      </c>
    </row>
    <row r="196" spans="1:5">
      <c r="A196" s="1">
        <f>HYPERLINK("https://lsnyc.legalserver.org/matter/dynamic-profile/view/1854223","17-1854223")</f>
        <v>0</v>
      </c>
      <c r="C196" t="s">
        <v>182</v>
      </c>
      <c r="D196" t="s">
        <v>230</v>
      </c>
      <c r="E196" t="s">
        <v>246</v>
      </c>
    </row>
    <row r="197" spans="1:5">
      <c r="A197" s="1">
        <f>HYPERLINK("https://lsnyc.legalserver.org/matter/dynamic-profile/view/1853299","17-1853299")</f>
        <v>0</v>
      </c>
      <c r="C197" t="s">
        <v>183</v>
      </c>
      <c r="D197" t="s">
        <v>229</v>
      </c>
      <c r="E197" t="s">
        <v>259</v>
      </c>
    </row>
    <row r="198" spans="1:5">
      <c r="A198" s="1">
        <f>HYPERLINK("https://lsnyc.legalserver.org/matter/dynamic-profile/view/1852970","17-1852970")</f>
        <v>0</v>
      </c>
      <c r="C198" t="s">
        <v>184</v>
      </c>
      <c r="D198" t="s">
        <v>230</v>
      </c>
      <c r="E198" t="s">
        <v>248</v>
      </c>
    </row>
    <row r="199" spans="1:5">
      <c r="A199" s="1">
        <f>HYPERLINK("https://lsnyc.legalserver.org/matter/dynamic-profile/view/1852459","17-1852459")</f>
        <v>0</v>
      </c>
      <c r="C199" t="s">
        <v>185</v>
      </c>
      <c r="D199" t="s">
        <v>228</v>
      </c>
      <c r="E199" t="s">
        <v>234</v>
      </c>
    </row>
    <row r="200" spans="1:5">
      <c r="A200" s="1">
        <f>HYPERLINK("https://lsnyc.legalserver.org/matter/dynamic-profile/view/1851853","17-1851853")</f>
        <v>0</v>
      </c>
      <c r="C200" t="s">
        <v>186</v>
      </c>
      <c r="D200" t="s">
        <v>231</v>
      </c>
      <c r="E200" t="s">
        <v>242</v>
      </c>
    </row>
    <row r="201" spans="1:5">
      <c r="A201" s="1">
        <f>HYPERLINK("https://lsnyc.legalserver.org/matter/dynamic-profile/view/1851269","17-1851269")</f>
        <v>0</v>
      </c>
      <c r="C201" t="s">
        <v>187</v>
      </c>
      <c r="D201" t="s">
        <v>228</v>
      </c>
      <c r="E201" t="s">
        <v>234</v>
      </c>
    </row>
    <row r="202" spans="1:5">
      <c r="A202" s="1">
        <f>HYPERLINK("https://lsnyc.legalserver.org/matter/dynamic-profile/view/1848890","17-1848890")</f>
        <v>0</v>
      </c>
      <c r="C202" t="s">
        <v>188</v>
      </c>
      <c r="D202" t="s">
        <v>230</v>
      </c>
      <c r="E202" t="s">
        <v>246</v>
      </c>
    </row>
    <row r="203" spans="1:5">
      <c r="A203" s="1">
        <f>HYPERLINK("https://lsnyc.legalserver.org/matter/dynamic-profile/view/1847378","17-1847378")</f>
        <v>0</v>
      </c>
      <c r="C203" t="s">
        <v>189</v>
      </c>
      <c r="D203" t="s">
        <v>230</v>
      </c>
      <c r="E203" t="s">
        <v>246</v>
      </c>
    </row>
    <row r="204" spans="1:5">
      <c r="A204" s="1">
        <f>HYPERLINK("https://lsnyc.legalserver.org/matter/dynamic-profile/view/1849685","17-1849685")</f>
        <v>0</v>
      </c>
      <c r="C204" t="s">
        <v>190</v>
      </c>
      <c r="D204" t="s">
        <v>230</v>
      </c>
      <c r="E204" t="s">
        <v>252</v>
      </c>
    </row>
    <row r="205" spans="1:5">
      <c r="A205" s="1">
        <f>HYPERLINK("https://lsnyc.legalserver.org/matter/dynamic-profile/view/1848676","17-1848676")</f>
        <v>0</v>
      </c>
      <c r="C205" t="s">
        <v>191</v>
      </c>
      <c r="D205" t="s">
        <v>230</v>
      </c>
      <c r="E205" t="s">
        <v>252</v>
      </c>
    </row>
    <row r="206" spans="1:5">
      <c r="A206" s="1">
        <f>HYPERLINK("https://lsnyc.legalserver.org/matter/dynamic-profile/view/1848610","17-1848610")</f>
        <v>0</v>
      </c>
      <c r="C206" t="s">
        <v>192</v>
      </c>
      <c r="D206" t="s">
        <v>228</v>
      </c>
      <c r="E206" t="s">
        <v>234</v>
      </c>
    </row>
    <row r="207" spans="1:5">
      <c r="A207" s="1">
        <f>HYPERLINK("https://lsnyc.legalserver.org/matter/dynamic-profile/view/1848025","17-1848025")</f>
        <v>0</v>
      </c>
      <c r="C207" t="s">
        <v>193</v>
      </c>
      <c r="D207" t="s">
        <v>228</v>
      </c>
      <c r="E207" t="s">
        <v>234</v>
      </c>
    </row>
    <row r="208" spans="1:5">
      <c r="A208" s="1">
        <f>HYPERLINK("https://lsnyc.legalserver.org/matter/dynamic-profile/view/1848049","17-1848049")</f>
        <v>0</v>
      </c>
      <c r="C208" t="s">
        <v>194</v>
      </c>
      <c r="D208" t="s">
        <v>228</v>
      </c>
      <c r="E208" t="s">
        <v>234</v>
      </c>
    </row>
    <row r="209" spans="1:5">
      <c r="A209" s="1">
        <f>HYPERLINK("https://lsnyc.legalserver.org/matter/dynamic-profile/view/1846830","17-1846830")</f>
        <v>0</v>
      </c>
      <c r="B209" t="s">
        <v>10</v>
      </c>
      <c r="C209" t="s">
        <v>195</v>
      </c>
      <c r="D209" t="s">
        <v>233</v>
      </c>
      <c r="E209" t="s">
        <v>260</v>
      </c>
    </row>
    <row r="210" spans="1:5">
      <c r="A210" s="1">
        <f>HYPERLINK("https://lsnyc.legalserver.org/matter/dynamic-profile/view/1846389","17-1846389")</f>
        <v>0</v>
      </c>
      <c r="C210" t="s">
        <v>196</v>
      </c>
      <c r="D210" t="s">
        <v>228</v>
      </c>
      <c r="E210" t="s">
        <v>234</v>
      </c>
    </row>
    <row r="211" spans="1:5">
      <c r="A211" s="1">
        <f>HYPERLINK("https://lsnyc.legalserver.org/matter/dynamic-profile/view/1845051","17-1845051")</f>
        <v>0</v>
      </c>
      <c r="C211" t="s">
        <v>197</v>
      </c>
      <c r="D211" t="s">
        <v>230</v>
      </c>
      <c r="E211" t="s">
        <v>252</v>
      </c>
    </row>
    <row r="212" spans="1:5">
      <c r="A212" s="1">
        <f>HYPERLINK("https://lsnyc.legalserver.org/matter/dynamic-profile/view/1845951","17-1845951")</f>
        <v>0</v>
      </c>
      <c r="C212" t="s">
        <v>198</v>
      </c>
      <c r="D212" t="s">
        <v>228</v>
      </c>
      <c r="E212" t="s">
        <v>234</v>
      </c>
    </row>
    <row r="213" spans="1:5">
      <c r="A213" s="1">
        <f>HYPERLINK("https://lsnyc.legalserver.org/matter/dynamic-profile/view/1845167","17-1845167")</f>
        <v>0</v>
      </c>
      <c r="C213" t="s">
        <v>199</v>
      </c>
      <c r="D213" t="s">
        <v>228</v>
      </c>
      <c r="E213" t="s">
        <v>234</v>
      </c>
    </row>
    <row r="214" spans="1:5">
      <c r="A214" s="1">
        <f>HYPERLINK("https://lsnyc.legalserver.org/matter/dynamic-profile/view/1844898","17-1844898")</f>
        <v>0</v>
      </c>
      <c r="C214" t="s">
        <v>191</v>
      </c>
      <c r="D214" t="s">
        <v>230</v>
      </c>
      <c r="E214" t="s">
        <v>252</v>
      </c>
    </row>
    <row r="215" spans="1:5">
      <c r="A215" s="1">
        <f>HYPERLINK("https://lsnyc.legalserver.org/matter/dynamic-profile/view/1844136","17-1844136")</f>
        <v>0</v>
      </c>
      <c r="C215" t="s">
        <v>200</v>
      </c>
      <c r="D215" t="s">
        <v>228</v>
      </c>
      <c r="E215" t="s">
        <v>234</v>
      </c>
    </row>
    <row r="216" spans="1:5">
      <c r="A216" s="1">
        <f>HYPERLINK("https://lsnyc.legalserver.org/matter/dynamic-profile/view/1843740","17-1843740")</f>
        <v>0</v>
      </c>
      <c r="C216" t="s">
        <v>88</v>
      </c>
      <c r="D216" t="s">
        <v>228</v>
      </c>
      <c r="E216" t="s">
        <v>234</v>
      </c>
    </row>
    <row r="217" spans="1:5">
      <c r="A217" s="1">
        <f>HYPERLINK("https://lsnyc.legalserver.org/matter/dynamic-profile/view/1843435","17-1843435")</f>
        <v>0</v>
      </c>
      <c r="C217" t="s">
        <v>201</v>
      </c>
      <c r="D217" t="s">
        <v>228</v>
      </c>
      <c r="E217" t="s">
        <v>234</v>
      </c>
    </row>
    <row r="218" spans="1:5">
      <c r="A218" s="1">
        <f>HYPERLINK("https://lsnyc.legalserver.org/matter/dynamic-profile/view/1843235","17-1843235")</f>
        <v>0</v>
      </c>
      <c r="C218" t="s">
        <v>202</v>
      </c>
      <c r="D218" t="s">
        <v>228</v>
      </c>
      <c r="E218" t="s">
        <v>234</v>
      </c>
    </row>
    <row r="219" spans="1:5">
      <c r="A219" s="1">
        <f>HYPERLINK("https://lsnyc.legalserver.org/matter/dynamic-profile/view/1843038","17-1843038")</f>
        <v>0</v>
      </c>
      <c r="C219" t="s">
        <v>203</v>
      </c>
      <c r="D219" t="s">
        <v>228</v>
      </c>
      <c r="E219" t="s">
        <v>235</v>
      </c>
    </row>
    <row r="220" spans="1:5">
      <c r="A220" s="1">
        <f>HYPERLINK("https://lsnyc.legalserver.org/matter/dynamic-profile/view/1839168","17-1839168")</f>
        <v>0</v>
      </c>
      <c r="C220" t="s">
        <v>204</v>
      </c>
      <c r="D220" t="s">
        <v>230</v>
      </c>
      <c r="E220" t="s">
        <v>246</v>
      </c>
    </row>
    <row r="221" spans="1:5">
      <c r="A221" s="1">
        <f>HYPERLINK("https://lsnyc.legalserver.org/matter/dynamic-profile/view/1840248","17-1840248")</f>
        <v>0</v>
      </c>
      <c r="C221" t="s">
        <v>205</v>
      </c>
      <c r="D221" t="s">
        <v>228</v>
      </c>
      <c r="E221" t="s">
        <v>234</v>
      </c>
    </row>
    <row r="222" spans="1:5">
      <c r="A222" s="1">
        <f>HYPERLINK("https://lsnyc.legalserver.org/matter/dynamic-profile/view/1839087","17-1839087")</f>
        <v>0</v>
      </c>
      <c r="C222" t="s">
        <v>206</v>
      </c>
      <c r="D222" t="s">
        <v>228</v>
      </c>
      <c r="E222" t="s">
        <v>234</v>
      </c>
    </row>
    <row r="223" spans="1:5">
      <c r="A223" s="1">
        <f>HYPERLINK("https://lsnyc.legalserver.org/matter/dynamic-profile/view/1837391","17-1837391")</f>
        <v>0</v>
      </c>
      <c r="C223" t="s">
        <v>207</v>
      </c>
      <c r="D223" t="s">
        <v>228</v>
      </c>
      <c r="E223" t="s">
        <v>234</v>
      </c>
    </row>
    <row r="224" spans="1:5">
      <c r="A224" s="1">
        <f>HYPERLINK("https://lsnyc.legalserver.org/matter/dynamic-profile/view/1837358","17-1837358")</f>
        <v>0</v>
      </c>
      <c r="C224" t="s">
        <v>208</v>
      </c>
      <c r="D224" t="s">
        <v>228</v>
      </c>
      <c r="E224" t="s">
        <v>234</v>
      </c>
    </row>
    <row r="225" spans="1:5">
      <c r="A225" s="1">
        <f>HYPERLINK("https://lsnyc.legalserver.org/matter/dynamic-profile/view/1836339","17-1836339")</f>
        <v>0</v>
      </c>
      <c r="C225" t="s">
        <v>209</v>
      </c>
      <c r="D225" t="s">
        <v>230</v>
      </c>
      <c r="E225" t="s">
        <v>252</v>
      </c>
    </row>
    <row r="226" spans="1:5">
      <c r="A226" s="1">
        <f>HYPERLINK("https://lsnyc.legalserver.org/matter/dynamic-profile/view/1836313","17-1836313")</f>
        <v>0</v>
      </c>
      <c r="C226" t="s">
        <v>210</v>
      </c>
      <c r="D226" t="s">
        <v>228</v>
      </c>
      <c r="E226" t="s">
        <v>234</v>
      </c>
    </row>
    <row r="227" spans="1:5">
      <c r="A227" s="1">
        <f>HYPERLINK("https://lsnyc.legalserver.org/matter/dynamic-profile/view/1835840","17-1835840")</f>
        <v>0</v>
      </c>
      <c r="C227" t="s">
        <v>211</v>
      </c>
      <c r="D227" t="s">
        <v>228</v>
      </c>
      <c r="E227" t="s">
        <v>234</v>
      </c>
    </row>
    <row r="228" spans="1:5">
      <c r="A228" s="1">
        <f>HYPERLINK("https://lsnyc.legalserver.org/matter/dynamic-profile/view/1835445","17-1835445")</f>
        <v>0</v>
      </c>
      <c r="C228" t="s">
        <v>212</v>
      </c>
      <c r="D228" t="s">
        <v>232</v>
      </c>
      <c r="E228" t="s">
        <v>244</v>
      </c>
    </row>
    <row r="229" spans="1:5">
      <c r="A229" s="1">
        <f>HYPERLINK("https://lsnyc.legalserver.org/matter/dynamic-profile/view/1835315","17-1835315")</f>
        <v>0</v>
      </c>
      <c r="C229" t="s">
        <v>213</v>
      </c>
      <c r="D229" t="s">
        <v>228</v>
      </c>
      <c r="E229" t="s">
        <v>235</v>
      </c>
    </row>
    <row r="230" spans="1:5">
      <c r="A230" s="1">
        <f>HYPERLINK("https://lsnyc.legalserver.org/matter/dynamic-profile/view/0832501","17-0832501")</f>
        <v>0</v>
      </c>
      <c r="C230" t="s">
        <v>214</v>
      </c>
      <c r="D230" t="s">
        <v>228</v>
      </c>
      <c r="E230" t="s">
        <v>234</v>
      </c>
    </row>
    <row r="231" spans="1:5">
      <c r="A231" s="1">
        <f>HYPERLINK("https://lsnyc.legalserver.org/matter/dynamic-profile/view/0829100","17-0829100")</f>
        <v>0</v>
      </c>
      <c r="C231" t="s">
        <v>215</v>
      </c>
      <c r="D231" t="s">
        <v>230</v>
      </c>
      <c r="E231" t="s">
        <v>248</v>
      </c>
    </row>
    <row r="232" spans="1:5">
      <c r="A232" s="1">
        <f>HYPERLINK("https://lsnyc.legalserver.org/matter/dynamic-profile/view/0828869","17-0828869")</f>
        <v>0</v>
      </c>
      <c r="C232" t="s">
        <v>216</v>
      </c>
      <c r="D232" t="s">
        <v>228</v>
      </c>
      <c r="E232" t="s">
        <v>234</v>
      </c>
    </row>
    <row r="233" spans="1:5">
      <c r="A233" s="1">
        <f>HYPERLINK("https://lsnyc.legalserver.org/matter/dynamic-profile/view/0824373","17-0824373")</f>
        <v>0</v>
      </c>
      <c r="C233" t="s">
        <v>217</v>
      </c>
      <c r="D233" t="s">
        <v>231</v>
      </c>
      <c r="E233" t="s">
        <v>239</v>
      </c>
    </row>
    <row r="234" spans="1:5">
      <c r="A234" s="1">
        <f>HYPERLINK("https://lsnyc.legalserver.org/matter/dynamic-profile/view/0822545","16-0822545")</f>
        <v>0</v>
      </c>
      <c r="C234" t="s">
        <v>218</v>
      </c>
      <c r="D234" t="s">
        <v>228</v>
      </c>
      <c r="E234" t="s">
        <v>234</v>
      </c>
    </row>
    <row r="235" spans="1:5">
      <c r="A235" s="1">
        <f>HYPERLINK("https://lsnyc.legalserver.org/matter/dynamic-profile/view/0821879","16-0821879")</f>
        <v>0</v>
      </c>
      <c r="C235" t="s">
        <v>219</v>
      </c>
      <c r="D235" t="s">
        <v>231</v>
      </c>
      <c r="E235" t="s">
        <v>242</v>
      </c>
    </row>
    <row r="236" spans="1:5">
      <c r="A236" s="1">
        <f>HYPERLINK("https://lsnyc.legalserver.org/matter/dynamic-profile/view/0787748","15-0787748")</f>
        <v>0</v>
      </c>
      <c r="B236" t="s">
        <v>11</v>
      </c>
      <c r="C236" t="s">
        <v>220</v>
      </c>
      <c r="D236" t="s">
        <v>232</v>
      </c>
      <c r="E236" t="s">
        <v>261</v>
      </c>
    </row>
    <row r="237" spans="1:5">
      <c r="A237" s="1">
        <f>HYPERLINK("https://lsnyc.legalserver.org/matter/dynamic-profile/view/0819254","16-0819254")</f>
        <v>0</v>
      </c>
      <c r="C237" t="s">
        <v>221</v>
      </c>
      <c r="D237" t="s">
        <v>231</v>
      </c>
      <c r="E237" t="s">
        <v>251</v>
      </c>
    </row>
    <row r="238" spans="1:5">
      <c r="A238" s="1">
        <f>HYPERLINK("https://lsnyc.legalserver.org/matter/dynamic-profile/view/0815289","16-0815289")</f>
        <v>0</v>
      </c>
      <c r="C238" t="s">
        <v>219</v>
      </c>
      <c r="D238" t="s">
        <v>231</v>
      </c>
      <c r="E238" t="s">
        <v>242</v>
      </c>
    </row>
    <row r="239" spans="1:5">
      <c r="A239" s="1">
        <f>HYPERLINK("https://lsnyc.legalserver.org/matter/dynamic-profile/view/0812450","16-0812450")</f>
        <v>0</v>
      </c>
      <c r="C239" t="s">
        <v>222</v>
      </c>
      <c r="D239" t="s">
        <v>230</v>
      </c>
      <c r="E239" t="s">
        <v>252</v>
      </c>
    </row>
    <row r="240" spans="1:5">
      <c r="A240" s="1">
        <f>HYPERLINK("https://lsnyc.legalserver.org/matter/dynamic-profile/view/0806971","16-0806971")</f>
        <v>0</v>
      </c>
      <c r="B240" t="s">
        <v>12</v>
      </c>
      <c r="C240" t="s">
        <v>223</v>
      </c>
      <c r="D240" t="s">
        <v>232</v>
      </c>
      <c r="E240" t="s">
        <v>253</v>
      </c>
    </row>
    <row r="241" spans="1:5">
      <c r="A241" s="1">
        <f>HYPERLINK("https://lsnyc.legalserver.org/matter/dynamic-profile/view/0787488","15-0787488")</f>
        <v>0</v>
      </c>
      <c r="B241" t="s">
        <v>7</v>
      </c>
      <c r="C241" t="s">
        <v>224</v>
      </c>
      <c r="D241" t="s">
        <v>233</v>
      </c>
      <c r="E241" t="s">
        <v>262</v>
      </c>
    </row>
    <row r="242" spans="1:5">
      <c r="A242" s="1">
        <f>HYPERLINK("https://lsnyc.legalserver.org/matter/dynamic-profile/view/0777702","15-0777702")</f>
        <v>0</v>
      </c>
      <c r="C242" t="s">
        <v>225</v>
      </c>
      <c r="D242" t="s">
        <v>229</v>
      </c>
      <c r="E242" t="s">
        <v>245</v>
      </c>
    </row>
    <row r="243" spans="1:5">
      <c r="A243" s="1">
        <f>HYPERLINK("https://lsnyc.legalserver.org/matter/dynamic-profile/view/0775986","15-0775986")</f>
        <v>0</v>
      </c>
      <c r="B243" t="s">
        <v>13</v>
      </c>
      <c r="C243" t="s">
        <v>226</v>
      </c>
      <c r="D243" t="s">
        <v>232</v>
      </c>
      <c r="E243" t="s">
        <v>257</v>
      </c>
    </row>
    <row r="244" spans="1:5">
      <c r="A244" s="1">
        <f>HYPERLINK("https://lsnyc.legalserver.org/matter/dynamic-profile/view/0768119","14-0768119")</f>
        <v>0</v>
      </c>
      <c r="B244" t="s">
        <v>8</v>
      </c>
      <c r="C244" t="s">
        <v>227</v>
      </c>
      <c r="D244" t="s">
        <v>233</v>
      </c>
      <c r="E244" t="s">
        <v>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Grants Management IOI 2 3459 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2019-07-26T14:15:05Z</dcterms:created>
  <dcterms:modified xsi:type="dcterms:W3CDTF">2019-07-26T14:15:05Z</dcterms:modified>
</cp:coreProperties>
</file>