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<sst xmlns="http://schemas.openxmlformats.org/spreadsheetml/2006/main" count="531" uniqueCount="163">
  <si>
    <t>Hyperlinked Case #</t>
  </si>
  <si>
    <t>Office</t>
  </si>
  <si>
    <t>Primary Advocate</t>
  </si>
  <si>
    <t>Client Name</t>
  </si>
  <si>
    <t>Special Legal Problem Code</t>
  </si>
  <si>
    <t>Level of Service</t>
  </si>
  <si>
    <t>Country of Origin</t>
  </si>
  <si>
    <t>Consent form?</t>
  </si>
  <si>
    <t>Exclude due to Income?</t>
  </si>
  <si>
    <t>Needs DHCI?</t>
  </si>
  <si>
    <t>Needs Substantial Activity?</t>
  </si>
  <si>
    <t>Deliverable Tally</t>
  </si>
  <si>
    <t>QLS</t>
  </si>
  <si>
    <t>BxLS</t>
  </si>
  <si>
    <t>SILS</t>
  </si>
  <si>
    <t>BkLS</t>
  </si>
  <si>
    <t>MLS</t>
  </si>
  <si>
    <t>LSU</t>
  </si>
  <si>
    <t>Kim, Jennie</t>
  </si>
  <si>
    <t>Mattessich, Sandra</t>
  </si>
  <si>
    <t>Guiral Cuervo, Carolina</t>
  </si>
  <si>
    <t>Urizar, Ana</t>
  </si>
  <si>
    <t>Patel, Kinjal</t>
  </si>
  <si>
    <t>Taylor, Stephanie</t>
  </si>
  <si>
    <t>Singh, Ermela</t>
  </si>
  <si>
    <t>Barrow, Jennifer</t>
  </si>
  <si>
    <t>Solis-Silva, Perla</t>
  </si>
  <si>
    <t>Cardenas, Lizeth</t>
  </si>
  <si>
    <t>Telson, Sarah</t>
  </si>
  <si>
    <t>Rosario Rodriguez, Luis</t>
  </si>
  <si>
    <t>Heine, Isabel</t>
  </si>
  <si>
    <t>Patel, Roopal</t>
  </si>
  <si>
    <t>Sahai, Chelsea</t>
  </si>
  <si>
    <t>Trinidad, Lenina</t>
  </si>
  <si>
    <t>Edwards, Zamara</t>
  </si>
  <si>
    <t>Guerra, Yolanda</t>
  </si>
  <si>
    <t>Carrillo, Sami</t>
  </si>
  <si>
    <t>Velez, Cristina</t>
  </si>
  <si>
    <t>Madrid, Andrea</t>
  </si>
  <si>
    <t>Cedillo Dominguez, Orlando</t>
  </si>
  <si>
    <t>Mejia, Francy</t>
  </si>
  <si>
    <t>Gutierrez, Ana Lidia</t>
  </si>
  <si>
    <t>Salim, Shahnaz</t>
  </si>
  <si>
    <t>Bryan, Allison Alvina</t>
  </si>
  <si>
    <t>Johnson, Edmond</t>
  </si>
  <si>
    <t>Montaleza, Ana Lucia</t>
  </si>
  <si>
    <t>Quintanilla, Alejandro</t>
  </si>
  <si>
    <t>Madrid Quezada, Edgardo Josue</t>
  </si>
  <si>
    <t>Madrid Milla, Jonathan Josue</t>
  </si>
  <si>
    <t>Alvarado, Ruth</t>
  </si>
  <si>
    <t>Mendoza Sanchez, Nancy</t>
  </si>
  <si>
    <t>Dodson, David</t>
  </si>
  <si>
    <t>Pariste, Rosena</t>
  </si>
  <si>
    <t>Inrose, Wasi</t>
  </si>
  <si>
    <t>Rochez Guzman, Brendel Y</t>
  </si>
  <si>
    <t>Maguina, Milagros</t>
  </si>
  <si>
    <t>Mcpherson, Cheryl</t>
  </si>
  <si>
    <t>Smith, Eulet C</t>
  </si>
  <si>
    <t>Guzman, Ronnie</t>
  </si>
  <si>
    <t>Bozkurt, Sertac</t>
  </si>
  <si>
    <t>Brown, Carolina</t>
  </si>
  <si>
    <t>Veras Diaz, Carlos A</t>
  </si>
  <si>
    <t>Morgan, Richard</t>
  </si>
  <si>
    <t>Songg, Priscilla</t>
  </si>
  <si>
    <t>Chavarria Garcia, Elda M</t>
  </si>
  <si>
    <t>Chavarria Garcia, Ashlee Nicole</t>
  </si>
  <si>
    <t>Morquecho, Luis</t>
  </si>
  <si>
    <t>Meade, Anthony</t>
  </si>
  <si>
    <t>Rutkowska, Marta</t>
  </si>
  <si>
    <t>Velasquez, Maria Hortencia</t>
  </si>
  <si>
    <t>Alvarez, Yezid</t>
  </si>
  <si>
    <t>Esquivel Tuchez, Olbia Jemima</t>
  </si>
  <si>
    <t>Amilo, Emmanuel</t>
  </si>
  <si>
    <t>Taylor, Rene</t>
  </si>
  <si>
    <t>Throught, Jahlee</t>
  </si>
  <si>
    <t>Harris, Humberto</t>
  </si>
  <si>
    <t>Lewis, Kammiel</t>
  </si>
  <si>
    <t>Abdulla, Lee-Shanique</t>
  </si>
  <si>
    <t>Idrovo Shindler, Svetlana</t>
  </si>
  <si>
    <t>Jennings, Armando</t>
  </si>
  <si>
    <t>Urroz, Miguel</t>
  </si>
  <si>
    <t>Hernandez, Jacqueline T.</t>
  </si>
  <si>
    <t>Laines-Juracan, Miguel</t>
  </si>
  <si>
    <t>Hernandez, Emma G.</t>
  </si>
  <si>
    <t>Adames, Edita</t>
  </si>
  <si>
    <t>Paz-Ramirez, Maryolin</t>
  </si>
  <si>
    <t>Chavez, Ivonne</t>
  </si>
  <si>
    <t>Ixmata Tambriz, Maria Angela</t>
  </si>
  <si>
    <t>Cunningham, Dwight</t>
  </si>
  <si>
    <t>Gausin, Maria</t>
  </si>
  <si>
    <t>Martin, Derwain</t>
  </si>
  <si>
    <t>Rivaz Guzman, Sharbie C.</t>
  </si>
  <si>
    <t>Bautista Carranza, Marcelino</t>
  </si>
  <si>
    <t>Murillo, Carlos</t>
  </si>
  <si>
    <t>Ramirez, Ethel</t>
  </si>
  <si>
    <t>Murillo, Junior</t>
  </si>
  <si>
    <t>Dapun, Ramsey</t>
  </si>
  <si>
    <t>Aluwihare, Sashin</t>
  </si>
  <si>
    <t>Thiombiano, Abdoulaziz</t>
  </si>
  <si>
    <t>Shakhnazarov, Aram</t>
  </si>
  <si>
    <t>Telfer, Orete XW</t>
  </si>
  <si>
    <t>Murillo, Kenia</t>
  </si>
  <si>
    <t>Beharie, Venna M</t>
  </si>
  <si>
    <t>Murillo Garcia, Jose Antonio</t>
  </si>
  <si>
    <t>Liriano, Milka</t>
  </si>
  <si>
    <t>Coreas Portillo, Henry</t>
  </si>
  <si>
    <t>Owusu Adadio, Ben</t>
  </si>
  <si>
    <t>Sayago, Luis</t>
  </si>
  <si>
    <t>Rios Lara, Oscar Isaac</t>
  </si>
  <si>
    <t>I-485 Affirmative</t>
  </si>
  <si>
    <t>I-765</t>
  </si>
  <si>
    <t>I-589 Defensive</t>
  </si>
  <si>
    <t>I-589 Affirmative</t>
  </si>
  <si>
    <t>I-918</t>
  </si>
  <si>
    <t>DS-160</t>
  </si>
  <si>
    <t>I-360 SIJS</t>
  </si>
  <si>
    <t>Removal Defense</t>
  </si>
  <si>
    <t>N-400</t>
  </si>
  <si>
    <t>G-639</t>
  </si>
  <si>
    <t>I-821D</t>
  </si>
  <si>
    <t>330 Guardianship Children</t>
  </si>
  <si>
    <t>I-360 VAWA Self-Petition</t>
  </si>
  <si>
    <t>3201 Petitioner (Abuse with Custody No Property</t>
  </si>
  <si>
    <t>I-90</t>
  </si>
  <si>
    <t>I-131 Advanced Parole</t>
  </si>
  <si>
    <t>N/A</t>
  </si>
  <si>
    <t>Representation - Admin. Agency</t>
  </si>
  <si>
    <t>Representation—EOIR</t>
  </si>
  <si>
    <t>Hold For Review</t>
  </si>
  <si>
    <t>Advice</t>
  </si>
  <si>
    <t>Representation - State Court</t>
  </si>
  <si>
    <t>Honduras</t>
  </si>
  <si>
    <t>Bangladesh</t>
  </si>
  <si>
    <t>Jamaica</t>
  </si>
  <si>
    <t>Guyana</t>
  </si>
  <si>
    <t>Ecuador</t>
  </si>
  <si>
    <t>El Salvador</t>
  </si>
  <si>
    <t>Barbados</t>
  </si>
  <si>
    <t>Haiti</t>
  </si>
  <si>
    <t>Dominica</t>
  </si>
  <si>
    <t>Dominican Republic</t>
  </si>
  <si>
    <t>Turkey</t>
  </si>
  <si>
    <t>Costa Rica</t>
  </si>
  <si>
    <t>Poland</t>
  </si>
  <si>
    <t>Guatemala</t>
  </si>
  <si>
    <t>Colombia</t>
  </si>
  <si>
    <t>Nigeria</t>
  </si>
  <si>
    <t>Belize</t>
  </si>
  <si>
    <t>Kazakhstan</t>
  </si>
  <si>
    <t>Trinidad &amp; Tobago</t>
  </si>
  <si>
    <t>Nicaragua</t>
  </si>
  <si>
    <t>Mexico</t>
  </si>
  <si>
    <t>Peru</t>
  </si>
  <si>
    <t>Georgia</t>
  </si>
  <si>
    <t>Ghana</t>
  </si>
  <si>
    <t>Yes</t>
  </si>
  <si>
    <t>Needs DHCI Form</t>
  </si>
  <si>
    <t>Tier 1</t>
  </si>
  <si>
    <t>Tier 2 (removal)</t>
  </si>
  <si>
    <t>Tier 2 (other)</t>
  </si>
  <si>
    <t>Tier 2 (minor removal)</t>
  </si>
  <si>
    <t>Needs Cleanup</t>
  </si>
  <si>
    <t>Brief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</si>
</sst>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3"/>
  <sheetViews>
    <sheetView tabSelected="1" workbookViewId="0"/>
  </sheetViews>
  <sheetFormatPr defaultRowHeight="15"/>
  <cols>
    <col min="1" max="1" width="20.7109375" style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1">
        <f>HYPERLINK("https://lsnyc.legalserver.org/matter/dynamic-profile/view/1910873","19-1910873")</f>
        <v>0</v>
      </c>
      <c r="B2" t="s">
        <v>12</v>
      </c>
      <c r="C2" t="s">
        <v>18</v>
      </c>
      <c r="D2" t="s">
        <v>39</v>
      </c>
      <c r="E2" t="s">
        <v>109</v>
      </c>
      <c r="F2" t="s">
        <v>126</v>
      </c>
      <c r="H2" t="s">
        <v>155</v>
      </c>
      <c r="L2" t="s">
        <v>157</v>
      </c>
    </row>
    <row r="3" spans="1:12">
      <c r="A3" s="1">
        <f>HYPERLINK("https://lsnyc.legalserver.org/matter/dynamic-profile/view/1910752","19-1910752")</f>
        <v>0</v>
      </c>
      <c r="B3" t="s">
        <v>12</v>
      </c>
      <c r="C3" t="s">
        <v>19</v>
      </c>
      <c r="D3" t="s">
        <v>40</v>
      </c>
      <c r="E3" t="s">
        <v>110</v>
      </c>
      <c r="F3" t="s">
        <v>126</v>
      </c>
      <c r="G3" t="s">
        <v>131</v>
      </c>
      <c r="J3" t="s">
        <v>156</v>
      </c>
      <c r="L3" t="s">
        <v>157</v>
      </c>
    </row>
    <row r="4" spans="1:12">
      <c r="A4" s="1">
        <f>HYPERLINK("https://lsnyc.legalserver.org/matter/dynamic-profile/view/1910780","19-1910780")</f>
        <v>0</v>
      </c>
      <c r="B4" t="s">
        <v>13</v>
      </c>
      <c r="C4" t="s">
        <v>20</v>
      </c>
      <c r="D4" t="s">
        <v>41</v>
      </c>
      <c r="E4" t="s">
        <v>109</v>
      </c>
      <c r="F4" t="s">
        <v>126</v>
      </c>
      <c r="G4" t="s">
        <v>131</v>
      </c>
      <c r="J4" t="s">
        <v>156</v>
      </c>
      <c r="L4" t="s">
        <v>157</v>
      </c>
    </row>
    <row r="5" spans="1:12">
      <c r="A5" s="1">
        <f>HYPERLINK("https://lsnyc.legalserver.org/matter/dynamic-profile/view/1910784","19-1910784")</f>
        <v>0</v>
      </c>
      <c r="B5" t="s">
        <v>12</v>
      </c>
      <c r="C5" t="s">
        <v>18</v>
      </c>
      <c r="D5" t="s">
        <v>42</v>
      </c>
      <c r="E5" t="s">
        <v>111</v>
      </c>
      <c r="F5" t="s">
        <v>127</v>
      </c>
      <c r="G5" t="s">
        <v>132</v>
      </c>
      <c r="H5" t="s">
        <v>155</v>
      </c>
      <c r="L5" t="s">
        <v>158</v>
      </c>
    </row>
    <row r="6" spans="1:12">
      <c r="A6" s="1">
        <f>HYPERLINK("https://lsnyc.legalserver.org/matter/dynamic-profile/view/1910666","19-1910666")</f>
        <v>0</v>
      </c>
      <c r="B6" t="s">
        <v>12</v>
      </c>
      <c r="C6" t="s">
        <v>21</v>
      </c>
      <c r="D6" t="s">
        <v>43</v>
      </c>
      <c r="E6" t="s">
        <v>109</v>
      </c>
      <c r="F6" t="s">
        <v>126</v>
      </c>
      <c r="G6" t="s">
        <v>133</v>
      </c>
      <c r="H6" t="s">
        <v>155</v>
      </c>
      <c r="L6" t="s">
        <v>157</v>
      </c>
    </row>
    <row r="7" spans="1:12">
      <c r="A7" s="1">
        <f>HYPERLINK("https://lsnyc.legalserver.org/matter/dynamic-profile/view/1908003","19-1908003")</f>
        <v>0</v>
      </c>
      <c r="B7" t="s">
        <v>14</v>
      </c>
      <c r="C7" t="s">
        <v>22</v>
      </c>
      <c r="D7" t="s">
        <v>44</v>
      </c>
      <c r="E7" t="s">
        <v>112</v>
      </c>
      <c r="G7" t="s">
        <v>134</v>
      </c>
      <c r="J7" t="s">
        <v>156</v>
      </c>
      <c r="L7" t="s">
        <v>159</v>
      </c>
    </row>
    <row r="8" spans="1:12">
      <c r="A8" s="1">
        <f>HYPERLINK("https://lsnyc.legalserver.org/matter/dynamic-profile/view/1910262","19-1910262")</f>
        <v>0</v>
      </c>
      <c r="B8" t="s">
        <v>12</v>
      </c>
      <c r="C8" t="s">
        <v>21</v>
      </c>
      <c r="D8" t="s">
        <v>45</v>
      </c>
      <c r="E8" t="s">
        <v>113</v>
      </c>
      <c r="G8" t="s">
        <v>135</v>
      </c>
      <c r="J8" t="s">
        <v>156</v>
      </c>
      <c r="L8" t="s">
        <v>159</v>
      </c>
    </row>
    <row r="9" spans="1:12">
      <c r="A9" s="1">
        <f>HYPERLINK("https://lsnyc.legalserver.org/matter/dynamic-profile/view/1910685","19-1910685")</f>
        <v>0</v>
      </c>
      <c r="B9" t="s">
        <v>15</v>
      </c>
      <c r="C9" t="s">
        <v>23</v>
      </c>
      <c r="D9" t="s">
        <v>46</v>
      </c>
      <c r="E9" t="s">
        <v>111</v>
      </c>
      <c r="G9" t="s">
        <v>136</v>
      </c>
      <c r="J9" t="s">
        <v>156</v>
      </c>
      <c r="L9" t="s">
        <v>160</v>
      </c>
    </row>
    <row r="10" spans="1:12">
      <c r="A10" s="1">
        <f>HYPERLINK("https://lsnyc.legalserver.org/matter/dynamic-profile/view/1910430","19-1910430")</f>
        <v>0</v>
      </c>
      <c r="B10" t="s">
        <v>16</v>
      </c>
      <c r="C10" t="s">
        <v>24</v>
      </c>
      <c r="D10" t="s">
        <v>47</v>
      </c>
      <c r="E10" t="s">
        <v>110</v>
      </c>
      <c r="F10" t="s">
        <v>126</v>
      </c>
      <c r="G10" t="s">
        <v>131</v>
      </c>
      <c r="H10" t="s">
        <v>155</v>
      </c>
      <c r="L10" t="s">
        <v>157</v>
      </c>
    </row>
    <row r="11" spans="1:12">
      <c r="A11" s="1">
        <f>HYPERLINK("https://lsnyc.legalserver.org/matter/dynamic-profile/view/1910435","19-1910435")</f>
        <v>0</v>
      </c>
      <c r="B11" t="s">
        <v>16</v>
      </c>
      <c r="C11" t="s">
        <v>24</v>
      </c>
      <c r="D11" t="s">
        <v>48</v>
      </c>
      <c r="E11" t="s">
        <v>110</v>
      </c>
      <c r="F11" t="s">
        <v>126</v>
      </c>
      <c r="G11" t="s">
        <v>131</v>
      </c>
      <c r="H11" t="s">
        <v>155</v>
      </c>
      <c r="L11" t="s">
        <v>157</v>
      </c>
    </row>
    <row r="12" spans="1:12">
      <c r="A12" s="1">
        <f>HYPERLINK("https://lsnyc.legalserver.org/matter/dynamic-profile/view/1910284","19-1910284")</f>
        <v>0</v>
      </c>
      <c r="B12" t="s">
        <v>12</v>
      </c>
      <c r="C12" t="s">
        <v>25</v>
      </c>
      <c r="D12" t="s">
        <v>49</v>
      </c>
      <c r="E12" t="s">
        <v>114</v>
      </c>
      <c r="F12" t="s">
        <v>126</v>
      </c>
      <c r="J12" t="s">
        <v>156</v>
      </c>
      <c r="L12" t="s">
        <v>157</v>
      </c>
    </row>
    <row r="13" spans="1:12">
      <c r="A13" s="1">
        <f>HYPERLINK("https://lsnyc.legalserver.org/matter/dynamic-profile/view/1910101","19-1910101")</f>
        <v>0</v>
      </c>
      <c r="B13" t="s">
        <v>14</v>
      </c>
      <c r="C13" t="s">
        <v>26</v>
      </c>
      <c r="D13" t="s">
        <v>50</v>
      </c>
      <c r="G13" t="s">
        <v>131</v>
      </c>
      <c r="J13" t="s">
        <v>156</v>
      </c>
      <c r="L13" t="s">
        <v>161</v>
      </c>
    </row>
    <row r="14" spans="1:12">
      <c r="A14" s="1">
        <f>HYPERLINK("https://lsnyc.legalserver.org/matter/dynamic-profile/view/1910222","19-1910222")</f>
        <v>0</v>
      </c>
      <c r="B14" t="s">
        <v>17</v>
      </c>
      <c r="C14" t="s">
        <v>27</v>
      </c>
      <c r="D14" t="s">
        <v>51</v>
      </c>
      <c r="F14" t="s">
        <v>128</v>
      </c>
      <c r="G14" t="s">
        <v>137</v>
      </c>
      <c r="H14" t="s">
        <v>155</v>
      </c>
      <c r="L14" t="s">
        <v>161</v>
      </c>
    </row>
    <row r="15" spans="1:12">
      <c r="A15" s="1">
        <f>HYPERLINK("https://lsnyc.legalserver.org/matter/dynamic-profile/view/1910242","19-1910242")</f>
        <v>0</v>
      </c>
      <c r="B15" t="s">
        <v>15</v>
      </c>
      <c r="C15" t="s">
        <v>28</v>
      </c>
      <c r="D15" t="s">
        <v>52</v>
      </c>
      <c r="E15" t="s">
        <v>110</v>
      </c>
      <c r="G15" t="s">
        <v>138</v>
      </c>
      <c r="J15" t="s">
        <v>156</v>
      </c>
      <c r="L15" t="s">
        <v>157</v>
      </c>
    </row>
    <row r="16" spans="1:12">
      <c r="A16" s="1">
        <f>HYPERLINK("https://lsnyc.legalserver.org/matter/dynamic-profile/view/1910265","19-1910265")</f>
        <v>0</v>
      </c>
      <c r="B16" t="s">
        <v>12</v>
      </c>
      <c r="C16" t="s">
        <v>18</v>
      </c>
      <c r="D16" t="s">
        <v>53</v>
      </c>
      <c r="E16" t="s">
        <v>111</v>
      </c>
      <c r="F16" t="s">
        <v>127</v>
      </c>
      <c r="G16" t="s">
        <v>132</v>
      </c>
      <c r="H16" t="s">
        <v>155</v>
      </c>
      <c r="L16" t="s">
        <v>160</v>
      </c>
    </row>
    <row r="17" spans="1:12">
      <c r="A17" s="1">
        <f>HYPERLINK("https://lsnyc.legalserver.org/matter/dynamic-profile/view/1910266","19-1910266")</f>
        <v>0</v>
      </c>
      <c r="B17" t="s">
        <v>12</v>
      </c>
      <c r="C17" t="s">
        <v>18</v>
      </c>
      <c r="D17" t="s">
        <v>53</v>
      </c>
      <c r="E17" t="s">
        <v>115</v>
      </c>
      <c r="F17" t="s">
        <v>126</v>
      </c>
      <c r="H17" t="s">
        <v>155</v>
      </c>
      <c r="L17" t="s">
        <v>159</v>
      </c>
    </row>
    <row r="18" spans="1:12">
      <c r="A18" s="1">
        <f>HYPERLINK("https://lsnyc.legalserver.org/matter/dynamic-profile/view/1910005","19-1910005")</f>
        <v>0</v>
      </c>
      <c r="B18" t="s">
        <v>13</v>
      </c>
      <c r="C18" t="s">
        <v>29</v>
      </c>
      <c r="D18" t="s">
        <v>54</v>
      </c>
      <c r="E18" t="s">
        <v>116</v>
      </c>
      <c r="G18" t="s">
        <v>131</v>
      </c>
      <c r="J18" t="s">
        <v>156</v>
      </c>
      <c r="L18" t="s">
        <v>160</v>
      </c>
    </row>
    <row r="19" spans="1:12">
      <c r="A19" s="1">
        <f>HYPERLINK("https://lsnyc.legalserver.org/matter/dynamic-profile/view/1910018","19-1910018")</f>
        <v>0</v>
      </c>
      <c r="B19" t="s">
        <v>15</v>
      </c>
      <c r="C19" t="s">
        <v>28</v>
      </c>
      <c r="D19" t="s">
        <v>55</v>
      </c>
      <c r="F19" t="s">
        <v>129</v>
      </c>
      <c r="J19" t="s">
        <v>156</v>
      </c>
      <c r="L19" t="s">
        <v>162</v>
      </c>
    </row>
    <row r="20" spans="1:12">
      <c r="A20" s="1">
        <f>HYPERLINK("https://lsnyc.legalserver.org/matter/dynamic-profile/view/1910024","19-1910024")</f>
        <v>0</v>
      </c>
      <c r="B20" t="s">
        <v>17</v>
      </c>
      <c r="C20" t="s">
        <v>27</v>
      </c>
      <c r="D20" t="s">
        <v>56</v>
      </c>
      <c r="E20" t="s">
        <v>117</v>
      </c>
      <c r="F20" t="s">
        <v>128</v>
      </c>
      <c r="G20" t="s">
        <v>139</v>
      </c>
      <c r="H20" t="s">
        <v>155</v>
      </c>
      <c r="L20" t="s">
        <v>161</v>
      </c>
    </row>
    <row r="21" spans="1:12">
      <c r="A21" s="1">
        <f>HYPERLINK("https://lsnyc.legalserver.org/matter/dynamic-profile/view/1910073","19-1910073")</f>
        <v>0</v>
      </c>
      <c r="B21" t="s">
        <v>17</v>
      </c>
      <c r="C21" t="s">
        <v>27</v>
      </c>
      <c r="D21" t="s">
        <v>57</v>
      </c>
      <c r="F21" t="s">
        <v>128</v>
      </c>
      <c r="G21" t="s">
        <v>133</v>
      </c>
      <c r="H21" t="s">
        <v>155</v>
      </c>
      <c r="L21" t="s">
        <v>161</v>
      </c>
    </row>
    <row r="22" spans="1:12">
      <c r="A22" s="1">
        <f>HYPERLINK("https://lsnyc.legalserver.org/matter/dynamic-profile/view/1910078","19-1910078")</f>
        <v>0</v>
      </c>
      <c r="B22" t="s">
        <v>13</v>
      </c>
      <c r="C22" t="s">
        <v>30</v>
      </c>
      <c r="D22" t="s">
        <v>58</v>
      </c>
      <c r="E22" t="s">
        <v>116</v>
      </c>
      <c r="G22" t="s">
        <v>140</v>
      </c>
      <c r="J22" t="s">
        <v>156</v>
      </c>
      <c r="L22" t="s">
        <v>158</v>
      </c>
    </row>
    <row r="23" spans="1:12">
      <c r="A23" s="1">
        <f>HYPERLINK("https://lsnyc.legalserver.org/matter/dynamic-profile/view/1910079","19-1910079")</f>
        <v>0</v>
      </c>
      <c r="B23" t="s">
        <v>16</v>
      </c>
      <c r="C23" t="s">
        <v>24</v>
      </c>
      <c r="D23" t="s">
        <v>59</v>
      </c>
      <c r="E23" t="s">
        <v>110</v>
      </c>
      <c r="F23" t="s">
        <v>126</v>
      </c>
      <c r="G23" t="s">
        <v>141</v>
      </c>
      <c r="H23" t="s">
        <v>155</v>
      </c>
      <c r="L23" t="s">
        <v>159</v>
      </c>
    </row>
    <row r="24" spans="1:12">
      <c r="A24" s="1">
        <f>HYPERLINK("https://lsnyc.legalserver.org/matter/dynamic-profile/view/1910084","19-1910084")</f>
        <v>0</v>
      </c>
      <c r="B24" t="s">
        <v>16</v>
      </c>
      <c r="C24" t="s">
        <v>24</v>
      </c>
      <c r="D24" t="s">
        <v>60</v>
      </c>
      <c r="E24" t="s">
        <v>118</v>
      </c>
      <c r="F24" t="s">
        <v>126</v>
      </c>
      <c r="G24" t="s">
        <v>140</v>
      </c>
      <c r="H24" t="s">
        <v>155</v>
      </c>
      <c r="L24" t="s">
        <v>157</v>
      </c>
    </row>
    <row r="25" spans="1:12">
      <c r="A25" s="1">
        <f>HYPERLINK("https://lsnyc.legalserver.org/matter/dynamic-profile/view/1910105","19-1910105")</f>
        <v>0</v>
      </c>
      <c r="B25" t="s">
        <v>17</v>
      </c>
      <c r="C25" t="s">
        <v>27</v>
      </c>
      <c r="D25" t="s">
        <v>61</v>
      </c>
      <c r="E25" t="s">
        <v>117</v>
      </c>
      <c r="F25" t="s">
        <v>128</v>
      </c>
      <c r="G25" t="s">
        <v>140</v>
      </c>
      <c r="H25" t="s">
        <v>155</v>
      </c>
      <c r="L25" t="s">
        <v>161</v>
      </c>
    </row>
    <row r="26" spans="1:12">
      <c r="A26" s="1">
        <f>HYPERLINK("https://lsnyc.legalserver.org/matter/dynamic-profile/view/1910107","19-1910107")</f>
        <v>0</v>
      </c>
      <c r="B26" t="s">
        <v>17</v>
      </c>
      <c r="C26" t="s">
        <v>27</v>
      </c>
      <c r="D26" t="s">
        <v>62</v>
      </c>
      <c r="F26" t="s">
        <v>128</v>
      </c>
      <c r="G26" t="s">
        <v>133</v>
      </c>
      <c r="H26" t="s">
        <v>155</v>
      </c>
      <c r="L26" t="s">
        <v>161</v>
      </c>
    </row>
    <row r="27" spans="1:12">
      <c r="A27" s="1">
        <f>HYPERLINK("https://lsnyc.legalserver.org/matter/dynamic-profile/view/1910110","19-1910110")</f>
        <v>0</v>
      </c>
      <c r="B27" t="s">
        <v>16</v>
      </c>
      <c r="C27" t="s">
        <v>31</v>
      </c>
      <c r="D27" t="s">
        <v>63</v>
      </c>
      <c r="E27" t="s">
        <v>119</v>
      </c>
      <c r="G27" t="s">
        <v>142</v>
      </c>
      <c r="J27" t="s">
        <v>156</v>
      </c>
      <c r="L27" t="s">
        <v>161</v>
      </c>
    </row>
    <row r="28" spans="1:12">
      <c r="A28" s="1">
        <f>HYPERLINK("https://lsnyc.legalserver.org/matter/dynamic-profile/view/1909926","19-1909926")</f>
        <v>0</v>
      </c>
      <c r="B28" t="s">
        <v>13</v>
      </c>
      <c r="C28" t="s">
        <v>29</v>
      </c>
      <c r="D28" t="s">
        <v>64</v>
      </c>
      <c r="E28" t="s">
        <v>110</v>
      </c>
      <c r="G28" t="s">
        <v>131</v>
      </c>
      <c r="H28" t="s">
        <v>155</v>
      </c>
      <c r="L28" t="s">
        <v>157</v>
      </c>
    </row>
    <row r="29" spans="1:12">
      <c r="A29" s="1">
        <f>HYPERLINK("https://lsnyc.legalserver.org/matter/dynamic-profile/view/1909934","19-1909934")</f>
        <v>0</v>
      </c>
      <c r="B29" t="s">
        <v>13</v>
      </c>
      <c r="C29" t="s">
        <v>29</v>
      </c>
      <c r="D29" t="s">
        <v>65</v>
      </c>
      <c r="E29" t="s">
        <v>110</v>
      </c>
      <c r="G29" t="s">
        <v>131</v>
      </c>
      <c r="H29" t="s">
        <v>155</v>
      </c>
      <c r="L29" t="s">
        <v>157</v>
      </c>
    </row>
    <row r="30" spans="1:12">
      <c r="A30" s="1">
        <f>HYPERLINK("https://lsnyc.legalserver.org/matter/dynamic-profile/view/1909951","19-1909951")</f>
        <v>0</v>
      </c>
      <c r="B30" t="s">
        <v>13</v>
      </c>
      <c r="C30" t="s">
        <v>29</v>
      </c>
      <c r="D30" t="s">
        <v>66</v>
      </c>
      <c r="E30" t="s">
        <v>120</v>
      </c>
      <c r="H30" t="s">
        <v>155</v>
      </c>
      <c r="L30" t="s">
        <v>161</v>
      </c>
    </row>
    <row r="31" spans="1:12">
      <c r="A31" s="1">
        <f>HYPERLINK("https://lsnyc.legalserver.org/matter/dynamic-profile/view/1909966","19-1909966")</f>
        <v>0</v>
      </c>
      <c r="B31" t="s">
        <v>17</v>
      </c>
      <c r="C31" t="s">
        <v>27</v>
      </c>
      <c r="D31" t="s">
        <v>67</v>
      </c>
      <c r="F31" t="s">
        <v>128</v>
      </c>
      <c r="G31" t="s">
        <v>133</v>
      </c>
      <c r="H31" t="s">
        <v>155</v>
      </c>
      <c r="L31" t="s">
        <v>161</v>
      </c>
    </row>
    <row r="32" spans="1:12">
      <c r="A32" s="1">
        <f>HYPERLINK("https://lsnyc.legalserver.org/matter/dynamic-profile/view/1910136","19-1910136")</f>
        <v>0</v>
      </c>
      <c r="B32" t="s">
        <v>12</v>
      </c>
      <c r="C32" t="s">
        <v>21</v>
      </c>
      <c r="D32" t="s">
        <v>68</v>
      </c>
      <c r="E32" t="s">
        <v>121</v>
      </c>
      <c r="F32" t="s">
        <v>126</v>
      </c>
      <c r="G32" t="s">
        <v>143</v>
      </c>
      <c r="J32" t="s">
        <v>156</v>
      </c>
      <c r="L32" t="s">
        <v>159</v>
      </c>
    </row>
    <row r="33" spans="1:12">
      <c r="A33" s="1">
        <f>HYPERLINK("https://lsnyc.legalserver.org/matter/dynamic-profile/view/1910253","19-1910253")</f>
        <v>0</v>
      </c>
      <c r="B33" t="s">
        <v>12</v>
      </c>
      <c r="C33" t="s">
        <v>21</v>
      </c>
      <c r="D33" t="s">
        <v>69</v>
      </c>
      <c r="E33" t="s">
        <v>113</v>
      </c>
      <c r="F33" t="s">
        <v>126</v>
      </c>
      <c r="G33" t="s">
        <v>144</v>
      </c>
      <c r="J33" t="s">
        <v>156</v>
      </c>
      <c r="L33" t="s">
        <v>159</v>
      </c>
    </row>
    <row r="34" spans="1:12">
      <c r="A34" s="1">
        <f>HYPERLINK("https://lsnyc.legalserver.org/matter/dynamic-profile/view/1909871","19-1909871")</f>
        <v>0</v>
      </c>
      <c r="B34" t="s">
        <v>17</v>
      </c>
      <c r="C34" t="s">
        <v>27</v>
      </c>
      <c r="D34" t="s">
        <v>70</v>
      </c>
      <c r="F34" t="s">
        <v>129</v>
      </c>
      <c r="G34" t="s">
        <v>145</v>
      </c>
      <c r="H34" t="s">
        <v>155</v>
      </c>
      <c r="L34" t="s">
        <v>162</v>
      </c>
    </row>
    <row r="35" spans="1:12">
      <c r="A35" s="1">
        <f>HYPERLINK("https://lsnyc.legalserver.org/matter/dynamic-profile/view/1909826","19-1909826")</f>
        <v>0</v>
      </c>
      <c r="B35" t="s">
        <v>12</v>
      </c>
      <c r="C35" t="s">
        <v>18</v>
      </c>
      <c r="D35" t="s">
        <v>71</v>
      </c>
      <c r="E35" t="s">
        <v>113</v>
      </c>
      <c r="F35" t="s">
        <v>126</v>
      </c>
      <c r="J35" t="s">
        <v>156</v>
      </c>
      <c r="L35" t="s">
        <v>159</v>
      </c>
    </row>
    <row r="36" spans="1:12">
      <c r="A36" s="1">
        <f>HYPERLINK("https://lsnyc.legalserver.org/matter/dynamic-profile/view/1909309","19-1909309")</f>
        <v>0</v>
      </c>
      <c r="B36" t="s">
        <v>14</v>
      </c>
      <c r="C36" t="s">
        <v>26</v>
      </c>
      <c r="D36" t="s">
        <v>72</v>
      </c>
      <c r="E36" t="s">
        <v>118</v>
      </c>
      <c r="G36" t="s">
        <v>146</v>
      </c>
      <c r="J36" t="s">
        <v>156</v>
      </c>
      <c r="L36" t="s">
        <v>157</v>
      </c>
    </row>
    <row r="37" spans="1:12">
      <c r="A37" s="1">
        <f>HYPERLINK("https://lsnyc.legalserver.org/matter/dynamic-profile/view/1909727","19-1909727")</f>
        <v>0</v>
      </c>
      <c r="B37" t="s">
        <v>17</v>
      </c>
      <c r="C37" t="s">
        <v>27</v>
      </c>
      <c r="D37" t="s">
        <v>73</v>
      </c>
      <c r="E37" t="s">
        <v>117</v>
      </c>
      <c r="F37" t="s">
        <v>128</v>
      </c>
      <c r="G37" t="s">
        <v>140</v>
      </c>
      <c r="H37" t="s">
        <v>155</v>
      </c>
      <c r="L37" t="s">
        <v>161</v>
      </c>
    </row>
    <row r="38" spans="1:12">
      <c r="A38" s="1">
        <f>HYPERLINK("https://lsnyc.legalserver.org/matter/dynamic-profile/view/1909635","19-1909635")</f>
        <v>0</v>
      </c>
      <c r="B38" t="s">
        <v>17</v>
      </c>
      <c r="C38" t="s">
        <v>32</v>
      </c>
      <c r="D38" t="s">
        <v>74</v>
      </c>
      <c r="E38" t="s">
        <v>111</v>
      </c>
      <c r="F38" t="s">
        <v>126</v>
      </c>
      <c r="G38" t="s">
        <v>133</v>
      </c>
      <c r="J38" t="s">
        <v>156</v>
      </c>
      <c r="L38" t="s">
        <v>158</v>
      </c>
    </row>
    <row r="39" spans="1:12">
      <c r="A39" s="1">
        <f>HYPERLINK("https://lsnyc.legalserver.org/matter/dynamic-profile/view/1909641","19-1909641")</f>
        <v>0</v>
      </c>
      <c r="B39" t="s">
        <v>16</v>
      </c>
      <c r="C39" t="s">
        <v>24</v>
      </c>
      <c r="D39" t="s">
        <v>75</v>
      </c>
      <c r="E39" t="s">
        <v>118</v>
      </c>
      <c r="F39" t="s">
        <v>126</v>
      </c>
      <c r="G39" t="s">
        <v>147</v>
      </c>
      <c r="H39" t="s">
        <v>155</v>
      </c>
      <c r="L39" t="s">
        <v>157</v>
      </c>
    </row>
    <row r="40" spans="1:12">
      <c r="A40" s="1">
        <f>HYPERLINK("https://lsnyc.legalserver.org/matter/dynamic-profile/view/1909468","19-1909468")</f>
        <v>0</v>
      </c>
      <c r="B40" t="s">
        <v>13</v>
      </c>
      <c r="C40" t="s">
        <v>30</v>
      </c>
      <c r="D40" t="s">
        <v>76</v>
      </c>
      <c r="E40" t="s">
        <v>110</v>
      </c>
      <c r="J40" t="s">
        <v>156</v>
      </c>
      <c r="L40" t="s">
        <v>157</v>
      </c>
    </row>
    <row r="41" spans="1:12">
      <c r="A41" s="1">
        <f>HYPERLINK("https://lsnyc.legalserver.org/matter/dynamic-profile/view/1909486","19-1909486")</f>
        <v>0</v>
      </c>
      <c r="B41" t="s">
        <v>13</v>
      </c>
      <c r="C41" t="s">
        <v>30</v>
      </c>
      <c r="D41" t="s">
        <v>77</v>
      </c>
      <c r="E41" t="s">
        <v>110</v>
      </c>
      <c r="J41" t="s">
        <v>156</v>
      </c>
      <c r="L41" t="s">
        <v>157</v>
      </c>
    </row>
    <row r="42" spans="1:12">
      <c r="A42" s="1">
        <f>HYPERLINK("https://lsnyc.legalserver.org/matter/dynamic-profile/view/1909538","19-1909538")</f>
        <v>0</v>
      </c>
      <c r="B42" t="s">
        <v>16</v>
      </c>
      <c r="C42" t="s">
        <v>33</v>
      </c>
      <c r="D42" t="s">
        <v>78</v>
      </c>
      <c r="E42" t="s">
        <v>122</v>
      </c>
      <c r="F42" t="s">
        <v>130</v>
      </c>
      <c r="G42" t="s">
        <v>148</v>
      </c>
      <c r="H42" t="s">
        <v>155</v>
      </c>
      <c r="L42" t="s">
        <v>161</v>
      </c>
    </row>
    <row r="43" spans="1:12">
      <c r="A43" s="1">
        <f>HYPERLINK("https://lsnyc.legalserver.org/matter/dynamic-profile/view/1909548","19-1909548")</f>
        <v>0</v>
      </c>
      <c r="B43" t="s">
        <v>15</v>
      </c>
      <c r="C43" t="s">
        <v>34</v>
      </c>
      <c r="D43" t="s">
        <v>79</v>
      </c>
      <c r="E43" t="s">
        <v>123</v>
      </c>
      <c r="G43" t="s">
        <v>149</v>
      </c>
      <c r="J43" t="s">
        <v>156</v>
      </c>
      <c r="L43" t="s">
        <v>157</v>
      </c>
    </row>
    <row r="44" spans="1:12">
      <c r="A44" s="1">
        <f>HYPERLINK("https://lsnyc.legalserver.org/matter/dynamic-profile/view/1909556","19-1909556")</f>
        <v>0</v>
      </c>
      <c r="B44" t="s">
        <v>17</v>
      </c>
      <c r="C44" t="s">
        <v>27</v>
      </c>
      <c r="D44" t="s">
        <v>80</v>
      </c>
      <c r="F44" t="s">
        <v>128</v>
      </c>
      <c r="G44" t="s">
        <v>150</v>
      </c>
      <c r="H44" t="s">
        <v>155</v>
      </c>
      <c r="L44" t="s">
        <v>161</v>
      </c>
    </row>
    <row r="45" spans="1:12">
      <c r="A45" s="1">
        <f>HYPERLINK("https://lsnyc.legalserver.org/matter/dynamic-profile/view/1909559","19-1909559")</f>
        <v>0</v>
      </c>
      <c r="B45" t="s">
        <v>16</v>
      </c>
      <c r="C45" t="s">
        <v>35</v>
      </c>
      <c r="D45" t="s">
        <v>81</v>
      </c>
      <c r="E45" t="s">
        <v>110</v>
      </c>
      <c r="F45" t="s">
        <v>126</v>
      </c>
      <c r="H45" t="s">
        <v>155</v>
      </c>
      <c r="L45" t="s">
        <v>157</v>
      </c>
    </row>
    <row r="46" spans="1:12">
      <c r="A46" s="1">
        <f>HYPERLINK("https://lsnyc.legalserver.org/matter/dynamic-profile/view/1909564","19-1909564")</f>
        <v>0</v>
      </c>
      <c r="B46" t="s">
        <v>12</v>
      </c>
      <c r="C46" t="s">
        <v>36</v>
      </c>
      <c r="D46" t="s">
        <v>82</v>
      </c>
      <c r="E46" t="s">
        <v>115</v>
      </c>
      <c r="F46" t="s">
        <v>129</v>
      </c>
      <c r="J46" t="s">
        <v>156</v>
      </c>
      <c r="L46" t="s">
        <v>162</v>
      </c>
    </row>
    <row r="47" spans="1:12">
      <c r="A47" s="1">
        <f>HYPERLINK("https://lsnyc.legalserver.org/matter/dynamic-profile/view/1909566","19-1909566")</f>
        <v>0</v>
      </c>
      <c r="B47" t="s">
        <v>16</v>
      </c>
      <c r="C47" t="s">
        <v>35</v>
      </c>
      <c r="D47" t="s">
        <v>83</v>
      </c>
      <c r="E47" t="s">
        <v>110</v>
      </c>
      <c r="F47" t="s">
        <v>126</v>
      </c>
      <c r="G47" t="s">
        <v>136</v>
      </c>
      <c r="H47" t="s">
        <v>155</v>
      </c>
      <c r="L47" t="s">
        <v>157</v>
      </c>
    </row>
    <row r="48" spans="1:12">
      <c r="A48" s="1">
        <f>HYPERLINK("https://lsnyc.legalserver.org/matter/dynamic-profile/view/1909568","19-1909568")</f>
        <v>0</v>
      </c>
      <c r="B48" t="s">
        <v>16</v>
      </c>
      <c r="C48" t="s">
        <v>35</v>
      </c>
      <c r="D48" t="s">
        <v>84</v>
      </c>
      <c r="E48" t="s">
        <v>117</v>
      </c>
      <c r="F48" t="s">
        <v>126</v>
      </c>
      <c r="G48" t="s">
        <v>140</v>
      </c>
      <c r="H48" t="s">
        <v>155</v>
      </c>
      <c r="L48" t="s">
        <v>159</v>
      </c>
    </row>
    <row r="49" spans="1:12">
      <c r="A49" s="1">
        <f>HYPERLINK("https://lsnyc.legalserver.org/matter/dynamic-profile/view/1909575","19-1909575")</f>
        <v>0</v>
      </c>
      <c r="B49" t="s">
        <v>12</v>
      </c>
      <c r="C49" t="s">
        <v>18</v>
      </c>
      <c r="D49" t="s">
        <v>85</v>
      </c>
      <c r="E49" t="s">
        <v>118</v>
      </c>
      <c r="J49" t="s">
        <v>156</v>
      </c>
      <c r="L49" t="s">
        <v>157</v>
      </c>
    </row>
    <row r="50" spans="1:12">
      <c r="A50" s="1">
        <f>HYPERLINK("https://lsnyc.legalserver.org/matter/dynamic-profile/view/1909436","19-1909436")</f>
        <v>0</v>
      </c>
      <c r="B50" t="s">
        <v>12</v>
      </c>
      <c r="C50" t="s">
        <v>37</v>
      </c>
      <c r="D50" t="s">
        <v>86</v>
      </c>
      <c r="E50" t="s">
        <v>124</v>
      </c>
      <c r="F50" t="s">
        <v>126</v>
      </c>
      <c r="G50" t="s">
        <v>151</v>
      </c>
      <c r="H50" t="s">
        <v>155</v>
      </c>
      <c r="L50" t="s">
        <v>157</v>
      </c>
    </row>
    <row r="51" spans="1:12">
      <c r="A51" s="1">
        <f>HYPERLINK("https://lsnyc.legalserver.org/matter/dynamic-profile/view/1909446","19-1909446")</f>
        <v>0</v>
      </c>
      <c r="B51" t="s">
        <v>12</v>
      </c>
      <c r="C51" t="s">
        <v>21</v>
      </c>
      <c r="D51" t="s">
        <v>87</v>
      </c>
      <c r="E51" t="s">
        <v>109</v>
      </c>
      <c r="F51" t="s">
        <v>126</v>
      </c>
      <c r="G51" t="s">
        <v>144</v>
      </c>
      <c r="J51" t="s">
        <v>156</v>
      </c>
      <c r="L51" t="s">
        <v>157</v>
      </c>
    </row>
    <row r="52" spans="1:12">
      <c r="A52" s="1">
        <f>HYPERLINK("https://lsnyc.legalserver.org/matter/dynamic-profile/view/1909305","19-1909305")</f>
        <v>0</v>
      </c>
      <c r="B52" t="s">
        <v>15</v>
      </c>
      <c r="C52" t="s">
        <v>23</v>
      </c>
      <c r="D52" t="s">
        <v>46</v>
      </c>
      <c r="E52" t="s">
        <v>125</v>
      </c>
      <c r="F52" t="s">
        <v>130</v>
      </c>
      <c r="G52" t="s">
        <v>136</v>
      </c>
      <c r="H52" t="s">
        <v>155</v>
      </c>
      <c r="L52" t="s">
        <v>159</v>
      </c>
    </row>
    <row r="53" spans="1:12">
      <c r="A53" s="1">
        <f>HYPERLINK("https://lsnyc.legalserver.org/matter/dynamic-profile/view/1909154","19-1909154")</f>
        <v>0</v>
      </c>
      <c r="B53" t="s">
        <v>17</v>
      </c>
      <c r="C53" t="s">
        <v>27</v>
      </c>
      <c r="D53" t="s">
        <v>88</v>
      </c>
      <c r="F53" t="s">
        <v>128</v>
      </c>
      <c r="G53" t="s">
        <v>133</v>
      </c>
      <c r="H53" t="s">
        <v>155</v>
      </c>
      <c r="L53" t="s">
        <v>161</v>
      </c>
    </row>
    <row r="54" spans="1:12">
      <c r="A54" s="1">
        <f>HYPERLINK("https://lsnyc.legalserver.org/matter/dynamic-profile/view/1909178","19-1909178")</f>
        <v>0</v>
      </c>
      <c r="B54" t="s">
        <v>17</v>
      </c>
      <c r="C54" t="s">
        <v>27</v>
      </c>
      <c r="D54" t="s">
        <v>89</v>
      </c>
      <c r="E54" t="s">
        <v>117</v>
      </c>
      <c r="F54" t="s">
        <v>128</v>
      </c>
      <c r="G54" t="s">
        <v>151</v>
      </c>
      <c r="H54" t="s">
        <v>155</v>
      </c>
      <c r="L54" t="s">
        <v>161</v>
      </c>
    </row>
    <row r="55" spans="1:12">
      <c r="A55" s="1">
        <f>HYPERLINK("https://lsnyc.legalserver.org/matter/dynamic-profile/view/1909179","19-1909179")</f>
        <v>0</v>
      </c>
      <c r="B55" t="s">
        <v>15</v>
      </c>
      <c r="C55" t="s">
        <v>34</v>
      </c>
      <c r="D55" t="s">
        <v>90</v>
      </c>
      <c r="E55" t="s">
        <v>118</v>
      </c>
      <c r="G55" t="s">
        <v>133</v>
      </c>
      <c r="J55" t="s">
        <v>156</v>
      </c>
      <c r="L55" t="s">
        <v>157</v>
      </c>
    </row>
    <row r="56" spans="1:12">
      <c r="A56" s="1">
        <f>HYPERLINK("https://lsnyc.legalserver.org/matter/dynamic-profile/view/1909218","19-1909218")</f>
        <v>0</v>
      </c>
      <c r="B56" t="s">
        <v>13</v>
      </c>
      <c r="C56" t="s">
        <v>29</v>
      </c>
      <c r="D56" t="s">
        <v>91</v>
      </c>
      <c r="E56" t="s">
        <v>110</v>
      </c>
      <c r="G56" t="s">
        <v>131</v>
      </c>
      <c r="H56" t="s">
        <v>155</v>
      </c>
      <c r="L56" t="s">
        <v>157</v>
      </c>
    </row>
    <row r="57" spans="1:12">
      <c r="A57" s="1">
        <f>HYPERLINK("https://lsnyc.legalserver.org/matter/dynamic-profile/view/1909239","19-1909239")</f>
        <v>0</v>
      </c>
      <c r="B57" t="s">
        <v>12</v>
      </c>
      <c r="C57" t="s">
        <v>21</v>
      </c>
      <c r="D57" t="s">
        <v>92</v>
      </c>
      <c r="E57" t="s">
        <v>110</v>
      </c>
      <c r="F57" t="s">
        <v>127</v>
      </c>
      <c r="G57" t="s">
        <v>151</v>
      </c>
      <c r="H57" t="s">
        <v>155</v>
      </c>
      <c r="L57" t="s">
        <v>159</v>
      </c>
    </row>
    <row r="58" spans="1:12">
      <c r="A58" s="1">
        <f>HYPERLINK("https://lsnyc.legalserver.org/matter/dynamic-profile/view/1909242","19-1909242")</f>
        <v>0</v>
      </c>
      <c r="B58" t="s">
        <v>15</v>
      </c>
      <c r="C58" t="s">
        <v>23</v>
      </c>
      <c r="D58" t="s">
        <v>93</v>
      </c>
      <c r="E58" t="s">
        <v>116</v>
      </c>
      <c r="G58" t="s">
        <v>131</v>
      </c>
      <c r="J58" t="s">
        <v>156</v>
      </c>
      <c r="L58" t="s">
        <v>160</v>
      </c>
    </row>
    <row r="59" spans="1:12">
      <c r="A59" s="1">
        <f>HYPERLINK("https://lsnyc.legalserver.org/matter/dynamic-profile/view/1909018","19-1909018")</f>
        <v>0</v>
      </c>
      <c r="B59" t="s">
        <v>17</v>
      </c>
      <c r="C59" t="s">
        <v>27</v>
      </c>
      <c r="D59" t="s">
        <v>94</v>
      </c>
      <c r="F59" t="s">
        <v>128</v>
      </c>
      <c r="G59" t="s">
        <v>152</v>
      </c>
      <c r="H59" t="s">
        <v>155</v>
      </c>
      <c r="L59" t="s">
        <v>161</v>
      </c>
    </row>
    <row r="60" spans="1:12">
      <c r="A60" s="1">
        <f>HYPERLINK("https://lsnyc.legalserver.org/matter/dynamic-profile/view/1909094","19-1909094")</f>
        <v>0</v>
      </c>
      <c r="B60" t="s">
        <v>15</v>
      </c>
      <c r="C60" t="s">
        <v>23</v>
      </c>
      <c r="D60" t="s">
        <v>95</v>
      </c>
      <c r="E60" t="s">
        <v>116</v>
      </c>
      <c r="G60" t="s">
        <v>131</v>
      </c>
      <c r="J60" t="s">
        <v>156</v>
      </c>
      <c r="L60" t="s">
        <v>160</v>
      </c>
    </row>
    <row r="61" spans="1:12">
      <c r="A61" s="1">
        <f>HYPERLINK("https://lsnyc.legalserver.org/matter/dynamic-profile/view/1909100","19-1909100")</f>
        <v>0</v>
      </c>
      <c r="B61" t="s">
        <v>14</v>
      </c>
      <c r="C61" t="s">
        <v>22</v>
      </c>
      <c r="D61" t="s">
        <v>96</v>
      </c>
      <c r="J61" t="s">
        <v>156</v>
      </c>
      <c r="L61" t="s">
        <v>161</v>
      </c>
    </row>
    <row r="62" spans="1:12">
      <c r="A62" s="1">
        <f>HYPERLINK("https://lsnyc.legalserver.org/matter/dynamic-profile/view/1909101","19-1909101")</f>
        <v>0</v>
      </c>
      <c r="B62" t="s">
        <v>14</v>
      </c>
      <c r="C62" t="s">
        <v>22</v>
      </c>
      <c r="D62" t="s">
        <v>97</v>
      </c>
      <c r="J62" t="s">
        <v>156</v>
      </c>
      <c r="L62" t="s">
        <v>161</v>
      </c>
    </row>
    <row r="63" spans="1:12">
      <c r="A63" s="1">
        <f>HYPERLINK("https://lsnyc.legalserver.org/matter/dynamic-profile/view/1908884","19-1908884")</f>
        <v>0</v>
      </c>
      <c r="B63" t="s">
        <v>13</v>
      </c>
      <c r="C63" t="s">
        <v>30</v>
      </c>
      <c r="D63" t="s">
        <v>98</v>
      </c>
      <c r="E63" t="s">
        <v>110</v>
      </c>
      <c r="J63" t="s">
        <v>156</v>
      </c>
      <c r="L63" t="s">
        <v>157</v>
      </c>
    </row>
    <row r="64" spans="1:12">
      <c r="A64" s="1">
        <f>HYPERLINK("https://lsnyc.legalserver.org/matter/dynamic-profile/view/1908947","19-1908947")</f>
        <v>0</v>
      </c>
      <c r="B64" t="s">
        <v>17</v>
      </c>
      <c r="C64" t="s">
        <v>27</v>
      </c>
      <c r="D64" t="s">
        <v>99</v>
      </c>
      <c r="E64" t="s">
        <v>117</v>
      </c>
      <c r="F64" t="s">
        <v>128</v>
      </c>
      <c r="G64" t="s">
        <v>153</v>
      </c>
      <c r="H64" t="s">
        <v>155</v>
      </c>
      <c r="L64" t="s">
        <v>161</v>
      </c>
    </row>
    <row r="65" spans="1:12">
      <c r="A65" s="1">
        <f>HYPERLINK("https://lsnyc.legalserver.org/matter/dynamic-profile/view/1908966","19-1908966")</f>
        <v>0</v>
      </c>
      <c r="B65" t="s">
        <v>17</v>
      </c>
      <c r="C65" t="s">
        <v>27</v>
      </c>
      <c r="D65" t="s">
        <v>100</v>
      </c>
      <c r="F65" t="s">
        <v>128</v>
      </c>
      <c r="G65" t="s">
        <v>133</v>
      </c>
      <c r="H65" t="s">
        <v>155</v>
      </c>
      <c r="L65" t="s">
        <v>161</v>
      </c>
    </row>
    <row r="66" spans="1:12">
      <c r="A66" s="1">
        <f>HYPERLINK("https://lsnyc.legalserver.org/matter/dynamic-profile/view/1909075","19-1909075")</f>
        <v>0</v>
      </c>
      <c r="B66" t="s">
        <v>15</v>
      </c>
      <c r="C66" t="s">
        <v>23</v>
      </c>
      <c r="D66" t="s">
        <v>101</v>
      </c>
      <c r="E66" t="s">
        <v>116</v>
      </c>
      <c r="J66" t="s">
        <v>156</v>
      </c>
      <c r="L66" t="s">
        <v>158</v>
      </c>
    </row>
    <row r="67" spans="1:12">
      <c r="A67" s="1">
        <f>HYPERLINK("https://lsnyc.legalserver.org/matter/dynamic-profile/view/1908876","19-1908876")</f>
        <v>0</v>
      </c>
      <c r="B67" t="s">
        <v>12</v>
      </c>
      <c r="C67" t="s">
        <v>18</v>
      </c>
      <c r="D67" t="s">
        <v>102</v>
      </c>
      <c r="E67" t="s">
        <v>121</v>
      </c>
      <c r="F67" t="s">
        <v>126</v>
      </c>
      <c r="G67" t="s">
        <v>133</v>
      </c>
      <c r="H67" t="s">
        <v>155</v>
      </c>
      <c r="L67" t="s">
        <v>159</v>
      </c>
    </row>
    <row r="68" spans="1:12">
      <c r="A68" s="1">
        <f>HYPERLINK("https://lsnyc.legalserver.org/matter/dynamic-profile/view/1909797","19-1909797")</f>
        <v>0</v>
      </c>
      <c r="B68" t="s">
        <v>12</v>
      </c>
      <c r="C68" t="s">
        <v>38</v>
      </c>
      <c r="D68" t="s">
        <v>103</v>
      </c>
      <c r="E68" t="s">
        <v>116</v>
      </c>
      <c r="F68" t="s">
        <v>127</v>
      </c>
      <c r="G68" t="s">
        <v>131</v>
      </c>
      <c r="J68" t="s">
        <v>156</v>
      </c>
      <c r="L68" t="s">
        <v>158</v>
      </c>
    </row>
    <row r="69" spans="1:12">
      <c r="A69" s="1">
        <f>HYPERLINK("https://lsnyc.legalserver.org/matter/dynamic-profile/view/1908671","19-1908671")</f>
        <v>0</v>
      </c>
      <c r="B69" t="s">
        <v>17</v>
      </c>
      <c r="C69" t="s">
        <v>27</v>
      </c>
      <c r="D69" t="s">
        <v>104</v>
      </c>
      <c r="F69" t="s">
        <v>128</v>
      </c>
      <c r="G69" t="s">
        <v>140</v>
      </c>
      <c r="H69" t="s">
        <v>155</v>
      </c>
      <c r="L69" t="s">
        <v>161</v>
      </c>
    </row>
    <row r="70" spans="1:12">
      <c r="A70" s="1">
        <f>HYPERLINK("https://lsnyc.legalserver.org/matter/dynamic-profile/view/1908694","19-1908694")</f>
        <v>0</v>
      </c>
      <c r="B70" t="s">
        <v>13</v>
      </c>
      <c r="C70" t="s">
        <v>29</v>
      </c>
      <c r="D70" t="s">
        <v>105</v>
      </c>
      <c r="E70" t="s">
        <v>110</v>
      </c>
      <c r="G70" t="s">
        <v>136</v>
      </c>
      <c r="J70" t="s">
        <v>156</v>
      </c>
      <c r="L70" t="s">
        <v>157</v>
      </c>
    </row>
    <row r="71" spans="1:12">
      <c r="A71" s="1">
        <f>HYPERLINK("https://lsnyc.legalserver.org/matter/dynamic-profile/view/1908701","19-1908701")</f>
        <v>0</v>
      </c>
      <c r="B71" t="s">
        <v>17</v>
      </c>
      <c r="C71" t="s">
        <v>27</v>
      </c>
      <c r="D71" t="s">
        <v>106</v>
      </c>
      <c r="F71" t="s">
        <v>128</v>
      </c>
      <c r="G71" t="s">
        <v>154</v>
      </c>
      <c r="H71" t="s">
        <v>155</v>
      </c>
      <c r="L71" t="s">
        <v>161</v>
      </c>
    </row>
    <row r="72" spans="1:12">
      <c r="A72" s="1">
        <f>HYPERLINK("https://lsnyc.legalserver.org/matter/dynamic-profile/view/1908725","19-1908725")</f>
        <v>0</v>
      </c>
      <c r="B72" t="s">
        <v>16</v>
      </c>
      <c r="C72" t="s">
        <v>31</v>
      </c>
      <c r="D72" t="s">
        <v>107</v>
      </c>
      <c r="G72" t="s">
        <v>135</v>
      </c>
      <c r="J72" t="s">
        <v>156</v>
      </c>
      <c r="L72" t="s">
        <v>161</v>
      </c>
    </row>
    <row r="73" spans="1:12">
      <c r="A73" s="1">
        <f>HYPERLINK("https://lsnyc.legalserver.org/matter/dynamic-profile/view/1909694","19-1909694")</f>
        <v>0</v>
      </c>
      <c r="B73" t="s">
        <v>12</v>
      </c>
      <c r="C73" t="s">
        <v>38</v>
      </c>
      <c r="D73" t="s">
        <v>108</v>
      </c>
      <c r="E73" t="s">
        <v>116</v>
      </c>
      <c r="F73" t="s">
        <v>127</v>
      </c>
      <c r="G73" t="s">
        <v>136</v>
      </c>
      <c r="H73" t="s">
        <v>155</v>
      </c>
      <c r="L7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2019-10-18T16:19:22Z</dcterms:created>
  <dcterms:modified xsi:type="dcterms:W3CDTF">2019-10-18T16:19:22Z</dcterms:modified>
</cp:coreProperties>
</file>