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<sst xmlns="http://schemas.openxmlformats.org/spreadsheetml/2006/main" count="649" uniqueCount="388">
  <si>
    <t>Hyperlinked Case #</t>
  </si>
  <si>
    <t>Date Opened</t>
  </si>
  <si>
    <t>Client First Name</t>
  </si>
  <si>
    <t>Client Last Name</t>
  </si>
  <si>
    <t>Street Address</t>
  </si>
  <si>
    <t>Apt#/Suite#</t>
  </si>
  <si>
    <t>Zip Code</t>
  </si>
  <si>
    <t>Housing Level of Service</t>
  </si>
  <si>
    <t>Housing Type Of Case</t>
  </si>
  <si>
    <t>Primary Funding Code</t>
  </si>
  <si>
    <t>Outcome</t>
  </si>
  <si>
    <t>10/29/2018</t>
  </si>
  <si>
    <t>11/26/2018</t>
  </si>
  <si>
    <t>09/10/2019</t>
  </si>
  <si>
    <t>09/19/2019</t>
  </si>
  <si>
    <t>04/02/2018</t>
  </si>
  <si>
    <t>09/18/2019</t>
  </si>
  <si>
    <t>05/22/2019</t>
  </si>
  <si>
    <t>10/03/2019</t>
  </si>
  <si>
    <t>05/01/2019</t>
  </si>
  <si>
    <t>06/13/2019</t>
  </si>
  <si>
    <t>09/12/2019</t>
  </si>
  <si>
    <t>09/26/2019</t>
  </si>
  <si>
    <t>03/26/2019</t>
  </si>
  <si>
    <t>10/15/2019</t>
  </si>
  <si>
    <t>10/01/2019</t>
  </si>
  <si>
    <t>05/27/2017</t>
  </si>
  <si>
    <t>08/07/2017</t>
  </si>
  <si>
    <t>11/14/2017</t>
  </si>
  <si>
    <t>03/16/2018</t>
  </si>
  <si>
    <t>04/18/2018</t>
  </si>
  <si>
    <t>04/19/2018</t>
  </si>
  <si>
    <t>06/05/2018</t>
  </si>
  <si>
    <t>07/05/2018</t>
  </si>
  <si>
    <t>01/25/2019</t>
  </si>
  <si>
    <t>03/29/2019</t>
  </si>
  <si>
    <t>04/10/2019</t>
  </si>
  <si>
    <t>04/18/2019</t>
  </si>
  <si>
    <t>05/13/2019</t>
  </si>
  <si>
    <t>08/28/2019</t>
  </si>
  <si>
    <t>09/10/2018</t>
  </si>
  <si>
    <t>09/08/2015</t>
  </si>
  <si>
    <t>02/02/2016</t>
  </si>
  <si>
    <t>04/19/2016</t>
  </si>
  <si>
    <t>05/10/2016</t>
  </si>
  <si>
    <t>04/03/2017</t>
  </si>
  <si>
    <t>05/04/2017</t>
  </si>
  <si>
    <t>05/26/2017</t>
  </si>
  <si>
    <t>09/18/2018</t>
  </si>
  <si>
    <t>10/02/2018</t>
  </si>
  <si>
    <t>10/22/2018</t>
  </si>
  <si>
    <t>11/21/2018</t>
  </si>
  <si>
    <t>01/10/2019</t>
  </si>
  <si>
    <t>02/20/2019</t>
  </si>
  <si>
    <t>03/27/2019</t>
  </si>
  <si>
    <t>04/05/2019</t>
  </si>
  <si>
    <t>04/30/2019</t>
  </si>
  <si>
    <t>05/16/2019</t>
  </si>
  <si>
    <t>06/05/2019</t>
  </si>
  <si>
    <t>06/24/2019</t>
  </si>
  <si>
    <t>06/28/2019</t>
  </si>
  <si>
    <t>07/05/2019</t>
  </si>
  <si>
    <t>08/12/2019</t>
  </si>
  <si>
    <t>08/13/2019</t>
  </si>
  <si>
    <t>08/20/2019</t>
  </si>
  <si>
    <t>08/27/2019</t>
  </si>
  <si>
    <t>09/16/2019</t>
  </si>
  <si>
    <t>11/29/2018</t>
  </si>
  <si>
    <t>02/26/2018</t>
  </si>
  <si>
    <t>03/28/2018</t>
  </si>
  <si>
    <t>10/08/2019</t>
  </si>
  <si>
    <t>10/24/2019</t>
  </si>
  <si>
    <t>01/02/2019</t>
  </si>
  <si>
    <t>01/07/2019</t>
  </si>
  <si>
    <t>10/07/2019</t>
  </si>
  <si>
    <t>07/23/2018</t>
  </si>
  <si>
    <t>09/13/2019</t>
  </si>
  <si>
    <t>09/23/2019</t>
  </si>
  <si>
    <t>09/30/2019</t>
  </si>
  <si>
    <t>10/10/2019</t>
  </si>
  <si>
    <t>10/18/2019</t>
  </si>
  <si>
    <t>10/22/2019</t>
  </si>
  <si>
    <t>10/30/2019</t>
  </si>
  <si>
    <t>Sakeena</t>
  </si>
  <si>
    <t>Leonard</t>
  </si>
  <si>
    <t>Samantha</t>
  </si>
  <si>
    <t>Lorna</t>
  </si>
  <si>
    <t>Ramon</t>
  </si>
  <si>
    <t>Yevgeniya</t>
  </si>
  <si>
    <t>Dorothy</t>
  </si>
  <si>
    <t>Delmar</t>
  </si>
  <si>
    <t>Betty</t>
  </si>
  <si>
    <t>Deanna</t>
  </si>
  <si>
    <t>Efrat</t>
  </si>
  <si>
    <t>Nedia</t>
  </si>
  <si>
    <t>Emma</t>
  </si>
  <si>
    <t>Carmen</t>
  </si>
  <si>
    <t>Mayleen</t>
  </si>
  <si>
    <t>Christian</t>
  </si>
  <si>
    <t>Abigail</t>
  </si>
  <si>
    <t>Anselma</t>
  </si>
  <si>
    <t>Alexandria</t>
  </si>
  <si>
    <t>Luis</t>
  </si>
  <si>
    <t>Kenneth</t>
  </si>
  <si>
    <t>Theodore</t>
  </si>
  <si>
    <t>Israel</t>
  </si>
  <si>
    <t>Amalia</t>
  </si>
  <si>
    <t>Tony</t>
  </si>
  <si>
    <t>Boris</t>
  </si>
  <si>
    <t>Rhea</t>
  </si>
  <si>
    <t>Delores</t>
  </si>
  <si>
    <t>Teresa</t>
  </si>
  <si>
    <t>Isheen</t>
  </si>
  <si>
    <t>Faye</t>
  </si>
  <si>
    <t>Jaytee</t>
  </si>
  <si>
    <t>Maria</t>
  </si>
  <si>
    <t>Angellica</t>
  </si>
  <si>
    <t>Zorro</t>
  </si>
  <si>
    <t>Stella</t>
  </si>
  <si>
    <t>Marcia</t>
  </si>
  <si>
    <t>Martha</t>
  </si>
  <si>
    <t>Annette</t>
  </si>
  <si>
    <t>Elana</t>
  </si>
  <si>
    <t>Marta</t>
  </si>
  <si>
    <t>Cherese</t>
  </si>
  <si>
    <t>Patricia</t>
  </si>
  <si>
    <t>James</t>
  </si>
  <si>
    <t>Melissa</t>
  </si>
  <si>
    <t>Linda</t>
  </si>
  <si>
    <t>Evelyn</t>
  </si>
  <si>
    <t>Tori</t>
  </si>
  <si>
    <t>Earline</t>
  </si>
  <si>
    <t>Jessica</t>
  </si>
  <si>
    <t>Simone</t>
  </si>
  <si>
    <t>Gwendolyn</t>
  </si>
  <si>
    <t>Jose</t>
  </si>
  <si>
    <t>Lakisha</t>
  </si>
  <si>
    <t>Marisol</t>
  </si>
  <si>
    <t>Tiyanna</t>
  </si>
  <si>
    <t>Sonia</t>
  </si>
  <si>
    <t>John</t>
  </si>
  <si>
    <t>Afiya</t>
  </si>
  <si>
    <t>Adriana</t>
  </si>
  <si>
    <t>William</t>
  </si>
  <si>
    <t>Dovear</t>
  </si>
  <si>
    <t>Anthony</t>
  </si>
  <si>
    <t>Christopher</t>
  </si>
  <si>
    <t>Monir</t>
  </si>
  <si>
    <t>Ralph</t>
  </si>
  <si>
    <t>Sondra</t>
  </si>
  <si>
    <t>Donna</t>
  </si>
  <si>
    <t>Wandiesha</t>
  </si>
  <si>
    <t>Nelida</t>
  </si>
  <si>
    <t>Racquel</t>
  </si>
  <si>
    <t>Cynthia</t>
  </si>
  <si>
    <t>Natalie</t>
  </si>
  <si>
    <t>Raven</t>
  </si>
  <si>
    <t>Shasta</t>
  </si>
  <si>
    <t>Emmanuela</t>
  </si>
  <si>
    <t>Umatorn</t>
  </si>
  <si>
    <t>Patrick</t>
  </si>
  <si>
    <t>Thomas</t>
  </si>
  <si>
    <t>Jeanne</t>
  </si>
  <si>
    <t>Josette</t>
  </si>
  <si>
    <t>Richard</t>
  </si>
  <si>
    <t>Sims</t>
  </si>
  <si>
    <t>Bowe</t>
  </si>
  <si>
    <t>Nazario</t>
  </si>
  <si>
    <t>Parris</t>
  </si>
  <si>
    <t>Liriano</t>
  </si>
  <si>
    <t>Lykhovetskaya</t>
  </si>
  <si>
    <t>Sancho</t>
  </si>
  <si>
    <t>Salikram</t>
  </si>
  <si>
    <t>Ballard</t>
  </si>
  <si>
    <t>Lewin</t>
  </si>
  <si>
    <t>Shoval</t>
  </si>
  <si>
    <t>Rosado</t>
  </si>
  <si>
    <t>Maniere</t>
  </si>
  <si>
    <t>Genao</t>
  </si>
  <si>
    <t>Woolford</t>
  </si>
  <si>
    <t>Spencer</t>
  </si>
  <si>
    <t>Morales</t>
  </si>
  <si>
    <t>Sayers Joseph</t>
  </si>
  <si>
    <t>Alvarez</t>
  </si>
  <si>
    <t>Hinkson</t>
  </si>
  <si>
    <t>Williams</t>
  </si>
  <si>
    <t>Samuel</t>
  </si>
  <si>
    <t>Barrionuevo</t>
  </si>
  <si>
    <t>Gonzalez</t>
  </si>
  <si>
    <t>Johnson</t>
  </si>
  <si>
    <t>Rice</t>
  </si>
  <si>
    <t>Goch</t>
  </si>
  <si>
    <t>Smith</t>
  </si>
  <si>
    <t>Holmes</t>
  </si>
  <si>
    <t>Jones</t>
  </si>
  <si>
    <t>Gordon</t>
  </si>
  <si>
    <t>Spurgeon</t>
  </si>
  <si>
    <t>Cardenas</t>
  </si>
  <si>
    <t>Piedrahita</t>
  </si>
  <si>
    <t>Nistor</t>
  </si>
  <si>
    <t>Olabiyi</t>
  </si>
  <si>
    <t>Scott-Watson</t>
  </si>
  <si>
    <t>Boddie</t>
  </si>
  <si>
    <t>Robinson</t>
  </si>
  <si>
    <t>Sasson</t>
  </si>
  <si>
    <t>Tanco</t>
  </si>
  <si>
    <t>Kennedy</t>
  </si>
  <si>
    <t>Miller</t>
  </si>
  <si>
    <t>Caple</t>
  </si>
  <si>
    <t>Rivera</t>
  </si>
  <si>
    <t>Nicholson</t>
  </si>
  <si>
    <t>Lewis</t>
  </si>
  <si>
    <t>Deare</t>
  </si>
  <si>
    <t>Muller-Cowan</t>
  </si>
  <si>
    <t>Darby</t>
  </si>
  <si>
    <t>Willis</t>
  </si>
  <si>
    <t>Hernandez</t>
  </si>
  <si>
    <t>Stubbs</t>
  </si>
  <si>
    <t>Adames</t>
  </si>
  <si>
    <t>Patterson</t>
  </si>
  <si>
    <t>Cameron</t>
  </si>
  <si>
    <t>Perez</t>
  </si>
  <si>
    <t>Cheeks</t>
  </si>
  <si>
    <t>Hamilton</t>
  </si>
  <si>
    <t>Spigner</t>
  </si>
  <si>
    <t>Calhoun</t>
  </si>
  <si>
    <t>Gooden</t>
  </si>
  <si>
    <t>Khan</t>
  </si>
  <si>
    <t>Best</t>
  </si>
  <si>
    <t>Shepherd</t>
  </si>
  <si>
    <t>Lee</t>
  </si>
  <si>
    <t>Bell</t>
  </si>
  <si>
    <t>Rios</t>
  </si>
  <si>
    <t>Dearce</t>
  </si>
  <si>
    <t>Pierre</t>
  </si>
  <si>
    <t>Fleming</t>
  </si>
  <si>
    <t>Pyne</t>
  </si>
  <si>
    <t>Alcindor</t>
  </si>
  <si>
    <t>Samudrala</t>
  </si>
  <si>
    <t>Brillantes</t>
  </si>
  <si>
    <t>George</t>
  </si>
  <si>
    <t>Ungar</t>
  </si>
  <si>
    <t>Joseph</t>
  </si>
  <si>
    <t>Nadal</t>
  </si>
  <si>
    <t>1397 Stanley Ave</t>
  </si>
  <si>
    <t>515 Crescent St</t>
  </si>
  <si>
    <t>412 Thomas S Boyland St</t>
  </si>
  <si>
    <t>9502 Kings Hwy</t>
  </si>
  <si>
    <t>294 Grove St</t>
  </si>
  <si>
    <t>2075 E 16th St</t>
  </si>
  <si>
    <t>494 E 95th St</t>
  </si>
  <si>
    <t>891 Greene Ave</t>
  </si>
  <si>
    <t>49 Crown St</t>
  </si>
  <si>
    <t>486 Glenmore Ave</t>
  </si>
  <si>
    <t>490 E 23rd St</t>
  </si>
  <si>
    <t>450 Schenck Ave</t>
  </si>
  <si>
    <t>1140 Saint Johns Pl</t>
  </si>
  <si>
    <t>2266 Strauss St</t>
  </si>
  <si>
    <t>682 Alabama Ave</t>
  </si>
  <si>
    <t>235 Ralph Ave</t>
  </si>
  <si>
    <t>1919 Eastern Pkwy</t>
  </si>
  <si>
    <t>1752 Sterling Pl</t>
  </si>
  <si>
    <t>1120 Loring Ave</t>
  </si>
  <si>
    <t>656 Howard Ave</t>
  </si>
  <si>
    <t>1677 Saint Johns Pl</t>
  </si>
  <si>
    <t>660 E 98th St</t>
  </si>
  <si>
    <t>1390 Greene Ave</t>
  </si>
  <si>
    <t>482 Ridgewood Ave</t>
  </si>
  <si>
    <t>542 Bainbridge St</t>
  </si>
  <si>
    <t>444 Euclid Ave</t>
  </si>
  <si>
    <t>1285 Delmar Loop</t>
  </si>
  <si>
    <t>1512 Eastern Pkwy</t>
  </si>
  <si>
    <t>1465 Geneva Loop</t>
  </si>
  <si>
    <t>1147 Sutter Ave</t>
  </si>
  <si>
    <t>490 Williams Ave</t>
  </si>
  <si>
    <t>600 Van Siclen Ave</t>
  </si>
  <si>
    <t>249 Thomas S Boyland St</t>
  </si>
  <si>
    <t>961 42nd St</t>
  </si>
  <si>
    <t>35 covert st</t>
  </si>
  <si>
    <t>765 Lincoln Ave</t>
  </si>
  <si>
    <t>55 Arlington Ave</t>
  </si>
  <si>
    <t>2307 Pitkin Ave</t>
  </si>
  <si>
    <t>996 Hegeman Ave</t>
  </si>
  <si>
    <t>117 S 4th St</t>
  </si>
  <si>
    <t>890 Flushing Ave</t>
  </si>
  <si>
    <t>595 Autumn Ave</t>
  </si>
  <si>
    <t>1661 Saint Johns Pl</t>
  </si>
  <si>
    <t>734 Crescent St</t>
  </si>
  <si>
    <t>7 Hegeman Ave</t>
  </si>
  <si>
    <t>175 Ardsley Loop</t>
  </si>
  <si>
    <t>903 Drew St</t>
  </si>
  <si>
    <t>171 E 96th St</t>
  </si>
  <si>
    <t>132 Ralph Ave</t>
  </si>
  <si>
    <t>350 Snediker Ave</t>
  </si>
  <si>
    <t>747 Macdonough St</t>
  </si>
  <si>
    <t>68 MacDougal St</t>
  </si>
  <si>
    <t>1036 President St</t>
  </si>
  <si>
    <t>711 Herkimer St</t>
  </si>
  <si>
    <t>294 Sumpter St</t>
  </si>
  <si>
    <t>25 utica Ave</t>
  </si>
  <si>
    <t>4513 10th Ave</t>
  </si>
  <si>
    <t>216 Rockaway Ave</t>
  </si>
  <si>
    <t>624 Riverdale Ave</t>
  </si>
  <si>
    <t>50 Legion St</t>
  </si>
  <si>
    <t>60 E 93rd St</t>
  </si>
  <si>
    <t>1869 Eastern Pkwy</t>
  </si>
  <si>
    <t>562 Georgia Ave</t>
  </si>
  <si>
    <t>1566 Eastern Pkwy</t>
  </si>
  <si>
    <t>327 Vernon Ave</t>
  </si>
  <si>
    <t>286 Lexington Ave</t>
  </si>
  <si>
    <t>1360 Eastern Pkwy</t>
  </si>
  <si>
    <t>2075 Rockaway Pkwy</t>
  </si>
  <si>
    <t>1012 E 36th St</t>
  </si>
  <si>
    <t>667 Halsey St</t>
  </si>
  <si>
    <t>584 Logan St</t>
  </si>
  <si>
    <t>55 Winthrop St</t>
  </si>
  <si>
    <t>2302 W 12th St</t>
  </si>
  <si>
    <t>14 Hart St</t>
  </si>
  <si>
    <t>230 Hart St</t>
  </si>
  <si>
    <t>157 E 91st St</t>
  </si>
  <si>
    <t>66 Saint Pauls Pl</t>
  </si>
  <si>
    <t>3008 Avenue K</t>
  </si>
  <si>
    <t>52 Clark St</t>
  </si>
  <si>
    <t>2548 Bedford Ave</t>
  </si>
  <si>
    <t>Po Box 120258</t>
  </si>
  <si>
    <t>77 Kenilworth Pl</t>
  </si>
  <si>
    <t>55 Parade Place</t>
  </si>
  <si>
    <t>Basement</t>
  </si>
  <si>
    <t>4I</t>
  </si>
  <si>
    <t>1F</t>
  </si>
  <si>
    <t>22k</t>
  </si>
  <si>
    <t>C1</t>
  </si>
  <si>
    <t>2B</t>
  </si>
  <si>
    <t>1R</t>
  </si>
  <si>
    <t>1st Floor</t>
  </si>
  <si>
    <t>Apt 5</t>
  </si>
  <si>
    <t>4D</t>
  </si>
  <si>
    <t>4C</t>
  </si>
  <si>
    <t>3B</t>
  </si>
  <si>
    <t>12A</t>
  </si>
  <si>
    <t>11-B</t>
  </si>
  <si>
    <t>2L</t>
  </si>
  <si>
    <t>3A</t>
  </si>
  <si>
    <t>2nd Floor</t>
  </si>
  <si>
    <t>18J</t>
  </si>
  <si>
    <t>D9</t>
  </si>
  <si>
    <t>3R</t>
  </si>
  <si>
    <t>1-E</t>
  </si>
  <si>
    <t>2nd floor</t>
  </si>
  <si>
    <t>1C</t>
  </si>
  <si>
    <t>BL</t>
  </si>
  <si>
    <t>5D</t>
  </si>
  <si>
    <t>2nd FL</t>
  </si>
  <si>
    <t>12G</t>
  </si>
  <si>
    <t>8B</t>
  </si>
  <si>
    <t>6A</t>
  </si>
  <si>
    <t>1b</t>
  </si>
  <si>
    <t>14C</t>
  </si>
  <si>
    <t>2R</t>
  </si>
  <si>
    <t>19G</t>
  </si>
  <si>
    <t>A640</t>
  </si>
  <si>
    <t>F2</t>
  </si>
  <si>
    <t>B</t>
  </si>
  <si>
    <t>Apt 1G</t>
  </si>
  <si>
    <t>3L</t>
  </si>
  <si>
    <t>Apt G1</t>
  </si>
  <si>
    <t>2F</t>
  </si>
  <si>
    <t>1G</t>
  </si>
  <si>
    <t>3rd Fl</t>
  </si>
  <si>
    <t>2nd Fl</t>
  </si>
  <si>
    <t>Advice</t>
  </si>
  <si>
    <t>Brief Service</t>
  </si>
  <si>
    <t>Hold For Review</t>
  </si>
  <si>
    <t>Out-of-Court Advocacy</t>
  </si>
  <si>
    <t>Representation - State Court</t>
  </si>
  <si>
    <t>Holdover</t>
  </si>
  <si>
    <t>HP Action</t>
  </si>
  <si>
    <t>No Case</t>
  </si>
  <si>
    <t>Non-payment</t>
  </si>
  <si>
    <t>Tenant Rights</t>
  </si>
  <si>
    <t>3018 Tenant Rights Coalition (TRC)</t>
  </si>
  <si>
    <t>3112 HPLP-Homelessness Prevention Law Project</t>
  </si>
  <si>
    <t>2157 OCA-City-wide Civil Legal Services Grant</t>
  </si>
  <si>
    <t>3020 CLS-Civil Legal Services</t>
  </si>
  <si>
    <t>5221 SSUSA-Single Stop USA</t>
  </si>
  <si>
    <t>3311 Anti-Eviction and SRO Legal Services (formerly "HPD")</t>
  </si>
  <si>
    <t>6014-Obtained advice and counsel on a Housing matter</t>
  </si>
  <si>
    <t>ZZ-Client Withdrew—For ZZ Adm Closed Reason Closed Cases Only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</si>
</sst>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/>
  </sheetViews>
  <sheetFormatPr defaultRowHeight="15"/>
  <cols>
    <col min="1" max="1" width="2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f>HYPERLINK("https://lsnyc.legalserver.org/matter/dynamic-profile/view/1881753","18-1881753")</f>
        <v>0</v>
      </c>
      <c r="B2" t="s">
        <v>11</v>
      </c>
      <c r="C2" t="s">
        <v>83</v>
      </c>
      <c r="D2" t="s">
        <v>165</v>
      </c>
      <c r="E2" t="s">
        <v>244</v>
      </c>
      <c r="F2">
        <v>1</v>
      </c>
      <c r="G2">
        <v>11208</v>
      </c>
      <c r="H2" t="s">
        <v>370</v>
      </c>
      <c r="I2" t="s">
        <v>375</v>
      </c>
      <c r="J2" t="s">
        <v>380</v>
      </c>
    </row>
    <row r="3" spans="1:11">
      <c r="A3" s="1">
        <f>HYPERLINK("https://lsnyc.legalserver.org/matter/dynamic-profile/view/1883833","18-1883833")</f>
        <v>0</v>
      </c>
      <c r="B3" t="s">
        <v>12</v>
      </c>
      <c r="C3" t="s">
        <v>84</v>
      </c>
      <c r="D3" t="s">
        <v>166</v>
      </c>
      <c r="E3" t="s">
        <v>245</v>
      </c>
      <c r="F3" t="s">
        <v>327</v>
      </c>
      <c r="G3">
        <v>11208</v>
      </c>
      <c r="H3" t="s">
        <v>370</v>
      </c>
      <c r="I3" t="s">
        <v>375</v>
      </c>
      <c r="J3" t="s">
        <v>380</v>
      </c>
      <c r="K3" t="s">
        <v>386</v>
      </c>
    </row>
    <row r="4" spans="1:11">
      <c r="A4" s="1">
        <f>HYPERLINK("https://lsnyc.legalserver.org/matter/dynamic-profile/view/1909255","19-1909255")</f>
        <v>0</v>
      </c>
      <c r="B4" t="s">
        <v>13</v>
      </c>
      <c r="C4" t="s">
        <v>85</v>
      </c>
      <c r="D4" t="s">
        <v>167</v>
      </c>
      <c r="E4" t="s">
        <v>246</v>
      </c>
      <c r="F4">
        <v>2</v>
      </c>
      <c r="G4">
        <v>11233</v>
      </c>
      <c r="H4" t="s">
        <v>370</v>
      </c>
      <c r="I4" t="s">
        <v>376</v>
      </c>
      <c r="J4" t="s">
        <v>380</v>
      </c>
    </row>
    <row r="5" spans="1:11">
      <c r="A5" s="1">
        <f>HYPERLINK("https://lsnyc.legalserver.org/matter/dynamic-profile/view/1910083","19-1910083")</f>
        <v>0</v>
      </c>
      <c r="B5" t="s">
        <v>14</v>
      </c>
      <c r="C5" t="s">
        <v>86</v>
      </c>
      <c r="D5" t="s">
        <v>168</v>
      </c>
      <c r="E5" t="s">
        <v>247</v>
      </c>
      <c r="F5">
        <v>615</v>
      </c>
      <c r="G5">
        <v>11212</v>
      </c>
      <c r="H5" t="s">
        <v>370</v>
      </c>
      <c r="I5" t="s">
        <v>377</v>
      </c>
      <c r="J5" t="s">
        <v>380</v>
      </c>
    </row>
    <row r="6" spans="1:11">
      <c r="A6" s="1">
        <f>HYPERLINK("https://lsnyc.legalserver.org/matter/dynamic-profile/view/1863243","18-1863243")</f>
        <v>0</v>
      </c>
      <c r="B6" t="s">
        <v>15</v>
      </c>
      <c r="C6" t="s">
        <v>87</v>
      </c>
      <c r="D6" t="s">
        <v>169</v>
      </c>
      <c r="E6" t="s">
        <v>248</v>
      </c>
      <c r="F6">
        <v>1</v>
      </c>
      <c r="G6">
        <v>11237</v>
      </c>
      <c r="H6" t="s">
        <v>370</v>
      </c>
      <c r="J6" t="s">
        <v>380</v>
      </c>
      <c r="K6" t="s">
        <v>387</v>
      </c>
    </row>
    <row r="7" spans="1:11">
      <c r="A7" s="1">
        <f>HYPERLINK("https://lsnyc.legalserver.org/matter/dynamic-profile/view/1909967","19-1909967")</f>
        <v>0</v>
      </c>
      <c r="B7" t="s">
        <v>16</v>
      </c>
      <c r="C7" t="s">
        <v>88</v>
      </c>
      <c r="D7" t="s">
        <v>170</v>
      </c>
      <c r="E7" t="s">
        <v>249</v>
      </c>
      <c r="F7" t="s">
        <v>328</v>
      </c>
      <c r="G7">
        <v>11229</v>
      </c>
      <c r="H7" t="s">
        <v>370</v>
      </c>
      <c r="J7" t="s">
        <v>381</v>
      </c>
    </row>
    <row r="8" spans="1:11">
      <c r="A8" s="1">
        <f>HYPERLINK("https://lsnyc.legalserver.org/matter/dynamic-profile/view/1900382","19-1900382")</f>
        <v>0</v>
      </c>
      <c r="B8" t="s">
        <v>17</v>
      </c>
      <c r="C8" t="s">
        <v>89</v>
      </c>
      <c r="D8" t="s">
        <v>171</v>
      </c>
      <c r="E8" t="s">
        <v>250</v>
      </c>
      <c r="F8" t="s">
        <v>329</v>
      </c>
      <c r="G8">
        <v>11212</v>
      </c>
      <c r="H8" t="s">
        <v>371</v>
      </c>
      <c r="I8" t="s">
        <v>375</v>
      </c>
      <c r="J8" t="s">
        <v>380</v>
      </c>
    </row>
    <row r="9" spans="1:11">
      <c r="A9" s="1">
        <f>HYPERLINK("https://lsnyc.legalserver.org/matter/dynamic-profile/view/1909915","19-1909915")</f>
        <v>0</v>
      </c>
      <c r="B9" t="s">
        <v>16</v>
      </c>
      <c r="C9" t="s">
        <v>90</v>
      </c>
      <c r="D9" t="s">
        <v>172</v>
      </c>
      <c r="E9" t="s">
        <v>251</v>
      </c>
      <c r="F9">
        <v>1</v>
      </c>
      <c r="G9">
        <v>11221</v>
      </c>
      <c r="H9" t="s">
        <v>371</v>
      </c>
      <c r="I9" t="s">
        <v>376</v>
      </c>
      <c r="J9" t="s">
        <v>382</v>
      </c>
    </row>
    <row r="10" spans="1:11">
      <c r="A10" s="1">
        <f>HYPERLINK("https://lsnyc.legalserver.org/matter/dynamic-profile/view/1911175","19-1911175")</f>
        <v>0</v>
      </c>
      <c r="B10" t="s">
        <v>18</v>
      </c>
      <c r="C10" t="s">
        <v>91</v>
      </c>
      <c r="D10" t="s">
        <v>173</v>
      </c>
      <c r="E10" t="s">
        <v>252</v>
      </c>
      <c r="F10" t="s">
        <v>330</v>
      </c>
      <c r="G10">
        <v>11225</v>
      </c>
      <c r="H10" t="s">
        <v>371</v>
      </c>
      <c r="I10" t="s">
        <v>376</v>
      </c>
      <c r="J10" t="s">
        <v>382</v>
      </c>
    </row>
    <row r="11" spans="1:11">
      <c r="A11" s="1">
        <f>HYPERLINK("https://lsnyc.legalserver.org/matter/dynamic-profile/view/1898591","19-1898591")</f>
        <v>0</v>
      </c>
      <c r="B11" t="s">
        <v>19</v>
      </c>
      <c r="C11" t="s">
        <v>92</v>
      </c>
      <c r="D11" t="s">
        <v>174</v>
      </c>
      <c r="E11" t="s">
        <v>253</v>
      </c>
      <c r="F11">
        <v>1</v>
      </c>
      <c r="G11">
        <v>11207</v>
      </c>
      <c r="H11" t="s">
        <v>371</v>
      </c>
      <c r="I11" t="s">
        <v>377</v>
      </c>
      <c r="J11" t="s">
        <v>380</v>
      </c>
      <c r="K11" t="s">
        <v>387</v>
      </c>
    </row>
    <row r="12" spans="1:11">
      <c r="A12" s="1">
        <f>HYPERLINK("https://lsnyc.legalserver.org/matter/dynamic-profile/view/1902279","19-1902279")</f>
        <v>0</v>
      </c>
      <c r="B12" t="s">
        <v>20</v>
      </c>
      <c r="C12" t="s">
        <v>93</v>
      </c>
      <c r="D12" t="s">
        <v>175</v>
      </c>
      <c r="E12" t="s">
        <v>254</v>
      </c>
      <c r="F12" t="s">
        <v>331</v>
      </c>
      <c r="G12">
        <v>11226</v>
      </c>
      <c r="H12" t="s">
        <v>371</v>
      </c>
      <c r="I12" t="s">
        <v>377</v>
      </c>
      <c r="J12" t="s">
        <v>380</v>
      </c>
    </row>
    <row r="13" spans="1:11">
      <c r="A13" s="1">
        <f>HYPERLINK("https://lsnyc.legalserver.org/matter/dynamic-profile/view/1909493","19-1909493")</f>
        <v>0</v>
      </c>
      <c r="B13" t="s">
        <v>21</v>
      </c>
      <c r="C13" t="s">
        <v>94</v>
      </c>
      <c r="D13" t="s">
        <v>176</v>
      </c>
      <c r="E13" t="s">
        <v>255</v>
      </c>
      <c r="F13" t="s">
        <v>332</v>
      </c>
      <c r="G13">
        <v>11207</v>
      </c>
      <c r="H13" t="s">
        <v>371</v>
      </c>
      <c r="I13" t="s">
        <v>377</v>
      </c>
      <c r="J13" t="s">
        <v>380</v>
      </c>
    </row>
    <row r="14" spans="1:11">
      <c r="A14" s="1">
        <f>HYPERLINK("https://lsnyc.legalserver.org/matter/dynamic-profile/view/1910655","19-1910655")</f>
        <v>0</v>
      </c>
      <c r="B14" t="s">
        <v>22</v>
      </c>
      <c r="C14" t="s">
        <v>95</v>
      </c>
      <c r="D14" t="s">
        <v>177</v>
      </c>
      <c r="E14" t="s">
        <v>256</v>
      </c>
      <c r="F14">
        <v>20</v>
      </c>
      <c r="G14">
        <v>11213</v>
      </c>
      <c r="H14" t="s">
        <v>371</v>
      </c>
      <c r="I14" t="s">
        <v>377</v>
      </c>
      <c r="J14" t="s">
        <v>383</v>
      </c>
    </row>
    <row r="15" spans="1:11">
      <c r="A15" s="1">
        <f>HYPERLINK("https://lsnyc.legalserver.org/matter/dynamic-profile/view/1894979","19-1894979")</f>
        <v>0</v>
      </c>
      <c r="B15" t="s">
        <v>23</v>
      </c>
      <c r="C15" t="s">
        <v>96</v>
      </c>
      <c r="D15" t="s">
        <v>178</v>
      </c>
      <c r="E15" t="s">
        <v>257</v>
      </c>
      <c r="F15" t="s">
        <v>333</v>
      </c>
      <c r="G15">
        <v>11212</v>
      </c>
      <c r="H15" t="s">
        <v>372</v>
      </c>
      <c r="I15" t="s">
        <v>375</v>
      </c>
      <c r="J15" t="s">
        <v>384</v>
      </c>
    </row>
    <row r="16" spans="1:11">
      <c r="A16" s="1">
        <f>HYPERLINK("https://lsnyc.legalserver.org/matter/dynamic-profile/view/1909465","19-1909465")</f>
        <v>0</v>
      </c>
      <c r="B16" t="s">
        <v>21</v>
      </c>
      <c r="C16" t="s">
        <v>97</v>
      </c>
      <c r="D16" t="s">
        <v>179</v>
      </c>
      <c r="E16" t="s">
        <v>258</v>
      </c>
      <c r="F16" t="s">
        <v>334</v>
      </c>
      <c r="G16">
        <v>11207</v>
      </c>
      <c r="H16" t="s">
        <v>372</v>
      </c>
      <c r="I16" t="s">
        <v>375</v>
      </c>
      <c r="J16" t="s">
        <v>380</v>
      </c>
    </row>
    <row r="17" spans="1:11">
      <c r="A17" s="1">
        <f>HYPERLINK("https://lsnyc.legalserver.org/matter/dynamic-profile/view/1911969","19-1911969")</f>
        <v>0</v>
      </c>
      <c r="B17" t="s">
        <v>24</v>
      </c>
      <c r="C17" t="s">
        <v>98</v>
      </c>
      <c r="D17" t="s">
        <v>180</v>
      </c>
      <c r="E17" t="s">
        <v>259</v>
      </c>
      <c r="G17">
        <v>11233</v>
      </c>
      <c r="H17" t="s">
        <v>372</v>
      </c>
      <c r="I17" t="s">
        <v>375</v>
      </c>
      <c r="J17" t="s">
        <v>380</v>
      </c>
    </row>
    <row r="18" spans="1:11">
      <c r="A18" s="1">
        <f>HYPERLINK("https://lsnyc.legalserver.org/matter/dynamic-profile/view/1902327","19-1902327")</f>
        <v>0</v>
      </c>
      <c r="B18" t="s">
        <v>20</v>
      </c>
      <c r="C18" t="s">
        <v>99</v>
      </c>
      <c r="D18" t="s">
        <v>181</v>
      </c>
      <c r="E18" t="s">
        <v>260</v>
      </c>
      <c r="F18" t="s">
        <v>335</v>
      </c>
      <c r="G18">
        <v>11233</v>
      </c>
      <c r="H18" t="s">
        <v>372</v>
      </c>
      <c r="I18" t="s">
        <v>378</v>
      </c>
      <c r="J18" t="s">
        <v>380</v>
      </c>
    </row>
    <row r="19" spans="1:11">
      <c r="A19" s="1">
        <f>HYPERLINK("https://lsnyc.legalserver.org/matter/dynamic-profile/view/1909907","19-1909907")</f>
        <v>0</v>
      </c>
      <c r="B19" t="s">
        <v>16</v>
      </c>
      <c r="C19" t="s">
        <v>100</v>
      </c>
      <c r="D19" t="s">
        <v>182</v>
      </c>
      <c r="E19" t="s">
        <v>261</v>
      </c>
      <c r="F19" t="s">
        <v>336</v>
      </c>
      <c r="G19">
        <v>11233</v>
      </c>
      <c r="H19" t="s">
        <v>372</v>
      </c>
      <c r="I19" t="s">
        <v>378</v>
      </c>
      <c r="J19" t="s">
        <v>380</v>
      </c>
    </row>
    <row r="20" spans="1:11">
      <c r="A20" s="1">
        <f>HYPERLINK("https://lsnyc.legalserver.org/matter/dynamic-profile/view/1910958","19-1910958")</f>
        <v>0</v>
      </c>
      <c r="B20" t="s">
        <v>25</v>
      </c>
      <c r="C20" t="s">
        <v>101</v>
      </c>
      <c r="D20" t="s">
        <v>183</v>
      </c>
      <c r="E20" t="s">
        <v>262</v>
      </c>
      <c r="G20">
        <v>11208</v>
      </c>
      <c r="H20" t="s">
        <v>372</v>
      </c>
      <c r="I20" t="s">
        <v>378</v>
      </c>
      <c r="J20" t="s">
        <v>380</v>
      </c>
    </row>
    <row r="21" spans="1:11">
      <c r="A21" s="1">
        <f>HYPERLINK("https://lsnyc.legalserver.org/matter/dynamic-profile/view/1836723","17-1836723")</f>
        <v>0</v>
      </c>
      <c r="B21" t="s">
        <v>26</v>
      </c>
      <c r="C21" t="s">
        <v>102</v>
      </c>
      <c r="D21" t="s">
        <v>184</v>
      </c>
      <c r="E21" t="s">
        <v>263</v>
      </c>
      <c r="F21" t="s">
        <v>337</v>
      </c>
      <c r="G21">
        <v>11212</v>
      </c>
      <c r="H21" t="s">
        <v>373</v>
      </c>
      <c r="I21" t="s">
        <v>378</v>
      </c>
      <c r="J21" t="s">
        <v>380</v>
      </c>
    </row>
    <row r="22" spans="1:11">
      <c r="A22" s="1">
        <f>HYPERLINK("https://lsnyc.legalserver.org/matter/dynamic-profile/view/1842715","17-1842715")</f>
        <v>0</v>
      </c>
      <c r="B22" t="s">
        <v>27</v>
      </c>
      <c r="C22" t="s">
        <v>103</v>
      </c>
      <c r="D22" t="s">
        <v>185</v>
      </c>
      <c r="E22" t="s">
        <v>264</v>
      </c>
      <c r="F22" t="s">
        <v>338</v>
      </c>
      <c r="G22">
        <v>11233</v>
      </c>
      <c r="H22" t="s">
        <v>374</v>
      </c>
      <c r="I22" t="s">
        <v>375</v>
      </c>
      <c r="J22" t="s">
        <v>380</v>
      </c>
    </row>
    <row r="23" spans="1:11">
      <c r="A23" s="1">
        <f>HYPERLINK("https://lsnyc.legalserver.org/matter/dynamic-profile/view/1851102","17-1851102")</f>
        <v>0</v>
      </c>
      <c r="B23" t="s">
        <v>28</v>
      </c>
      <c r="C23" t="s">
        <v>104</v>
      </c>
      <c r="D23" t="s">
        <v>186</v>
      </c>
      <c r="E23" t="s">
        <v>265</v>
      </c>
      <c r="F23" t="s">
        <v>339</v>
      </c>
      <c r="G23">
        <v>11236</v>
      </c>
      <c r="H23" t="s">
        <v>374</v>
      </c>
      <c r="I23" t="s">
        <v>375</v>
      </c>
      <c r="J23" t="s">
        <v>380</v>
      </c>
    </row>
    <row r="24" spans="1:11">
      <c r="A24" s="1">
        <f>HYPERLINK("https://lsnyc.legalserver.org/matter/dynamic-profile/view/1861859","18-1861859")</f>
        <v>0</v>
      </c>
      <c r="B24" t="s">
        <v>29</v>
      </c>
      <c r="C24" t="s">
        <v>105</v>
      </c>
      <c r="D24" t="s">
        <v>187</v>
      </c>
      <c r="E24" t="s">
        <v>266</v>
      </c>
      <c r="G24">
        <v>11237</v>
      </c>
      <c r="H24" t="s">
        <v>374</v>
      </c>
      <c r="I24" t="s">
        <v>375</v>
      </c>
      <c r="J24" t="s">
        <v>380</v>
      </c>
    </row>
    <row r="25" spans="1:11">
      <c r="A25" s="1">
        <f>HYPERLINK("https://lsnyc.legalserver.org/matter/dynamic-profile/view/1864918","18-1864918")</f>
        <v>0</v>
      </c>
      <c r="B25" t="s">
        <v>30</v>
      </c>
      <c r="C25" t="s">
        <v>106</v>
      </c>
      <c r="D25" t="s">
        <v>188</v>
      </c>
      <c r="E25" t="s">
        <v>267</v>
      </c>
      <c r="F25" t="s">
        <v>333</v>
      </c>
      <c r="G25">
        <v>11208</v>
      </c>
      <c r="H25" t="s">
        <v>374</v>
      </c>
      <c r="I25" t="s">
        <v>375</v>
      </c>
      <c r="J25" t="s">
        <v>380</v>
      </c>
    </row>
    <row r="26" spans="1:11">
      <c r="A26" s="1">
        <f>HYPERLINK("https://lsnyc.legalserver.org/matter/dynamic-profile/view/1865133","18-1865133")</f>
        <v>0</v>
      </c>
      <c r="B26" t="s">
        <v>31</v>
      </c>
      <c r="C26" t="s">
        <v>107</v>
      </c>
      <c r="D26" t="s">
        <v>189</v>
      </c>
      <c r="E26" t="s">
        <v>268</v>
      </c>
      <c r="F26" t="s">
        <v>333</v>
      </c>
      <c r="G26">
        <v>11233</v>
      </c>
      <c r="H26" t="s">
        <v>374</v>
      </c>
      <c r="I26" t="s">
        <v>375</v>
      </c>
      <c r="J26" t="s">
        <v>380</v>
      </c>
    </row>
    <row r="27" spans="1:11">
      <c r="A27" s="1">
        <f>HYPERLINK("https://lsnyc.legalserver.org/matter/dynamic-profile/view/1869128","18-1869128")</f>
        <v>0</v>
      </c>
      <c r="B27" t="s">
        <v>32</v>
      </c>
      <c r="C27" t="s">
        <v>108</v>
      </c>
      <c r="D27" t="s">
        <v>190</v>
      </c>
      <c r="E27" t="s">
        <v>269</v>
      </c>
      <c r="F27">
        <v>3</v>
      </c>
      <c r="G27">
        <v>11208</v>
      </c>
      <c r="H27" t="s">
        <v>374</v>
      </c>
      <c r="I27" t="s">
        <v>375</v>
      </c>
      <c r="J27" t="s">
        <v>380</v>
      </c>
    </row>
    <row r="28" spans="1:11">
      <c r="A28" s="1">
        <f>HYPERLINK("https://lsnyc.legalserver.org/matter/dynamic-profile/view/1871668","18-1871668")</f>
        <v>0</v>
      </c>
      <c r="B28" t="s">
        <v>33</v>
      </c>
      <c r="C28" t="s">
        <v>109</v>
      </c>
      <c r="D28" t="s">
        <v>191</v>
      </c>
      <c r="E28" t="s">
        <v>270</v>
      </c>
      <c r="F28" t="s">
        <v>340</v>
      </c>
      <c r="G28">
        <v>11239</v>
      </c>
      <c r="H28" t="s">
        <v>374</v>
      </c>
      <c r="I28" t="s">
        <v>375</v>
      </c>
      <c r="J28" t="s">
        <v>380</v>
      </c>
    </row>
    <row r="29" spans="1:11">
      <c r="A29" s="1">
        <f>HYPERLINK("https://lsnyc.legalserver.org/matter/dynamic-profile/view/1889030","19-1889030")</f>
        <v>0</v>
      </c>
      <c r="B29" t="s">
        <v>34</v>
      </c>
      <c r="C29" t="s">
        <v>110</v>
      </c>
      <c r="D29" t="s">
        <v>192</v>
      </c>
      <c r="E29" t="s">
        <v>271</v>
      </c>
      <c r="F29" t="s">
        <v>341</v>
      </c>
      <c r="G29">
        <v>11233</v>
      </c>
      <c r="H29" t="s">
        <v>374</v>
      </c>
      <c r="I29" t="s">
        <v>375</v>
      </c>
      <c r="J29" t="s">
        <v>380</v>
      </c>
    </row>
    <row r="30" spans="1:11">
      <c r="A30" s="1">
        <f>HYPERLINK("https://lsnyc.legalserver.org/matter/dynamic-profile/view/1895390","19-1895390")</f>
        <v>0</v>
      </c>
      <c r="B30" t="s">
        <v>35</v>
      </c>
      <c r="C30" t="s">
        <v>111</v>
      </c>
      <c r="D30" t="s">
        <v>193</v>
      </c>
      <c r="E30" t="s">
        <v>272</v>
      </c>
      <c r="F30" t="s">
        <v>337</v>
      </c>
      <c r="G30">
        <v>11239</v>
      </c>
      <c r="H30" t="s">
        <v>374</v>
      </c>
      <c r="I30" t="s">
        <v>375</v>
      </c>
      <c r="J30" t="s">
        <v>380</v>
      </c>
    </row>
    <row r="31" spans="1:11">
      <c r="A31" s="1">
        <f>HYPERLINK("https://lsnyc.legalserver.org/matter/dynamic-profile/view/1896462","19-1896462")</f>
        <v>0</v>
      </c>
      <c r="B31" t="s">
        <v>36</v>
      </c>
      <c r="C31" t="s">
        <v>112</v>
      </c>
      <c r="D31" t="s">
        <v>194</v>
      </c>
      <c r="E31" t="s">
        <v>273</v>
      </c>
      <c r="F31" t="s">
        <v>332</v>
      </c>
      <c r="G31">
        <v>11208</v>
      </c>
      <c r="H31" t="s">
        <v>374</v>
      </c>
      <c r="I31" t="s">
        <v>375</v>
      </c>
      <c r="J31" t="s">
        <v>380</v>
      </c>
    </row>
    <row r="32" spans="1:11">
      <c r="A32" s="1">
        <f>HYPERLINK("https://lsnyc.legalserver.org/matter/dynamic-profile/view/1897303","19-1897303")</f>
        <v>0</v>
      </c>
      <c r="B32" t="s">
        <v>37</v>
      </c>
      <c r="C32" t="s">
        <v>113</v>
      </c>
      <c r="D32" t="s">
        <v>195</v>
      </c>
      <c r="E32" t="s">
        <v>274</v>
      </c>
      <c r="F32" t="s">
        <v>342</v>
      </c>
      <c r="G32">
        <v>11207</v>
      </c>
      <c r="H32" t="s">
        <v>374</v>
      </c>
      <c r="I32" t="s">
        <v>375</v>
      </c>
      <c r="J32" t="s">
        <v>380</v>
      </c>
      <c r="K32" t="s">
        <v>386</v>
      </c>
    </row>
    <row r="33" spans="1:11">
      <c r="A33" s="1">
        <f>HYPERLINK("https://lsnyc.legalserver.org/matter/dynamic-profile/view/1899599","19-1899599")</f>
        <v>0</v>
      </c>
      <c r="B33" t="s">
        <v>38</v>
      </c>
      <c r="C33" t="s">
        <v>114</v>
      </c>
      <c r="D33" t="s">
        <v>196</v>
      </c>
      <c r="E33" t="s">
        <v>275</v>
      </c>
      <c r="F33" t="s">
        <v>343</v>
      </c>
      <c r="G33">
        <v>11207</v>
      </c>
      <c r="H33" t="s">
        <v>374</v>
      </c>
      <c r="I33" t="s">
        <v>375</v>
      </c>
      <c r="J33" t="s">
        <v>380</v>
      </c>
    </row>
    <row r="34" spans="1:11">
      <c r="A34" s="1">
        <f>HYPERLINK("https://lsnyc.legalserver.org/matter/dynamic-profile/view/1908379","19-1908379")</f>
        <v>0</v>
      </c>
      <c r="B34" t="s">
        <v>39</v>
      </c>
      <c r="C34" t="s">
        <v>115</v>
      </c>
      <c r="D34" t="s">
        <v>197</v>
      </c>
      <c r="E34" t="s">
        <v>276</v>
      </c>
      <c r="F34" t="s">
        <v>344</v>
      </c>
      <c r="G34">
        <v>11233</v>
      </c>
      <c r="H34" t="s">
        <v>374</v>
      </c>
      <c r="I34" t="s">
        <v>375</v>
      </c>
      <c r="J34" t="s">
        <v>380</v>
      </c>
    </row>
    <row r="35" spans="1:11">
      <c r="A35" s="1">
        <f>HYPERLINK("https://lsnyc.legalserver.org/matter/dynamic-profile/view/1908419","19-1908419")</f>
        <v>0</v>
      </c>
      <c r="B35" t="s">
        <v>39</v>
      </c>
      <c r="C35" t="s">
        <v>116</v>
      </c>
      <c r="D35" t="s">
        <v>198</v>
      </c>
      <c r="E35" t="s">
        <v>277</v>
      </c>
      <c r="F35" t="s">
        <v>345</v>
      </c>
      <c r="G35">
        <v>11219</v>
      </c>
      <c r="H35" t="s">
        <v>374</v>
      </c>
      <c r="I35" t="s">
        <v>375</v>
      </c>
      <c r="J35" t="s">
        <v>380</v>
      </c>
    </row>
    <row r="36" spans="1:11">
      <c r="A36" s="1">
        <f>HYPERLINK("https://lsnyc.legalserver.org/matter/dynamic-profile/view/1876894","18-1876894")</f>
        <v>0</v>
      </c>
      <c r="B36" t="s">
        <v>40</v>
      </c>
      <c r="C36" t="s">
        <v>117</v>
      </c>
      <c r="D36" t="s">
        <v>199</v>
      </c>
      <c r="E36" t="s">
        <v>278</v>
      </c>
      <c r="F36" t="s">
        <v>346</v>
      </c>
      <c r="G36">
        <v>11207</v>
      </c>
      <c r="H36" t="s">
        <v>374</v>
      </c>
      <c r="I36" t="s">
        <v>376</v>
      </c>
      <c r="J36" t="s">
        <v>380</v>
      </c>
      <c r="K36" t="s">
        <v>387</v>
      </c>
    </row>
    <row r="37" spans="1:11">
      <c r="A37" s="1">
        <f>HYPERLINK("https://lsnyc.legalserver.org/matter/dynamic-profile/view/0787372","15-0787372")</f>
        <v>0</v>
      </c>
      <c r="B37" t="s">
        <v>41</v>
      </c>
      <c r="C37" t="s">
        <v>118</v>
      </c>
      <c r="D37" t="s">
        <v>200</v>
      </c>
      <c r="E37" t="s">
        <v>279</v>
      </c>
      <c r="F37" t="s">
        <v>347</v>
      </c>
      <c r="G37">
        <v>11208</v>
      </c>
      <c r="H37" t="s">
        <v>374</v>
      </c>
      <c r="I37" t="s">
        <v>378</v>
      </c>
      <c r="J37" t="s">
        <v>380</v>
      </c>
    </row>
    <row r="38" spans="1:11">
      <c r="A38" s="1">
        <f>HYPERLINK("https://lsnyc.legalserver.org/matter/dynamic-profile/view/0797493","16-0797493")</f>
        <v>0</v>
      </c>
      <c r="B38" t="s">
        <v>42</v>
      </c>
      <c r="C38" t="s">
        <v>119</v>
      </c>
      <c r="D38" t="s">
        <v>201</v>
      </c>
      <c r="E38" t="s">
        <v>280</v>
      </c>
      <c r="F38" t="s">
        <v>348</v>
      </c>
      <c r="G38">
        <v>11207</v>
      </c>
      <c r="H38" t="s">
        <v>374</v>
      </c>
      <c r="I38" t="s">
        <v>378</v>
      </c>
      <c r="J38" t="s">
        <v>385</v>
      </c>
    </row>
    <row r="39" spans="1:11">
      <c r="A39" s="1">
        <f>HYPERLINK("https://lsnyc.legalserver.org/matter/dynamic-profile/view/0803557","16-0803557")</f>
        <v>0</v>
      </c>
      <c r="B39" t="s">
        <v>43</v>
      </c>
      <c r="C39" t="s">
        <v>120</v>
      </c>
      <c r="D39" t="s">
        <v>202</v>
      </c>
      <c r="E39" t="s">
        <v>281</v>
      </c>
      <c r="F39" t="s">
        <v>342</v>
      </c>
      <c r="G39">
        <v>11207</v>
      </c>
      <c r="H39" t="s">
        <v>374</v>
      </c>
      <c r="I39" t="s">
        <v>378</v>
      </c>
      <c r="J39" t="s">
        <v>380</v>
      </c>
    </row>
    <row r="40" spans="1:11">
      <c r="A40" s="1">
        <f>HYPERLINK("https://lsnyc.legalserver.org/matter/dynamic-profile/view/0805063","16-0805063")</f>
        <v>0</v>
      </c>
      <c r="B40" t="s">
        <v>44</v>
      </c>
      <c r="C40" t="s">
        <v>118</v>
      </c>
      <c r="D40" t="s">
        <v>200</v>
      </c>
      <c r="E40" t="s">
        <v>279</v>
      </c>
      <c r="F40" t="s">
        <v>347</v>
      </c>
      <c r="G40">
        <v>11208</v>
      </c>
      <c r="H40" t="s">
        <v>374</v>
      </c>
      <c r="I40" t="s">
        <v>378</v>
      </c>
      <c r="J40" t="s">
        <v>380</v>
      </c>
    </row>
    <row r="41" spans="1:11">
      <c r="A41" s="1">
        <f>HYPERLINK("https://lsnyc.legalserver.org/matter/dynamic-profile/view/0831758","17-0831758")</f>
        <v>0</v>
      </c>
      <c r="B41" t="s">
        <v>45</v>
      </c>
      <c r="C41" t="s">
        <v>102</v>
      </c>
      <c r="D41" t="s">
        <v>184</v>
      </c>
      <c r="E41" t="s">
        <v>263</v>
      </c>
      <c r="F41" t="s">
        <v>337</v>
      </c>
      <c r="G41">
        <v>11212</v>
      </c>
      <c r="H41" t="s">
        <v>374</v>
      </c>
      <c r="I41" t="s">
        <v>378</v>
      </c>
      <c r="J41" t="s">
        <v>380</v>
      </c>
    </row>
    <row r="42" spans="1:11">
      <c r="A42" s="1">
        <f>HYPERLINK("https://lsnyc.legalserver.org/matter/dynamic-profile/view/1834583","17-1834583")</f>
        <v>0</v>
      </c>
      <c r="B42" t="s">
        <v>46</v>
      </c>
      <c r="C42" t="s">
        <v>121</v>
      </c>
      <c r="D42" t="s">
        <v>203</v>
      </c>
      <c r="E42" t="s">
        <v>282</v>
      </c>
      <c r="F42" t="s">
        <v>349</v>
      </c>
      <c r="G42">
        <v>11208</v>
      </c>
      <c r="H42" t="s">
        <v>374</v>
      </c>
      <c r="I42" t="s">
        <v>378</v>
      </c>
      <c r="J42" t="s">
        <v>380</v>
      </c>
    </row>
    <row r="43" spans="1:11">
      <c r="A43" s="1">
        <f>HYPERLINK("https://lsnyc.legalserver.org/matter/dynamic-profile/view/1836666","17-1836666")</f>
        <v>0</v>
      </c>
      <c r="B43" t="s">
        <v>47</v>
      </c>
      <c r="C43" t="s">
        <v>122</v>
      </c>
      <c r="D43" t="s">
        <v>204</v>
      </c>
      <c r="E43" t="s">
        <v>283</v>
      </c>
      <c r="F43" t="s">
        <v>350</v>
      </c>
      <c r="G43">
        <v>11249</v>
      </c>
      <c r="H43" t="s">
        <v>374</v>
      </c>
      <c r="I43" t="s">
        <v>378</v>
      </c>
      <c r="J43" t="s">
        <v>380</v>
      </c>
    </row>
    <row r="44" spans="1:11">
      <c r="A44" s="1">
        <f>HYPERLINK("https://lsnyc.legalserver.org/matter/dynamic-profile/view/1877946","18-1877946")</f>
        <v>0</v>
      </c>
      <c r="B44" t="s">
        <v>48</v>
      </c>
      <c r="C44" t="s">
        <v>123</v>
      </c>
      <c r="D44" t="s">
        <v>205</v>
      </c>
      <c r="E44" t="s">
        <v>284</v>
      </c>
      <c r="F44">
        <v>21</v>
      </c>
      <c r="G44">
        <v>11206</v>
      </c>
      <c r="H44" t="s">
        <v>374</v>
      </c>
      <c r="I44" t="s">
        <v>378</v>
      </c>
      <c r="J44" t="s">
        <v>380</v>
      </c>
    </row>
    <row r="45" spans="1:11">
      <c r="A45" s="1">
        <f>HYPERLINK("https://lsnyc.legalserver.org/matter/dynamic-profile/view/1879361","18-1879361")</f>
        <v>0</v>
      </c>
      <c r="B45" t="s">
        <v>49</v>
      </c>
      <c r="C45" t="s">
        <v>111</v>
      </c>
      <c r="D45" t="s">
        <v>193</v>
      </c>
      <c r="E45" t="s">
        <v>272</v>
      </c>
      <c r="F45" t="s">
        <v>337</v>
      </c>
      <c r="G45">
        <v>11239</v>
      </c>
      <c r="H45" t="s">
        <v>374</v>
      </c>
      <c r="I45" t="s">
        <v>378</v>
      </c>
      <c r="J45" t="s">
        <v>380</v>
      </c>
    </row>
    <row r="46" spans="1:11">
      <c r="A46" s="1">
        <f>HYPERLINK("https://lsnyc.legalserver.org/matter/dynamic-profile/view/1881098","18-1881098")</f>
        <v>0</v>
      </c>
      <c r="B46" t="s">
        <v>50</v>
      </c>
      <c r="C46" t="s">
        <v>124</v>
      </c>
      <c r="D46" t="s">
        <v>206</v>
      </c>
      <c r="E46" t="s">
        <v>285</v>
      </c>
      <c r="F46" t="s">
        <v>329</v>
      </c>
      <c r="G46">
        <v>11208</v>
      </c>
      <c r="H46" t="s">
        <v>374</v>
      </c>
      <c r="I46" t="s">
        <v>378</v>
      </c>
      <c r="J46" t="s">
        <v>380</v>
      </c>
    </row>
    <row r="47" spans="1:11">
      <c r="A47" s="1">
        <f>HYPERLINK("https://lsnyc.legalserver.org/matter/dynamic-profile/view/1883701","18-1883701")</f>
        <v>0</v>
      </c>
      <c r="B47" t="s">
        <v>51</v>
      </c>
      <c r="C47" t="s">
        <v>125</v>
      </c>
      <c r="D47" t="s">
        <v>207</v>
      </c>
      <c r="E47" t="s">
        <v>286</v>
      </c>
      <c r="F47" t="s">
        <v>338</v>
      </c>
      <c r="G47">
        <v>11233</v>
      </c>
      <c r="H47" t="s">
        <v>374</v>
      </c>
      <c r="I47" t="s">
        <v>378</v>
      </c>
      <c r="J47" t="s">
        <v>380</v>
      </c>
    </row>
    <row r="48" spans="1:11">
      <c r="A48" s="1">
        <f>HYPERLINK("https://lsnyc.legalserver.org/matter/dynamic-profile/view/1887641","19-1887641")</f>
        <v>0</v>
      </c>
      <c r="B48" t="s">
        <v>52</v>
      </c>
      <c r="C48" t="s">
        <v>126</v>
      </c>
      <c r="D48" t="s">
        <v>208</v>
      </c>
      <c r="E48" t="s">
        <v>264</v>
      </c>
      <c r="F48" t="s">
        <v>351</v>
      </c>
      <c r="G48">
        <v>11233</v>
      </c>
      <c r="H48" t="s">
        <v>374</v>
      </c>
      <c r="I48" t="s">
        <v>378</v>
      </c>
      <c r="J48" t="s">
        <v>380</v>
      </c>
    </row>
    <row r="49" spans="1:10">
      <c r="A49" s="1">
        <f>HYPERLINK("https://lsnyc.legalserver.org/matter/dynamic-profile/view/1887643","19-1887643")</f>
        <v>0</v>
      </c>
      <c r="B49" t="s">
        <v>52</v>
      </c>
      <c r="C49" t="s">
        <v>127</v>
      </c>
      <c r="D49" t="s">
        <v>209</v>
      </c>
      <c r="E49" t="s">
        <v>287</v>
      </c>
      <c r="F49" t="s">
        <v>352</v>
      </c>
      <c r="G49">
        <v>11208</v>
      </c>
      <c r="H49" t="s">
        <v>374</v>
      </c>
      <c r="I49" t="s">
        <v>378</v>
      </c>
      <c r="J49" t="s">
        <v>380</v>
      </c>
    </row>
    <row r="50" spans="1:10">
      <c r="A50" s="1">
        <f>HYPERLINK("https://lsnyc.legalserver.org/matter/dynamic-profile/view/1891295","19-1891295")</f>
        <v>0</v>
      </c>
      <c r="B50" t="s">
        <v>53</v>
      </c>
      <c r="C50" t="s">
        <v>128</v>
      </c>
      <c r="D50" t="s">
        <v>210</v>
      </c>
      <c r="E50" t="s">
        <v>288</v>
      </c>
      <c r="F50" t="s">
        <v>353</v>
      </c>
      <c r="G50">
        <v>11212</v>
      </c>
      <c r="H50" t="s">
        <v>374</v>
      </c>
      <c r="I50" t="s">
        <v>378</v>
      </c>
      <c r="J50" t="s">
        <v>380</v>
      </c>
    </row>
    <row r="51" spans="1:10">
      <c r="A51" s="1">
        <f>HYPERLINK("https://lsnyc.legalserver.org/matter/dynamic-profile/view/1894962","19-1894962")</f>
        <v>0</v>
      </c>
      <c r="B51" t="s">
        <v>23</v>
      </c>
      <c r="C51" t="s">
        <v>129</v>
      </c>
      <c r="D51" t="s">
        <v>192</v>
      </c>
      <c r="E51" t="s">
        <v>289</v>
      </c>
      <c r="F51" t="s">
        <v>354</v>
      </c>
      <c r="G51">
        <v>11239</v>
      </c>
      <c r="H51" t="s">
        <v>374</v>
      </c>
      <c r="I51" t="s">
        <v>378</v>
      </c>
      <c r="J51" t="s">
        <v>380</v>
      </c>
    </row>
    <row r="52" spans="1:10">
      <c r="A52" s="1">
        <f>HYPERLINK("https://lsnyc.legalserver.org/matter/dynamic-profile/view/1895077","19-1895077")</f>
        <v>0</v>
      </c>
      <c r="B52" t="s">
        <v>54</v>
      </c>
      <c r="C52" t="s">
        <v>130</v>
      </c>
      <c r="D52" t="s">
        <v>211</v>
      </c>
      <c r="E52" t="s">
        <v>290</v>
      </c>
      <c r="F52">
        <v>426</v>
      </c>
      <c r="G52">
        <v>11208</v>
      </c>
      <c r="H52" t="s">
        <v>374</v>
      </c>
      <c r="I52" t="s">
        <v>378</v>
      </c>
      <c r="J52" t="s">
        <v>380</v>
      </c>
    </row>
    <row r="53" spans="1:10">
      <c r="A53" s="1">
        <f>HYPERLINK("https://lsnyc.legalserver.org/matter/dynamic-profile/view/1896032","19-1896032")</f>
        <v>0</v>
      </c>
      <c r="B53" t="s">
        <v>55</v>
      </c>
      <c r="C53" t="s">
        <v>131</v>
      </c>
      <c r="D53" t="s">
        <v>212</v>
      </c>
      <c r="E53" t="s">
        <v>291</v>
      </c>
      <c r="F53" t="s">
        <v>355</v>
      </c>
      <c r="G53">
        <v>11212</v>
      </c>
      <c r="H53" t="s">
        <v>374</v>
      </c>
      <c r="I53" t="s">
        <v>378</v>
      </c>
      <c r="J53" t="s">
        <v>380</v>
      </c>
    </row>
    <row r="54" spans="1:10">
      <c r="A54" s="1">
        <f>HYPERLINK("https://lsnyc.legalserver.org/matter/dynamic-profile/view/1898488","19-1898488")</f>
        <v>0</v>
      </c>
      <c r="B54" t="s">
        <v>56</v>
      </c>
      <c r="C54" t="s">
        <v>132</v>
      </c>
      <c r="D54" t="s">
        <v>213</v>
      </c>
      <c r="E54" t="s">
        <v>292</v>
      </c>
      <c r="F54" t="s">
        <v>332</v>
      </c>
      <c r="G54">
        <v>11233</v>
      </c>
      <c r="H54" t="s">
        <v>374</v>
      </c>
      <c r="I54" t="s">
        <v>378</v>
      </c>
      <c r="J54" t="s">
        <v>380</v>
      </c>
    </row>
    <row r="55" spans="1:10">
      <c r="A55" s="1">
        <f>HYPERLINK("https://lsnyc.legalserver.org/matter/dynamic-profile/view/1899962","19-1899962")</f>
        <v>0</v>
      </c>
      <c r="B55" t="s">
        <v>57</v>
      </c>
      <c r="C55" t="s">
        <v>133</v>
      </c>
      <c r="D55" t="s">
        <v>214</v>
      </c>
      <c r="E55" t="s">
        <v>293</v>
      </c>
      <c r="F55">
        <v>413</v>
      </c>
      <c r="G55">
        <v>11207</v>
      </c>
      <c r="H55" t="s">
        <v>374</v>
      </c>
      <c r="I55" t="s">
        <v>378</v>
      </c>
      <c r="J55" t="s">
        <v>380</v>
      </c>
    </row>
    <row r="56" spans="1:10">
      <c r="A56" s="1">
        <f>HYPERLINK("https://lsnyc.legalserver.org/matter/dynamic-profile/view/1901618","19-1901618")</f>
        <v>0</v>
      </c>
      <c r="B56" t="s">
        <v>58</v>
      </c>
      <c r="C56" t="s">
        <v>134</v>
      </c>
      <c r="D56" t="s">
        <v>215</v>
      </c>
      <c r="E56" t="s">
        <v>294</v>
      </c>
      <c r="F56" t="s">
        <v>338</v>
      </c>
      <c r="G56">
        <v>11233</v>
      </c>
      <c r="H56" t="s">
        <v>374</v>
      </c>
      <c r="I56" t="s">
        <v>378</v>
      </c>
      <c r="J56" t="s">
        <v>380</v>
      </c>
    </row>
    <row r="57" spans="1:10">
      <c r="A57" s="1">
        <f>HYPERLINK("https://lsnyc.legalserver.org/matter/dynamic-profile/view/1903176","19-1903176")</f>
        <v>0</v>
      </c>
      <c r="B57" t="s">
        <v>59</v>
      </c>
      <c r="C57" t="s">
        <v>135</v>
      </c>
      <c r="D57" t="s">
        <v>216</v>
      </c>
      <c r="E57" t="s">
        <v>295</v>
      </c>
      <c r="F57" t="s">
        <v>338</v>
      </c>
      <c r="G57">
        <v>11233</v>
      </c>
      <c r="H57" t="s">
        <v>374</v>
      </c>
      <c r="I57" t="s">
        <v>378</v>
      </c>
      <c r="J57" t="s">
        <v>380</v>
      </c>
    </row>
    <row r="58" spans="1:10">
      <c r="A58" s="1">
        <f>HYPERLINK("https://lsnyc.legalserver.org/matter/dynamic-profile/view/1903654","19-1903654")</f>
        <v>0</v>
      </c>
      <c r="B58" t="s">
        <v>60</v>
      </c>
      <c r="C58" t="s">
        <v>136</v>
      </c>
      <c r="D58" t="s">
        <v>217</v>
      </c>
      <c r="E58" t="s">
        <v>296</v>
      </c>
      <c r="F58" t="s">
        <v>338</v>
      </c>
      <c r="G58">
        <v>11225</v>
      </c>
      <c r="H58" t="s">
        <v>374</v>
      </c>
      <c r="I58" t="s">
        <v>378</v>
      </c>
      <c r="J58" t="s">
        <v>380</v>
      </c>
    </row>
    <row r="59" spans="1:10">
      <c r="A59" s="1">
        <f>HYPERLINK("https://lsnyc.legalserver.org/matter/dynamic-profile/view/1904033","19-1904033")</f>
        <v>0</v>
      </c>
      <c r="B59" t="s">
        <v>61</v>
      </c>
      <c r="C59" t="s">
        <v>137</v>
      </c>
      <c r="D59" t="s">
        <v>218</v>
      </c>
      <c r="E59" t="s">
        <v>297</v>
      </c>
      <c r="F59" t="s">
        <v>342</v>
      </c>
      <c r="G59">
        <v>11233</v>
      </c>
      <c r="H59" t="s">
        <v>374</v>
      </c>
      <c r="I59" t="s">
        <v>378</v>
      </c>
      <c r="J59" t="s">
        <v>380</v>
      </c>
    </row>
    <row r="60" spans="1:10">
      <c r="A60" s="1">
        <f>HYPERLINK("https://lsnyc.legalserver.org/matter/dynamic-profile/view/1907227","19-1907227")</f>
        <v>0</v>
      </c>
      <c r="B60" t="s">
        <v>62</v>
      </c>
      <c r="C60" t="s">
        <v>92</v>
      </c>
      <c r="D60" t="s">
        <v>219</v>
      </c>
      <c r="E60" t="s">
        <v>298</v>
      </c>
      <c r="F60" t="s">
        <v>337</v>
      </c>
      <c r="G60">
        <v>11233</v>
      </c>
      <c r="H60" t="s">
        <v>374</v>
      </c>
      <c r="I60" t="s">
        <v>378</v>
      </c>
      <c r="J60" t="s">
        <v>380</v>
      </c>
    </row>
    <row r="61" spans="1:10">
      <c r="A61" s="1">
        <f>HYPERLINK("https://lsnyc.legalserver.org/matter/dynamic-profile/view/1907258","19-1907258")</f>
        <v>0</v>
      </c>
      <c r="B61" t="s">
        <v>63</v>
      </c>
      <c r="C61" t="s">
        <v>138</v>
      </c>
      <c r="D61" t="s">
        <v>220</v>
      </c>
      <c r="E61" t="s">
        <v>299</v>
      </c>
      <c r="F61" t="s">
        <v>338</v>
      </c>
      <c r="G61">
        <v>11233</v>
      </c>
      <c r="H61" t="s">
        <v>374</v>
      </c>
      <c r="I61" t="s">
        <v>378</v>
      </c>
      <c r="J61" t="s">
        <v>380</v>
      </c>
    </row>
    <row r="62" spans="1:10">
      <c r="A62" s="1">
        <f>HYPERLINK("https://lsnyc.legalserver.org/matter/dynamic-profile/view/1907747","19-1907747")</f>
        <v>0</v>
      </c>
      <c r="B62" t="s">
        <v>64</v>
      </c>
      <c r="C62" t="s">
        <v>139</v>
      </c>
      <c r="D62" t="s">
        <v>221</v>
      </c>
      <c r="E62" t="s">
        <v>300</v>
      </c>
      <c r="F62" t="s">
        <v>356</v>
      </c>
      <c r="G62">
        <v>11219</v>
      </c>
      <c r="H62" t="s">
        <v>374</v>
      </c>
      <c r="I62" t="s">
        <v>378</v>
      </c>
      <c r="J62" t="s">
        <v>380</v>
      </c>
    </row>
    <row r="63" spans="1:10">
      <c r="A63" s="1">
        <f>HYPERLINK("https://lsnyc.legalserver.org/matter/dynamic-profile/view/1908313","19-1908313")</f>
        <v>0</v>
      </c>
      <c r="B63" t="s">
        <v>65</v>
      </c>
      <c r="C63" t="s">
        <v>140</v>
      </c>
      <c r="D63" t="s">
        <v>222</v>
      </c>
      <c r="E63" t="s">
        <v>301</v>
      </c>
      <c r="F63" t="s">
        <v>357</v>
      </c>
      <c r="G63">
        <v>11233</v>
      </c>
      <c r="H63" t="s">
        <v>374</v>
      </c>
      <c r="I63" t="s">
        <v>378</v>
      </c>
      <c r="J63" t="s">
        <v>380</v>
      </c>
    </row>
    <row r="64" spans="1:10">
      <c r="A64" s="1">
        <f>HYPERLINK("https://lsnyc.legalserver.org/matter/dynamic-profile/view/1909768","19-1909768")</f>
        <v>0</v>
      </c>
      <c r="B64" t="s">
        <v>66</v>
      </c>
      <c r="C64" t="s">
        <v>141</v>
      </c>
      <c r="D64" t="s">
        <v>223</v>
      </c>
      <c r="E64" t="s">
        <v>302</v>
      </c>
      <c r="F64" t="s">
        <v>358</v>
      </c>
      <c r="G64">
        <v>11207</v>
      </c>
      <c r="H64" t="s">
        <v>374</v>
      </c>
      <c r="I64" t="s">
        <v>378</v>
      </c>
      <c r="J64" t="s">
        <v>380</v>
      </c>
    </row>
    <row r="65" spans="1:11">
      <c r="A65" s="1">
        <f>HYPERLINK("https://lsnyc.legalserver.org/matter/dynamic-profile/view/1884304","18-1884304")</f>
        <v>0</v>
      </c>
      <c r="B65" t="s">
        <v>67</v>
      </c>
      <c r="C65" t="s">
        <v>142</v>
      </c>
      <c r="D65" t="s">
        <v>192</v>
      </c>
      <c r="E65" t="s">
        <v>303</v>
      </c>
      <c r="F65" t="s">
        <v>359</v>
      </c>
      <c r="G65">
        <v>11212</v>
      </c>
      <c r="H65" t="s">
        <v>374</v>
      </c>
      <c r="I65" t="s">
        <v>379</v>
      </c>
      <c r="J65" t="s">
        <v>380</v>
      </c>
      <c r="K65" t="s">
        <v>387</v>
      </c>
    </row>
    <row r="66" spans="1:11">
      <c r="A66" s="1">
        <f>HYPERLINK("https://lsnyc.legalserver.org/matter/dynamic-profile/view/1859857","18-1859857")</f>
        <v>0</v>
      </c>
      <c r="B66" t="s">
        <v>68</v>
      </c>
      <c r="C66" t="s">
        <v>143</v>
      </c>
      <c r="D66" t="s">
        <v>224</v>
      </c>
      <c r="E66" t="s">
        <v>304</v>
      </c>
      <c r="F66" t="s">
        <v>360</v>
      </c>
      <c r="G66">
        <v>11212</v>
      </c>
      <c r="I66" t="s">
        <v>376</v>
      </c>
      <c r="J66" t="s">
        <v>381</v>
      </c>
    </row>
    <row r="67" spans="1:11">
      <c r="A67" s="1">
        <f>HYPERLINK("https://lsnyc.legalserver.org/matter/dynamic-profile/view/1862825","18-1862825")</f>
        <v>0</v>
      </c>
      <c r="B67" t="s">
        <v>69</v>
      </c>
      <c r="C67" t="s">
        <v>144</v>
      </c>
      <c r="D67" t="s">
        <v>225</v>
      </c>
      <c r="E67" t="s">
        <v>305</v>
      </c>
      <c r="F67" t="s">
        <v>361</v>
      </c>
      <c r="G67">
        <v>11233</v>
      </c>
      <c r="I67" t="s">
        <v>376</v>
      </c>
      <c r="J67" t="s">
        <v>380</v>
      </c>
    </row>
    <row r="68" spans="1:11">
      <c r="A68" s="1">
        <f>HYPERLINK("https://lsnyc.legalserver.org/matter/dynamic-profile/view/1911529","19-1911529")</f>
        <v>0</v>
      </c>
      <c r="B68" t="s">
        <v>70</v>
      </c>
      <c r="C68" t="s">
        <v>145</v>
      </c>
      <c r="D68" t="s">
        <v>226</v>
      </c>
      <c r="E68" t="s">
        <v>306</v>
      </c>
      <c r="F68">
        <v>3</v>
      </c>
      <c r="G68">
        <v>11207</v>
      </c>
      <c r="I68" t="s">
        <v>376</v>
      </c>
      <c r="J68" t="s">
        <v>380</v>
      </c>
    </row>
    <row r="69" spans="1:11">
      <c r="A69" s="1">
        <f>HYPERLINK("https://lsnyc.legalserver.org/matter/dynamic-profile/view/1912787","19-1912787")</f>
        <v>0</v>
      </c>
      <c r="B69" t="s">
        <v>71</v>
      </c>
      <c r="C69" t="s">
        <v>139</v>
      </c>
      <c r="D69" t="s">
        <v>192</v>
      </c>
      <c r="E69" t="s">
        <v>307</v>
      </c>
      <c r="G69">
        <v>11233</v>
      </c>
      <c r="I69" t="s">
        <v>376</v>
      </c>
      <c r="J69" t="s">
        <v>380</v>
      </c>
    </row>
    <row r="70" spans="1:11">
      <c r="A70" s="1">
        <f>HYPERLINK("https://lsnyc.legalserver.org/matter/dynamic-profile/view/1886848","19-1886848")</f>
        <v>0</v>
      </c>
      <c r="B70" t="s">
        <v>72</v>
      </c>
      <c r="C70" t="s">
        <v>146</v>
      </c>
      <c r="D70" t="s">
        <v>126</v>
      </c>
      <c r="E70" t="s">
        <v>308</v>
      </c>
      <c r="F70" t="s">
        <v>333</v>
      </c>
      <c r="G70">
        <v>11206</v>
      </c>
      <c r="I70" t="s">
        <v>377</v>
      </c>
      <c r="J70" t="s">
        <v>381</v>
      </c>
    </row>
    <row r="71" spans="1:11">
      <c r="A71" s="1">
        <f>HYPERLINK("https://lsnyc.legalserver.org/matter/dynamic-profile/view/1887181","19-1887181")</f>
        <v>0</v>
      </c>
      <c r="B71" t="s">
        <v>73</v>
      </c>
      <c r="C71" t="s">
        <v>147</v>
      </c>
      <c r="D71" t="s">
        <v>227</v>
      </c>
      <c r="E71" t="s">
        <v>309</v>
      </c>
      <c r="F71" t="s">
        <v>362</v>
      </c>
      <c r="G71">
        <v>11216</v>
      </c>
      <c r="I71" t="s">
        <v>377</v>
      </c>
      <c r="J71" t="s">
        <v>381</v>
      </c>
    </row>
    <row r="72" spans="1:11">
      <c r="A72" s="1">
        <f>HYPERLINK("https://lsnyc.legalserver.org/matter/dynamic-profile/view/1911375","19-1911375")</f>
        <v>0</v>
      </c>
      <c r="B72" t="s">
        <v>74</v>
      </c>
      <c r="C72" t="s">
        <v>148</v>
      </c>
      <c r="D72" t="s">
        <v>228</v>
      </c>
      <c r="E72" t="s">
        <v>310</v>
      </c>
      <c r="G72">
        <v>11233</v>
      </c>
      <c r="I72" t="s">
        <v>377</v>
      </c>
      <c r="J72" t="s">
        <v>380</v>
      </c>
    </row>
    <row r="73" spans="1:11">
      <c r="A73" s="1">
        <f>HYPERLINK("https://lsnyc.legalserver.org/matter/dynamic-profile/view/1873050","18-1873050")</f>
        <v>0</v>
      </c>
      <c r="B73" t="s">
        <v>75</v>
      </c>
      <c r="C73" t="s">
        <v>149</v>
      </c>
      <c r="D73" t="s">
        <v>229</v>
      </c>
      <c r="E73" t="s">
        <v>311</v>
      </c>
      <c r="F73" t="s">
        <v>363</v>
      </c>
      <c r="G73">
        <v>11236</v>
      </c>
      <c r="I73" t="s">
        <v>378</v>
      </c>
      <c r="J73" t="s">
        <v>381</v>
      </c>
    </row>
    <row r="74" spans="1:11">
      <c r="A74" s="1">
        <f>HYPERLINK("https://lsnyc.legalserver.org/matter/dynamic-profile/view/1909256","19-1909256")</f>
        <v>0</v>
      </c>
      <c r="B74" t="s">
        <v>13</v>
      </c>
      <c r="C74" t="s">
        <v>150</v>
      </c>
      <c r="D74" t="s">
        <v>230</v>
      </c>
      <c r="E74" t="s">
        <v>312</v>
      </c>
      <c r="F74" t="s">
        <v>363</v>
      </c>
      <c r="G74">
        <v>11210</v>
      </c>
      <c r="J74" t="s">
        <v>382</v>
      </c>
    </row>
    <row r="75" spans="1:11">
      <c r="A75" s="1">
        <f>HYPERLINK("https://lsnyc.legalserver.org/matter/dynamic-profile/view/1909596","19-1909596")</f>
        <v>0</v>
      </c>
      <c r="B75" t="s">
        <v>66</v>
      </c>
      <c r="C75" t="s">
        <v>151</v>
      </c>
      <c r="D75" t="s">
        <v>231</v>
      </c>
      <c r="E75" t="s">
        <v>313</v>
      </c>
      <c r="F75" t="s">
        <v>364</v>
      </c>
      <c r="G75">
        <v>11233</v>
      </c>
      <c r="J75" t="s">
        <v>383</v>
      </c>
    </row>
    <row r="76" spans="1:11">
      <c r="A76" s="1">
        <f>HYPERLINK("https://lsnyc.legalserver.org/matter/dynamic-profile/view/1909616","19-1909616")</f>
        <v>0</v>
      </c>
      <c r="B76" t="s">
        <v>76</v>
      </c>
      <c r="C76" t="s">
        <v>152</v>
      </c>
      <c r="D76" t="s">
        <v>232</v>
      </c>
      <c r="E76" t="s">
        <v>314</v>
      </c>
      <c r="G76">
        <v>11208</v>
      </c>
      <c r="J76" t="s">
        <v>382</v>
      </c>
    </row>
    <row r="77" spans="1:11">
      <c r="A77" s="1">
        <f>HYPERLINK("https://lsnyc.legalserver.org/matter/dynamic-profile/view/1910302","19-1910302")</f>
        <v>0</v>
      </c>
      <c r="B77" t="s">
        <v>77</v>
      </c>
      <c r="C77" t="s">
        <v>153</v>
      </c>
      <c r="D77" t="s">
        <v>203</v>
      </c>
      <c r="E77" t="s">
        <v>315</v>
      </c>
      <c r="G77">
        <v>11225</v>
      </c>
      <c r="J77" t="s">
        <v>382</v>
      </c>
    </row>
    <row r="78" spans="1:11">
      <c r="A78" s="1">
        <f>HYPERLINK("https://lsnyc.legalserver.org/matter/dynamic-profile/view/1910586","19-1910586")</f>
        <v>0</v>
      </c>
      <c r="B78" t="s">
        <v>22</v>
      </c>
      <c r="C78" t="s">
        <v>154</v>
      </c>
      <c r="D78" t="s">
        <v>233</v>
      </c>
      <c r="E78" t="s">
        <v>316</v>
      </c>
      <c r="F78" t="s">
        <v>365</v>
      </c>
      <c r="G78">
        <v>11223</v>
      </c>
      <c r="J78" t="s">
        <v>382</v>
      </c>
    </row>
    <row r="79" spans="1:11">
      <c r="A79" s="1">
        <f>HYPERLINK("https://lsnyc.legalserver.org/matter/dynamic-profile/view/1910814","19-1910814")</f>
        <v>0</v>
      </c>
      <c r="B79" t="s">
        <v>78</v>
      </c>
      <c r="C79" t="s">
        <v>155</v>
      </c>
      <c r="D79" t="s">
        <v>234</v>
      </c>
      <c r="E79" t="s">
        <v>317</v>
      </c>
      <c r="G79">
        <v>11206</v>
      </c>
      <c r="J79" t="s">
        <v>382</v>
      </c>
    </row>
    <row r="80" spans="1:11">
      <c r="A80" s="1">
        <f>HYPERLINK("https://lsnyc.legalserver.org/matter/dynamic-profile/view/1911192","19-1911192")</f>
        <v>0</v>
      </c>
      <c r="B80" t="s">
        <v>18</v>
      </c>
      <c r="C80" t="s">
        <v>156</v>
      </c>
      <c r="D80" t="s">
        <v>235</v>
      </c>
      <c r="E80" t="s">
        <v>318</v>
      </c>
      <c r="G80">
        <v>11206</v>
      </c>
      <c r="J80" t="s">
        <v>382</v>
      </c>
    </row>
    <row r="81" spans="1:10">
      <c r="A81" s="1">
        <f>HYPERLINK("https://lsnyc.legalserver.org/matter/dynamic-profile/view/1911672","19-1911672")</f>
        <v>0</v>
      </c>
      <c r="B81" t="s">
        <v>79</v>
      </c>
      <c r="C81" t="s">
        <v>157</v>
      </c>
      <c r="D81" t="s">
        <v>236</v>
      </c>
      <c r="E81" t="s">
        <v>319</v>
      </c>
      <c r="F81" t="s">
        <v>366</v>
      </c>
      <c r="G81">
        <v>11212</v>
      </c>
      <c r="J81" t="s">
        <v>382</v>
      </c>
    </row>
    <row r="82" spans="1:10">
      <c r="A82" s="1">
        <f>HYPERLINK("https://lsnyc.legalserver.org/matter/dynamic-profile/view/1912331","19-1912331")</f>
        <v>0</v>
      </c>
      <c r="B82" t="s">
        <v>80</v>
      </c>
      <c r="C82" t="s">
        <v>158</v>
      </c>
      <c r="D82" t="s">
        <v>237</v>
      </c>
      <c r="E82" t="s">
        <v>320</v>
      </c>
      <c r="F82" t="s">
        <v>367</v>
      </c>
      <c r="G82">
        <v>11226</v>
      </c>
      <c r="J82" t="s">
        <v>382</v>
      </c>
    </row>
    <row r="83" spans="1:10">
      <c r="A83" s="1">
        <f>HYPERLINK("https://lsnyc.legalserver.org/matter/dynamic-profile/view/1912359","19-1912359")</f>
        <v>0</v>
      </c>
      <c r="B83" t="s">
        <v>80</v>
      </c>
      <c r="C83" t="s">
        <v>159</v>
      </c>
      <c r="D83" t="s">
        <v>238</v>
      </c>
      <c r="E83" t="s">
        <v>321</v>
      </c>
      <c r="F83" t="s">
        <v>358</v>
      </c>
      <c r="G83">
        <v>11210</v>
      </c>
      <c r="J83" t="s">
        <v>382</v>
      </c>
    </row>
    <row r="84" spans="1:10">
      <c r="A84" s="1">
        <f>HYPERLINK("https://lsnyc.legalserver.org/matter/dynamic-profile/view/1912590","19-1912590")</f>
        <v>0</v>
      </c>
      <c r="B84" t="s">
        <v>81</v>
      </c>
      <c r="C84" t="s">
        <v>160</v>
      </c>
      <c r="D84" t="s">
        <v>239</v>
      </c>
      <c r="E84" t="s">
        <v>322</v>
      </c>
      <c r="G84">
        <v>11201</v>
      </c>
      <c r="J84" t="s">
        <v>382</v>
      </c>
    </row>
    <row r="85" spans="1:10">
      <c r="A85" s="1">
        <f>HYPERLINK("https://lsnyc.legalserver.org/matter/dynamic-profile/view/1912628","19-1912628")</f>
        <v>0</v>
      </c>
      <c r="B85" t="s">
        <v>81</v>
      </c>
      <c r="C85" t="s">
        <v>161</v>
      </c>
      <c r="D85" t="s">
        <v>240</v>
      </c>
      <c r="E85" t="s">
        <v>323</v>
      </c>
      <c r="F85" t="s">
        <v>368</v>
      </c>
      <c r="G85">
        <v>11226</v>
      </c>
      <c r="J85" t="s">
        <v>382</v>
      </c>
    </row>
    <row r="86" spans="1:10">
      <c r="A86" s="1">
        <f>HYPERLINK("https://lsnyc.legalserver.org/matter/dynamic-profile/view/1912768","19-1912768")</f>
        <v>0</v>
      </c>
      <c r="B86" t="s">
        <v>71</v>
      </c>
      <c r="C86" t="s">
        <v>162</v>
      </c>
      <c r="D86" t="s">
        <v>241</v>
      </c>
      <c r="E86" t="s">
        <v>324</v>
      </c>
      <c r="G86">
        <v>11212</v>
      </c>
      <c r="J86" t="s">
        <v>382</v>
      </c>
    </row>
    <row r="87" spans="1:10">
      <c r="A87" s="1">
        <f>HYPERLINK("https://lsnyc.legalserver.org/matter/dynamic-profile/view/1912867","19-1912867")</f>
        <v>0</v>
      </c>
      <c r="B87" t="s">
        <v>71</v>
      </c>
      <c r="C87" t="s">
        <v>163</v>
      </c>
      <c r="D87" t="s">
        <v>242</v>
      </c>
      <c r="E87" t="s">
        <v>325</v>
      </c>
      <c r="F87" t="s">
        <v>369</v>
      </c>
      <c r="G87">
        <v>11210</v>
      </c>
      <c r="J87" t="s">
        <v>382</v>
      </c>
    </row>
    <row r="88" spans="1:10">
      <c r="A88" s="1">
        <f>HYPERLINK("https://lsnyc.legalserver.org/matter/dynamic-profile/view/1913207","19-1913207")</f>
        <v>0</v>
      </c>
      <c r="B88" t="s">
        <v>82</v>
      </c>
      <c r="C88" t="s">
        <v>164</v>
      </c>
      <c r="D88" t="s">
        <v>243</v>
      </c>
      <c r="E88" t="s">
        <v>326</v>
      </c>
      <c r="G88">
        <v>11226</v>
      </c>
      <c r="J88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2019-10-31T15:48:51Z</dcterms:created>
  <dcterms:modified xsi:type="dcterms:W3CDTF">2019-10-31T15:48:51Z</dcterms:modified>
</cp:coreProperties>
</file>