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<sst xmlns="http://schemas.openxmlformats.org/spreadsheetml/2006/main" count="1220" uniqueCount="226">
  <si>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</si>
  <si>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</si>
  <si>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</si>
  <si>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</si>
  <si>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</si>
  <si>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</si>
  <si>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</si>
  <si>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</si>
  <si>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HRA Proceeding Type</t>
  </si>
  <si>
    <t>MLS</t>
  </si>
  <si>
    <t>Rosner, Julia</t>
  </si>
  <si>
    <t>Benitez, Vicenta</t>
  </si>
  <si>
    <t>Brito, Victor</t>
  </si>
  <si>
    <t>Goldman, Caitlin</t>
  </si>
  <si>
    <t>Cook, Veronica</t>
  </si>
  <si>
    <t>Martinez Alonzo, Washcarina</t>
  </si>
  <si>
    <t>Garcia, Alexandra</t>
  </si>
  <si>
    <t>Dejesus, Maria</t>
  </si>
  <si>
    <t>Cayetano, Ramon</t>
  </si>
  <si>
    <t>Thompkins, Catarlton</t>
  </si>
  <si>
    <t>Hayes, Pamela</t>
  </si>
  <si>
    <t>Mouzon, Eboney</t>
  </si>
  <si>
    <t>Richardson, Halana</t>
  </si>
  <si>
    <t>Mvunga, Teresa</t>
  </si>
  <si>
    <t>Higgins, Gary</t>
  </si>
  <si>
    <t>Reboredo, Gabriel</t>
  </si>
  <si>
    <t>Romanelli, Kathy</t>
  </si>
  <si>
    <t>Walker, Arkies</t>
  </si>
  <si>
    <t>Lugo, William A</t>
  </si>
  <si>
    <t>McCray, Michael</t>
  </si>
  <si>
    <t>Crocco, Marie</t>
  </si>
  <si>
    <t>McCarthy, Coleen</t>
  </si>
  <si>
    <t>Vargas, Massiel</t>
  </si>
  <si>
    <t>Figueroa, Luceilinn</t>
  </si>
  <si>
    <t>Chang, Peter</t>
  </si>
  <si>
    <t>Campillo, Lydia</t>
  </si>
  <si>
    <t>Martinez, Wanda</t>
  </si>
  <si>
    <t>Taylor, Eric</t>
  </si>
  <si>
    <t>Cauchi, Michel</t>
  </si>
  <si>
    <t>Nkombe, Ginette</t>
  </si>
  <si>
    <t>Gonzalez, Sonia</t>
  </si>
  <si>
    <t>Caban, Madeline</t>
  </si>
  <si>
    <t>Vera, Laura</t>
  </si>
  <si>
    <t>Perez, Jefferson</t>
  </si>
  <si>
    <t>Hamani, Amina</t>
  </si>
  <si>
    <t>Garcia, Maria</t>
  </si>
  <si>
    <t>Sanchez, Joshua A</t>
  </si>
  <si>
    <t>Hyland, DAniel</t>
  </si>
  <si>
    <t>Brady, Shaina</t>
  </si>
  <si>
    <t>Torres, Christian</t>
  </si>
  <si>
    <t>Elaktaa, Aesha</t>
  </si>
  <si>
    <t>Akram, Amirah</t>
  </si>
  <si>
    <t>Alvarado, Keila</t>
  </si>
  <si>
    <t>Sanchez, Alma</t>
  </si>
  <si>
    <t>Castillo, Idalis</t>
  </si>
  <si>
    <t>Rivera, Andre</t>
  </si>
  <si>
    <t>Ayinde, Afeez</t>
  </si>
  <si>
    <t>Flores, Veronica</t>
  </si>
  <si>
    <t>Roberts, Claudine</t>
  </si>
  <si>
    <t>Lyubarova, Surayyo</t>
  </si>
  <si>
    <t>Shelly, Denise</t>
  </si>
  <si>
    <t>Taveras, Freddy</t>
  </si>
  <si>
    <t>Sayles, Monique</t>
  </si>
  <si>
    <t>Crawford, Natasha</t>
  </si>
  <si>
    <t>Sastre, Selina</t>
  </si>
  <si>
    <t>Galan-Batista, David</t>
  </si>
  <si>
    <t>Stewart, Lynda</t>
  </si>
  <si>
    <t>Chacon, Mauricio</t>
  </si>
  <si>
    <t>Ortega, Carlos</t>
  </si>
  <si>
    <t>Perez, David</t>
  </si>
  <si>
    <t>Pettiway, Barbara</t>
  </si>
  <si>
    <t>Priestley, Ulani</t>
  </si>
  <si>
    <t>Best, Tyhesia</t>
  </si>
  <si>
    <t>Gordon, Mark</t>
  </si>
  <si>
    <t>Roman, Leisha</t>
  </si>
  <si>
    <t>Gontijo-Davis, Marina</t>
  </si>
  <si>
    <t>Angel, Spencer</t>
  </si>
  <si>
    <t>Lopez, Gonzalo</t>
  </si>
  <si>
    <t>Cuellar, Erik</t>
  </si>
  <si>
    <t>Fernandez, Anaise</t>
  </si>
  <si>
    <t>Goold, Morgan J</t>
  </si>
  <si>
    <t>Violante, Suzette</t>
  </si>
  <si>
    <t>Coriglino, Diane</t>
  </si>
  <si>
    <t>Ackman, Raphael</t>
  </si>
  <si>
    <t>Gessler, Katerina</t>
  </si>
  <si>
    <t>Krohmer, Berenice</t>
  </si>
  <si>
    <t>Davis, Bruce</t>
  </si>
  <si>
    <t>Williams, Eugene</t>
  </si>
  <si>
    <t>Feliz, Maxi</t>
  </si>
  <si>
    <t>Oppenhenier, Paul</t>
  </si>
  <si>
    <t>Zimba, Pamela M</t>
  </si>
  <si>
    <t>Mangual, Omayra</t>
  </si>
  <si>
    <t>Davis, David A</t>
  </si>
  <si>
    <t>Dixon, Carmen M</t>
  </si>
  <si>
    <t>Martinez, Dominga</t>
  </si>
  <si>
    <t>Osei-Tutu, Nana</t>
  </si>
  <si>
    <t>Diagne, Papa O</t>
  </si>
  <si>
    <t>Sessoms, Linda</t>
  </si>
  <si>
    <t>Funaro, Michael</t>
  </si>
  <si>
    <t>DeJesus, Anna</t>
  </si>
  <si>
    <t>Reyes Olmeda, Jose</t>
  </si>
  <si>
    <t>Gomez, Wendy</t>
  </si>
  <si>
    <t>Speakes, Damaris</t>
  </si>
  <si>
    <t>Turner, Michael</t>
  </si>
  <si>
    <t>Maynard, Shomari N</t>
  </si>
  <si>
    <t>Jimenez, Leocadio</t>
  </si>
  <si>
    <t>Reed, Stefen</t>
  </si>
  <si>
    <t>Hodge, Warren</t>
  </si>
  <si>
    <t>Salem, Fatima</t>
  </si>
  <si>
    <t>Vasquez, Julia</t>
  </si>
  <si>
    <t>Coard, Elijah</t>
  </si>
  <si>
    <t>Vega, Humberto</t>
  </si>
  <si>
    <t>Perez, Gabrielle</t>
  </si>
  <si>
    <t>Paredes, Ana D.</t>
  </si>
  <si>
    <t>Tavarez, Ramon</t>
  </si>
  <si>
    <t>Ashley, Weston</t>
  </si>
  <si>
    <t>Irby, Gladys</t>
  </si>
  <si>
    <t>Jones, Trammel</t>
  </si>
  <si>
    <t>Cowsh, Walter</t>
  </si>
  <si>
    <t>Dasilva, Asberth</t>
  </si>
  <si>
    <t>Keddy, Carol A</t>
  </si>
  <si>
    <t>Rosa, Moraima</t>
  </si>
  <si>
    <t>Chen, Yue Ming</t>
  </si>
  <si>
    <t>Gawinowska, Elzbieta</t>
  </si>
  <si>
    <t>Lavington, Vance A</t>
  </si>
  <si>
    <t>Epole, Noelle</t>
  </si>
  <si>
    <t>Pagan, Janine</t>
  </si>
  <si>
    <t>Mayfield, Elizabeth</t>
  </si>
  <si>
    <t>Chen, Zhen</t>
  </si>
  <si>
    <t>Estremera, Josiah​ A</t>
  </si>
  <si>
    <t>Ramirez, Nohemi</t>
  </si>
  <si>
    <t>Tang, Mei Su</t>
  </si>
  <si>
    <t>Herrera, Argentina</t>
  </si>
  <si>
    <t>Noel, Katiana</t>
  </si>
  <si>
    <t>Connerney, Erica</t>
  </si>
  <si>
    <t>Jerome, Clifford</t>
  </si>
  <si>
    <t>Payne, Wayne</t>
  </si>
  <si>
    <t>Ficklin, Denise</t>
  </si>
  <si>
    <t>Agafonova, Tatiana</t>
  </si>
  <si>
    <t>Moya, Rafael</t>
  </si>
  <si>
    <t>Mclen, Warren</t>
  </si>
  <si>
    <t>McCants, Nicole</t>
  </si>
  <si>
    <t>Donohue jr, Vincent T</t>
  </si>
  <si>
    <t>Barnes, Sashawni</t>
  </si>
  <si>
    <t>Sofer, Kobi</t>
  </si>
  <si>
    <t>Castillo, Jennifer</t>
  </si>
  <si>
    <t>Williams, Danielle E</t>
  </si>
  <si>
    <t>Suarez, Patricia</t>
  </si>
  <si>
    <t>Salcedo, Juan F</t>
  </si>
  <si>
    <t>Tinsley, Terry</t>
  </si>
  <si>
    <t>Abreu, Erminio</t>
  </si>
  <si>
    <t>Nettles, Donte</t>
  </si>
  <si>
    <t>Marte, Reimy</t>
  </si>
  <si>
    <t>Royal, Evadney</t>
  </si>
  <si>
    <t>Liu, Wei Long</t>
  </si>
  <si>
    <t>Fulcinelli, Elena</t>
  </si>
  <si>
    <t>Belizaire, Adiles</t>
  </si>
  <si>
    <t>Gaviola, Grilie</t>
  </si>
  <si>
    <t>Gonzalez, Aida</t>
  </si>
  <si>
    <t>Abdul-Hakim, Tamela</t>
  </si>
  <si>
    <t>Smith, Randy</t>
  </si>
  <si>
    <t>Wiggins, Sheena</t>
  </si>
  <si>
    <t>Hernandez, Teodoro</t>
  </si>
  <si>
    <t>Inglese, John</t>
  </si>
  <si>
    <t>Adams, Necilynn</t>
  </si>
  <si>
    <t>Ricks, Wilbert</t>
  </si>
  <si>
    <t>Westbrook, Arthur</t>
  </si>
  <si>
    <t>Mendez, Estenio</t>
  </si>
  <si>
    <t>Kigler, Matthew</t>
  </si>
  <si>
    <t>Miles, George</t>
  </si>
  <si>
    <t>Mino, Marcel</t>
  </si>
  <si>
    <t>Niniyokindi, Ella</t>
  </si>
  <si>
    <t>Blevins, Peter</t>
  </si>
  <si>
    <t>Gunnip, Shannon</t>
  </si>
  <si>
    <t>Dorcilhomme, Myrtho</t>
  </si>
  <si>
    <t>Suarez, Aldolfo</t>
  </si>
  <si>
    <t>Gagliardi, Gerard</t>
  </si>
  <si>
    <t>Schafer, Ozden</t>
  </si>
  <si>
    <t>Rosemond, Loubine</t>
  </si>
  <si>
    <t>Rivera, Stephen</t>
  </si>
  <si>
    <t>Chappel, Jasmine</t>
  </si>
  <si>
    <t>Capetillo, Georgina</t>
  </si>
  <si>
    <t>Carter, Tobias</t>
  </si>
  <si>
    <t>Barrera, Mauricio</t>
  </si>
  <si>
    <t>Liu, Elaine</t>
  </si>
  <si>
    <t>Johnson, Dwight</t>
  </si>
  <si>
    <t>Delossantos, Carlos</t>
  </si>
  <si>
    <t>Scott, Quincy</t>
  </si>
  <si>
    <t>Wallace, Patricia</t>
  </si>
  <si>
    <t>Gimenez, Menard</t>
  </si>
  <si>
    <t>Castillo, Nelson</t>
  </si>
  <si>
    <t>Johnson, Pamela</t>
  </si>
  <si>
    <t>Stone, Rebecca</t>
  </si>
  <si>
    <t>Rodjinske, Ryan</t>
  </si>
  <si>
    <t>Diaz, Guadalupe</t>
  </si>
  <si>
    <t>Mcklin, Richrad</t>
  </si>
  <si>
    <t>Gavaris, John</t>
  </si>
  <si>
    <t>Grigg, Edwin</t>
  </si>
  <si>
    <t>Tupas, Jonathan</t>
  </si>
  <si>
    <t>Rivera, Bernadette</t>
  </si>
  <si>
    <t>Cruz, Luis R</t>
  </si>
  <si>
    <t>Bennett, Patricia</t>
  </si>
  <si>
    <t>Niamji, Damar S</t>
  </si>
  <si>
    <t>Rodriguez, Sandra</t>
  </si>
  <si>
    <t>Sterling, Jodi</t>
  </si>
  <si>
    <t>Mousavi, Mahnav</t>
  </si>
  <si>
    <t>Woychowski, Roxanne</t>
  </si>
  <si>
    <t>Quinones, Hilaria J</t>
  </si>
  <si>
    <t>Woods, Nashon</t>
  </si>
  <si>
    <t>Barralaga, Rodrigo</t>
  </si>
  <si>
    <t>Ramirez, Christopher</t>
  </si>
  <si>
    <t>Polanski, Cristina</t>
  </si>
  <si>
    <t>Santos, Cesar</t>
  </si>
  <si>
    <t>Advice-No Retainer</t>
  </si>
  <si>
    <t>Advice-Investigation Retainer</t>
  </si>
  <si>
    <t>Admin Rep (Non-UI)</t>
  </si>
  <si>
    <t>UI Representation</t>
  </si>
  <si>
    <t>Litigation</t>
  </si>
  <si>
    <t>Demand Letter-Negotiation</t>
  </si>
  <si>
    <t>Needs DHCI Form</t>
  </si>
  <si>
    <t>Needs Income Waiver</t>
  </si>
  <si>
    <t>***Needs Cleanup***</t>
  </si>
  <si>
    <t>B</t>
  </si>
  <si>
    <t>T1</t>
  </si>
  <si>
    <t>T2</t>
  </si>
  <si>
    <t>EMP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</si>
</sst>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1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HYPERLINK("https://lsnyc.legalserver.org/matter/dynamic-profile/view/1903682","19-1903682")</f>
        <v>0</v>
      </c>
      <c r="B2" t="s">
        <v>9</v>
      </c>
      <c r="C2" t="s">
        <v>10</v>
      </c>
      <c r="D2" t="s">
        <v>17</v>
      </c>
      <c r="F2" t="s">
        <v>219</v>
      </c>
      <c r="H2" t="s">
        <v>221</v>
      </c>
      <c r="I2" t="s">
        <v>225</v>
      </c>
    </row>
    <row r="3" spans="1:9">
      <c r="A3" s="1">
        <f>HYPERLINK("https://lsnyc.legalserver.org/matter/dynamic-profile/view/1903550","19-1903550")</f>
        <v>0</v>
      </c>
      <c r="B3" t="s">
        <v>9</v>
      </c>
      <c r="C3" t="s">
        <v>11</v>
      </c>
      <c r="D3" t="s">
        <v>18</v>
      </c>
      <c r="F3" t="s">
        <v>219</v>
      </c>
      <c r="H3" t="s">
        <v>221</v>
      </c>
      <c r="I3" t="s">
        <v>225</v>
      </c>
    </row>
    <row r="4" spans="1:9">
      <c r="A4" s="1">
        <f>HYPERLINK("https://lsnyc.legalserver.org/matter/dynamic-profile/view/1902907","19-1902907")</f>
        <v>0</v>
      </c>
      <c r="B4" t="s">
        <v>9</v>
      </c>
      <c r="C4" t="s">
        <v>12</v>
      </c>
      <c r="D4" t="s">
        <v>19</v>
      </c>
      <c r="E4" t="s">
        <v>213</v>
      </c>
      <c r="H4" t="s">
        <v>222</v>
      </c>
      <c r="I4" t="s">
        <v>225</v>
      </c>
    </row>
    <row r="5" spans="1:9">
      <c r="A5" s="1">
        <f>HYPERLINK("https://lsnyc.legalserver.org/matter/dynamic-profile/view/1902591","19-1902591")</f>
        <v>0</v>
      </c>
      <c r="B5" t="s">
        <v>9</v>
      </c>
      <c r="C5" t="s">
        <v>12</v>
      </c>
      <c r="D5" t="s">
        <v>20</v>
      </c>
      <c r="E5" t="s">
        <v>213</v>
      </c>
      <c r="H5" t="s">
        <v>222</v>
      </c>
      <c r="I5" t="s">
        <v>225</v>
      </c>
    </row>
    <row r="6" spans="1:9">
      <c r="A6" s="1">
        <f>HYPERLINK("https://lsnyc.legalserver.org/matter/dynamic-profile/view/1901886","19-1901886")</f>
        <v>0</v>
      </c>
      <c r="B6" t="s">
        <v>9</v>
      </c>
      <c r="C6" t="s">
        <v>12</v>
      </c>
      <c r="D6" t="s">
        <v>21</v>
      </c>
      <c r="E6" t="s">
        <v>213</v>
      </c>
      <c r="H6" t="s">
        <v>222</v>
      </c>
      <c r="I6" t="s">
        <v>225</v>
      </c>
    </row>
    <row r="7" spans="1:9">
      <c r="A7" s="1">
        <f>HYPERLINK("https://lsnyc.legalserver.org/matter/dynamic-profile/view/1901736","19-1901736")</f>
        <v>0</v>
      </c>
      <c r="B7" t="s">
        <v>9</v>
      </c>
      <c r="C7" t="s">
        <v>10</v>
      </c>
      <c r="D7" t="s">
        <v>22</v>
      </c>
      <c r="F7" t="s">
        <v>219</v>
      </c>
      <c r="H7" t="s">
        <v>221</v>
      </c>
      <c r="I7" t="s">
        <v>225</v>
      </c>
    </row>
    <row r="8" spans="1:9">
      <c r="A8" s="1">
        <f>HYPERLINK("https://lsnyc.legalserver.org/matter/dynamic-profile/view/1901620","19-1901620")</f>
        <v>0</v>
      </c>
      <c r="B8" t="s">
        <v>9</v>
      </c>
      <c r="C8" t="s">
        <v>12</v>
      </c>
      <c r="D8" t="s">
        <v>23</v>
      </c>
      <c r="E8" t="s">
        <v>214</v>
      </c>
      <c r="H8" t="s">
        <v>223</v>
      </c>
      <c r="I8" t="s">
        <v>225</v>
      </c>
    </row>
    <row r="9" spans="1:9">
      <c r="A9" s="1">
        <f>HYPERLINK("https://lsnyc.legalserver.org/matter/dynamic-profile/view/1901463","19-1901463")</f>
        <v>0</v>
      </c>
      <c r="B9" t="s">
        <v>9</v>
      </c>
      <c r="C9" t="s">
        <v>10</v>
      </c>
      <c r="D9" t="s">
        <v>24</v>
      </c>
      <c r="E9" t="s">
        <v>214</v>
      </c>
      <c r="F9" t="s">
        <v>219</v>
      </c>
      <c r="H9" t="s">
        <v>223</v>
      </c>
      <c r="I9" t="s">
        <v>225</v>
      </c>
    </row>
    <row r="10" spans="1:9">
      <c r="A10" s="1">
        <f>HYPERLINK("https://lsnyc.legalserver.org/matter/dynamic-profile/view/1901469","19-1901469")</f>
        <v>0</v>
      </c>
      <c r="B10" t="s">
        <v>9</v>
      </c>
      <c r="C10" t="s">
        <v>12</v>
      </c>
      <c r="D10" t="s">
        <v>25</v>
      </c>
      <c r="E10" t="s">
        <v>214</v>
      </c>
      <c r="H10" t="s">
        <v>223</v>
      </c>
      <c r="I10" t="s">
        <v>225</v>
      </c>
    </row>
    <row r="11" spans="1:9">
      <c r="A11" s="1">
        <f>HYPERLINK("https://lsnyc.legalserver.org/matter/dynamic-profile/view/1901349","19-1901349")</f>
        <v>0</v>
      </c>
      <c r="B11" t="s">
        <v>9</v>
      </c>
      <c r="C11" t="s">
        <v>12</v>
      </c>
      <c r="D11" t="s">
        <v>26</v>
      </c>
      <c r="E11" t="s">
        <v>214</v>
      </c>
      <c r="H11" t="s">
        <v>223</v>
      </c>
      <c r="I11" t="s">
        <v>225</v>
      </c>
    </row>
    <row r="12" spans="1:9">
      <c r="A12" s="1">
        <f>HYPERLINK("https://lsnyc.legalserver.org/matter/dynamic-profile/view/1901352","19-1901352")</f>
        <v>0</v>
      </c>
      <c r="B12" t="s">
        <v>9</v>
      </c>
      <c r="C12" t="s">
        <v>12</v>
      </c>
      <c r="D12" t="s">
        <v>27</v>
      </c>
      <c r="E12" t="s">
        <v>214</v>
      </c>
      <c r="H12" t="s">
        <v>223</v>
      </c>
      <c r="I12" t="s">
        <v>225</v>
      </c>
    </row>
    <row r="13" spans="1:9">
      <c r="A13" s="1">
        <f>HYPERLINK("https://lsnyc.legalserver.org/matter/dynamic-profile/view/1901383","19-1901383")</f>
        <v>0</v>
      </c>
      <c r="B13" t="s">
        <v>9</v>
      </c>
      <c r="C13" t="s">
        <v>10</v>
      </c>
      <c r="D13" t="s">
        <v>28</v>
      </c>
      <c r="F13" t="s">
        <v>219</v>
      </c>
      <c r="H13" t="s">
        <v>221</v>
      </c>
      <c r="I13" t="s">
        <v>225</v>
      </c>
    </row>
    <row r="14" spans="1:9">
      <c r="A14" s="1">
        <f>HYPERLINK("https://lsnyc.legalserver.org/matter/dynamic-profile/view/1901000","19-1901000")</f>
        <v>0</v>
      </c>
      <c r="B14" t="s">
        <v>9</v>
      </c>
      <c r="C14" t="s">
        <v>12</v>
      </c>
      <c r="D14" t="s">
        <v>29</v>
      </c>
      <c r="E14" t="s">
        <v>214</v>
      </c>
      <c r="H14" t="s">
        <v>223</v>
      </c>
      <c r="I14" t="s">
        <v>225</v>
      </c>
    </row>
    <row r="15" spans="1:9">
      <c r="A15" s="1">
        <f>HYPERLINK("https://lsnyc.legalserver.org/matter/dynamic-profile/view/1901010","19-1901010")</f>
        <v>0</v>
      </c>
      <c r="B15" t="s">
        <v>9</v>
      </c>
      <c r="C15" t="s">
        <v>12</v>
      </c>
      <c r="D15" t="s">
        <v>30</v>
      </c>
      <c r="E15" t="s">
        <v>213</v>
      </c>
      <c r="H15" t="s">
        <v>222</v>
      </c>
      <c r="I15" t="s">
        <v>225</v>
      </c>
    </row>
    <row r="16" spans="1:9">
      <c r="A16" s="1">
        <f>HYPERLINK("https://lsnyc.legalserver.org/matter/dynamic-profile/view/1900877","19-1900877")</f>
        <v>0</v>
      </c>
      <c r="B16" t="s">
        <v>9</v>
      </c>
      <c r="C16" t="s">
        <v>12</v>
      </c>
      <c r="D16" t="s">
        <v>31</v>
      </c>
      <c r="E16" t="s">
        <v>214</v>
      </c>
      <c r="H16" t="s">
        <v>223</v>
      </c>
      <c r="I16" t="s">
        <v>225</v>
      </c>
    </row>
    <row r="17" spans="1:9">
      <c r="A17" s="1">
        <f>HYPERLINK("https://lsnyc.legalserver.org/matter/dynamic-profile/view/1900681","19-1900681")</f>
        <v>0</v>
      </c>
      <c r="B17" t="s">
        <v>9</v>
      </c>
      <c r="C17" t="s">
        <v>12</v>
      </c>
      <c r="D17" t="s">
        <v>32</v>
      </c>
      <c r="E17" t="s">
        <v>214</v>
      </c>
      <c r="H17" t="s">
        <v>223</v>
      </c>
      <c r="I17" t="s">
        <v>225</v>
      </c>
    </row>
    <row r="18" spans="1:9">
      <c r="A18" s="1">
        <f>HYPERLINK("https://lsnyc.legalserver.org/matter/dynamic-profile/view/1900689","19-1900689")</f>
        <v>0</v>
      </c>
      <c r="B18" t="s">
        <v>9</v>
      </c>
      <c r="C18" t="s">
        <v>12</v>
      </c>
      <c r="D18" t="s">
        <v>33</v>
      </c>
      <c r="E18" t="s">
        <v>213</v>
      </c>
      <c r="H18" t="s">
        <v>222</v>
      </c>
      <c r="I18" t="s">
        <v>225</v>
      </c>
    </row>
    <row r="19" spans="1:9">
      <c r="A19" s="1">
        <f>HYPERLINK("https://lsnyc.legalserver.org/matter/dynamic-profile/view/1900443","19-1900443")</f>
        <v>0</v>
      </c>
      <c r="B19" t="s">
        <v>9</v>
      </c>
      <c r="C19" t="s">
        <v>10</v>
      </c>
      <c r="D19" t="s">
        <v>34</v>
      </c>
      <c r="E19" t="s">
        <v>213</v>
      </c>
      <c r="H19" t="s">
        <v>222</v>
      </c>
      <c r="I19" t="s">
        <v>225</v>
      </c>
    </row>
    <row r="20" spans="1:9">
      <c r="A20" s="1">
        <f>HYPERLINK("https://lsnyc.legalserver.org/matter/dynamic-profile/view/1900469","19-1900469")</f>
        <v>0</v>
      </c>
      <c r="B20" t="s">
        <v>9</v>
      </c>
      <c r="C20" t="s">
        <v>10</v>
      </c>
      <c r="D20" t="s">
        <v>35</v>
      </c>
      <c r="E20" t="s">
        <v>213</v>
      </c>
      <c r="H20" t="s">
        <v>222</v>
      </c>
      <c r="I20" t="s">
        <v>225</v>
      </c>
    </row>
    <row r="21" spans="1:9">
      <c r="A21" s="1">
        <f>HYPERLINK("https://lsnyc.legalserver.org/matter/dynamic-profile/view/1900426","19-1900426")</f>
        <v>0</v>
      </c>
      <c r="B21" t="s">
        <v>9</v>
      </c>
      <c r="C21" t="s">
        <v>12</v>
      </c>
      <c r="D21" t="s">
        <v>36</v>
      </c>
      <c r="E21" t="s">
        <v>213</v>
      </c>
      <c r="H21" t="s">
        <v>222</v>
      </c>
      <c r="I21" t="s">
        <v>225</v>
      </c>
    </row>
    <row r="22" spans="1:9">
      <c r="A22" s="1">
        <f>HYPERLINK("https://lsnyc.legalserver.org/matter/dynamic-profile/view/1900441","19-1900441")</f>
        <v>0</v>
      </c>
      <c r="B22" t="s">
        <v>9</v>
      </c>
      <c r="C22" t="s">
        <v>12</v>
      </c>
      <c r="D22" t="s">
        <v>37</v>
      </c>
      <c r="E22" t="s">
        <v>213</v>
      </c>
      <c r="G22" t="s">
        <v>220</v>
      </c>
      <c r="H22" t="s">
        <v>222</v>
      </c>
      <c r="I22" t="s">
        <v>225</v>
      </c>
    </row>
    <row r="23" spans="1:9">
      <c r="A23" s="1">
        <f>HYPERLINK("https://lsnyc.legalserver.org/matter/dynamic-profile/view/1900492","19-1900492")</f>
        <v>0</v>
      </c>
      <c r="B23" t="s">
        <v>9</v>
      </c>
      <c r="C23" t="s">
        <v>10</v>
      </c>
      <c r="D23" t="s">
        <v>38</v>
      </c>
      <c r="E23" t="s">
        <v>213</v>
      </c>
      <c r="H23" t="s">
        <v>222</v>
      </c>
      <c r="I23" t="s">
        <v>225</v>
      </c>
    </row>
    <row r="24" spans="1:9">
      <c r="A24" s="1">
        <f>HYPERLINK("https://lsnyc.legalserver.org/matter/dynamic-profile/view/1900126","19-1900126")</f>
        <v>0</v>
      </c>
      <c r="B24" t="s">
        <v>9</v>
      </c>
      <c r="C24" t="s">
        <v>12</v>
      </c>
      <c r="D24" t="s">
        <v>39</v>
      </c>
      <c r="E24" t="s">
        <v>213</v>
      </c>
      <c r="H24" t="s">
        <v>222</v>
      </c>
      <c r="I24" t="s">
        <v>225</v>
      </c>
    </row>
    <row r="25" spans="1:9">
      <c r="A25" s="1">
        <f>HYPERLINK("https://lsnyc.legalserver.org/matter/dynamic-profile/view/1900044","19-1900044")</f>
        <v>0</v>
      </c>
      <c r="B25" t="s">
        <v>9</v>
      </c>
      <c r="C25" t="s">
        <v>10</v>
      </c>
      <c r="D25" t="s">
        <v>40</v>
      </c>
      <c r="E25" t="s">
        <v>213</v>
      </c>
      <c r="H25" t="s">
        <v>222</v>
      </c>
      <c r="I25" t="s">
        <v>225</v>
      </c>
    </row>
    <row r="26" spans="1:9">
      <c r="A26" s="1">
        <f>HYPERLINK("https://lsnyc.legalserver.org/matter/dynamic-profile/view/1899943","19-1899943")</f>
        <v>0</v>
      </c>
      <c r="B26" t="s">
        <v>9</v>
      </c>
      <c r="C26" t="s">
        <v>10</v>
      </c>
      <c r="D26" t="s">
        <v>41</v>
      </c>
      <c r="H26" t="s">
        <v>221</v>
      </c>
      <c r="I26" t="s">
        <v>225</v>
      </c>
    </row>
    <row r="27" spans="1:9">
      <c r="A27" s="1">
        <f>HYPERLINK("https://lsnyc.legalserver.org/matter/dynamic-profile/view/1899811","19-1899811")</f>
        <v>0</v>
      </c>
      <c r="B27" t="s">
        <v>9</v>
      </c>
      <c r="C27" t="s">
        <v>12</v>
      </c>
      <c r="D27" t="s">
        <v>42</v>
      </c>
      <c r="E27" t="s">
        <v>213</v>
      </c>
      <c r="H27" t="s">
        <v>222</v>
      </c>
      <c r="I27" t="s">
        <v>225</v>
      </c>
    </row>
    <row r="28" spans="1:9">
      <c r="A28" s="1">
        <f>HYPERLINK("https://lsnyc.legalserver.org/matter/dynamic-profile/view/1899693","19-1899693")</f>
        <v>0</v>
      </c>
      <c r="B28" t="s">
        <v>9</v>
      </c>
      <c r="C28" t="s">
        <v>12</v>
      </c>
      <c r="D28" t="s">
        <v>43</v>
      </c>
      <c r="E28" t="s">
        <v>213</v>
      </c>
      <c r="H28" t="s">
        <v>222</v>
      </c>
      <c r="I28" t="s">
        <v>225</v>
      </c>
    </row>
    <row r="29" spans="1:9">
      <c r="A29" s="1">
        <f>HYPERLINK("https://lsnyc.legalserver.org/matter/dynamic-profile/view/1899729","19-1899729")</f>
        <v>0</v>
      </c>
      <c r="B29" t="s">
        <v>9</v>
      </c>
      <c r="C29" t="s">
        <v>13</v>
      </c>
      <c r="D29" t="s">
        <v>44</v>
      </c>
      <c r="E29" t="s">
        <v>215</v>
      </c>
      <c r="H29" t="s">
        <v>224</v>
      </c>
      <c r="I29" t="s">
        <v>225</v>
      </c>
    </row>
    <row r="30" spans="1:9">
      <c r="A30" s="1">
        <f>HYPERLINK("https://lsnyc.legalserver.org/matter/dynamic-profile/view/1899604","19-1899604")</f>
        <v>0</v>
      </c>
      <c r="B30" t="s">
        <v>9</v>
      </c>
      <c r="C30" t="s">
        <v>10</v>
      </c>
      <c r="D30" t="s">
        <v>41</v>
      </c>
      <c r="E30" t="s">
        <v>213</v>
      </c>
      <c r="H30" t="s">
        <v>222</v>
      </c>
      <c r="I30" t="s">
        <v>225</v>
      </c>
    </row>
    <row r="31" spans="1:9">
      <c r="A31" s="1">
        <f>HYPERLINK("https://lsnyc.legalserver.org/matter/dynamic-profile/view/1899655","19-1899655")</f>
        <v>0</v>
      </c>
      <c r="B31" t="s">
        <v>9</v>
      </c>
      <c r="C31" t="s">
        <v>10</v>
      </c>
      <c r="D31" t="s">
        <v>45</v>
      </c>
      <c r="E31" t="s">
        <v>214</v>
      </c>
      <c r="F31" t="s">
        <v>219</v>
      </c>
      <c r="H31" t="s">
        <v>223</v>
      </c>
      <c r="I31" t="s">
        <v>225</v>
      </c>
    </row>
    <row r="32" spans="1:9">
      <c r="A32" s="1">
        <f>HYPERLINK("https://lsnyc.legalserver.org/matter/dynamic-profile/view/1899568","19-1899568")</f>
        <v>0</v>
      </c>
      <c r="B32" t="s">
        <v>9</v>
      </c>
      <c r="C32" t="s">
        <v>12</v>
      </c>
      <c r="D32" t="s">
        <v>46</v>
      </c>
      <c r="E32" t="s">
        <v>213</v>
      </c>
      <c r="H32" t="s">
        <v>222</v>
      </c>
      <c r="I32" t="s">
        <v>225</v>
      </c>
    </row>
    <row r="33" spans="1:9">
      <c r="A33" s="1">
        <f>HYPERLINK("https://lsnyc.legalserver.org/matter/dynamic-profile/view/1899434","19-1899434")</f>
        <v>0</v>
      </c>
      <c r="B33" t="s">
        <v>9</v>
      </c>
      <c r="C33" t="s">
        <v>12</v>
      </c>
      <c r="D33" t="s">
        <v>47</v>
      </c>
      <c r="E33" t="s">
        <v>213</v>
      </c>
      <c r="H33" t="s">
        <v>222</v>
      </c>
      <c r="I33" t="s">
        <v>225</v>
      </c>
    </row>
    <row r="34" spans="1:9">
      <c r="A34" s="1">
        <f>HYPERLINK("https://lsnyc.legalserver.org/matter/dynamic-profile/view/1899413","19-1899413")</f>
        <v>0</v>
      </c>
      <c r="B34" t="s">
        <v>9</v>
      </c>
      <c r="C34" t="s">
        <v>10</v>
      </c>
      <c r="D34" t="s">
        <v>48</v>
      </c>
      <c r="E34" t="s">
        <v>213</v>
      </c>
      <c r="H34" t="s">
        <v>222</v>
      </c>
      <c r="I34" t="s">
        <v>225</v>
      </c>
    </row>
    <row r="35" spans="1:9">
      <c r="A35" s="1">
        <f>HYPERLINK("https://lsnyc.legalserver.org/matter/dynamic-profile/view/1899447","19-1899447")</f>
        <v>0</v>
      </c>
      <c r="B35" t="s">
        <v>9</v>
      </c>
      <c r="C35" t="s">
        <v>12</v>
      </c>
      <c r="D35" t="s">
        <v>49</v>
      </c>
      <c r="E35" t="s">
        <v>213</v>
      </c>
      <c r="H35" t="s">
        <v>222</v>
      </c>
      <c r="I35" t="s">
        <v>225</v>
      </c>
    </row>
    <row r="36" spans="1:9">
      <c r="A36" s="1">
        <f>HYPERLINK("https://lsnyc.legalserver.org/matter/dynamic-profile/view/1899361","19-1899361")</f>
        <v>0</v>
      </c>
      <c r="B36" t="s">
        <v>9</v>
      </c>
      <c r="C36" t="s">
        <v>12</v>
      </c>
      <c r="D36" t="s">
        <v>50</v>
      </c>
      <c r="E36" t="s">
        <v>214</v>
      </c>
      <c r="H36" t="s">
        <v>223</v>
      </c>
      <c r="I36" t="s">
        <v>225</v>
      </c>
    </row>
    <row r="37" spans="1:9">
      <c r="A37" s="1">
        <f>HYPERLINK("https://lsnyc.legalserver.org/matter/dynamic-profile/view/1899369","19-1899369")</f>
        <v>0</v>
      </c>
      <c r="B37" t="s">
        <v>9</v>
      </c>
      <c r="C37" t="s">
        <v>12</v>
      </c>
      <c r="D37" t="s">
        <v>51</v>
      </c>
      <c r="F37" t="s">
        <v>219</v>
      </c>
      <c r="H37" t="s">
        <v>221</v>
      </c>
      <c r="I37" t="s">
        <v>225</v>
      </c>
    </row>
    <row r="38" spans="1:9">
      <c r="A38" s="1">
        <f>HYPERLINK("https://lsnyc.legalserver.org/matter/dynamic-profile/view/1899377","19-1899377")</f>
        <v>0</v>
      </c>
      <c r="B38" t="s">
        <v>9</v>
      </c>
      <c r="C38" t="s">
        <v>12</v>
      </c>
      <c r="D38" t="s">
        <v>52</v>
      </c>
      <c r="E38" t="s">
        <v>213</v>
      </c>
      <c r="H38" t="s">
        <v>222</v>
      </c>
      <c r="I38" t="s">
        <v>225</v>
      </c>
    </row>
    <row r="39" spans="1:9">
      <c r="A39" s="1">
        <f>HYPERLINK("https://lsnyc.legalserver.org/matter/dynamic-profile/view/1899174","19-1899174")</f>
        <v>0</v>
      </c>
      <c r="B39" t="s">
        <v>9</v>
      </c>
      <c r="C39" t="s">
        <v>12</v>
      </c>
      <c r="D39" t="s">
        <v>53</v>
      </c>
      <c r="E39" t="s">
        <v>213</v>
      </c>
      <c r="H39" t="s">
        <v>222</v>
      </c>
      <c r="I39" t="s">
        <v>225</v>
      </c>
    </row>
    <row r="40" spans="1:9">
      <c r="A40" s="1">
        <f>HYPERLINK("https://lsnyc.legalserver.org/matter/dynamic-profile/view/1899167","19-1899167")</f>
        <v>0</v>
      </c>
      <c r="B40" t="s">
        <v>9</v>
      </c>
      <c r="C40" t="s">
        <v>12</v>
      </c>
      <c r="D40" t="s">
        <v>54</v>
      </c>
      <c r="E40" t="s">
        <v>214</v>
      </c>
      <c r="H40" t="s">
        <v>223</v>
      </c>
      <c r="I40" t="s">
        <v>225</v>
      </c>
    </row>
    <row r="41" spans="1:9">
      <c r="A41" s="1">
        <f>HYPERLINK("https://lsnyc.legalserver.org/matter/dynamic-profile/view/1898742","19-1898742")</f>
        <v>0</v>
      </c>
      <c r="B41" t="s">
        <v>9</v>
      </c>
      <c r="C41" t="s">
        <v>12</v>
      </c>
      <c r="D41" t="s">
        <v>55</v>
      </c>
      <c r="E41" t="s">
        <v>213</v>
      </c>
      <c r="H41" t="s">
        <v>222</v>
      </c>
      <c r="I41" t="s">
        <v>225</v>
      </c>
    </row>
    <row r="42" spans="1:9">
      <c r="A42" s="1">
        <f>HYPERLINK("https://lsnyc.legalserver.org/matter/dynamic-profile/view/1898579","19-1898579")</f>
        <v>0</v>
      </c>
      <c r="B42" t="s">
        <v>9</v>
      </c>
      <c r="C42" t="s">
        <v>12</v>
      </c>
      <c r="D42" t="s">
        <v>56</v>
      </c>
      <c r="E42" t="s">
        <v>213</v>
      </c>
      <c r="H42" t="s">
        <v>222</v>
      </c>
      <c r="I42" t="s">
        <v>225</v>
      </c>
    </row>
    <row r="43" spans="1:9">
      <c r="A43" s="1">
        <f>HYPERLINK("https://lsnyc.legalserver.org/matter/dynamic-profile/view/1898581","19-1898581")</f>
        <v>0</v>
      </c>
      <c r="B43" t="s">
        <v>9</v>
      </c>
      <c r="C43" t="s">
        <v>12</v>
      </c>
      <c r="D43" t="s">
        <v>57</v>
      </c>
      <c r="E43" t="s">
        <v>213</v>
      </c>
      <c r="H43" t="s">
        <v>222</v>
      </c>
      <c r="I43" t="s">
        <v>225</v>
      </c>
    </row>
    <row r="44" spans="1:9">
      <c r="A44" s="1">
        <f>HYPERLINK("https://lsnyc.legalserver.org/matter/dynamic-profile/view/1898527","19-1898527")</f>
        <v>0</v>
      </c>
      <c r="B44" t="s">
        <v>9</v>
      </c>
      <c r="C44" t="s">
        <v>12</v>
      </c>
      <c r="D44" t="s">
        <v>58</v>
      </c>
      <c r="E44" t="s">
        <v>213</v>
      </c>
      <c r="H44" t="s">
        <v>222</v>
      </c>
      <c r="I44" t="s">
        <v>225</v>
      </c>
    </row>
    <row r="45" spans="1:9">
      <c r="A45" s="1">
        <f>HYPERLINK("https://lsnyc.legalserver.org/matter/dynamic-profile/view/1898401","19-1898401")</f>
        <v>0</v>
      </c>
      <c r="B45" t="s">
        <v>9</v>
      </c>
      <c r="C45" t="s">
        <v>10</v>
      </c>
      <c r="D45" t="s">
        <v>59</v>
      </c>
      <c r="E45" t="s">
        <v>213</v>
      </c>
      <c r="H45" t="s">
        <v>222</v>
      </c>
      <c r="I45" t="s">
        <v>225</v>
      </c>
    </row>
    <row r="46" spans="1:9">
      <c r="A46" s="1">
        <f>HYPERLINK("https://lsnyc.legalserver.org/matter/dynamic-profile/view/1898382","19-1898382")</f>
        <v>0</v>
      </c>
      <c r="B46" t="s">
        <v>9</v>
      </c>
      <c r="C46" t="s">
        <v>12</v>
      </c>
      <c r="D46" t="s">
        <v>60</v>
      </c>
      <c r="E46" t="s">
        <v>214</v>
      </c>
      <c r="H46" t="s">
        <v>223</v>
      </c>
      <c r="I46" t="s">
        <v>225</v>
      </c>
    </row>
    <row r="47" spans="1:9">
      <c r="A47" s="1">
        <f>HYPERLINK("https://lsnyc.legalserver.org/matter/dynamic-profile/view/1898397","19-1898397")</f>
        <v>0</v>
      </c>
      <c r="B47" t="s">
        <v>9</v>
      </c>
      <c r="C47" t="s">
        <v>10</v>
      </c>
      <c r="D47" t="s">
        <v>61</v>
      </c>
      <c r="F47" t="s">
        <v>219</v>
      </c>
      <c r="H47" t="s">
        <v>221</v>
      </c>
      <c r="I47" t="s">
        <v>225</v>
      </c>
    </row>
    <row r="48" spans="1:9">
      <c r="A48" s="1">
        <f>HYPERLINK("https://lsnyc.legalserver.org/matter/dynamic-profile/view/1898432","19-1898432")</f>
        <v>0</v>
      </c>
      <c r="B48" t="s">
        <v>9</v>
      </c>
      <c r="C48" t="s">
        <v>12</v>
      </c>
      <c r="D48" t="s">
        <v>62</v>
      </c>
      <c r="E48" t="s">
        <v>214</v>
      </c>
      <c r="H48" t="s">
        <v>223</v>
      </c>
      <c r="I48" t="s">
        <v>225</v>
      </c>
    </row>
    <row r="49" spans="1:9">
      <c r="A49" s="1">
        <f>HYPERLINK("https://lsnyc.legalserver.org/matter/dynamic-profile/view/1898078","19-1898078")</f>
        <v>0</v>
      </c>
      <c r="B49" t="s">
        <v>9</v>
      </c>
      <c r="C49" t="s">
        <v>12</v>
      </c>
      <c r="D49" t="s">
        <v>63</v>
      </c>
      <c r="E49" t="s">
        <v>214</v>
      </c>
      <c r="H49" t="s">
        <v>223</v>
      </c>
      <c r="I49" t="s">
        <v>225</v>
      </c>
    </row>
    <row r="50" spans="1:9">
      <c r="A50" s="1">
        <f>HYPERLINK("https://lsnyc.legalserver.org/matter/dynamic-profile/view/1897879","19-1897879")</f>
        <v>0</v>
      </c>
      <c r="B50" t="s">
        <v>9</v>
      </c>
      <c r="C50" t="s">
        <v>12</v>
      </c>
      <c r="D50" t="s">
        <v>64</v>
      </c>
      <c r="E50" t="s">
        <v>214</v>
      </c>
      <c r="H50" t="s">
        <v>223</v>
      </c>
      <c r="I50" t="s">
        <v>225</v>
      </c>
    </row>
    <row r="51" spans="1:9">
      <c r="A51" s="1">
        <f>HYPERLINK("https://lsnyc.legalserver.org/matter/dynamic-profile/view/1897882","19-1897882")</f>
        <v>0</v>
      </c>
      <c r="B51" t="s">
        <v>9</v>
      </c>
      <c r="C51" t="s">
        <v>12</v>
      </c>
      <c r="D51" t="s">
        <v>65</v>
      </c>
      <c r="E51" t="s">
        <v>213</v>
      </c>
      <c r="H51" t="s">
        <v>222</v>
      </c>
      <c r="I51" t="s">
        <v>225</v>
      </c>
    </row>
    <row r="52" spans="1:9">
      <c r="A52" s="1">
        <f>HYPERLINK("https://lsnyc.legalserver.org/matter/dynamic-profile/view/1897903","19-1897903")</f>
        <v>0</v>
      </c>
      <c r="B52" t="s">
        <v>9</v>
      </c>
      <c r="C52" t="s">
        <v>10</v>
      </c>
      <c r="D52" t="s">
        <v>66</v>
      </c>
      <c r="F52" t="s">
        <v>219</v>
      </c>
      <c r="H52" t="s">
        <v>221</v>
      </c>
      <c r="I52" t="s">
        <v>225</v>
      </c>
    </row>
    <row r="53" spans="1:9">
      <c r="A53" s="1">
        <f>HYPERLINK("https://lsnyc.legalserver.org/matter/dynamic-profile/view/1897786","19-1897786")</f>
        <v>0</v>
      </c>
      <c r="B53" t="s">
        <v>9</v>
      </c>
      <c r="C53" t="s">
        <v>12</v>
      </c>
      <c r="D53" t="s">
        <v>67</v>
      </c>
      <c r="E53" t="s">
        <v>216</v>
      </c>
      <c r="H53" t="s">
        <v>223</v>
      </c>
      <c r="I53" t="s">
        <v>225</v>
      </c>
    </row>
    <row r="54" spans="1:9">
      <c r="A54" s="1">
        <f>HYPERLINK("https://lsnyc.legalserver.org/matter/dynamic-profile/view/1897351","19-1897351")</f>
        <v>0</v>
      </c>
      <c r="B54" t="s">
        <v>9</v>
      </c>
      <c r="C54" t="s">
        <v>12</v>
      </c>
      <c r="D54" t="s">
        <v>68</v>
      </c>
      <c r="E54" t="s">
        <v>213</v>
      </c>
      <c r="H54" t="s">
        <v>222</v>
      </c>
      <c r="I54" t="s">
        <v>225</v>
      </c>
    </row>
    <row r="55" spans="1:9">
      <c r="A55" s="1">
        <f>HYPERLINK("https://lsnyc.legalserver.org/matter/dynamic-profile/view/1897010","19-1897010")</f>
        <v>0</v>
      </c>
      <c r="B55" t="s">
        <v>9</v>
      </c>
      <c r="C55" t="s">
        <v>14</v>
      </c>
      <c r="D55" t="s">
        <v>69</v>
      </c>
      <c r="E55" t="s">
        <v>213</v>
      </c>
      <c r="H55" t="s">
        <v>222</v>
      </c>
      <c r="I55" t="s">
        <v>225</v>
      </c>
    </row>
    <row r="56" spans="1:9">
      <c r="A56" s="1">
        <f>HYPERLINK("https://lsnyc.legalserver.org/matter/dynamic-profile/view/1897316","19-1897316")</f>
        <v>0</v>
      </c>
      <c r="B56" t="s">
        <v>9</v>
      </c>
      <c r="C56" t="s">
        <v>10</v>
      </c>
      <c r="D56" t="s">
        <v>70</v>
      </c>
      <c r="E56" t="s">
        <v>214</v>
      </c>
      <c r="H56" t="s">
        <v>223</v>
      </c>
      <c r="I56" t="s">
        <v>225</v>
      </c>
    </row>
    <row r="57" spans="1:9">
      <c r="A57" s="1">
        <f>HYPERLINK("https://lsnyc.legalserver.org/matter/dynamic-profile/view/1896568","19-1896568")</f>
        <v>0</v>
      </c>
      <c r="B57" t="s">
        <v>9</v>
      </c>
      <c r="C57" t="s">
        <v>12</v>
      </c>
      <c r="D57" t="s">
        <v>71</v>
      </c>
      <c r="E57" t="s">
        <v>213</v>
      </c>
      <c r="H57" t="s">
        <v>222</v>
      </c>
      <c r="I57" t="s">
        <v>225</v>
      </c>
    </row>
    <row r="58" spans="1:9">
      <c r="A58" s="1">
        <f>HYPERLINK("https://lsnyc.legalserver.org/matter/dynamic-profile/view/1896315","19-1896315")</f>
        <v>0</v>
      </c>
      <c r="B58" t="s">
        <v>9</v>
      </c>
      <c r="C58" t="s">
        <v>10</v>
      </c>
      <c r="D58" t="s">
        <v>72</v>
      </c>
      <c r="E58" t="s">
        <v>214</v>
      </c>
      <c r="H58" t="s">
        <v>223</v>
      </c>
      <c r="I58" t="s">
        <v>225</v>
      </c>
    </row>
    <row r="59" spans="1:9">
      <c r="A59" s="1">
        <f>HYPERLINK("https://lsnyc.legalserver.org/matter/dynamic-profile/view/1896343","19-1896343")</f>
        <v>0</v>
      </c>
      <c r="B59" t="s">
        <v>9</v>
      </c>
      <c r="C59" t="s">
        <v>12</v>
      </c>
      <c r="D59" t="s">
        <v>73</v>
      </c>
      <c r="E59" t="s">
        <v>213</v>
      </c>
      <c r="H59" t="s">
        <v>222</v>
      </c>
      <c r="I59" t="s">
        <v>225</v>
      </c>
    </row>
    <row r="60" spans="1:9">
      <c r="A60" s="1">
        <f>HYPERLINK("https://lsnyc.legalserver.org/matter/dynamic-profile/view/1896246","19-1896246")</f>
        <v>0</v>
      </c>
      <c r="B60" t="s">
        <v>9</v>
      </c>
      <c r="C60" t="s">
        <v>12</v>
      </c>
      <c r="D60" t="s">
        <v>74</v>
      </c>
      <c r="E60" t="s">
        <v>213</v>
      </c>
      <c r="H60" t="s">
        <v>222</v>
      </c>
      <c r="I60" t="s">
        <v>225</v>
      </c>
    </row>
    <row r="61" spans="1:9">
      <c r="A61" s="1">
        <f>HYPERLINK("https://lsnyc.legalserver.org/matter/dynamic-profile/view/1896138","19-1896138")</f>
        <v>0</v>
      </c>
      <c r="B61" t="s">
        <v>9</v>
      </c>
      <c r="C61" t="s">
        <v>10</v>
      </c>
      <c r="D61" t="s">
        <v>75</v>
      </c>
      <c r="E61" t="s">
        <v>214</v>
      </c>
      <c r="H61" t="s">
        <v>223</v>
      </c>
      <c r="I61" t="s">
        <v>225</v>
      </c>
    </row>
    <row r="62" spans="1:9">
      <c r="A62" s="1">
        <f>HYPERLINK("https://lsnyc.legalserver.org/matter/dynamic-profile/view/1895941","19-1895941")</f>
        <v>0</v>
      </c>
      <c r="B62" t="s">
        <v>9</v>
      </c>
      <c r="C62" t="s">
        <v>12</v>
      </c>
      <c r="D62" t="s">
        <v>76</v>
      </c>
      <c r="E62" t="s">
        <v>213</v>
      </c>
      <c r="H62" t="s">
        <v>222</v>
      </c>
      <c r="I62" t="s">
        <v>225</v>
      </c>
    </row>
    <row r="63" spans="1:9">
      <c r="A63" s="1">
        <f>HYPERLINK("https://lsnyc.legalserver.org/matter/dynamic-profile/view/1895495","19-1895495")</f>
        <v>0</v>
      </c>
      <c r="B63" t="s">
        <v>9</v>
      </c>
      <c r="C63" t="s">
        <v>10</v>
      </c>
      <c r="D63" t="s">
        <v>77</v>
      </c>
      <c r="E63" t="s">
        <v>213</v>
      </c>
      <c r="H63" t="s">
        <v>222</v>
      </c>
      <c r="I63" t="s">
        <v>225</v>
      </c>
    </row>
    <row r="64" spans="1:9">
      <c r="A64" s="1">
        <f>HYPERLINK("https://lsnyc.legalserver.org/matter/dynamic-profile/view/1895480","19-1895480")</f>
        <v>0</v>
      </c>
      <c r="B64" t="s">
        <v>9</v>
      </c>
      <c r="C64" t="s">
        <v>12</v>
      </c>
      <c r="D64" t="s">
        <v>78</v>
      </c>
      <c r="E64" t="s">
        <v>214</v>
      </c>
      <c r="H64" t="s">
        <v>223</v>
      </c>
      <c r="I64" t="s">
        <v>225</v>
      </c>
    </row>
    <row r="65" spans="1:9">
      <c r="A65" s="1">
        <f>HYPERLINK("https://lsnyc.legalserver.org/matter/dynamic-profile/view/1895134","19-1895134")</f>
        <v>0</v>
      </c>
      <c r="B65" t="s">
        <v>9</v>
      </c>
      <c r="C65" t="s">
        <v>10</v>
      </c>
      <c r="D65" t="s">
        <v>79</v>
      </c>
      <c r="E65" t="s">
        <v>214</v>
      </c>
      <c r="H65" t="s">
        <v>223</v>
      </c>
      <c r="I65" t="s">
        <v>225</v>
      </c>
    </row>
    <row r="66" spans="1:9">
      <c r="A66" s="1">
        <f>HYPERLINK("https://lsnyc.legalserver.org/matter/dynamic-profile/view/1895094","19-1895094")</f>
        <v>0</v>
      </c>
      <c r="B66" t="s">
        <v>9</v>
      </c>
      <c r="C66" t="s">
        <v>12</v>
      </c>
      <c r="D66" t="s">
        <v>80</v>
      </c>
      <c r="E66" t="s">
        <v>213</v>
      </c>
      <c r="H66" t="s">
        <v>222</v>
      </c>
      <c r="I66" t="s">
        <v>225</v>
      </c>
    </row>
    <row r="67" spans="1:9">
      <c r="A67" s="1">
        <f>HYPERLINK("https://lsnyc.legalserver.org/matter/dynamic-profile/view/1895017","19-1895017")</f>
        <v>0</v>
      </c>
      <c r="B67" t="s">
        <v>9</v>
      </c>
      <c r="C67" t="s">
        <v>12</v>
      </c>
      <c r="D67" t="s">
        <v>81</v>
      </c>
      <c r="E67" t="s">
        <v>214</v>
      </c>
      <c r="F67" t="s">
        <v>219</v>
      </c>
      <c r="G67" t="s">
        <v>220</v>
      </c>
      <c r="H67" t="s">
        <v>223</v>
      </c>
      <c r="I67" t="s">
        <v>225</v>
      </c>
    </row>
    <row r="68" spans="1:9">
      <c r="A68" s="1">
        <f>HYPERLINK("https://lsnyc.legalserver.org/matter/dynamic-profile/view/1895104","19-1895104")</f>
        <v>0</v>
      </c>
      <c r="B68" t="s">
        <v>9</v>
      </c>
      <c r="C68" t="s">
        <v>12</v>
      </c>
      <c r="D68" t="s">
        <v>82</v>
      </c>
      <c r="E68" t="s">
        <v>213</v>
      </c>
      <c r="H68" t="s">
        <v>222</v>
      </c>
      <c r="I68" t="s">
        <v>225</v>
      </c>
    </row>
    <row r="69" spans="1:9">
      <c r="A69" s="1">
        <f>HYPERLINK("https://lsnyc.legalserver.org/matter/dynamic-profile/view/1894866","19-1894866")</f>
        <v>0</v>
      </c>
      <c r="B69" t="s">
        <v>9</v>
      </c>
      <c r="C69" t="s">
        <v>12</v>
      </c>
      <c r="D69" t="s">
        <v>83</v>
      </c>
      <c r="E69" t="s">
        <v>213</v>
      </c>
      <c r="G69" t="s">
        <v>220</v>
      </c>
      <c r="H69" t="s">
        <v>222</v>
      </c>
      <c r="I69" t="s">
        <v>225</v>
      </c>
    </row>
    <row r="70" spans="1:9">
      <c r="A70" s="1">
        <f>HYPERLINK("https://lsnyc.legalserver.org/matter/dynamic-profile/view/1894736","19-1894736")</f>
        <v>0</v>
      </c>
      <c r="B70" t="s">
        <v>9</v>
      </c>
      <c r="C70" t="s">
        <v>12</v>
      </c>
      <c r="D70" t="s">
        <v>84</v>
      </c>
      <c r="E70" t="s">
        <v>213</v>
      </c>
      <c r="G70" t="s">
        <v>220</v>
      </c>
      <c r="H70" t="s">
        <v>222</v>
      </c>
      <c r="I70" t="s">
        <v>225</v>
      </c>
    </row>
    <row r="71" spans="1:9">
      <c r="A71" s="1">
        <f>HYPERLINK("https://lsnyc.legalserver.org/matter/dynamic-profile/view/1894693","19-1894693")</f>
        <v>0</v>
      </c>
      <c r="B71" t="s">
        <v>9</v>
      </c>
      <c r="C71" t="s">
        <v>12</v>
      </c>
      <c r="D71" t="s">
        <v>85</v>
      </c>
      <c r="E71" t="s">
        <v>214</v>
      </c>
      <c r="G71" t="s">
        <v>220</v>
      </c>
      <c r="H71" t="s">
        <v>223</v>
      </c>
      <c r="I71" t="s">
        <v>225</v>
      </c>
    </row>
    <row r="72" spans="1:9">
      <c r="A72" s="1">
        <f>HYPERLINK("https://lsnyc.legalserver.org/matter/dynamic-profile/view/1894546","19-1894546")</f>
        <v>0</v>
      </c>
      <c r="B72" t="s">
        <v>9</v>
      </c>
      <c r="C72" t="s">
        <v>12</v>
      </c>
      <c r="D72" t="s">
        <v>86</v>
      </c>
      <c r="E72" t="s">
        <v>214</v>
      </c>
      <c r="H72" t="s">
        <v>223</v>
      </c>
      <c r="I72" t="s">
        <v>225</v>
      </c>
    </row>
    <row r="73" spans="1:9">
      <c r="A73" s="1">
        <f>HYPERLINK("https://lsnyc.legalserver.org/matter/dynamic-profile/view/1894384","19-1894384")</f>
        <v>0</v>
      </c>
      <c r="B73" t="s">
        <v>9</v>
      </c>
      <c r="C73" t="s">
        <v>10</v>
      </c>
      <c r="D73" t="s">
        <v>87</v>
      </c>
      <c r="E73" t="s">
        <v>213</v>
      </c>
      <c r="H73" t="s">
        <v>222</v>
      </c>
      <c r="I73" t="s">
        <v>225</v>
      </c>
    </row>
    <row r="74" spans="1:9">
      <c r="A74" s="1">
        <f>HYPERLINK("https://lsnyc.legalserver.org/matter/dynamic-profile/view/1894334","19-1894334")</f>
        <v>0</v>
      </c>
      <c r="B74" t="s">
        <v>9</v>
      </c>
      <c r="C74" t="s">
        <v>12</v>
      </c>
      <c r="D74" t="s">
        <v>88</v>
      </c>
      <c r="E74" t="s">
        <v>213</v>
      </c>
      <c r="H74" t="s">
        <v>222</v>
      </c>
      <c r="I74" t="s">
        <v>225</v>
      </c>
    </row>
    <row r="75" spans="1:9">
      <c r="A75" s="1">
        <f>HYPERLINK("https://lsnyc.legalserver.org/matter/dynamic-profile/view/1894215","19-1894215")</f>
        <v>0</v>
      </c>
      <c r="B75" t="s">
        <v>9</v>
      </c>
      <c r="C75" t="s">
        <v>10</v>
      </c>
      <c r="D75" t="s">
        <v>89</v>
      </c>
      <c r="E75" t="s">
        <v>213</v>
      </c>
      <c r="H75" t="s">
        <v>222</v>
      </c>
      <c r="I75" t="s">
        <v>225</v>
      </c>
    </row>
    <row r="76" spans="1:9">
      <c r="A76" s="1">
        <f>HYPERLINK("https://lsnyc.legalserver.org/matter/dynamic-profile/view/1893880","19-1893880")</f>
        <v>0</v>
      </c>
      <c r="B76" t="s">
        <v>9</v>
      </c>
      <c r="C76" t="s">
        <v>12</v>
      </c>
      <c r="D76" t="s">
        <v>90</v>
      </c>
      <c r="E76" t="s">
        <v>213</v>
      </c>
      <c r="H76" t="s">
        <v>222</v>
      </c>
      <c r="I76" t="s">
        <v>225</v>
      </c>
    </row>
    <row r="77" spans="1:9">
      <c r="A77" s="1">
        <f>HYPERLINK("https://lsnyc.legalserver.org/matter/dynamic-profile/view/1893939","19-1893939")</f>
        <v>0</v>
      </c>
      <c r="B77" t="s">
        <v>9</v>
      </c>
      <c r="C77" t="s">
        <v>12</v>
      </c>
      <c r="D77" t="s">
        <v>91</v>
      </c>
      <c r="E77" t="s">
        <v>213</v>
      </c>
      <c r="H77" t="s">
        <v>222</v>
      </c>
      <c r="I77" t="s">
        <v>225</v>
      </c>
    </row>
    <row r="78" spans="1:9">
      <c r="A78" s="1">
        <f>HYPERLINK("https://lsnyc.legalserver.org/matter/dynamic-profile/view/1893640","19-1893640")</f>
        <v>0</v>
      </c>
      <c r="B78" t="s">
        <v>9</v>
      </c>
      <c r="C78" t="s">
        <v>12</v>
      </c>
      <c r="D78" t="s">
        <v>92</v>
      </c>
      <c r="E78" t="s">
        <v>213</v>
      </c>
      <c r="H78" t="s">
        <v>222</v>
      </c>
      <c r="I78" t="s">
        <v>225</v>
      </c>
    </row>
    <row r="79" spans="1:9">
      <c r="A79" s="1">
        <f>HYPERLINK("https://lsnyc.legalserver.org/matter/dynamic-profile/view/1893669","19-1893669")</f>
        <v>0</v>
      </c>
      <c r="B79" t="s">
        <v>9</v>
      </c>
      <c r="C79" t="s">
        <v>10</v>
      </c>
      <c r="D79" t="s">
        <v>93</v>
      </c>
      <c r="E79" t="s">
        <v>213</v>
      </c>
      <c r="H79" t="s">
        <v>222</v>
      </c>
      <c r="I79" t="s">
        <v>225</v>
      </c>
    </row>
    <row r="80" spans="1:9">
      <c r="A80" s="1">
        <f>HYPERLINK("https://lsnyc.legalserver.org/matter/dynamic-profile/view/1893475","19-1893475")</f>
        <v>0</v>
      </c>
      <c r="B80" t="s">
        <v>9</v>
      </c>
      <c r="C80" t="s">
        <v>12</v>
      </c>
      <c r="D80" t="s">
        <v>94</v>
      </c>
      <c r="E80" t="s">
        <v>213</v>
      </c>
      <c r="H80" t="s">
        <v>222</v>
      </c>
      <c r="I80" t="s">
        <v>225</v>
      </c>
    </row>
    <row r="81" spans="1:9">
      <c r="A81" s="1">
        <f>HYPERLINK("https://lsnyc.legalserver.org/matter/dynamic-profile/view/1893297","19-1893297")</f>
        <v>0</v>
      </c>
      <c r="B81" t="s">
        <v>9</v>
      </c>
      <c r="C81" t="s">
        <v>12</v>
      </c>
      <c r="D81" t="s">
        <v>95</v>
      </c>
      <c r="E81" t="s">
        <v>216</v>
      </c>
      <c r="H81" t="s">
        <v>223</v>
      </c>
      <c r="I81" t="s">
        <v>225</v>
      </c>
    </row>
    <row r="82" spans="1:9">
      <c r="A82" s="1">
        <f>HYPERLINK("https://lsnyc.legalserver.org/matter/dynamic-profile/view/1893156","19-1893156")</f>
        <v>0</v>
      </c>
      <c r="B82" t="s">
        <v>9</v>
      </c>
      <c r="C82" t="s">
        <v>12</v>
      </c>
      <c r="D82" t="s">
        <v>96</v>
      </c>
      <c r="E82" t="s">
        <v>213</v>
      </c>
      <c r="H82" t="s">
        <v>222</v>
      </c>
      <c r="I82" t="s">
        <v>225</v>
      </c>
    </row>
    <row r="83" spans="1:9">
      <c r="A83" s="1">
        <f>HYPERLINK("https://lsnyc.legalserver.org/matter/dynamic-profile/view/1893221","19-1893221")</f>
        <v>0</v>
      </c>
      <c r="B83" t="s">
        <v>9</v>
      </c>
      <c r="C83" t="s">
        <v>12</v>
      </c>
      <c r="D83" t="s">
        <v>97</v>
      </c>
      <c r="E83" t="s">
        <v>213</v>
      </c>
      <c r="H83" t="s">
        <v>222</v>
      </c>
      <c r="I83" t="s">
        <v>225</v>
      </c>
    </row>
    <row r="84" spans="1:9">
      <c r="A84" s="1">
        <f>HYPERLINK("https://lsnyc.legalserver.org/matter/dynamic-profile/view/1893241","19-1893241")</f>
        <v>0</v>
      </c>
      <c r="B84" t="s">
        <v>9</v>
      </c>
      <c r="C84" t="s">
        <v>12</v>
      </c>
      <c r="D84" t="s">
        <v>98</v>
      </c>
      <c r="E84" t="s">
        <v>214</v>
      </c>
      <c r="H84" t="s">
        <v>223</v>
      </c>
      <c r="I84" t="s">
        <v>225</v>
      </c>
    </row>
    <row r="85" spans="1:9">
      <c r="A85" s="1">
        <f>HYPERLINK("https://lsnyc.legalserver.org/matter/dynamic-profile/view/1893005","19-1893005")</f>
        <v>0</v>
      </c>
      <c r="B85" t="s">
        <v>9</v>
      </c>
      <c r="C85" t="s">
        <v>12</v>
      </c>
      <c r="D85" t="s">
        <v>99</v>
      </c>
      <c r="E85" t="s">
        <v>213</v>
      </c>
      <c r="H85" t="s">
        <v>222</v>
      </c>
      <c r="I85" t="s">
        <v>225</v>
      </c>
    </row>
    <row r="86" spans="1:9">
      <c r="A86" s="1">
        <f>HYPERLINK("https://lsnyc.legalserver.org/matter/dynamic-profile/view/1892894","19-1892894")</f>
        <v>0</v>
      </c>
      <c r="B86" t="s">
        <v>9</v>
      </c>
      <c r="C86" t="s">
        <v>12</v>
      </c>
      <c r="D86" t="s">
        <v>100</v>
      </c>
      <c r="E86" t="s">
        <v>214</v>
      </c>
      <c r="H86" t="s">
        <v>223</v>
      </c>
      <c r="I86" t="s">
        <v>225</v>
      </c>
    </row>
    <row r="87" spans="1:9">
      <c r="A87" s="1">
        <f>HYPERLINK("https://lsnyc.legalserver.org/matter/dynamic-profile/view/1892582","19-1892582")</f>
        <v>0</v>
      </c>
      <c r="B87" t="s">
        <v>9</v>
      </c>
      <c r="C87" t="s">
        <v>12</v>
      </c>
      <c r="D87" t="s">
        <v>101</v>
      </c>
      <c r="E87" t="s">
        <v>214</v>
      </c>
      <c r="H87" t="s">
        <v>223</v>
      </c>
      <c r="I87" t="s">
        <v>225</v>
      </c>
    </row>
    <row r="88" spans="1:9">
      <c r="A88" s="1">
        <f>HYPERLINK("https://lsnyc.legalserver.org/matter/dynamic-profile/view/1892610","19-1892610")</f>
        <v>0</v>
      </c>
      <c r="B88" t="s">
        <v>9</v>
      </c>
      <c r="C88" t="s">
        <v>12</v>
      </c>
      <c r="D88" t="s">
        <v>102</v>
      </c>
      <c r="E88" t="s">
        <v>213</v>
      </c>
      <c r="G88" t="s">
        <v>220</v>
      </c>
      <c r="H88" t="s">
        <v>222</v>
      </c>
      <c r="I88" t="s">
        <v>225</v>
      </c>
    </row>
    <row r="89" spans="1:9">
      <c r="A89" s="1">
        <f>HYPERLINK("https://lsnyc.legalserver.org/matter/dynamic-profile/view/1892364","19-1892364")</f>
        <v>0</v>
      </c>
      <c r="B89" t="s">
        <v>9</v>
      </c>
      <c r="C89" t="s">
        <v>10</v>
      </c>
      <c r="D89" t="s">
        <v>103</v>
      </c>
      <c r="F89" t="s">
        <v>219</v>
      </c>
      <c r="H89" t="s">
        <v>221</v>
      </c>
      <c r="I89" t="s">
        <v>225</v>
      </c>
    </row>
    <row r="90" spans="1:9">
      <c r="A90" s="1">
        <f>HYPERLINK("https://lsnyc.legalserver.org/matter/dynamic-profile/view/1892374","19-1892374")</f>
        <v>0</v>
      </c>
      <c r="B90" t="s">
        <v>9</v>
      </c>
      <c r="C90" t="s">
        <v>12</v>
      </c>
      <c r="D90" t="s">
        <v>103</v>
      </c>
      <c r="E90" t="s">
        <v>213</v>
      </c>
      <c r="H90" t="s">
        <v>222</v>
      </c>
      <c r="I90" t="s">
        <v>225</v>
      </c>
    </row>
    <row r="91" spans="1:9">
      <c r="A91" s="1">
        <f>HYPERLINK("https://lsnyc.legalserver.org/matter/dynamic-profile/view/1892263","19-1892263")</f>
        <v>0</v>
      </c>
      <c r="B91" t="s">
        <v>9</v>
      </c>
      <c r="C91" t="s">
        <v>10</v>
      </c>
      <c r="D91" t="s">
        <v>104</v>
      </c>
      <c r="E91" t="s">
        <v>214</v>
      </c>
      <c r="H91" t="s">
        <v>223</v>
      </c>
      <c r="I91" t="s">
        <v>225</v>
      </c>
    </row>
    <row r="92" spans="1:9">
      <c r="A92" s="1">
        <f>HYPERLINK("https://lsnyc.legalserver.org/matter/dynamic-profile/view/1892286","19-1892286")</f>
        <v>0</v>
      </c>
      <c r="B92" t="s">
        <v>9</v>
      </c>
      <c r="C92" t="s">
        <v>10</v>
      </c>
      <c r="D92" t="s">
        <v>105</v>
      </c>
      <c r="E92" t="s">
        <v>217</v>
      </c>
      <c r="H92" t="s">
        <v>224</v>
      </c>
      <c r="I92" t="s">
        <v>225</v>
      </c>
    </row>
    <row r="93" spans="1:9">
      <c r="A93" s="1">
        <f>HYPERLINK("https://lsnyc.legalserver.org/matter/dynamic-profile/view/1892125","19-1892125")</f>
        <v>0</v>
      </c>
      <c r="B93" t="s">
        <v>9</v>
      </c>
      <c r="C93" t="s">
        <v>10</v>
      </c>
      <c r="D93" t="s">
        <v>106</v>
      </c>
      <c r="E93" t="s">
        <v>214</v>
      </c>
      <c r="H93" t="s">
        <v>223</v>
      </c>
      <c r="I93" t="s">
        <v>225</v>
      </c>
    </row>
    <row r="94" spans="1:9">
      <c r="A94" s="1">
        <f>HYPERLINK("https://lsnyc.legalserver.org/matter/dynamic-profile/view/1890917","19-1890917")</f>
        <v>0</v>
      </c>
      <c r="B94" t="s">
        <v>9</v>
      </c>
      <c r="C94" t="s">
        <v>10</v>
      </c>
      <c r="D94" t="s">
        <v>107</v>
      </c>
      <c r="E94" t="s">
        <v>213</v>
      </c>
      <c r="H94" t="s">
        <v>222</v>
      </c>
      <c r="I94" t="s">
        <v>225</v>
      </c>
    </row>
    <row r="95" spans="1:9">
      <c r="A95" s="1">
        <f>HYPERLINK("https://lsnyc.legalserver.org/matter/dynamic-profile/view/1890669","19-1890669")</f>
        <v>0</v>
      </c>
      <c r="B95" t="s">
        <v>9</v>
      </c>
      <c r="C95" t="s">
        <v>15</v>
      </c>
      <c r="D95" t="s">
        <v>108</v>
      </c>
      <c r="E95" t="s">
        <v>214</v>
      </c>
      <c r="H95" t="s">
        <v>223</v>
      </c>
      <c r="I95" t="s">
        <v>225</v>
      </c>
    </row>
    <row r="96" spans="1:9">
      <c r="A96" s="1">
        <f>HYPERLINK("https://lsnyc.legalserver.org/matter/dynamic-profile/view/1890615","19-1890615")</f>
        <v>0</v>
      </c>
      <c r="B96" t="s">
        <v>9</v>
      </c>
      <c r="C96" t="s">
        <v>12</v>
      </c>
      <c r="D96" t="s">
        <v>109</v>
      </c>
      <c r="E96" t="s">
        <v>213</v>
      </c>
      <c r="H96" t="s">
        <v>222</v>
      </c>
      <c r="I96" t="s">
        <v>225</v>
      </c>
    </row>
    <row r="97" spans="1:9">
      <c r="A97" s="1">
        <f>HYPERLINK("https://lsnyc.legalserver.org/matter/dynamic-profile/view/1890400","19-1890400")</f>
        <v>0</v>
      </c>
      <c r="B97" t="s">
        <v>9</v>
      </c>
      <c r="C97" t="s">
        <v>10</v>
      </c>
      <c r="D97" t="s">
        <v>110</v>
      </c>
      <c r="E97" t="s">
        <v>213</v>
      </c>
      <c r="H97" t="s">
        <v>222</v>
      </c>
      <c r="I97" t="s">
        <v>225</v>
      </c>
    </row>
    <row r="98" spans="1:9">
      <c r="A98" s="1">
        <f>HYPERLINK("https://lsnyc.legalserver.org/matter/dynamic-profile/view/1890252","19-1890252")</f>
        <v>0</v>
      </c>
      <c r="B98" t="s">
        <v>9</v>
      </c>
      <c r="C98" t="s">
        <v>10</v>
      </c>
      <c r="D98" t="s">
        <v>111</v>
      </c>
      <c r="E98" t="s">
        <v>214</v>
      </c>
      <c r="H98" t="s">
        <v>223</v>
      </c>
      <c r="I98" t="s">
        <v>225</v>
      </c>
    </row>
    <row r="99" spans="1:9">
      <c r="A99" s="1">
        <f>HYPERLINK("https://lsnyc.legalserver.org/matter/dynamic-profile/view/1890288","19-1890288")</f>
        <v>0</v>
      </c>
      <c r="B99" t="s">
        <v>9</v>
      </c>
      <c r="C99" t="s">
        <v>12</v>
      </c>
      <c r="D99" t="s">
        <v>112</v>
      </c>
      <c r="E99" t="s">
        <v>213</v>
      </c>
      <c r="H99" t="s">
        <v>222</v>
      </c>
      <c r="I99" t="s">
        <v>225</v>
      </c>
    </row>
    <row r="100" spans="1:9">
      <c r="A100" s="1">
        <f>HYPERLINK("https://lsnyc.legalserver.org/matter/dynamic-profile/view/1890093","19-1890093")</f>
        <v>0</v>
      </c>
      <c r="B100" t="s">
        <v>9</v>
      </c>
      <c r="C100" t="s">
        <v>12</v>
      </c>
      <c r="D100" t="s">
        <v>113</v>
      </c>
      <c r="E100" t="s">
        <v>214</v>
      </c>
      <c r="H100" t="s">
        <v>223</v>
      </c>
      <c r="I100" t="s">
        <v>225</v>
      </c>
    </row>
    <row r="101" spans="1:9">
      <c r="A101" s="1">
        <f>HYPERLINK("https://lsnyc.legalserver.org/matter/dynamic-profile/view/1890134","19-1890134")</f>
        <v>0</v>
      </c>
      <c r="B101" t="s">
        <v>9</v>
      </c>
      <c r="C101" t="s">
        <v>12</v>
      </c>
      <c r="D101" t="s">
        <v>114</v>
      </c>
      <c r="E101" t="s">
        <v>214</v>
      </c>
      <c r="H101" t="s">
        <v>223</v>
      </c>
      <c r="I101" t="s">
        <v>225</v>
      </c>
    </row>
    <row r="102" spans="1:9">
      <c r="A102" s="1">
        <f>HYPERLINK("https://lsnyc.legalserver.org/matter/dynamic-profile/view/1890202","19-1890202")</f>
        <v>0</v>
      </c>
      <c r="B102" t="s">
        <v>9</v>
      </c>
      <c r="C102" t="s">
        <v>12</v>
      </c>
      <c r="D102" t="s">
        <v>115</v>
      </c>
      <c r="F102" t="s">
        <v>219</v>
      </c>
      <c r="H102" t="s">
        <v>221</v>
      </c>
      <c r="I102" t="s">
        <v>225</v>
      </c>
    </row>
    <row r="103" spans="1:9">
      <c r="A103" s="1">
        <f>HYPERLINK("https://lsnyc.legalserver.org/matter/dynamic-profile/view/1889761","19-1889761")</f>
        <v>0</v>
      </c>
      <c r="B103" t="s">
        <v>9</v>
      </c>
      <c r="C103" t="s">
        <v>12</v>
      </c>
      <c r="D103" t="s">
        <v>116</v>
      </c>
      <c r="E103" t="s">
        <v>213</v>
      </c>
      <c r="H103" t="s">
        <v>222</v>
      </c>
      <c r="I103" t="s">
        <v>225</v>
      </c>
    </row>
    <row r="104" spans="1:9">
      <c r="A104" s="1">
        <f>HYPERLINK("https://lsnyc.legalserver.org/matter/dynamic-profile/view/1889855","19-1889855")</f>
        <v>0</v>
      </c>
      <c r="B104" t="s">
        <v>9</v>
      </c>
      <c r="C104" t="s">
        <v>12</v>
      </c>
      <c r="D104" t="s">
        <v>117</v>
      </c>
      <c r="E104" t="s">
        <v>213</v>
      </c>
      <c r="H104" t="s">
        <v>222</v>
      </c>
      <c r="I104" t="s">
        <v>225</v>
      </c>
    </row>
    <row r="105" spans="1:9">
      <c r="A105" s="1">
        <f>HYPERLINK("https://lsnyc.legalserver.org/matter/dynamic-profile/view/1889689","19-1889689")</f>
        <v>0</v>
      </c>
      <c r="B105" t="s">
        <v>9</v>
      </c>
      <c r="C105" t="s">
        <v>12</v>
      </c>
      <c r="D105" t="s">
        <v>118</v>
      </c>
      <c r="E105" t="s">
        <v>213</v>
      </c>
      <c r="H105" t="s">
        <v>222</v>
      </c>
      <c r="I105" t="s">
        <v>225</v>
      </c>
    </row>
    <row r="106" spans="1:9">
      <c r="A106" s="1">
        <f>HYPERLINK("https://lsnyc.legalserver.org/matter/dynamic-profile/view/1889586","19-1889586")</f>
        <v>0</v>
      </c>
      <c r="B106" t="s">
        <v>9</v>
      </c>
      <c r="C106" t="s">
        <v>12</v>
      </c>
      <c r="D106" t="s">
        <v>119</v>
      </c>
      <c r="E106" t="s">
        <v>213</v>
      </c>
      <c r="H106" t="s">
        <v>222</v>
      </c>
      <c r="I106" t="s">
        <v>225</v>
      </c>
    </row>
    <row r="107" spans="1:9">
      <c r="A107" s="1">
        <f>HYPERLINK("https://lsnyc.legalserver.org/matter/dynamic-profile/view/1889437","19-1889437")</f>
        <v>0</v>
      </c>
      <c r="B107" t="s">
        <v>9</v>
      </c>
      <c r="C107" t="s">
        <v>12</v>
      </c>
      <c r="D107" t="s">
        <v>120</v>
      </c>
      <c r="E107" t="s">
        <v>213</v>
      </c>
      <c r="H107" t="s">
        <v>222</v>
      </c>
      <c r="I107" t="s">
        <v>225</v>
      </c>
    </row>
    <row r="108" spans="1:9">
      <c r="A108" s="1">
        <f>HYPERLINK("https://lsnyc.legalserver.org/matter/dynamic-profile/view/1889443","19-1889443")</f>
        <v>0</v>
      </c>
      <c r="B108" t="s">
        <v>9</v>
      </c>
      <c r="C108" t="s">
        <v>10</v>
      </c>
      <c r="D108" t="s">
        <v>121</v>
      </c>
      <c r="E108" t="s">
        <v>213</v>
      </c>
      <c r="H108" t="s">
        <v>222</v>
      </c>
      <c r="I108" t="s">
        <v>225</v>
      </c>
    </row>
    <row r="109" spans="1:9">
      <c r="A109" s="1">
        <f>HYPERLINK("https://lsnyc.legalserver.org/matter/dynamic-profile/view/1889458","19-1889458")</f>
        <v>0</v>
      </c>
      <c r="B109" t="s">
        <v>9</v>
      </c>
      <c r="C109" t="s">
        <v>10</v>
      </c>
      <c r="D109" t="s">
        <v>121</v>
      </c>
      <c r="E109" t="s">
        <v>214</v>
      </c>
      <c r="H109" t="s">
        <v>223</v>
      </c>
      <c r="I109" t="s">
        <v>225</v>
      </c>
    </row>
    <row r="110" spans="1:9">
      <c r="A110" s="1">
        <f>HYPERLINK("https://lsnyc.legalserver.org/matter/dynamic-profile/view/1889551","19-1889551")</f>
        <v>0</v>
      </c>
      <c r="B110" t="s">
        <v>9</v>
      </c>
      <c r="C110" t="s">
        <v>10</v>
      </c>
      <c r="D110" t="s">
        <v>122</v>
      </c>
      <c r="E110" t="s">
        <v>214</v>
      </c>
      <c r="H110" t="s">
        <v>223</v>
      </c>
      <c r="I110" t="s">
        <v>225</v>
      </c>
    </row>
    <row r="111" spans="1:9">
      <c r="A111" s="1">
        <f>HYPERLINK("https://lsnyc.legalserver.org/matter/dynamic-profile/view/1889311","19-1889311")</f>
        <v>0</v>
      </c>
      <c r="B111" t="s">
        <v>9</v>
      </c>
      <c r="C111" t="s">
        <v>12</v>
      </c>
      <c r="D111" t="s">
        <v>123</v>
      </c>
      <c r="E111" t="s">
        <v>216</v>
      </c>
      <c r="H111" t="s">
        <v>223</v>
      </c>
      <c r="I111" t="s">
        <v>225</v>
      </c>
    </row>
    <row r="112" spans="1:9">
      <c r="A112" s="1">
        <f>HYPERLINK("https://lsnyc.legalserver.org/matter/dynamic-profile/view/1889336","19-1889336")</f>
        <v>0</v>
      </c>
      <c r="B112" t="s">
        <v>9</v>
      </c>
      <c r="C112" t="s">
        <v>13</v>
      </c>
      <c r="D112" t="s">
        <v>44</v>
      </c>
      <c r="E112" t="s">
        <v>218</v>
      </c>
      <c r="H112" t="s">
        <v>223</v>
      </c>
      <c r="I112" t="s">
        <v>225</v>
      </c>
    </row>
    <row r="113" spans="1:9">
      <c r="A113" s="1">
        <f>HYPERLINK("https://lsnyc.legalserver.org/matter/dynamic-profile/view/1889319","19-1889319")</f>
        <v>0</v>
      </c>
      <c r="B113" t="s">
        <v>9</v>
      </c>
      <c r="C113" t="s">
        <v>12</v>
      </c>
      <c r="D113" t="s">
        <v>124</v>
      </c>
      <c r="E113" t="s">
        <v>213</v>
      </c>
      <c r="H113" t="s">
        <v>222</v>
      </c>
      <c r="I113" t="s">
        <v>225</v>
      </c>
    </row>
    <row r="114" spans="1:9">
      <c r="A114" s="1">
        <f>HYPERLINK("https://lsnyc.legalserver.org/matter/dynamic-profile/view/1889224","19-1889224")</f>
        <v>0</v>
      </c>
      <c r="B114" t="s">
        <v>9</v>
      </c>
      <c r="C114" t="s">
        <v>10</v>
      </c>
      <c r="D114" t="s">
        <v>125</v>
      </c>
      <c r="E114" t="s">
        <v>214</v>
      </c>
      <c r="H114" t="s">
        <v>223</v>
      </c>
      <c r="I114" t="s">
        <v>225</v>
      </c>
    </row>
    <row r="115" spans="1:9">
      <c r="A115" s="1">
        <f>HYPERLINK("https://lsnyc.legalserver.org/matter/dynamic-profile/view/1889209","19-1889209")</f>
        <v>0</v>
      </c>
      <c r="B115" t="s">
        <v>9</v>
      </c>
      <c r="C115" t="s">
        <v>12</v>
      </c>
      <c r="D115" t="s">
        <v>126</v>
      </c>
      <c r="E115" t="s">
        <v>214</v>
      </c>
      <c r="H115" t="s">
        <v>223</v>
      </c>
      <c r="I115" t="s">
        <v>225</v>
      </c>
    </row>
    <row r="116" spans="1:9">
      <c r="A116" s="1">
        <f>HYPERLINK("https://lsnyc.legalserver.org/matter/dynamic-profile/view/1889079","19-1889079")</f>
        <v>0</v>
      </c>
      <c r="B116" t="s">
        <v>9</v>
      </c>
      <c r="C116" t="s">
        <v>12</v>
      </c>
      <c r="D116" t="s">
        <v>127</v>
      </c>
      <c r="E116" t="s">
        <v>214</v>
      </c>
      <c r="H116" t="s">
        <v>223</v>
      </c>
      <c r="I116" t="s">
        <v>225</v>
      </c>
    </row>
    <row r="117" spans="1:9">
      <c r="A117" s="1">
        <f>HYPERLINK("https://lsnyc.legalserver.org/matter/dynamic-profile/view/1888902","19-1888902")</f>
        <v>0</v>
      </c>
      <c r="B117" t="s">
        <v>9</v>
      </c>
      <c r="C117" t="s">
        <v>12</v>
      </c>
      <c r="D117" t="s">
        <v>128</v>
      </c>
      <c r="E117" t="s">
        <v>216</v>
      </c>
      <c r="H117" t="s">
        <v>223</v>
      </c>
      <c r="I117" t="s">
        <v>225</v>
      </c>
    </row>
    <row r="118" spans="1:9">
      <c r="A118" s="1">
        <f>HYPERLINK("https://lsnyc.legalserver.org/matter/dynamic-profile/view/1888893","19-1888893")</f>
        <v>0</v>
      </c>
      <c r="B118" t="s">
        <v>9</v>
      </c>
      <c r="C118" t="s">
        <v>12</v>
      </c>
      <c r="D118" t="s">
        <v>129</v>
      </c>
      <c r="E118" t="s">
        <v>214</v>
      </c>
      <c r="H118" t="s">
        <v>223</v>
      </c>
      <c r="I118" t="s">
        <v>225</v>
      </c>
    </row>
    <row r="119" spans="1:9">
      <c r="A119" s="1">
        <f>HYPERLINK("https://lsnyc.legalserver.org/matter/dynamic-profile/view/1888730","19-1888730")</f>
        <v>0</v>
      </c>
      <c r="B119" t="s">
        <v>9</v>
      </c>
      <c r="C119" t="s">
        <v>10</v>
      </c>
      <c r="D119" t="s">
        <v>130</v>
      </c>
      <c r="E119" t="s">
        <v>214</v>
      </c>
      <c r="H119" t="s">
        <v>223</v>
      </c>
      <c r="I119" t="s">
        <v>225</v>
      </c>
    </row>
    <row r="120" spans="1:9">
      <c r="A120" s="1">
        <f>HYPERLINK("https://lsnyc.legalserver.org/matter/dynamic-profile/view/1888904","19-1888904")</f>
        <v>0</v>
      </c>
      <c r="B120" t="s">
        <v>9</v>
      </c>
      <c r="C120" t="s">
        <v>10</v>
      </c>
      <c r="D120" t="s">
        <v>131</v>
      </c>
      <c r="E120" t="s">
        <v>214</v>
      </c>
      <c r="H120" t="s">
        <v>223</v>
      </c>
      <c r="I120" t="s">
        <v>225</v>
      </c>
    </row>
    <row r="121" spans="1:9">
      <c r="A121" s="1">
        <f>HYPERLINK("https://lsnyc.legalserver.org/matter/dynamic-profile/view/1888470","19-1888470")</f>
        <v>0</v>
      </c>
      <c r="B121" t="s">
        <v>9</v>
      </c>
      <c r="C121" t="s">
        <v>10</v>
      </c>
      <c r="D121" t="s">
        <v>132</v>
      </c>
      <c r="E121" t="s">
        <v>213</v>
      </c>
      <c r="H121" t="s">
        <v>222</v>
      </c>
      <c r="I121" t="s">
        <v>225</v>
      </c>
    </row>
    <row r="122" spans="1:9">
      <c r="A122" s="1">
        <f>HYPERLINK("https://lsnyc.legalserver.org/matter/dynamic-profile/view/1888274","19-1888274")</f>
        <v>0</v>
      </c>
      <c r="B122" t="s">
        <v>9</v>
      </c>
      <c r="C122" t="s">
        <v>12</v>
      </c>
      <c r="D122" t="s">
        <v>133</v>
      </c>
      <c r="E122" t="s">
        <v>216</v>
      </c>
      <c r="H122" t="s">
        <v>223</v>
      </c>
      <c r="I122" t="s">
        <v>225</v>
      </c>
    </row>
    <row r="123" spans="1:9">
      <c r="A123" s="1">
        <f>HYPERLINK("https://lsnyc.legalserver.org/matter/dynamic-profile/view/1888366","19-1888366")</f>
        <v>0</v>
      </c>
      <c r="B123" t="s">
        <v>9</v>
      </c>
      <c r="C123" t="s">
        <v>13</v>
      </c>
      <c r="D123" t="s">
        <v>134</v>
      </c>
      <c r="E123" t="s">
        <v>215</v>
      </c>
      <c r="H123" t="s">
        <v>224</v>
      </c>
      <c r="I123" t="s">
        <v>225</v>
      </c>
    </row>
    <row r="124" spans="1:9">
      <c r="A124" s="1">
        <f>HYPERLINK("https://lsnyc.legalserver.org/matter/dynamic-profile/view/1888235","19-1888235")</f>
        <v>0</v>
      </c>
      <c r="B124" t="s">
        <v>9</v>
      </c>
      <c r="C124" t="s">
        <v>12</v>
      </c>
      <c r="D124" t="s">
        <v>135</v>
      </c>
      <c r="E124" t="s">
        <v>213</v>
      </c>
      <c r="H124" t="s">
        <v>222</v>
      </c>
      <c r="I124" t="s">
        <v>225</v>
      </c>
    </row>
    <row r="125" spans="1:9">
      <c r="A125" s="1">
        <f>HYPERLINK("https://lsnyc.legalserver.org/matter/dynamic-profile/view/1888244","19-1888244")</f>
        <v>0</v>
      </c>
      <c r="B125" t="s">
        <v>9</v>
      </c>
      <c r="C125" t="s">
        <v>12</v>
      </c>
      <c r="D125" t="s">
        <v>136</v>
      </c>
      <c r="E125" t="s">
        <v>213</v>
      </c>
      <c r="H125" t="s">
        <v>222</v>
      </c>
      <c r="I125" t="s">
        <v>225</v>
      </c>
    </row>
    <row r="126" spans="1:9">
      <c r="A126" s="1">
        <f>HYPERLINK("https://lsnyc.legalserver.org/matter/dynamic-profile/view/1888053","19-1888053")</f>
        <v>0</v>
      </c>
      <c r="B126" t="s">
        <v>9</v>
      </c>
      <c r="C126" t="s">
        <v>10</v>
      </c>
      <c r="D126" t="s">
        <v>137</v>
      </c>
      <c r="E126" t="s">
        <v>214</v>
      </c>
      <c r="H126" t="s">
        <v>223</v>
      </c>
      <c r="I126" t="s">
        <v>225</v>
      </c>
    </row>
    <row r="127" spans="1:9">
      <c r="A127" s="1">
        <f>HYPERLINK("https://lsnyc.legalserver.org/matter/dynamic-profile/view/1887720","19-1887720")</f>
        <v>0</v>
      </c>
      <c r="B127" t="s">
        <v>9</v>
      </c>
      <c r="C127" t="s">
        <v>10</v>
      </c>
      <c r="D127" t="s">
        <v>138</v>
      </c>
      <c r="E127" t="s">
        <v>213</v>
      </c>
      <c r="H127" t="s">
        <v>222</v>
      </c>
      <c r="I127" t="s">
        <v>225</v>
      </c>
    </row>
    <row r="128" spans="1:9">
      <c r="A128" s="1">
        <f>HYPERLINK("https://lsnyc.legalserver.org/matter/dynamic-profile/view/1887318","19-1887318")</f>
        <v>0</v>
      </c>
      <c r="B128" t="s">
        <v>9</v>
      </c>
      <c r="C128" t="s">
        <v>12</v>
      </c>
      <c r="D128" t="s">
        <v>139</v>
      </c>
      <c r="E128" t="s">
        <v>213</v>
      </c>
      <c r="H128" t="s">
        <v>222</v>
      </c>
      <c r="I128" t="s">
        <v>225</v>
      </c>
    </row>
    <row r="129" spans="1:9">
      <c r="A129" s="1">
        <f>HYPERLINK("https://lsnyc.legalserver.org/matter/dynamic-profile/view/1887338","19-1887338")</f>
        <v>0</v>
      </c>
      <c r="B129" t="s">
        <v>9</v>
      </c>
      <c r="C129" t="s">
        <v>12</v>
      </c>
      <c r="D129" t="s">
        <v>140</v>
      </c>
      <c r="E129" t="s">
        <v>213</v>
      </c>
      <c r="H129" t="s">
        <v>222</v>
      </c>
      <c r="I129" t="s">
        <v>225</v>
      </c>
    </row>
    <row r="130" spans="1:9">
      <c r="A130" s="1">
        <f>HYPERLINK("https://lsnyc.legalserver.org/matter/dynamic-profile/view/1887170","19-1887170")</f>
        <v>0</v>
      </c>
      <c r="B130" t="s">
        <v>9</v>
      </c>
      <c r="C130" t="s">
        <v>12</v>
      </c>
      <c r="D130" t="s">
        <v>141</v>
      </c>
      <c r="E130" t="s">
        <v>216</v>
      </c>
      <c r="H130" t="s">
        <v>223</v>
      </c>
      <c r="I130" t="s">
        <v>225</v>
      </c>
    </row>
    <row r="131" spans="1:9">
      <c r="A131" s="1">
        <f>HYPERLINK("https://lsnyc.legalserver.org/matter/dynamic-profile/view/1887168","19-1887168")</f>
        <v>0</v>
      </c>
      <c r="B131" t="s">
        <v>9</v>
      </c>
      <c r="C131" t="s">
        <v>12</v>
      </c>
      <c r="D131" t="s">
        <v>142</v>
      </c>
      <c r="E131" t="s">
        <v>213</v>
      </c>
      <c r="H131" t="s">
        <v>222</v>
      </c>
      <c r="I131" t="s">
        <v>225</v>
      </c>
    </row>
    <row r="132" spans="1:9">
      <c r="A132" s="1">
        <f>HYPERLINK("https://lsnyc.legalserver.org/matter/dynamic-profile/view/1887083","19-1887083")</f>
        <v>0</v>
      </c>
      <c r="B132" t="s">
        <v>9</v>
      </c>
      <c r="C132" t="s">
        <v>12</v>
      </c>
      <c r="D132" t="s">
        <v>143</v>
      </c>
      <c r="E132" t="s">
        <v>213</v>
      </c>
      <c r="H132" t="s">
        <v>222</v>
      </c>
      <c r="I132" t="s">
        <v>225</v>
      </c>
    </row>
    <row r="133" spans="1:9">
      <c r="A133" s="1">
        <f>HYPERLINK("https://lsnyc.legalserver.org/matter/dynamic-profile/view/1887109","19-1887109")</f>
        <v>0</v>
      </c>
      <c r="B133" t="s">
        <v>9</v>
      </c>
      <c r="C133" t="s">
        <v>16</v>
      </c>
      <c r="D133" t="s">
        <v>144</v>
      </c>
      <c r="E133" t="s">
        <v>213</v>
      </c>
      <c r="H133" t="s">
        <v>222</v>
      </c>
      <c r="I133" t="s">
        <v>225</v>
      </c>
    </row>
    <row r="134" spans="1:9">
      <c r="A134" s="1">
        <f>HYPERLINK("https://lsnyc.legalserver.org/matter/dynamic-profile/view/1886803","19-1886803")</f>
        <v>0</v>
      </c>
      <c r="B134" t="s">
        <v>9</v>
      </c>
      <c r="C134" t="s">
        <v>12</v>
      </c>
      <c r="D134" t="s">
        <v>145</v>
      </c>
      <c r="E134" t="s">
        <v>213</v>
      </c>
      <c r="H134" t="s">
        <v>222</v>
      </c>
      <c r="I134" t="s">
        <v>225</v>
      </c>
    </row>
    <row r="135" spans="1:9">
      <c r="A135" s="1">
        <f>HYPERLINK("https://lsnyc.legalserver.org/matter/dynamic-profile/view/1886837","19-1886837")</f>
        <v>0</v>
      </c>
      <c r="B135" t="s">
        <v>9</v>
      </c>
      <c r="C135" t="s">
        <v>12</v>
      </c>
      <c r="D135" t="s">
        <v>146</v>
      </c>
      <c r="E135" t="s">
        <v>213</v>
      </c>
      <c r="H135" t="s">
        <v>222</v>
      </c>
      <c r="I135" t="s">
        <v>225</v>
      </c>
    </row>
    <row r="136" spans="1:9">
      <c r="A136" s="1">
        <f>HYPERLINK("https://lsnyc.legalserver.org/matter/dynamic-profile/view/1886864","19-1886864")</f>
        <v>0</v>
      </c>
      <c r="B136" t="s">
        <v>9</v>
      </c>
      <c r="C136" t="s">
        <v>12</v>
      </c>
      <c r="D136" t="s">
        <v>147</v>
      </c>
      <c r="E136" t="s">
        <v>213</v>
      </c>
      <c r="H136" t="s">
        <v>222</v>
      </c>
      <c r="I136" t="s">
        <v>225</v>
      </c>
    </row>
    <row r="137" spans="1:9">
      <c r="A137" s="1">
        <f>HYPERLINK("https://lsnyc.legalserver.org/matter/dynamic-profile/view/1887952","19-1887952")</f>
        <v>0</v>
      </c>
      <c r="B137" t="s">
        <v>9</v>
      </c>
      <c r="C137" t="s">
        <v>10</v>
      </c>
      <c r="D137" t="s">
        <v>148</v>
      </c>
      <c r="E137" t="s">
        <v>217</v>
      </c>
      <c r="H137" t="s">
        <v>224</v>
      </c>
      <c r="I137" t="s">
        <v>225</v>
      </c>
    </row>
    <row r="138" spans="1:9">
      <c r="A138" s="1">
        <f>HYPERLINK("https://lsnyc.legalserver.org/matter/dynamic-profile/view/1886765","18-1886765")</f>
        <v>0</v>
      </c>
      <c r="B138" t="s">
        <v>9</v>
      </c>
      <c r="C138" t="s">
        <v>12</v>
      </c>
      <c r="D138" t="s">
        <v>149</v>
      </c>
      <c r="E138" t="s">
        <v>213</v>
      </c>
      <c r="G138" t="s">
        <v>220</v>
      </c>
      <c r="H138" t="s">
        <v>222</v>
      </c>
      <c r="I138" t="s">
        <v>225</v>
      </c>
    </row>
    <row r="139" spans="1:9">
      <c r="A139" s="1">
        <f>HYPERLINK("https://lsnyc.legalserver.org/matter/dynamic-profile/view/1886654","18-1886654")</f>
        <v>0</v>
      </c>
      <c r="B139" t="s">
        <v>9</v>
      </c>
      <c r="C139" t="s">
        <v>12</v>
      </c>
      <c r="D139" t="s">
        <v>150</v>
      </c>
      <c r="E139" t="s">
        <v>213</v>
      </c>
      <c r="H139" t="s">
        <v>222</v>
      </c>
      <c r="I139" t="s">
        <v>225</v>
      </c>
    </row>
    <row r="140" spans="1:9">
      <c r="A140" s="1">
        <f>HYPERLINK("https://lsnyc.legalserver.org/matter/dynamic-profile/view/1886465","18-1886465")</f>
        <v>0</v>
      </c>
      <c r="B140" t="s">
        <v>9</v>
      </c>
      <c r="C140" t="s">
        <v>10</v>
      </c>
      <c r="D140" t="s">
        <v>151</v>
      </c>
      <c r="E140" t="s">
        <v>213</v>
      </c>
      <c r="H140" t="s">
        <v>222</v>
      </c>
      <c r="I140" t="s">
        <v>225</v>
      </c>
    </row>
    <row r="141" spans="1:9">
      <c r="A141" s="1">
        <f>HYPERLINK("https://lsnyc.legalserver.org/matter/dynamic-profile/view/1886124","18-1886124")</f>
        <v>0</v>
      </c>
      <c r="B141" t="s">
        <v>9</v>
      </c>
      <c r="C141" t="s">
        <v>12</v>
      </c>
      <c r="D141" t="s">
        <v>152</v>
      </c>
      <c r="E141" t="s">
        <v>213</v>
      </c>
      <c r="H141" t="s">
        <v>222</v>
      </c>
      <c r="I141" t="s">
        <v>225</v>
      </c>
    </row>
    <row r="142" spans="1:9">
      <c r="A142" s="1">
        <f>HYPERLINK("https://lsnyc.legalserver.org/matter/dynamic-profile/view/1886028","18-1886028")</f>
        <v>0</v>
      </c>
      <c r="B142" t="s">
        <v>9</v>
      </c>
      <c r="C142" t="s">
        <v>12</v>
      </c>
      <c r="D142" t="s">
        <v>153</v>
      </c>
      <c r="E142" t="s">
        <v>213</v>
      </c>
      <c r="H142" t="s">
        <v>222</v>
      </c>
      <c r="I142" t="s">
        <v>225</v>
      </c>
    </row>
    <row r="143" spans="1:9">
      <c r="A143" s="1">
        <f>HYPERLINK("https://lsnyc.legalserver.org/matter/dynamic-profile/view/1885997","18-1885997")</f>
        <v>0</v>
      </c>
      <c r="B143" t="s">
        <v>9</v>
      </c>
      <c r="C143" t="s">
        <v>12</v>
      </c>
      <c r="D143" t="s">
        <v>154</v>
      </c>
      <c r="E143" t="s">
        <v>213</v>
      </c>
      <c r="H143" t="s">
        <v>222</v>
      </c>
      <c r="I143" t="s">
        <v>225</v>
      </c>
    </row>
    <row r="144" spans="1:9">
      <c r="A144" s="1">
        <f>HYPERLINK("https://lsnyc.legalserver.org/matter/dynamic-profile/view/1885861","18-1885861")</f>
        <v>0</v>
      </c>
      <c r="B144" t="s">
        <v>9</v>
      </c>
      <c r="C144" t="s">
        <v>12</v>
      </c>
      <c r="D144" t="s">
        <v>155</v>
      </c>
      <c r="E144" t="s">
        <v>213</v>
      </c>
      <c r="H144" t="s">
        <v>222</v>
      </c>
      <c r="I144" t="s">
        <v>225</v>
      </c>
    </row>
    <row r="145" spans="1:9">
      <c r="A145" s="1">
        <f>HYPERLINK("https://lsnyc.legalserver.org/matter/dynamic-profile/view/1884606","18-1884606")</f>
        <v>0</v>
      </c>
      <c r="B145" t="s">
        <v>9</v>
      </c>
      <c r="C145" t="s">
        <v>10</v>
      </c>
      <c r="D145" t="s">
        <v>156</v>
      </c>
      <c r="E145" t="s">
        <v>213</v>
      </c>
      <c r="H145" t="s">
        <v>222</v>
      </c>
      <c r="I145" t="s">
        <v>225</v>
      </c>
    </row>
    <row r="146" spans="1:9">
      <c r="A146" s="1">
        <f>HYPERLINK("https://lsnyc.legalserver.org/matter/dynamic-profile/view/1884441","18-1884441")</f>
        <v>0</v>
      </c>
      <c r="B146" t="s">
        <v>9</v>
      </c>
      <c r="C146" t="s">
        <v>10</v>
      </c>
      <c r="D146" t="s">
        <v>157</v>
      </c>
      <c r="E146" t="s">
        <v>213</v>
      </c>
      <c r="H146" t="s">
        <v>222</v>
      </c>
      <c r="I146" t="s">
        <v>225</v>
      </c>
    </row>
    <row r="147" spans="1:9">
      <c r="A147" s="1">
        <f>HYPERLINK("https://lsnyc.legalserver.org/matter/dynamic-profile/view/1884375","18-1884375")</f>
        <v>0</v>
      </c>
      <c r="B147" t="s">
        <v>9</v>
      </c>
      <c r="C147" t="s">
        <v>12</v>
      </c>
      <c r="D147" t="s">
        <v>158</v>
      </c>
      <c r="E147" t="s">
        <v>213</v>
      </c>
      <c r="H147" t="s">
        <v>222</v>
      </c>
      <c r="I147" t="s">
        <v>225</v>
      </c>
    </row>
    <row r="148" spans="1:9">
      <c r="A148" s="1">
        <f>HYPERLINK("https://lsnyc.legalserver.org/matter/dynamic-profile/view/1884403","18-1884403")</f>
        <v>0</v>
      </c>
      <c r="B148" t="s">
        <v>9</v>
      </c>
      <c r="C148" t="s">
        <v>12</v>
      </c>
      <c r="D148" t="s">
        <v>159</v>
      </c>
      <c r="E148" t="s">
        <v>213</v>
      </c>
      <c r="H148" t="s">
        <v>222</v>
      </c>
      <c r="I148" t="s">
        <v>225</v>
      </c>
    </row>
    <row r="149" spans="1:9">
      <c r="A149" s="1">
        <f>HYPERLINK("https://lsnyc.legalserver.org/matter/dynamic-profile/view/1884473","18-1884473")</f>
        <v>0</v>
      </c>
      <c r="B149" t="s">
        <v>9</v>
      </c>
      <c r="C149" t="s">
        <v>12</v>
      </c>
      <c r="D149" t="s">
        <v>160</v>
      </c>
      <c r="E149" t="s">
        <v>216</v>
      </c>
      <c r="H149" t="s">
        <v>223</v>
      </c>
      <c r="I149" t="s">
        <v>225</v>
      </c>
    </row>
    <row r="150" spans="1:9">
      <c r="A150" s="1">
        <f>HYPERLINK("https://lsnyc.legalserver.org/matter/dynamic-profile/view/1884478","18-1884478")</f>
        <v>0</v>
      </c>
      <c r="B150" t="s">
        <v>9</v>
      </c>
      <c r="C150" t="s">
        <v>10</v>
      </c>
      <c r="D150" t="s">
        <v>161</v>
      </c>
      <c r="E150" t="s">
        <v>214</v>
      </c>
      <c r="H150" t="s">
        <v>223</v>
      </c>
      <c r="I150" t="s">
        <v>225</v>
      </c>
    </row>
    <row r="151" spans="1:9">
      <c r="A151" s="1">
        <f>HYPERLINK("https://lsnyc.legalserver.org/matter/dynamic-profile/view/1884339","18-1884339")</f>
        <v>0</v>
      </c>
      <c r="B151" t="s">
        <v>9</v>
      </c>
      <c r="C151" t="s">
        <v>12</v>
      </c>
      <c r="D151" t="s">
        <v>162</v>
      </c>
      <c r="E151" t="s">
        <v>213</v>
      </c>
      <c r="H151" t="s">
        <v>222</v>
      </c>
      <c r="I151" t="s">
        <v>225</v>
      </c>
    </row>
    <row r="152" spans="1:9">
      <c r="A152" s="1">
        <f>HYPERLINK("https://lsnyc.legalserver.org/matter/dynamic-profile/view/1884190","18-1884190")</f>
        <v>0</v>
      </c>
      <c r="B152" t="s">
        <v>9</v>
      </c>
      <c r="C152" t="s">
        <v>12</v>
      </c>
      <c r="D152" t="s">
        <v>163</v>
      </c>
      <c r="E152" t="s">
        <v>213</v>
      </c>
      <c r="G152" t="s">
        <v>220</v>
      </c>
      <c r="H152" t="s">
        <v>222</v>
      </c>
      <c r="I152" t="s">
        <v>225</v>
      </c>
    </row>
    <row r="153" spans="1:9">
      <c r="A153" s="1">
        <f>HYPERLINK("https://lsnyc.legalserver.org/matter/dynamic-profile/view/1884222","18-1884222")</f>
        <v>0</v>
      </c>
      <c r="B153" t="s">
        <v>9</v>
      </c>
      <c r="C153" t="s">
        <v>12</v>
      </c>
      <c r="D153" t="s">
        <v>164</v>
      </c>
      <c r="E153" t="s">
        <v>213</v>
      </c>
      <c r="H153" t="s">
        <v>222</v>
      </c>
      <c r="I153" t="s">
        <v>225</v>
      </c>
    </row>
    <row r="154" spans="1:9">
      <c r="A154" s="1">
        <f>HYPERLINK("https://lsnyc.legalserver.org/matter/dynamic-profile/view/1883874","18-1883874")</f>
        <v>0</v>
      </c>
      <c r="B154" t="s">
        <v>9</v>
      </c>
      <c r="C154" t="s">
        <v>10</v>
      </c>
      <c r="D154" t="s">
        <v>165</v>
      </c>
      <c r="E154" t="s">
        <v>214</v>
      </c>
      <c r="H154" t="s">
        <v>223</v>
      </c>
      <c r="I154" t="s">
        <v>225</v>
      </c>
    </row>
    <row r="155" spans="1:9">
      <c r="A155" s="1">
        <f>HYPERLINK("https://lsnyc.legalserver.org/matter/dynamic-profile/view/1883735","18-1883735")</f>
        <v>0</v>
      </c>
      <c r="B155" t="s">
        <v>9</v>
      </c>
      <c r="C155" t="s">
        <v>10</v>
      </c>
      <c r="D155" t="s">
        <v>166</v>
      </c>
      <c r="E155" t="s">
        <v>213</v>
      </c>
      <c r="H155" t="s">
        <v>222</v>
      </c>
      <c r="I155" t="s">
        <v>225</v>
      </c>
    </row>
    <row r="156" spans="1:9">
      <c r="A156" s="1">
        <f>HYPERLINK("https://lsnyc.legalserver.org/matter/dynamic-profile/view/1883726","18-1883726")</f>
        <v>0</v>
      </c>
      <c r="B156" t="s">
        <v>9</v>
      </c>
      <c r="C156" t="s">
        <v>12</v>
      </c>
      <c r="D156" t="s">
        <v>167</v>
      </c>
      <c r="E156" t="s">
        <v>213</v>
      </c>
      <c r="H156" t="s">
        <v>222</v>
      </c>
      <c r="I156" t="s">
        <v>225</v>
      </c>
    </row>
    <row r="157" spans="1:9">
      <c r="A157" s="1">
        <f>HYPERLINK("https://lsnyc.legalserver.org/matter/dynamic-profile/view/1883746","18-1883746")</f>
        <v>0</v>
      </c>
      <c r="B157" t="s">
        <v>9</v>
      </c>
      <c r="C157" t="s">
        <v>12</v>
      </c>
      <c r="D157" t="s">
        <v>168</v>
      </c>
      <c r="E157" t="s">
        <v>213</v>
      </c>
      <c r="G157" t="s">
        <v>220</v>
      </c>
      <c r="H157" t="s">
        <v>222</v>
      </c>
      <c r="I157" t="s">
        <v>225</v>
      </c>
    </row>
    <row r="158" spans="1:9">
      <c r="A158" s="1">
        <f>HYPERLINK("https://lsnyc.legalserver.org/matter/dynamic-profile/view/1883455","18-1883455")</f>
        <v>0</v>
      </c>
      <c r="B158" t="s">
        <v>9</v>
      </c>
      <c r="C158" t="s">
        <v>10</v>
      </c>
      <c r="D158" t="s">
        <v>169</v>
      </c>
      <c r="E158" t="s">
        <v>213</v>
      </c>
      <c r="H158" t="s">
        <v>222</v>
      </c>
      <c r="I158" t="s">
        <v>225</v>
      </c>
    </row>
    <row r="159" spans="1:9">
      <c r="A159" s="1">
        <f>HYPERLINK("https://lsnyc.legalserver.org/matter/dynamic-profile/view/1883477","18-1883477")</f>
        <v>0</v>
      </c>
      <c r="B159" t="s">
        <v>9</v>
      </c>
      <c r="C159" t="s">
        <v>10</v>
      </c>
      <c r="D159" t="s">
        <v>170</v>
      </c>
      <c r="E159" t="s">
        <v>213</v>
      </c>
      <c r="H159" t="s">
        <v>222</v>
      </c>
      <c r="I159" t="s">
        <v>225</v>
      </c>
    </row>
    <row r="160" spans="1:9">
      <c r="A160" s="1">
        <f>HYPERLINK("https://lsnyc.legalserver.org/matter/dynamic-profile/view/1883298","18-1883298")</f>
        <v>0</v>
      </c>
      <c r="B160" t="s">
        <v>9</v>
      </c>
      <c r="C160" t="s">
        <v>10</v>
      </c>
      <c r="D160" t="s">
        <v>171</v>
      </c>
      <c r="E160" t="s">
        <v>213</v>
      </c>
      <c r="H160" t="s">
        <v>222</v>
      </c>
      <c r="I160" t="s">
        <v>225</v>
      </c>
    </row>
    <row r="161" spans="1:9">
      <c r="A161" s="1">
        <f>HYPERLINK("https://lsnyc.legalserver.org/matter/dynamic-profile/view/1883328","18-1883328")</f>
        <v>0</v>
      </c>
      <c r="B161" t="s">
        <v>9</v>
      </c>
      <c r="C161" t="s">
        <v>12</v>
      </c>
      <c r="D161" t="s">
        <v>172</v>
      </c>
      <c r="E161" t="s">
        <v>213</v>
      </c>
      <c r="H161" t="s">
        <v>222</v>
      </c>
      <c r="I161" t="s">
        <v>225</v>
      </c>
    </row>
    <row r="162" spans="1:9">
      <c r="A162" s="1">
        <f>HYPERLINK("https://lsnyc.legalserver.org/matter/dynamic-profile/view/1883267","18-1883267")</f>
        <v>0</v>
      </c>
      <c r="B162" t="s">
        <v>9</v>
      </c>
      <c r="C162" t="s">
        <v>12</v>
      </c>
      <c r="D162" t="s">
        <v>173</v>
      </c>
      <c r="E162" t="s">
        <v>213</v>
      </c>
      <c r="H162" t="s">
        <v>222</v>
      </c>
      <c r="I162" t="s">
        <v>225</v>
      </c>
    </row>
    <row r="163" spans="1:9">
      <c r="A163" s="1">
        <f>HYPERLINK("https://lsnyc.legalserver.org/matter/dynamic-profile/view/1883120","18-1883120")</f>
        <v>0</v>
      </c>
      <c r="B163" t="s">
        <v>9</v>
      </c>
      <c r="C163" t="s">
        <v>12</v>
      </c>
      <c r="D163" t="s">
        <v>174</v>
      </c>
      <c r="E163" t="s">
        <v>213</v>
      </c>
      <c r="H163" t="s">
        <v>222</v>
      </c>
      <c r="I163" t="s">
        <v>225</v>
      </c>
    </row>
    <row r="164" spans="1:9">
      <c r="A164" s="1">
        <f>HYPERLINK("https://lsnyc.legalserver.org/matter/dynamic-profile/view/1882930","18-1882930")</f>
        <v>0</v>
      </c>
      <c r="B164" t="s">
        <v>9</v>
      </c>
      <c r="C164" t="s">
        <v>12</v>
      </c>
      <c r="D164" t="s">
        <v>175</v>
      </c>
      <c r="E164" t="s">
        <v>213</v>
      </c>
      <c r="H164" t="s">
        <v>222</v>
      </c>
      <c r="I164" t="s">
        <v>225</v>
      </c>
    </row>
    <row r="165" spans="1:9">
      <c r="A165" s="1">
        <f>HYPERLINK("https://lsnyc.legalserver.org/matter/dynamic-profile/view/1882885","18-1882885")</f>
        <v>0</v>
      </c>
      <c r="B165" t="s">
        <v>9</v>
      </c>
      <c r="C165" t="s">
        <v>10</v>
      </c>
      <c r="D165" t="s">
        <v>176</v>
      </c>
      <c r="E165" t="s">
        <v>213</v>
      </c>
      <c r="H165" t="s">
        <v>222</v>
      </c>
      <c r="I165" t="s">
        <v>225</v>
      </c>
    </row>
    <row r="166" spans="1:9">
      <c r="A166" s="1">
        <f>HYPERLINK("https://lsnyc.legalserver.org/matter/dynamic-profile/view/1882603","18-1882603")</f>
        <v>0</v>
      </c>
      <c r="B166" t="s">
        <v>9</v>
      </c>
      <c r="C166" t="s">
        <v>10</v>
      </c>
      <c r="D166" t="s">
        <v>177</v>
      </c>
      <c r="E166" t="s">
        <v>213</v>
      </c>
      <c r="H166" t="s">
        <v>222</v>
      </c>
      <c r="I166" t="s">
        <v>225</v>
      </c>
    </row>
    <row r="167" spans="1:9">
      <c r="A167" s="1">
        <f>HYPERLINK("https://lsnyc.legalserver.org/matter/dynamic-profile/view/1882745","18-1882745")</f>
        <v>0</v>
      </c>
      <c r="B167" t="s">
        <v>9</v>
      </c>
      <c r="C167" t="s">
        <v>10</v>
      </c>
      <c r="D167" t="s">
        <v>178</v>
      </c>
      <c r="E167" t="s">
        <v>213</v>
      </c>
      <c r="H167" t="s">
        <v>222</v>
      </c>
      <c r="I167" t="s">
        <v>225</v>
      </c>
    </row>
    <row r="168" spans="1:9">
      <c r="A168" s="1">
        <f>HYPERLINK("https://lsnyc.legalserver.org/matter/dynamic-profile/view/1882554","18-1882554")</f>
        <v>0</v>
      </c>
      <c r="B168" t="s">
        <v>9</v>
      </c>
      <c r="C168" t="s">
        <v>12</v>
      </c>
      <c r="D168" t="s">
        <v>179</v>
      </c>
      <c r="E168" t="s">
        <v>213</v>
      </c>
      <c r="H168" t="s">
        <v>222</v>
      </c>
      <c r="I168" t="s">
        <v>225</v>
      </c>
    </row>
    <row r="169" spans="1:9">
      <c r="A169" s="1">
        <f>HYPERLINK("https://lsnyc.legalserver.org/matter/dynamic-profile/view/1882346","18-1882346")</f>
        <v>0</v>
      </c>
      <c r="B169" t="s">
        <v>9</v>
      </c>
      <c r="C169" t="s">
        <v>10</v>
      </c>
      <c r="D169" t="s">
        <v>180</v>
      </c>
      <c r="E169" t="s">
        <v>213</v>
      </c>
      <c r="H169" t="s">
        <v>222</v>
      </c>
      <c r="I169" t="s">
        <v>225</v>
      </c>
    </row>
    <row r="170" spans="1:9">
      <c r="A170" s="1">
        <f>HYPERLINK("https://lsnyc.legalserver.org/matter/dynamic-profile/view/1881915","18-1881915")</f>
        <v>0</v>
      </c>
      <c r="B170" t="s">
        <v>9</v>
      </c>
      <c r="C170" t="s">
        <v>10</v>
      </c>
      <c r="D170" t="s">
        <v>181</v>
      </c>
      <c r="E170" t="s">
        <v>213</v>
      </c>
      <c r="H170" t="s">
        <v>222</v>
      </c>
      <c r="I170" t="s">
        <v>225</v>
      </c>
    </row>
    <row r="171" spans="1:9">
      <c r="A171" s="1">
        <f>HYPERLINK("https://lsnyc.legalserver.org/matter/dynamic-profile/view/1881722","18-1881722")</f>
        <v>0</v>
      </c>
      <c r="B171" t="s">
        <v>9</v>
      </c>
      <c r="C171" t="s">
        <v>12</v>
      </c>
      <c r="D171" t="s">
        <v>182</v>
      </c>
      <c r="E171" t="s">
        <v>213</v>
      </c>
      <c r="H171" t="s">
        <v>222</v>
      </c>
      <c r="I171" t="s">
        <v>225</v>
      </c>
    </row>
    <row r="172" spans="1:9">
      <c r="A172" s="1">
        <f>HYPERLINK("https://lsnyc.legalserver.org/matter/dynamic-profile/view/1881815","18-1881815")</f>
        <v>0</v>
      </c>
      <c r="B172" t="s">
        <v>9</v>
      </c>
      <c r="C172" t="s">
        <v>12</v>
      </c>
      <c r="D172" t="s">
        <v>183</v>
      </c>
      <c r="E172" t="s">
        <v>213</v>
      </c>
      <c r="H172" t="s">
        <v>222</v>
      </c>
      <c r="I172" t="s">
        <v>225</v>
      </c>
    </row>
    <row r="173" spans="1:9">
      <c r="A173" s="1">
        <f>HYPERLINK("https://lsnyc.legalserver.org/matter/dynamic-profile/view/1881852","18-1881852")</f>
        <v>0</v>
      </c>
      <c r="B173" t="s">
        <v>9</v>
      </c>
      <c r="C173" t="s">
        <v>10</v>
      </c>
      <c r="D173" t="s">
        <v>184</v>
      </c>
      <c r="E173" t="s">
        <v>213</v>
      </c>
      <c r="H173" t="s">
        <v>222</v>
      </c>
      <c r="I173" t="s">
        <v>225</v>
      </c>
    </row>
    <row r="174" spans="1:9">
      <c r="A174" s="1">
        <f>HYPERLINK("https://lsnyc.legalserver.org/matter/dynamic-profile/view/1881055","18-1881055")</f>
        <v>0</v>
      </c>
      <c r="B174" t="s">
        <v>9</v>
      </c>
      <c r="C174" t="s">
        <v>10</v>
      </c>
      <c r="D174" t="s">
        <v>185</v>
      </c>
      <c r="E174" t="s">
        <v>213</v>
      </c>
      <c r="H174" t="s">
        <v>222</v>
      </c>
      <c r="I174" t="s">
        <v>225</v>
      </c>
    </row>
    <row r="175" spans="1:9">
      <c r="A175" s="1">
        <f>HYPERLINK("https://lsnyc.legalserver.org/matter/dynamic-profile/view/1881047","18-1881047")</f>
        <v>0</v>
      </c>
      <c r="B175" t="s">
        <v>9</v>
      </c>
      <c r="C175" t="s">
        <v>10</v>
      </c>
      <c r="D175" t="s">
        <v>186</v>
      </c>
      <c r="E175" t="s">
        <v>213</v>
      </c>
      <c r="H175" t="s">
        <v>222</v>
      </c>
      <c r="I175" t="s">
        <v>225</v>
      </c>
    </row>
    <row r="176" spans="1:9">
      <c r="A176" s="1">
        <f>HYPERLINK("https://lsnyc.legalserver.org/matter/dynamic-profile/view/1881116","18-1881116")</f>
        <v>0</v>
      </c>
      <c r="B176" t="s">
        <v>9</v>
      </c>
      <c r="C176" t="s">
        <v>12</v>
      </c>
      <c r="D176" t="s">
        <v>187</v>
      </c>
      <c r="E176" t="s">
        <v>213</v>
      </c>
      <c r="H176" t="s">
        <v>222</v>
      </c>
      <c r="I176" t="s">
        <v>225</v>
      </c>
    </row>
    <row r="177" spans="1:9">
      <c r="A177" s="1">
        <f>HYPERLINK("https://lsnyc.legalserver.org/matter/dynamic-profile/view/1880946","18-1880946")</f>
        <v>0</v>
      </c>
      <c r="B177" t="s">
        <v>9</v>
      </c>
      <c r="C177" t="s">
        <v>10</v>
      </c>
      <c r="D177" t="s">
        <v>188</v>
      </c>
      <c r="E177" t="s">
        <v>213</v>
      </c>
      <c r="H177" t="s">
        <v>222</v>
      </c>
      <c r="I177" t="s">
        <v>225</v>
      </c>
    </row>
    <row r="178" spans="1:9">
      <c r="A178" s="1">
        <f>HYPERLINK("https://lsnyc.legalserver.org/matter/dynamic-profile/view/1880988","18-1880988")</f>
        <v>0</v>
      </c>
      <c r="B178" t="s">
        <v>9</v>
      </c>
      <c r="C178" t="s">
        <v>10</v>
      </c>
      <c r="D178" t="s">
        <v>189</v>
      </c>
      <c r="E178" t="s">
        <v>213</v>
      </c>
      <c r="H178" t="s">
        <v>222</v>
      </c>
      <c r="I178" t="s">
        <v>225</v>
      </c>
    </row>
    <row r="179" spans="1:9">
      <c r="A179" s="1">
        <f>HYPERLINK("https://lsnyc.legalserver.org/matter/dynamic-profile/view/1880649","18-1880649")</f>
        <v>0</v>
      </c>
      <c r="B179" t="s">
        <v>9</v>
      </c>
      <c r="C179" t="s">
        <v>12</v>
      </c>
      <c r="D179" t="s">
        <v>190</v>
      </c>
      <c r="E179" t="s">
        <v>213</v>
      </c>
      <c r="H179" t="s">
        <v>222</v>
      </c>
      <c r="I179" t="s">
        <v>225</v>
      </c>
    </row>
    <row r="180" spans="1:9">
      <c r="A180" s="1">
        <f>HYPERLINK("https://lsnyc.legalserver.org/matter/dynamic-profile/view/1879630","18-1879630")</f>
        <v>0</v>
      </c>
      <c r="B180" t="s">
        <v>9</v>
      </c>
      <c r="C180" t="s">
        <v>10</v>
      </c>
      <c r="D180" t="s">
        <v>191</v>
      </c>
      <c r="E180" t="s">
        <v>213</v>
      </c>
      <c r="H180" t="s">
        <v>222</v>
      </c>
      <c r="I180" t="s">
        <v>225</v>
      </c>
    </row>
    <row r="181" spans="1:9">
      <c r="A181" s="1">
        <f>HYPERLINK("https://lsnyc.legalserver.org/matter/dynamic-profile/view/1879697","18-1879697")</f>
        <v>0</v>
      </c>
      <c r="B181" t="s">
        <v>9</v>
      </c>
      <c r="C181" t="s">
        <v>10</v>
      </c>
      <c r="D181" t="s">
        <v>192</v>
      </c>
      <c r="E181" t="s">
        <v>213</v>
      </c>
      <c r="H181" t="s">
        <v>222</v>
      </c>
      <c r="I181" t="s">
        <v>225</v>
      </c>
    </row>
    <row r="182" spans="1:9">
      <c r="A182" s="1">
        <f>HYPERLINK("https://lsnyc.legalserver.org/matter/dynamic-profile/view/1879374","18-1879374")</f>
        <v>0</v>
      </c>
      <c r="B182" t="s">
        <v>9</v>
      </c>
      <c r="C182" t="s">
        <v>12</v>
      </c>
      <c r="D182" t="s">
        <v>193</v>
      </c>
      <c r="E182" t="s">
        <v>213</v>
      </c>
      <c r="H182" t="s">
        <v>222</v>
      </c>
      <c r="I182" t="s">
        <v>225</v>
      </c>
    </row>
    <row r="183" spans="1:9">
      <c r="A183" s="1">
        <f>HYPERLINK("https://lsnyc.legalserver.org/matter/dynamic-profile/view/1879380","18-1879380")</f>
        <v>0</v>
      </c>
      <c r="B183" t="s">
        <v>9</v>
      </c>
      <c r="C183" t="s">
        <v>10</v>
      </c>
      <c r="D183" t="s">
        <v>194</v>
      </c>
      <c r="E183" t="s">
        <v>213</v>
      </c>
      <c r="H183" t="s">
        <v>222</v>
      </c>
      <c r="I183" t="s">
        <v>225</v>
      </c>
    </row>
    <row r="184" spans="1:9">
      <c r="A184" s="1">
        <f>HYPERLINK("https://lsnyc.legalserver.org/matter/dynamic-profile/view/1879033","18-1879033")</f>
        <v>0</v>
      </c>
      <c r="B184" t="s">
        <v>9</v>
      </c>
      <c r="C184" t="s">
        <v>10</v>
      </c>
      <c r="D184" t="s">
        <v>195</v>
      </c>
      <c r="E184" t="s">
        <v>213</v>
      </c>
      <c r="H184" t="s">
        <v>222</v>
      </c>
      <c r="I184" t="s">
        <v>225</v>
      </c>
    </row>
    <row r="185" spans="1:9">
      <c r="A185" s="1">
        <f>HYPERLINK("https://lsnyc.legalserver.org/matter/dynamic-profile/view/1879093","18-1879093")</f>
        <v>0</v>
      </c>
      <c r="B185" t="s">
        <v>9</v>
      </c>
      <c r="C185" t="s">
        <v>10</v>
      </c>
      <c r="D185" t="s">
        <v>196</v>
      </c>
      <c r="E185" t="s">
        <v>213</v>
      </c>
      <c r="H185" t="s">
        <v>222</v>
      </c>
      <c r="I185" t="s">
        <v>225</v>
      </c>
    </row>
    <row r="186" spans="1:9">
      <c r="A186" s="1">
        <f>HYPERLINK("https://lsnyc.legalserver.org/matter/dynamic-profile/view/1878409","18-1878409")</f>
        <v>0</v>
      </c>
      <c r="B186" t="s">
        <v>9</v>
      </c>
      <c r="C186" t="s">
        <v>10</v>
      </c>
      <c r="D186" t="s">
        <v>197</v>
      </c>
      <c r="E186" t="s">
        <v>213</v>
      </c>
      <c r="H186" t="s">
        <v>222</v>
      </c>
      <c r="I186" t="s">
        <v>225</v>
      </c>
    </row>
    <row r="187" spans="1:9">
      <c r="A187" s="1">
        <f>HYPERLINK("https://lsnyc.legalserver.org/matter/dynamic-profile/view/1878367","18-1878367")</f>
        <v>0</v>
      </c>
      <c r="B187" t="s">
        <v>9</v>
      </c>
      <c r="C187" t="s">
        <v>10</v>
      </c>
      <c r="D187" t="s">
        <v>198</v>
      </c>
      <c r="E187" t="s">
        <v>213</v>
      </c>
      <c r="H187" t="s">
        <v>222</v>
      </c>
      <c r="I187" t="s">
        <v>225</v>
      </c>
    </row>
    <row r="188" spans="1:9">
      <c r="A188" s="1">
        <f>HYPERLINK("https://lsnyc.legalserver.org/matter/dynamic-profile/view/1877632","18-1877632")</f>
        <v>0</v>
      </c>
      <c r="B188" t="s">
        <v>9</v>
      </c>
      <c r="C188" t="s">
        <v>10</v>
      </c>
      <c r="D188" t="s">
        <v>199</v>
      </c>
      <c r="E188" t="s">
        <v>213</v>
      </c>
      <c r="H188" t="s">
        <v>222</v>
      </c>
      <c r="I188" t="s">
        <v>225</v>
      </c>
    </row>
    <row r="189" spans="1:9">
      <c r="A189" s="1">
        <f>HYPERLINK("https://lsnyc.legalserver.org/matter/dynamic-profile/view/1877299","18-1877299")</f>
        <v>0</v>
      </c>
      <c r="B189" t="s">
        <v>9</v>
      </c>
      <c r="C189" t="s">
        <v>10</v>
      </c>
      <c r="D189" t="s">
        <v>200</v>
      </c>
      <c r="E189" t="s">
        <v>213</v>
      </c>
      <c r="H189" t="s">
        <v>222</v>
      </c>
      <c r="I189" t="s">
        <v>225</v>
      </c>
    </row>
    <row r="190" spans="1:9">
      <c r="A190" s="1">
        <f>HYPERLINK("https://lsnyc.legalserver.org/matter/dynamic-profile/view/1877393","18-1877393")</f>
        <v>0</v>
      </c>
      <c r="B190" t="s">
        <v>9</v>
      </c>
      <c r="C190" t="s">
        <v>10</v>
      </c>
      <c r="D190" t="s">
        <v>201</v>
      </c>
      <c r="E190" t="s">
        <v>213</v>
      </c>
      <c r="H190" t="s">
        <v>222</v>
      </c>
      <c r="I190" t="s">
        <v>225</v>
      </c>
    </row>
    <row r="191" spans="1:9">
      <c r="A191" s="1">
        <f>HYPERLINK("https://lsnyc.legalserver.org/matter/dynamic-profile/view/1875954","18-1875954")</f>
        <v>0</v>
      </c>
      <c r="B191" t="s">
        <v>9</v>
      </c>
      <c r="C191" t="s">
        <v>10</v>
      </c>
      <c r="D191" t="s">
        <v>202</v>
      </c>
      <c r="E191" t="s">
        <v>213</v>
      </c>
      <c r="H191" t="s">
        <v>222</v>
      </c>
      <c r="I191" t="s">
        <v>225</v>
      </c>
    </row>
    <row r="192" spans="1:9">
      <c r="A192" s="1">
        <f>HYPERLINK("https://lsnyc.legalserver.org/matter/dynamic-profile/view/1875904","18-1875904")</f>
        <v>0</v>
      </c>
      <c r="B192" t="s">
        <v>9</v>
      </c>
      <c r="C192" t="s">
        <v>12</v>
      </c>
      <c r="D192" t="s">
        <v>203</v>
      </c>
      <c r="E192" t="s">
        <v>214</v>
      </c>
      <c r="H192" t="s">
        <v>223</v>
      </c>
      <c r="I192" t="s">
        <v>225</v>
      </c>
    </row>
    <row r="193" spans="1:9">
      <c r="A193" s="1">
        <f>HYPERLINK("https://lsnyc.legalserver.org/matter/dynamic-profile/view/1875202","18-1875202")</f>
        <v>0</v>
      </c>
      <c r="B193" t="s">
        <v>9</v>
      </c>
      <c r="C193" t="s">
        <v>10</v>
      </c>
      <c r="D193" t="s">
        <v>204</v>
      </c>
      <c r="E193" t="s">
        <v>213</v>
      </c>
      <c r="H193" t="s">
        <v>222</v>
      </c>
      <c r="I193" t="s">
        <v>225</v>
      </c>
    </row>
    <row r="194" spans="1:9">
      <c r="A194" s="1">
        <f>HYPERLINK("https://lsnyc.legalserver.org/matter/dynamic-profile/view/1873834","18-1873834")</f>
        <v>0</v>
      </c>
      <c r="B194" t="s">
        <v>9</v>
      </c>
      <c r="C194" t="s">
        <v>10</v>
      </c>
      <c r="D194" t="s">
        <v>205</v>
      </c>
      <c r="E194" t="s">
        <v>213</v>
      </c>
      <c r="H194" t="s">
        <v>222</v>
      </c>
      <c r="I194" t="s">
        <v>225</v>
      </c>
    </row>
    <row r="195" spans="1:9">
      <c r="A195" s="1">
        <f>HYPERLINK("https://lsnyc.legalserver.org/matter/dynamic-profile/view/1873725","18-1873725")</f>
        <v>0</v>
      </c>
      <c r="B195" t="s">
        <v>9</v>
      </c>
      <c r="C195" t="s">
        <v>10</v>
      </c>
      <c r="D195" t="s">
        <v>206</v>
      </c>
      <c r="E195" t="s">
        <v>213</v>
      </c>
      <c r="H195" t="s">
        <v>222</v>
      </c>
      <c r="I195" t="s">
        <v>225</v>
      </c>
    </row>
    <row r="196" spans="1:9">
      <c r="A196" s="1">
        <f>HYPERLINK("https://lsnyc.legalserver.org/matter/dynamic-profile/view/1873511","18-1873511")</f>
        <v>0</v>
      </c>
      <c r="B196" t="s">
        <v>9</v>
      </c>
      <c r="C196" t="s">
        <v>10</v>
      </c>
      <c r="D196" t="s">
        <v>207</v>
      </c>
      <c r="E196" t="s">
        <v>213</v>
      </c>
      <c r="H196" t="s">
        <v>222</v>
      </c>
      <c r="I196" t="s">
        <v>225</v>
      </c>
    </row>
    <row r="197" spans="1:9">
      <c r="A197" s="1">
        <f>HYPERLINK("https://lsnyc.legalserver.org/matter/dynamic-profile/view/1873536","18-1873536")</f>
        <v>0</v>
      </c>
      <c r="B197" t="s">
        <v>9</v>
      </c>
      <c r="C197" t="s">
        <v>12</v>
      </c>
      <c r="D197" t="s">
        <v>208</v>
      </c>
      <c r="E197" t="s">
        <v>216</v>
      </c>
      <c r="H197" t="s">
        <v>223</v>
      </c>
      <c r="I197" t="s">
        <v>225</v>
      </c>
    </row>
    <row r="198" spans="1:9">
      <c r="A198" s="1">
        <f>HYPERLINK("https://lsnyc.legalserver.org/matter/dynamic-profile/view/1873250","18-1873250")</f>
        <v>0</v>
      </c>
      <c r="B198" t="s">
        <v>9</v>
      </c>
      <c r="C198" t="s">
        <v>10</v>
      </c>
      <c r="D198" t="s">
        <v>209</v>
      </c>
      <c r="E198" t="s">
        <v>216</v>
      </c>
      <c r="H198" t="s">
        <v>223</v>
      </c>
      <c r="I198" t="s">
        <v>225</v>
      </c>
    </row>
    <row r="199" spans="1:9">
      <c r="A199" s="1">
        <f>HYPERLINK("https://lsnyc.legalserver.org/matter/dynamic-profile/view/1871850","18-1871850")</f>
        <v>0</v>
      </c>
      <c r="B199" t="s">
        <v>9</v>
      </c>
      <c r="C199" t="s">
        <v>10</v>
      </c>
      <c r="D199" t="s">
        <v>210</v>
      </c>
      <c r="E199" t="s">
        <v>213</v>
      </c>
      <c r="H199" t="s">
        <v>222</v>
      </c>
      <c r="I199" t="s">
        <v>225</v>
      </c>
    </row>
    <row r="200" spans="1:9">
      <c r="A200" s="1">
        <f>HYPERLINK("https://lsnyc.legalserver.org/matter/dynamic-profile/view/1871744","18-1871744")</f>
        <v>0</v>
      </c>
      <c r="B200" t="s">
        <v>9</v>
      </c>
      <c r="C200" t="s">
        <v>10</v>
      </c>
      <c r="D200" t="s">
        <v>211</v>
      </c>
      <c r="E200" t="s">
        <v>213</v>
      </c>
      <c r="H200" t="s">
        <v>222</v>
      </c>
      <c r="I200" t="s">
        <v>225</v>
      </c>
    </row>
    <row r="201" spans="1:9">
      <c r="A201" s="1">
        <f>HYPERLINK("https://lsnyc.legalserver.org/matter/dynamic-profile/view/1854674","17-1854674")</f>
        <v>0</v>
      </c>
      <c r="B201" t="s">
        <v>9</v>
      </c>
      <c r="C201" t="s">
        <v>10</v>
      </c>
      <c r="D201" t="s">
        <v>212</v>
      </c>
      <c r="E201" t="s">
        <v>213</v>
      </c>
      <c r="H201" t="s">
        <v>222</v>
      </c>
      <c r="I2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2019-07-08T14:05:29Z</dcterms:created>
  <dcterms:modified xsi:type="dcterms:W3CDTF">2019-07-08T14:05:29Z</dcterms:modified>
</cp:coreProperties>
</file>