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<sst xmlns="http://schemas.openxmlformats.org/spreadsheetml/2006/main" count="584" uniqueCount="191">
  <si>
    <t>Hyperlinked Case #</t>
  </si>
  <si>
    <t>Primary Advocate</t>
  </si>
  <si>
    <t>Date Opened</t>
  </si>
  <si>
    <t>Client First Name</t>
  </si>
  <si>
    <t>Client Last Name</t>
  </si>
  <si>
    <t>Street Address</t>
  </si>
  <si>
    <t>Housing Level of Service</t>
  </si>
  <si>
    <t>Housing Type Of Case</t>
  </si>
  <si>
    <t>Roman, Melissa</t>
  </si>
  <si>
    <t>03/01/2017</t>
  </si>
  <si>
    <t>08/31/2018</t>
  </si>
  <si>
    <t>10/10/2018</t>
  </si>
  <si>
    <t>12/10/2018</t>
  </si>
  <si>
    <t>05/23/2019</t>
  </si>
  <si>
    <t>05/24/2019</t>
  </si>
  <si>
    <t>05/28/2019</t>
  </si>
  <si>
    <t>10/28/2019</t>
  </si>
  <si>
    <t>11/01/2018</t>
  </si>
  <si>
    <t>10/11/2018</t>
  </si>
  <si>
    <t>05/24/2018</t>
  </si>
  <si>
    <t>10/01/2018</t>
  </si>
  <si>
    <t>02/25/2019</t>
  </si>
  <si>
    <t>08/20/2019</t>
  </si>
  <si>
    <t>11/28/2018</t>
  </si>
  <si>
    <t>02/28/2019</t>
  </si>
  <si>
    <t>02/05/2018</t>
  </si>
  <si>
    <t>05/30/2019</t>
  </si>
  <si>
    <t>12/15/2018</t>
  </si>
  <si>
    <t>10/09/2019</t>
  </si>
  <si>
    <t>10/10/2019</t>
  </si>
  <si>
    <t>07/26/2019</t>
  </si>
  <si>
    <t>01/19/2017</t>
  </si>
  <si>
    <t>10/18/2019</t>
  </si>
  <si>
    <t>03/29/2019</t>
  </si>
  <si>
    <t>07/25/2019</t>
  </si>
  <si>
    <t>02/01/2017</t>
  </si>
  <si>
    <t>10/04/2018</t>
  </si>
  <si>
    <t>10/09/2018</t>
  </si>
  <si>
    <t>07/05/2018</t>
  </si>
  <si>
    <t>05/02/2018</t>
  </si>
  <si>
    <t>10/13/2016</t>
  </si>
  <si>
    <t>03/09/2018</t>
  </si>
  <si>
    <t>10/30/2017</t>
  </si>
  <si>
    <t>08/25/2017</t>
  </si>
  <si>
    <t>Clarence</t>
  </si>
  <si>
    <t>Zondra</t>
  </si>
  <si>
    <t>Jose</t>
  </si>
  <si>
    <t>Bleuberthol</t>
  </si>
  <si>
    <t>Samantha</t>
  </si>
  <si>
    <t>Angela</t>
  </si>
  <si>
    <t>Marsha</t>
  </si>
  <si>
    <t>Gemma</t>
  </si>
  <si>
    <t>Anita</t>
  </si>
  <si>
    <t>Venetta</t>
  </si>
  <si>
    <t>Garcia</t>
  </si>
  <si>
    <t>Viola</t>
  </si>
  <si>
    <t>Andrea</t>
  </si>
  <si>
    <t>Winifred</t>
  </si>
  <si>
    <t>Pearlina</t>
  </si>
  <si>
    <t>Kenneshea</t>
  </si>
  <si>
    <t>Cherry-Ann</t>
  </si>
  <si>
    <t>Cecily</t>
  </si>
  <si>
    <t>Sherry-Ann</t>
  </si>
  <si>
    <t>Marva</t>
  </si>
  <si>
    <t>Christine</t>
  </si>
  <si>
    <t>Annie</t>
  </si>
  <si>
    <t>Nastassja</t>
  </si>
  <si>
    <t>Max</t>
  </si>
  <si>
    <t>Deonna</t>
  </si>
  <si>
    <t>Anna</t>
  </si>
  <si>
    <t>Akheem</t>
  </si>
  <si>
    <t>Elizabeth</t>
  </si>
  <si>
    <t>Christopher</t>
  </si>
  <si>
    <t>Michael</t>
  </si>
  <si>
    <t>Paulette</t>
  </si>
  <si>
    <t>Joanna</t>
  </si>
  <si>
    <t>Natalia</t>
  </si>
  <si>
    <t>Maria</t>
  </si>
  <si>
    <t>Anthony</t>
  </si>
  <si>
    <t>Kathy</t>
  </si>
  <si>
    <t>Loretta</t>
  </si>
  <si>
    <t>Latoya</t>
  </si>
  <si>
    <t>Angel</t>
  </si>
  <si>
    <t>Yolanda</t>
  </si>
  <si>
    <t>Isha</t>
  </si>
  <si>
    <t>Stephanie</t>
  </si>
  <si>
    <t>Alexander</t>
  </si>
  <si>
    <t>Willie</t>
  </si>
  <si>
    <t>Starsheema</t>
  </si>
  <si>
    <t>Jenny</t>
  </si>
  <si>
    <t>Rochell</t>
  </si>
  <si>
    <t>Lovasia</t>
  </si>
  <si>
    <t>Shawntiqua</t>
  </si>
  <si>
    <t>Virginia</t>
  </si>
  <si>
    <t>Shannon</t>
  </si>
  <si>
    <t>Brown</t>
  </si>
  <si>
    <t>Herrington</t>
  </si>
  <si>
    <t>Lopez</t>
  </si>
  <si>
    <t>Scott</t>
  </si>
  <si>
    <t>Joseph</t>
  </si>
  <si>
    <t>Rollgier-Marshall</t>
  </si>
  <si>
    <t>Alexis</t>
  </si>
  <si>
    <t>Christmas</t>
  </si>
  <si>
    <t>Foxe</t>
  </si>
  <si>
    <t>Noel</t>
  </si>
  <si>
    <t>Watson</t>
  </si>
  <si>
    <t>Bibins</t>
  </si>
  <si>
    <t>Velastegui</t>
  </si>
  <si>
    <t>Johnson</t>
  </si>
  <si>
    <t>McQueen</t>
  </si>
  <si>
    <t>Allums</t>
  </si>
  <si>
    <t>Mayers</t>
  </si>
  <si>
    <t>Rosemond</t>
  </si>
  <si>
    <t>Collier</t>
  </si>
  <si>
    <t>Cumberbatch</t>
  </si>
  <si>
    <t>Monrose</t>
  </si>
  <si>
    <t>Borrero</t>
  </si>
  <si>
    <t>Englander</t>
  </si>
  <si>
    <t>Miller</t>
  </si>
  <si>
    <t>Drayton</t>
  </si>
  <si>
    <t>Sawney-Calliste</t>
  </si>
  <si>
    <t>Shabazz</t>
  </si>
  <si>
    <t>Wilson</t>
  </si>
  <si>
    <t>Manning</t>
  </si>
  <si>
    <t>Howard</t>
  </si>
  <si>
    <t>Wells</t>
  </si>
  <si>
    <t>Davis</t>
  </si>
  <si>
    <t>Borovikova</t>
  </si>
  <si>
    <t>Cardenas</t>
  </si>
  <si>
    <t>James</t>
  </si>
  <si>
    <t>Grayson</t>
  </si>
  <si>
    <t>Keith</t>
  </si>
  <si>
    <t>Wiggins</t>
  </si>
  <si>
    <t>Montalvo</t>
  </si>
  <si>
    <t>Jimenez</t>
  </si>
  <si>
    <t>Dotson</t>
  </si>
  <si>
    <t>Jean-Simon</t>
  </si>
  <si>
    <t>Phillips</t>
  </si>
  <si>
    <t>Roseboro</t>
  </si>
  <si>
    <t>Diaz</t>
  </si>
  <si>
    <t>Almaguer</t>
  </si>
  <si>
    <t>Patterson</t>
  </si>
  <si>
    <t>Murphy</t>
  </si>
  <si>
    <t>Jimenez Perez</t>
  </si>
  <si>
    <t>Broadhead</t>
  </si>
  <si>
    <t>10 Amboy st</t>
  </si>
  <si>
    <t>1018 Eastern Pkwy</t>
  </si>
  <si>
    <t>1074 Eastern Pkwy</t>
  </si>
  <si>
    <t>108 Norwood Ave</t>
  </si>
  <si>
    <t>1342 Sterling Pl</t>
  </si>
  <si>
    <t>1392 Sterling Pl</t>
  </si>
  <si>
    <t>140 Ralph Ave</t>
  </si>
  <si>
    <t>1460 Sterling Pl</t>
  </si>
  <si>
    <t>1553 Dekalb Ave</t>
  </si>
  <si>
    <t>180 Grafton St</t>
  </si>
  <si>
    <t>216 Rockaway Ave</t>
  </si>
  <si>
    <t>216 Rockaway ave</t>
  </si>
  <si>
    <t>2263 64th St</t>
  </si>
  <si>
    <t>249 Thomas S Boyland St</t>
  </si>
  <si>
    <t>257 Mother Gaston Blvd</t>
  </si>
  <si>
    <t>294 5th Ave</t>
  </si>
  <si>
    <t>434 Warwick St</t>
  </si>
  <si>
    <t>437 Wyona St</t>
  </si>
  <si>
    <t>466 Marcy Ave</t>
  </si>
  <si>
    <t>663 Howard Ave</t>
  </si>
  <si>
    <t>675 Lincoln Ave</t>
  </si>
  <si>
    <t>721 Willoughby Ave</t>
  </si>
  <si>
    <t>85 Bristol St</t>
  </si>
  <si>
    <t>899 Montgomery St</t>
  </si>
  <si>
    <t>P.O. Box 840</t>
  </si>
  <si>
    <t>Representation - Admin. Agency</t>
  </si>
  <si>
    <t>Representation - State Court</t>
  </si>
  <si>
    <t>Out-of-Court Advocacy</t>
  </si>
  <si>
    <t>Brief Service</t>
  </si>
  <si>
    <t>Advice</t>
  </si>
  <si>
    <t>Hold For Review</t>
  </si>
  <si>
    <t>Representation - Federal Court</t>
  </si>
  <si>
    <t>NYCHA RFM</t>
  </si>
  <si>
    <t>HP Action</t>
  </si>
  <si>
    <t>No Case</t>
  </si>
  <si>
    <t>DHCR Administrative Action</t>
  </si>
  <si>
    <t>SCRIE/DRIE</t>
  </si>
  <si>
    <t>PA Issue: FEPS</t>
  </si>
  <si>
    <t>Other Civil Court</t>
  </si>
  <si>
    <t>Tenant Rights</t>
  </si>
  <si>
    <t>Non-Litigation Advocacy</t>
  </si>
  <si>
    <t>7A Proceeding</t>
  </si>
  <si>
    <t>Affirmative Litigation Supreme</t>
  </si>
  <si>
    <t>Other Administrative Proceeding</t>
  </si>
  <si>
    <t>Mitchell-Lama Termination</t>
  </si>
  <si>
    <t>Other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</si>
</sst>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workbookViewId="0"/>
  </sheetViews>
  <sheetFormatPr defaultRowHeight="15"/>
  <cols>
    <col min="1" max="1" width="20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f>HYPERLINK("https://lsnyc.legalserver.org/matter/dynamic-profile/view/0828845","17-0828845")</f>
        <v>0</v>
      </c>
      <c r="B2" t="s">
        <v>8</v>
      </c>
      <c r="C2" t="s">
        <v>9</v>
      </c>
      <c r="D2" t="s">
        <v>44</v>
      </c>
      <c r="E2" t="s">
        <v>95</v>
      </c>
      <c r="F2" t="s">
        <v>145</v>
      </c>
      <c r="G2" t="s">
        <v>170</v>
      </c>
      <c r="H2" t="s">
        <v>177</v>
      </c>
    </row>
    <row r="3" spans="1:8">
      <c r="A3" s="1">
        <f>HYPERLINK("https://lsnyc.legalserver.org/matter/dynamic-profile/view/1876511","18-1876511")</f>
        <v>0</v>
      </c>
      <c r="B3" t="s">
        <v>8</v>
      </c>
      <c r="C3" t="s">
        <v>10</v>
      </c>
      <c r="D3" t="s">
        <v>45</v>
      </c>
      <c r="E3" t="s">
        <v>96</v>
      </c>
      <c r="F3" t="s">
        <v>146</v>
      </c>
      <c r="G3" t="s">
        <v>171</v>
      </c>
      <c r="H3" t="s">
        <v>178</v>
      </c>
    </row>
    <row r="4" spans="1:8">
      <c r="A4" s="1">
        <f>HYPERLINK("https://lsnyc.legalserver.org/matter/dynamic-profile/view/1876512","18-1876512")</f>
        <v>0</v>
      </c>
      <c r="B4" t="s">
        <v>8</v>
      </c>
      <c r="C4" t="s">
        <v>10</v>
      </c>
      <c r="D4" t="s">
        <v>46</v>
      </c>
      <c r="E4" t="s">
        <v>97</v>
      </c>
      <c r="F4" t="s">
        <v>146</v>
      </c>
      <c r="G4" t="s">
        <v>171</v>
      </c>
      <c r="H4" t="s">
        <v>178</v>
      </c>
    </row>
    <row r="5" spans="1:8">
      <c r="A5" s="1">
        <f>HYPERLINK("https://lsnyc.legalserver.org/matter/dynamic-profile/view/1880097","18-1880097")</f>
        <v>0</v>
      </c>
      <c r="B5" t="s">
        <v>8</v>
      </c>
      <c r="C5" t="s">
        <v>11</v>
      </c>
      <c r="D5" t="s">
        <v>47</v>
      </c>
      <c r="E5" t="s">
        <v>98</v>
      </c>
      <c r="F5" t="s">
        <v>146</v>
      </c>
      <c r="G5" t="s">
        <v>171</v>
      </c>
      <c r="H5" t="s">
        <v>178</v>
      </c>
    </row>
    <row r="6" spans="1:8">
      <c r="A6" s="1">
        <f>HYPERLINK("https://lsnyc.legalserver.org/matter/dynamic-profile/view/1885317","18-1885317")</f>
        <v>0</v>
      </c>
      <c r="B6" t="s">
        <v>8</v>
      </c>
      <c r="C6" t="s">
        <v>12</v>
      </c>
      <c r="D6" t="s">
        <v>48</v>
      </c>
      <c r="E6" t="s">
        <v>99</v>
      </c>
      <c r="F6" t="s">
        <v>146</v>
      </c>
      <c r="G6" t="s">
        <v>171</v>
      </c>
      <c r="H6" t="s">
        <v>178</v>
      </c>
    </row>
    <row r="7" spans="1:8">
      <c r="A7" s="1">
        <f>HYPERLINK("https://lsnyc.legalserver.org/matter/dynamic-profile/view/1900676","19-1900676")</f>
        <v>0</v>
      </c>
      <c r="B7" t="s">
        <v>8</v>
      </c>
      <c r="C7" t="s">
        <v>13</v>
      </c>
      <c r="D7" t="s">
        <v>49</v>
      </c>
      <c r="E7" t="s">
        <v>100</v>
      </c>
      <c r="F7" t="s">
        <v>146</v>
      </c>
      <c r="G7" t="s">
        <v>172</v>
      </c>
      <c r="H7" t="s">
        <v>179</v>
      </c>
    </row>
    <row r="8" spans="1:8">
      <c r="A8" s="1">
        <f>HYPERLINK("https://lsnyc.legalserver.org/matter/dynamic-profile/view/1900712","19-1900712")</f>
        <v>0</v>
      </c>
      <c r="B8" t="s">
        <v>8</v>
      </c>
      <c r="C8" t="s">
        <v>14</v>
      </c>
      <c r="D8" t="s">
        <v>48</v>
      </c>
      <c r="E8" t="s">
        <v>99</v>
      </c>
      <c r="F8" t="s">
        <v>146</v>
      </c>
      <c r="G8" t="s">
        <v>172</v>
      </c>
      <c r="H8" t="s">
        <v>179</v>
      </c>
    </row>
    <row r="9" spans="1:8">
      <c r="A9" s="1">
        <f>HYPERLINK("https://lsnyc.legalserver.org/matter/dynamic-profile/view/1900719","19-1900719")</f>
        <v>0</v>
      </c>
      <c r="B9" t="s">
        <v>8</v>
      </c>
      <c r="C9" t="s">
        <v>14</v>
      </c>
      <c r="D9" t="s">
        <v>45</v>
      </c>
      <c r="E9" t="s">
        <v>96</v>
      </c>
      <c r="F9" t="s">
        <v>146</v>
      </c>
      <c r="G9" t="s">
        <v>172</v>
      </c>
      <c r="H9" t="s">
        <v>179</v>
      </c>
    </row>
    <row r="10" spans="1:8">
      <c r="A10" s="1">
        <f>HYPERLINK("https://lsnyc.legalserver.org/matter/dynamic-profile/view/1900722","19-1900722")</f>
        <v>0</v>
      </c>
      <c r="B10" t="s">
        <v>8</v>
      </c>
      <c r="C10" t="s">
        <v>14</v>
      </c>
      <c r="D10" t="s">
        <v>46</v>
      </c>
      <c r="E10" t="s">
        <v>97</v>
      </c>
      <c r="F10" t="s">
        <v>146</v>
      </c>
      <c r="G10" t="s">
        <v>172</v>
      </c>
      <c r="H10" t="s">
        <v>179</v>
      </c>
    </row>
    <row r="11" spans="1:8">
      <c r="A11" s="1">
        <f>HYPERLINK("https://lsnyc.legalserver.org/matter/dynamic-profile/view/1900809","19-1900809")</f>
        <v>0</v>
      </c>
      <c r="B11" t="s">
        <v>8</v>
      </c>
      <c r="C11" t="s">
        <v>15</v>
      </c>
      <c r="D11" t="s">
        <v>47</v>
      </c>
      <c r="E11" t="s">
        <v>98</v>
      </c>
      <c r="F11" t="s">
        <v>146</v>
      </c>
      <c r="G11" t="s">
        <v>172</v>
      </c>
      <c r="H11" t="s">
        <v>179</v>
      </c>
    </row>
    <row r="12" spans="1:8">
      <c r="A12" s="1">
        <f>HYPERLINK("https://lsnyc.legalserver.org/matter/dynamic-profile/view/1913028","19-1913028")</f>
        <v>0</v>
      </c>
      <c r="B12" t="s">
        <v>8</v>
      </c>
      <c r="C12" t="s">
        <v>16</v>
      </c>
      <c r="D12" t="s">
        <v>50</v>
      </c>
      <c r="E12" t="s">
        <v>101</v>
      </c>
      <c r="F12" t="s">
        <v>147</v>
      </c>
      <c r="G12" t="s">
        <v>170</v>
      </c>
      <c r="H12" t="s">
        <v>180</v>
      </c>
    </row>
    <row r="13" spans="1:8">
      <c r="A13" s="1">
        <f>HYPERLINK("https://lsnyc.legalserver.org/matter/dynamic-profile/view/1882161","18-1882161")</f>
        <v>0</v>
      </c>
      <c r="B13" t="s">
        <v>8</v>
      </c>
      <c r="C13" t="s">
        <v>17</v>
      </c>
      <c r="D13" t="s">
        <v>51</v>
      </c>
      <c r="E13" t="s">
        <v>102</v>
      </c>
      <c r="F13" t="s">
        <v>147</v>
      </c>
      <c r="G13" t="s">
        <v>171</v>
      </c>
      <c r="H13" t="s">
        <v>178</v>
      </c>
    </row>
    <row r="14" spans="1:8">
      <c r="A14" s="1">
        <f>HYPERLINK("https://lsnyc.legalserver.org/matter/dynamic-profile/view/1900672","19-1900672")</f>
        <v>0</v>
      </c>
      <c r="B14" t="s">
        <v>8</v>
      </c>
      <c r="C14" t="s">
        <v>13</v>
      </c>
      <c r="D14" t="s">
        <v>52</v>
      </c>
      <c r="E14" t="s">
        <v>103</v>
      </c>
      <c r="F14" t="s">
        <v>147</v>
      </c>
      <c r="G14" t="s">
        <v>172</v>
      </c>
      <c r="H14" t="s">
        <v>179</v>
      </c>
    </row>
    <row r="15" spans="1:8">
      <c r="A15" s="1">
        <f>HYPERLINK("https://lsnyc.legalserver.org/matter/dynamic-profile/view/1900677","19-1900677")</f>
        <v>0</v>
      </c>
      <c r="B15" t="s">
        <v>8</v>
      </c>
      <c r="C15" t="s">
        <v>13</v>
      </c>
      <c r="D15" t="s">
        <v>53</v>
      </c>
      <c r="E15" t="s">
        <v>104</v>
      </c>
      <c r="F15" t="s">
        <v>147</v>
      </c>
      <c r="G15" t="s">
        <v>172</v>
      </c>
      <c r="H15" t="s">
        <v>179</v>
      </c>
    </row>
    <row r="16" spans="1:8">
      <c r="A16" s="1">
        <f>HYPERLINK("https://lsnyc.legalserver.org/matter/dynamic-profile/view/1900691","19-1900691")</f>
        <v>0</v>
      </c>
      <c r="B16" t="s">
        <v>8</v>
      </c>
      <c r="C16" t="s">
        <v>14</v>
      </c>
      <c r="D16" t="s">
        <v>51</v>
      </c>
      <c r="E16" t="s">
        <v>102</v>
      </c>
      <c r="F16" t="s">
        <v>147</v>
      </c>
      <c r="G16" t="s">
        <v>172</v>
      </c>
      <c r="H16" t="s">
        <v>179</v>
      </c>
    </row>
    <row r="17" spans="1:8">
      <c r="A17" s="1">
        <f>HYPERLINK("https://lsnyc.legalserver.org/matter/dynamic-profile/view/1900714","19-1900714")</f>
        <v>0</v>
      </c>
      <c r="B17" t="s">
        <v>8</v>
      </c>
      <c r="C17" t="s">
        <v>14</v>
      </c>
      <c r="D17" t="s">
        <v>54</v>
      </c>
      <c r="E17" t="s">
        <v>105</v>
      </c>
      <c r="F17" t="s">
        <v>147</v>
      </c>
      <c r="G17" t="s">
        <v>172</v>
      </c>
      <c r="H17" t="s">
        <v>179</v>
      </c>
    </row>
    <row r="18" spans="1:8">
      <c r="A18" s="1">
        <f>HYPERLINK("https://lsnyc.legalserver.org/matter/dynamic-profile/view/1900725","19-1900725")</f>
        <v>0</v>
      </c>
      <c r="B18" t="s">
        <v>8</v>
      </c>
      <c r="C18" t="s">
        <v>14</v>
      </c>
      <c r="D18" t="s">
        <v>55</v>
      </c>
      <c r="E18" t="s">
        <v>106</v>
      </c>
      <c r="F18" t="s">
        <v>147</v>
      </c>
      <c r="G18" t="s">
        <v>172</v>
      </c>
      <c r="H18" t="s">
        <v>179</v>
      </c>
    </row>
    <row r="19" spans="1:8">
      <c r="A19" s="1">
        <f>HYPERLINK("https://lsnyc.legalserver.org/matter/dynamic-profile/view/1880274","18-1880274")</f>
        <v>0</v>
      </c>
      <c r="B19" t="s">
        <v>8</v>
      </c>
      <c r="C19" t="s">
        <v>18</v>
      </c>
      <c r="D19" t="s">
        <v>53</v>
      </c>
      <c r="E19" t="s">
        <v>104</v>
      </c>
      <c r="F19" t="s">
        <v>147</v>
      </c>
      <c r="G19" t="s">
        <v>173</v>
      </c>
      <c r="H19" t="s">
        <v>181</v>
      </c>
    </row>
    <row r="20" spans="1:8">
      <c r="A20" s="1">
        <f>HYPERLINK("https://lsnyc.legalserver.org/matter/dynamic-profile/view/1868961","18-1868961")</f>
        <v>0</v>
      </c>
      <c r="B20" t="s">
        <v>8</v>
      </c>
      <c r="C20" t="s">
        <v>19</v>
      </c>
      <c r="D20" t="s">
        <v>56</v>
      </c>
      <c r="E20" t="s">
        <v>107</v>
      </c>
      <c r="F20" t="s">
        <v>148</v>
      </c>
      <c r="G20" t="s">
        <v>170</v>
      </c>
      <c r="H20" t="s">
        <v>182</v>
      </c>
    </row>
    <row r="21" spans="1:8">
      <c r="A21" s="1">
        <f>HYPERLINK("https://lsnyc.legalserver.org/matter/dynamic-profile/view/1879248","18-1879248")</f>
        <v>0</v>
      </c>
      <c r="B21" t="s">
        <v>8</v>
      </c>
      <c r="C21" t="s">
        <v>20</v>
      </c>
      <c r="D21" t="s">
        <v>57</v>
      </c>
      <c r="E21" t="s">
        <v>108</v>
      </c>
      <c r="F21" t="s">
        <v>149</v>
      </c>
      <c r="G21" t="s">
        <v>171</v>
      </c>
      <c r="H21" t="s">
        <v>178</v>
      </c>
    </row>
    <row r="22" spans="1:8">
      <c r="A22" s="1">
        <f>HYPERLINK("https://lsnyc.legalserver.org/matter/dynamic-profile/view/1900793","19-1900793")</f>
        <v>0</v>
      </c>
      <c r="B22" t="s">
        <v>8</v>
      </c>
      <c r="C22" t="s">
        <v>15</v>
      </c>
      <c r="D22" t="s">
        <v>57</v>
      </c>
      <c r="E22" t="s">
        <v>108</v>
      </c>
      <c r="F22" t="s">
        <v>149</v>
      </c>
      <c r="G22" t="s">
        <v>172</v>
      </c>
      <c r="H22" t="s">
        <v>179</v>
      </c>
    </row>
    <row r="23" spans="1:8">
      <c r="A23" s="1">
        <f>HYPERLINK("https://lsnyc.legalserver.org/matter/dynamic-profile/view/1891794","19-1891794")</f>
        <v>0</v>
      </c>
      <c r="B23" t="s">
        <v>8</v>
      </c>
      <c r="C23" t="s">
        <v>21</v>
      </c>
      <c r="D23" t="s">
        <v>58</v>
      </c>
      <c r="E23" t="s">
        <v>109</v>
      </c>
      <c r="F23" t="s">
        <v>150</v>
      </c>
      <c r="G23" t="s">
        <v>171</v>
      </c>
      <c r="H23" t="s">
        <v>178</v>
      </c>
    </row>
    <row r="24" spans="1:8">
      <c r="A24" s="1">
        <f>HYPERLINK("https://lsnyc.legalserver.org/matter/dynamic-profile/view/1900703","19-1900703")</f>
        <v>0</v>
      </c>
      <c r="B24" t="s">
        <v>8</v>
      </c>
      <c r="C24" t="s">
        <v>14</v>
      </c>
      <c r="D24" t="s">
        <v>58</v>
      </c>
      <c r="E24" t="s">
        <v>109</v>
      </c>
      <c r="F24" t="s">
        <v>150</v>
      </c>
      <c r="G24" t="s">
        <v>172</v>
      </c>
      <c r="H24" t="s">
        <v>179</v>
      </c>
    </row>
    <row r="25" spans="1:8">
      <c r="A25" s="1">
        <f>HYPERLINK("https://lsnyc.legalserver.org/matter/dynamic-profile/view/1907781","19-1907781")</f>
        <v>0</v>
      </c>
      <c r="B25" t="s">
        <v>8</v>
      </c>
      <c r="C25" t="s">
        <v>22</v>
      </c>
      <c r="D25" t="s">
        <v>59</v>
      </c>
      <c r="E25" t="s">
        <v>110</v>
      </c>
      <c r="F25" t="s">
        <v>151</v>
      </c>
      <c r="G25" t="s">
        <v>174</v>
      </c>
      <c r="H25" t="s">
        <v>179</v>
      </c>
    </row>
    <row r="26" spans="1:8">
      <c r="A26" s="1">
        <f>HYPERLINK("https://lsnyc.legalserver.org/matter/dynamic-profile/view/1879255","18-1879255")</f>
        <v>0</v>
      </c>
      <c r="B26" t="s">
        <v>8</v>
      </c>
      <c r="C26" t="s">
        <v>20</v>
      </c>
      <c r="D26" t="s">
        <v>60</v>
      </c>
      <c r="E26" t="s">
        <v>111</v>
      </c>
      <c r="F26" t="s">
        <v>152</v>
      </c>
      <c r="G26" t="s">
        <v>171</v>
      </c>
      <c r="H26" t="s">
        <v>178</v>
      </c>
    </row>
    <row r="27" spans="1:8">
      <c r="A27" s="1">
        <f>HYPERLINK("https://lsnyc.legalserver.org/matter/dynamic-profile/view/1882154","18-1882154")</f>
        <v>0</v>
      </c>
      <c r="B27" t="s">
        <v>8</v>
      </c>
      <c r="C27" t="s">
        <v>17</v>
      </c>
      <c r="D27" t="s">
        <v>61</v>
      </c>
      <c r="E27" t="s">
        <v>112</v>
      </c>
      <c r="F27" t="s">
        <v>152</v>
      </c>
      <c r="G27" t="s">
        <v>171</v>
      </c>
      <c r="H27" t="s">
        <v>178</v>
      </c>
    </row>
    <row r="28" spans="1:8">
      <c r="A28" s="1">
        <f>HYPERLINK("https://lsnyc.legalserver.org/matter/dynamic-profile/view/1882158","18-1882158")</f>
        <v>0</v>
      </c>
      <c r="B28" t="s">
        <v>8</v>
      </c>
      <c r="C28" t="s">
        <v>17</v>
      </c>
      <c r="D28" t="s">
        <v>62</v>
      </c>
      <c r="E28" t="s">
        <v>113</v>
      </c>
      <c r="F28" t="s">
        <v>152</v>
      </c>
      <c r="G28" t="s">
        <v>171</v>
      </c>
      <c r="H28" t="s">
        <v>178</v>
      </c>
    </row>
    <row r="29" spans="1:8">
      <c r="A29" s="1">
        <f>HYPERLINK("https://lsnyc.legalserver.org/matter/dynamic-profile/view/1882164","18-1882164")</f>
        <v>0</v>
      </c>
      <c r="B29" t="s">
        <v>8</v>
      </c>
      <c r="C29" t="s">
        <v>17</v>
      </c>
      <c r="D29" t="s">
        <v>63</v>
      </c>
      <c r="E29" t="s">
        <v>114</v>
      </c>
      <c r="F29" t="s">
        <v>152</v>
      </c>
      <c r="G29" t="s">
        <v>171</v>
      </c>
      <c r="H29" t="s">
        <v>178</v>
      </c>
    </row>
    <row r="30" spans="1:8">
      <c r="A30" s="1">
        <f>HYPERLINK("https://lsnyc.legalserver.org/matter/dynamic-profile/view/1884207","18-1884207")</f>
        <v>0</v>
      </c>
      <c r="B30" t="s">
        <v>8</v>
      </c>
      <c r="C30" t="s">
        <v>23</v>
      </c>
      <c r="D30" t="s">
        <v>64</v>
      </c>
      <c r="E30" t="s">
        <v>115</v>
      </c>
      <c r="F30" t="s">
        <v>152</v>
      </c>
      <c r="G30" t="s">
        <v>171</v>
      </c>
      <c r="H30" t="s">
        <v>178</v>
      </c>
    </row>
    <row r="31" spans="1:8">
      <c r="A31" s="1">
        <f>HYPERLINK("https://lsnyc.legalserver.org/matter/dynamic-profile/view/1892214","19-1892214")</f>
        <v>0</v>
      </c>
      <c r="B31" t="s">
        <v>8</v>
      </c>
      <c r="C31" t="s">
        <v>24</v>
      </c>
      <c r="D31" t="s">
        <v>65</v>
      </c>
      <c r="E31" t="s">
        <v>99</v>
      </c>
      <c r="F31" t="s">
        <v>152</v>
      </c>
      <c r="G31" t="s">
        <v>171</v>
      </c>
      <c r="H31" t="s">
        <v>178</v>
      </c>
    </row>
    <row r="32" spans="1:8">
      <c r="A32" s="1">
        <f>HYPERLINK("https://lsnyc.legalserver.org/matter/dynamic-profile/view/1900683","19-1900683")</f>
        <v>0</v>
      </c>
      <c r="B32" t="s">
        <v>8</v>
      </c>
      <c r="C32" t="s">
        <v>14</v>
      </c>
      <c r="D32" t="s">
        <v>61</v>
      </c>
      <c r="E32" t="s">
        <v>112</v>
      </c>
      <c r="F32" t="s">
        <v>152</v>
      </c>
      <c r="G32" t="s">
        <v>172</v>
      </c>
      <c r="H32" t="s">
        <v>179</v>
      </c>
    </row>
    <row r="33" spans="1:8">
      <c r="A33" s="1">
        <f>HYPERLINK("https://lsnyc.legalserver.org/matter/dynamic-profile/view/1900688","19-1900688")</f>
        <v>0</v>
      </c>
      <c r="B33" t="s">
        <v>8</v>
      </c>
      <c r="C33" t="s">
        <v>14</v>
      </c>
      <c r="D33" t="s">
        <v>62</v>
      </c>
      <c r="E33" t="s">
        <v>113</v>
      </c>
      <c r="F33" t="s">
        <v>152</v>
      </c>
      <c r="G33" t="s">
        <v>172</v>
      </c>
      <c r="H33" t="s">
        <v>179</v>
      </c>
    </row>
    <row r="34" spans="1:8">
      <c r="A34" s="1">
        <f>HYPERLINK("https://lsnyc.legalserver.org/matter/dynamic-profile/view/1900693","19-1900693")</f>
        <v>0</v>
      </c>
      <c r="B34" t="s">
        <v>8</v>
      </c>
      <c r="C34" t="s">
        <v>14</v>
      </c>
      <c r="D34" t="s">
        <v>63</v>
      </c>
      <c r="E34" t="s">
        <v>114</v>
      </c>
      <c r="F34" t="s">
        <v>152</v>
      </c>
      <c r="G34" t="s">
        <v>172</v>
      </c>
      <c r="H34" t="s">
        <v>179</v>
      </c>
    </row>
    <row r="35" spans="1:8">
      <c r="A35" s="1">
        <f>HYPERLINK("https://lsnyc.legalserver.org/matter/dynamic-profile/view/1900700","19-1900700")</f>
        <v>0</v>
      </c>
      <c r="B35" t="s">
        <v>8</v>
      </c>
      <c r="C35" t="s">
        <v>14</v>
      </c>
      <c r="D35" t="s">
        <v>64</v>
      </c>
      <c r="E35" t="s">
        <v>115</v>
      </c>
      <c r="F35" t="s">
        <v>152</v>
      </c>
      <c r="G35" t="s">
        <v>172</v>
      </c>
      <c r="H35" t="s">
        <v>179</v>
      </c>
    </row>
    <row r="36" spans="1:8">
      <c r="A36" s="1">
        <f>HYPERLINK("https://lsnyc.legalserver.org/matter/dynamic-profile/view/1900799","19-1900799")</f>
        <v>0</v>
      </c>
      <c r="B36" t="s">
        <v>8</v>
      </c>
      <c r="C36" t="s">
        <v>15</v>
      </c>
      <c r="D36" t="s">
        <v>60</v>
      </c>
      <c r="E36" t="s">
        <v>111</v>
      </c>
      <c r="F36" t="s">
        <v>152</v>
      </c>
      <c r="G36" t="s">
        <v>172</v>
      </c>
      <c r="H36" t="s">
        <v>179</v>
      </c>
    </row>
    <row r="37" spans="1:8">
      <c r="A37" s="1">
        <f>HYPERLINK("https://lsnyc.legalserver.org/matter/dynamic-profile/view/1858116","18-1858116")</f>
        <v>0</v>
      </c>
      <c r="B37" t="s">
        <v>8</v>
      </c>
      <c r="C37" t="s">
        <v>25</v>
      </c>
      <c r="D37" t="s">
        <v>66</v>
      </c>
      <c r="E37" t="s">
        <v>116</v>
      </c>
      <c r="F37" t="s">
        <v>153</v>
      </c>
      <c r="G37" t="s">
        <v>175</v>
      </c>
    </row>
    <row r="38" spans="1:8">
      <c r="A38" s="1">
        <f>HYPERLINK("https://lsnyc.legalserver.org/matter/dynamic-profile/view/1858154","18-1858154")</f>
        <v>0</v>
      </c>
      <c r="B38" t="s">
        <v>8</v>
      </c>
      <c r="C38" t="s">
        <v>25</v>
      </c>
      <c r="D38" t="s">
        <v>67</v>
      </c>
      <c r="E38" t="s">
        <v>117</v>
      </c>
      <c r="F38" t="s">
        <v>153</v>
      </c>
      <c r="G38" t="s">
        <v>175</v>
      </c>
    </row>
    <row r="39" spans="1:8">
      <c r="A39" s="1">
        <f>HYPERLINK("https://lsnyc.legalserver.org/matter/dynamic-profile/view/1901077","19-1901077")</f>
        <v>0</v>
      </c>
      <c r="B39" t="s">
        <v>8</v>
      </c>
      <c r="C39" t="s">
        <v>26</v>
      </c>
      <c r="D39" t="s">
        <v>68</v>
      </c>
      <c r="E39" t="s">
        <v>118</v>
      </c>
      <c r="F39" t="s">
        <v>154</v>
      </c>
      <c r="G39" t="s">
        <v>176</v>
      </c>
      <c r="H39" t="s">
        <v>183</v>
      </c>
    </row>
    <row r="40" spans="1:8">
      <c r="A40" s="1">
        <f>HYPERLINK("https://lsnyc.legalserver.org/matter/dynamic-profile/view/1895283","19-1895283")</f>
        <v>0</v>
      </c>
      <c r="B40" t="s">
        <v>8</v>
      </c>
      <c r="C40" t="s">
        <v>27</v>
      </c>
      <c r="D40" t="s">
        <v>68</v>
      </c>
      <c r="E40" t="s">
        <v>118</v>
      </c>
      <c r="F40" t="s">
        <v>154</v>
      </c>
      <c r="G40" t="s">
        <v>173</v>
      </c>
      <c r="H40" t="s">
        <v>184</v>
      </c>
    </row>
    <row r="41" spans="1:8">
      <c r="A41" s="1">
        <f>HYPERLINK("https://lsnyc.legalserver.org/matter/dynamic-profile/view/1895289","19-1895289")</f>
        <v>0</v>
      </c>
      <c r="B41" t="s">
        <v>8</v>
      </c>
      <c r="C41" t="s">
        <v>27</v>
      </c>
      <c r="D41" t="s">
        <v>55</v>
      </c>
      <c r="E41" t="s">
        <v>119</v>
      </c>
      <c r="F41" t="s">
        <v>154</v>
      </c>
      <c r="G41" t="s">
        <v>173</v>
      </c>
      <c r="H41" t="s">
        <v>184</v>
      </c>
    </row>
    <row r="42" spans="1:8">
      <c r="A42" s="1">
        <f>HYPERLINK("https://lsnyc.legalserver.org/matter/dynamic-profile/view/1901085","19-1901085")</f>
        <v>0</v>
      </c>
      <c r="B42" t="s">
        <v>8</v>
      </c>
      <c r="C42" t="s">
        <v>26</v>
      </c>
      <c r="D42" t="s">
        <v>55</v>
      </c>
      <c r="E42" t="s">
        <v>119</v>
      </c>
      <c r="F42" t="s">
        <v>154</v>
      </c>
      <c r="G42" t="s">
        <v>176</v>
      </c>
    </row>
    <row r="43" spans="1:8">
      <c r="A43" s="1">
        <f>HYPERLINK("https://lsnyc.legalserver.org/matter/dynamic-profile/view/1901091","19-1901091")</f>
        <v>0</v>
      </c>
      <c r="B43" t="s">
        <v>8</v>
      </c>
      <c r="C43" t="s">
        <v>26</v>
      </c>
      <c r="D43" t="s">
        <v>69</v>
      </c>
      <c r="E43" t="s">
        <v>120</v>
      </c>
      <c r="F43" t="s">
        <v>154</v>
      </c>
      <c r="G43" t="s">
        <v>176</v>
      </c>
    </row>
    <row r="44" spans="1:8">
      <c r="A44" s="1">
        <f>HYPERLINK("https://lsnyc.legalserver.org/matter/dynamic-profile/view/1901098","19-1901098")</f>
        <v>0</v>
      </c>
      <c r="B44" t="s">
        <v>8</v>
      </c>
      <c r="C44" t="s">
        <v>26</v>
      </c>
      <c r="D44" t="s">
        <v>70</v>
      </c>
      <c r="E44" t="s">
        <v>121</v>
      </c>
      <c r="F44" t="s">
        <v>154</v>
      </c>
      <c r="G44" t="s">
        <v>176</v>
      </c>
    </row>
    <row r="45" spans="1:8">
      <c r="A45" s="1">
        <f>HYPERLINK("https://lsnyc.legalserver.org/matter/dynamic-profile/view/1911659","19-1911659")</f>
        <v>0</v>
      </c>
      <c r="B45" t="s">
        <v>8</v>
      </c>
      <c r="C45" t="s">
        <v>28</v>
      </c>
      <c r="D45" t="s">
        <v>71</v>
      </c>
      <c r="E45" t="s">
        <v>122</v>
      </c>
      <c r="F45" t="s">
        <v>155</v>
      </c>
      <c r="H45" t="s">
        <v>179</v>
      </c>
    </row>
    <row r="46" spans="1:8">
      <c r="A46" s="1">
        <f>HYPERLINK("https://lsnyc.legalserver.org/matter/dynamic-profile/view/1911764","19-1911764")</f>
        <v>0</v>
      </c>
      <c r="B46" t="s">
        <v>8</v>
      </c>
      <c r="C46" t="s">
        <v>29</v>
      </c>
      <c r="D46" t="s">
        <v>72</v>
      </c>
      <c r="E46" t="s">
        <v>123</v>
      </c>
      <c r="F46" t="s">
        <v>156</v>
      </c>
      <c r="G46" t="s">
        <v>173</v>
      </c>
      <c r="H46" t="s">
        <v>179</v>
      </c>
    </row>
    <row r="47" spans="1:8">
      <c r="A47" s="1">
        <f>HYPERLINK("https://lsnyc.legalserver.org/matter/dynamic-profile/view/1905984","19-1905984")</f>
        <v>0</v>
      </c>
      <c r="B47" t="s">
        <v>8</v>
      </c>
      <c r="C47" t="s">
        <v>30</v>
      </c>
      <c r="D47" t="s">
        <v>73</v>
      </c>
      <c r="E47" t="s">
        <v>124</v>
      </c>
      <c r="F47" t="s">
        <v>155</v>
      </c>
      <c r="H47" t="s">
        <v>185</v>
      </c>
    </row>
    <row r="48" spans="1:8">
      <c r="A48" s="1">
        <f>HYPERLINK("https://lsnyc.legalserver.org/matter/dynamic-profile/view/1906007","19-1906007")</f>
        <v>0</v>
      </c>
      <c r="B48" t="s">
        <v>8</v>
      </c>
      <c r="C48" t="s">
        <v>30</v>
      </c>
      <c r="D48" t="s">
        <v>74</v>
      </c>
      <c r="E48" t="s">
        <v>125</v>
      </c>
      <c r="F48" t="s">
        <v>155</v>
      </c>
      <c r="H48" t="s">
        <v>185</v>
      </c>
    </row>
    <row r="49" spans="1:8">
      <c r="A49" s="1">
        <f>HYPERLINK("https://lsnyc.legalserver.org/matter/dynamic-profile/view/1906014","19-1906014")</f>
        <v>0</v>
      </c>
      <c r="B49" t="s">
        <v>8</v>
      </c>
      <c r="C49" t="s">
        <v>30</v>
      </c>
      <c r="D49" t="s">
        <v>75</v>
      </c>
      <c r="E49" t="s">
        <v>126</v>
      </c>
      <c r="F49" t="s">
        <v>155</v>
      </c>
      <c r="H49" t="s">
        <v>185</v>
      </c>
    </row>
    <row r="50" spans="1:8">
      <c r="A50" s="1">
        <f>HYPERLINK("https://lsnyc.legalserver.org/matter/dynamic-profile/view/0823980","17-0823980")</f>
        <v>0</v>
      </c>
      <c r="B50" t="s">
        <v>8</v>
      </c>
      <c r="C50" t="s">
        <v>31</v>
      </c>
      <c r="D50" t="s">
        <v>76</v>
      </c>
      <c r="E50" t="s">
        <v>127</v>
      </c>
      <c r="F50" t="s">
        <v>157</v>
      </c>
      <c r="G50" t="s">
        <v>173</v>
      </c>
    </row>
    <row r="51" spans="1:8">
      <c r="A51" s="1">
        <f>HYPERLINK("https://lsnyc.legalserver.org/matter/dynamic-profile/view/1906010","19-1906010")</f>
        <v>0</v>
      </c>
      <c r="B51" t="s">
        <v>8</v>
      </c>
      <c r="C51" t="s">
        <v>30</v>
      </c>
      <c r="D51" t="s">
        <v>77</v>
      </c>
      <c r="E51" t="s">
        <v>128</v>
      </c>
      <c r="F51" t="s">
        <v>158</v>
      </c>
      <c r="H51" t="s">
        <v>179</v>
      </c>
    </row>
    <row r="52" spans="1:8">
      <c r="A52" s="1">
        <f>HYPERLINK("https://lsnyc.legalserver.org/matter/dynamic-profile/view/1911768","19-1911768")</f>
        <v>0</v>
      </c>
      <c r="B52" t="s">
        <v>8</v>
      </c>
      <c r="C52" t="s">
        <v>29</v>
      </c>
      <c r="D52" t="s">
        <v>78</v>
      </c>
      <c r="E52" t="s">
        <v>129</v>
      </c>
      <c r="F52" t="s">
        <v>158</v>
      </c>
      <c r="H52" t="s">
        <v>179</v>
      </c>
    </row>
    <row r="53" spans="1:8">
      <c r="A53" s="1">
        <f>HYPERLINK("https://lsnyc.legalserver.org/matter/dynamic-profile/view/1912381","19-1912381")</f>
        <v>0</v>
      </c>
      <c r="B53" t="s">
        <v>8</v>
      </c>
      <c r="C53" t="s">
        <v>32</v>
      </c>
      <c r="D53" t="s">
        <v>79</v>
      </c>
      <c r="E53" t="s">
        <v>130</v>
      </c>
      <c r="F53" t="s">
        <v>158</v>
      </c>
      <c r="H53" t="s">
        <v>179</v>
      </c>
    </row>
    <row r="54" spans="1:8">
      <c r="A54" s="1">
        <f>HYPERLINK("https://lsnyc.legalserver.org/matter/dynamic-profile/view/1905991","19-1905991")</f>
        <v>0</v>
      </c>
      <c r="B54" t="s">
        <v>8</v>
      </c>
      <c r="C54" t="s">
        <v>30</v>
      </c>
      <c r="D54" t="s">
        <v>80</v>
      </c>
      <c r="E54" t="s">
        <v>131</v>
      </c>
      <c r="F54" t="s">
        <v>158</v>
      </c>
      <c r="G54" t="s">
        <v>173</v>
      </c>
      <c r="H54" t="s">
        <v>185</v>
      </c>
    </row>
    <row r="55" spans="1:8">
      <c r="A55" s="1">
        <f>HYPERLINK("https://lsnyc.legalserver.org/matter/dynamic-profile/view/1895292","19-1895292")</f>
        <v>0</v>
      </c>
      <c r="B55" t="s">
        <v>8</v>
      </c>
      <c r="C55" t="s">
        <v>33</v>
      </c>
      <c r="D55" t="s">
        <v>81</v>
      </c>
      <c r="E55" t="s">
        <v>132</v>
      </c>
      <c r="F55" t="s">
        <v>159</v>
      </c>
      <c r="H55" t="s">
        <v>183</v>
      </c>
    </row>
    <row r="56" spans="1:8">
      <c r="A56" s="1">
        <f>HYPERLINK("https://lsnyc.legalserver.org/matter/dynamic-profile/view/1905862","19-1905862")</f>
        <v>0</v>
      </c>
      <c r="B56" t="s">
        <v>8</v>
      </c>
      <c r="C56" t="s">
        <v>34</v>
      </c>
      <c r="D56" t="s">
        <v>82</v>
      </c>
      <c r="E56" t="s">
        <v>133</v>
      </c>
      <c r="F56" t="s">
        <v>160</v>
      </c>
      <c r="G56" t="s">
        <v>170</v>
      </c>
      <c r="H56" t="s">
        <v>180</v>
      </c>
    </row>
    <row r="57" spans="1:8">
      <c r="A57" s="1">
        <f>HYPERLINK("https://lsnyc.legalserver.org/matter/dynamic-profile/view/1905867","19-1905867")</f>
        <v>0</v>
      </c>
      <c r="B57" t="s">
        <v>8</v>
      </c>
      <c r="C57" t="s">
        <v>34</v>
      </c>
      <c r="D57" t="s">
        <v>83</v>
      </c>
      <c r="E57" t="s">
        <v>134</v>
      </c>
      <c r="F57" t="s">
        <v>160</v>
      </c>
      <c r="G57" t="s">
        <v>170</v>
      </c>
      <c r="H57" t="s">
        <v>180</v>
      </c>
    </row>
    <row r="58" spans="1:8">
      <c r="A58" s="1">
        <f>HYPERLINK("https://lsnyc.legalserver.org/matter/dynamic-profile/view/1905865","19-1905865")</f>
        <v>0</v>
      </c>
      <c r="B58" t="s">
        <v>8</v>
      </c>
      <c r="C58" t="s">
        <v>34</v>
      </c>
      <c r="D58" t="s">
        <v>83</v>
      </c>
      <c r="E58" t="s">
        <v>134</v>
      </c>
      <c r="F58" t="s">
        <v>160</v>
      </c>
      <c r="G58" t="s">
        <v>173</v>
      </c>
      <c r="H58" t="s">
        <v>179</v>
      </c>
    </row>
    <row r="59" spans="1:8">
      <c r="A59" s="1">
        <f>HYPERLINK("https://lsnyc.legalserver.org/matter/dynamic-profile/view/0826379","17-0826379")</f>
        <v>0</v>
      </c>
      <c r="B59" t="s">
        <v>8</v>
      </c>
      <c r="C59" t="s">
        <v>35</v>
      </c>
      <c r="D59" t="s">
        <v>84</v>
      </c>
      <c r="E59" t="s">
        <v>135</v>
      </c>
      <c r="F59" t="s">
        <v>161</v>
      </c>
      <c r="G59" t="s">
        <v>174</v>
      </c>
    </row>
    <row r="60" spans="1:8">
      <c r="A60" s="1">
        <f>HYPERLINK("https://lsnyc.legalserver.org/matter/dynamic-profile/view/1880059","18-1880059")</f>
        <v>0</v>
      </c>
      <c r="B60" t="s">
        <v>8</v>
      </c>
      <c r="C60" t="s">
        <v>11</v>
      </c>
      <c r="D60" t="s">
        <v>85</v>
      </c>
      <c r="E60" t="s">
        <v>136</v>
      </c>
      <c r="F60" t="s">
        <v>162</v>
      </c>
      <c r="G60" t="s">
        <v>173</v>
      </c>
      <c r="H60" t="s">
        <v>186</v>
      </c>
    </row>
    <row r="61" spans="1:8">
      <c r="A61" s="1">
        <f>HYPERLINK("https://lsnyc.legalserver.org/matter/dynamic-profile/view/1879627","18-1879627")</f>
        <v>0</v>
      </c>
      <c r="B61" t="s">
        <v>8</v>
      </c>
      <c r="C61" t="s">
        <v>36</v>
      </c>
      <c r="D61" t="s">
        <v>86</v>
      </c>
      <c r="E61" t="s">
        <v>137</v>
      </c>
      <c r="F61" t="s">
        <v>162</v>
      </c>
      <c r="G61" t="s">
        <v>173</v>
      </c>
      <c r="H61" t="s">
        <v>187</v>
      </c>
    </row>
    <row r="62" spans="1:8">
      <c r="A62" s="1">
        <f>HYPERLINK("https://lsnyc.legalserver.org/matter/dynamic-profile/view/1879674","18-1879674")</f>
        <v>0</v>
      </c>
      <c r="B62" t="s">
        <v>8</v>
      </c>
      <c r="C62" t="s">
        <v>36</v>
      </c>
      <c r="D62" t="s">
        <v>87</v>
      </c>
      <c r="E62" t="s">
        <v>138</v>
      </c>
      <c r="F62" t="s">
        <v>162</v>
      </c>
      <c r="G62" t="s">
        <v>173</v>
      </c>
      <c r="H62" t="s">
        <v>187</v>
      </c>
    </row>
    <row r="63" spans="1:8">
      <c r="A63" s="1">
        <f>HYPERLINK("https://lsnyc.legalserver.org/matter/dynamic-profile/view/1879917","18-1879917")</f>
        <v>0</v>
      </c>
      <c r="B63" t="s">
        <v>8</v>
      </c>
      <c r="C63" t="s">
        <v>37</v>
      </c>
      <c r="D63" t="s">
        <v>88</v>
      </c>
      <c r="E63" t="s">
        <v>122</v>
      </c>
      <c r="F63" t="s">
        <v>162</v>
      </c>
      <c r="G63" t="s">
        <v>173</v>
      </c>
      <c r="H63" t="s">
        <v>187</v>
      </c>
    </row>
    <row r="64" spans="1:8">
      <c r="A64" s="1">
        <f>HYPERLINK("https://lsnyc.legalserver.org/matter/dynamic-profile/view/1880062","18-1880062")</f>
        <v>0</v>
      </c>
      <c r="B64" t="s">
        <v>8</v>
      </c>
      <c r="C64" t="s">
        <v>11</v>
      </c>
      <c r="D64" t="s">
        <v>85</v>
      </c>
      <c r="E64" t="s">
        <v>136</v>
      </c>
      <c r="F64" t="s">
        <v>162</v>
      </c>
      <c r="G64" t="s">
        <v>173</v>
      </c>
      <c r="H64" t="s">
        <v>187</v>
      </c>
    </row>
    <row r="65" spans="1:8">
      <c r="A65" s="1">
        <f>HYPERLINK("https://lsnyc.legalserver.org/matter/dynamic-profile/view/1879623","18-1879623")</f>
        <v>0</v>
      </c>
      <c r="B65" t="s">
        <v>8</v>
      </c>
      <c r="C65" t="s">
        <v>36</v>
      </c>
      <c r="D65" t="s">
        <v>86</v>
      </c>
      <c r="E65" t="s">
        <v>137</v>
      </c>
      <c r="F65" t="s">
        <v>162</v>
      </c>
      <c r="G65" t="s">
        <v>170</v>
      </c>
      <c r="H65" t="s">
        <v>180</v>
      </c>
    </row>
    <row r="66" spans="1:8">
      <c r="A66" s="1">
        <f>HYPERLINK("https://lsnyc.legalserver.org/matter/dynamic-profile/view/1879662","18-1879662")</f>
        <v>0</v>
      </c>
      <c r="B66" t="s">
        <v>8</v>
      </c>
      <c r="C66" t="s">
        <v>36</v>
      </c>
      <c r="D66" t="s">
        <v>87</v>
      </c>
      <c r="E66" t="s">
        <v>138</v>
      </c>
      <c r="F66" t="s">
        <v>162</v>
      </c>
      <c r="G66" t="s">
        <v>170</v>
      </c>
      <c r="H66" t="s">
        <v>180</v>
      </c>
    </row>
    <row r="67" spans="1:8">
      <c r="A67" s="1">
        <f>HYPERLINK("https://lsnyc.legalserver.org/matter/dynamic-profile/view/1879665","18-1879665")</f>
        <v>0</v>
      </c>
      <c r="B67" t="s">
        <v>8</v>
      </c>
      <c r="C67" t="s">
        <v>36</v>
      </c>
      <c r="D67" t="s">
        <v>87</v>
      </c>
      <c r="E67" t="s">
        <v>138</v>
      </c>
      <c r="F67" t="s">
        <v>162</v>
      </c>
      <c r="G67" t="s">
        <v>170</v>
      </c>
      <c r="H67" t="s">
        <v>180</v>
      </c>
    </row>
    <row r="68" spans="1:8">
      <c r="A68" s="1">
        <f>HYPERLINK("https://lsnyc.legalserver.org/matter/dynamic-profile/view/1879667","18-1879667")</f>
        <v>0</v>
      </c>
      <c r="B68" t="s">
        <v>8</v>
      </c>
      <c r="C68" t="s">
        <v>36</v>
      </c>
      <c r="D68" t="s">
        <v>87</v>
      </c>
      <c r="E68" t="s">
        <v>138</v>
      </c>
      <c r="F68" t="s">
        <v>162</v>
      </c>
      <c r="G68" t="s">
        <v>174</v>
      </c>
      <c r="H68" t="s">
        <v>180</v>
      </c>
    </row>
    <row r="69" spans="1:8">
      <c r="A69" s="1">
        <f>HYPERLINK("https://lsnyc.legalserver.org/matter/dynamic-profile/view/1879900","18-1879900")</f>
        <v>0</v>
      </c>
      <c r="B69" t="s">
        <v>8</v>
      </c>
      <c r="C69" t="s">
        <v>37</v>
      </c>
      <c r="D69" t="s">
        <v>88</v>
      </c>
      <c r="E69" t="s">
        <v>122</v>
      </c>
      <c r="F69" t="s">
        <v>162</v>
      </c>
      <c r="G69" t="s">
        <v>170</v>
      </c>
      <c r="H69" t="s">
        <v>180</v>
      </c>
    </row>
    <row r="70" spans="1:8">
      <c r="A70" s="1">
        <f>HYPERLINK("https://lsnyc.legalserver.org/matter/dynamic-profile/view/1879904","18-1879904")</f>
        <v>0</v>
      </c>
      <c r="B70" t="s">
        <v>8</v>
      </c>
      <c r="C70" t="s">
        <v>37</v>
      </c>
      <c r="D70" t="s">
        <v>88</v>
      </c>
      <c r="E70" t="s">
        <v>122</v>
      </c>
      <c r="F70" t="s">
        <v>162</v>
      </c>
      <c r="G70" t="s">
        <v>170</v>
      </c>
      <c r="H70" t="s">
        <v>180</v>
      </c>
    </row>
    <row r="71" spans="1:8">
      <c r="A71" s="1">
        <f>HYPERLINK("https://lsnyc.legalserver.org/matter/dynamic-profile/view/1880021","18-1880021")</f>
        <v>0</v>
      </c>
      <c r="B71" t="s">
        <v>8</v>
      </c>
      <c r="C71" t="s">
        <v>11</v>
      </c>
      <c r="D71" t="s">
        <v>77</v>
      </c>
      <c r="E71" t="s">
        <v>139</v>
      </c>
      <c r="F71" t="s">
        <v>162</v>
      </c>
      <c r="G71" t="s">
        <v>170</v>
      </c>
      <c r="H71" t="s">
        <v>180</v>
      </c>
    </row>
    <row r="72" spans="1:8">
      <c r="A72" s="1">
        <f>HYPERLINK("https://lsnyc.legalserver.org/matter/dynamic-profile/view/1880052","18-1880052")</f>
        <v>0</v>
      </c>
      <c r="B72" t="s">
        <v>8</v>
      </c>
      <c r="C72" t="s">
        <v>11</v>
      </c>
      <c r="D72" t="s">
        <v>85</v>
      </c>
      <c r="E72" t="s">
        <v>136</v>
      </c>
      <c r="F72" t="s">
        <v>162</v>
      </c>
      <c r="G72" t="s">
        <v>170</v>
      </c>
      <c r="H72" t="s">
        <v>180</v>
      </c>
    </row>
    <row r="73" spans="1:8">
      <c r="A73" s="1">
        <f>HYPERLINK("https://lsnyc.legalserver.org/matter/dynamic-profile/view/1880054","18-1880054")</f>
        <v>0</v>
      </c>
      <c r="B73" t="s">
        <v>8</v>
      </c>
      <c r="C73" t="s">
        <v>11</v>
      </c>
      <c r="D73" t="s">
        <v>85</v>
      </c>
      <c r="E73" t="s">
        <v>136</v>
      </c>
      <c r="F73" t="s">
        <v>162</v>
      </c>
      <c r="G73" t="s">
        <v>170</v>
      </c>
      <c r="H73" t="s">
        <v>180</v>
      </c>
    </row>
    <row r="74" spans="1:8">
      <c r="A74" s="1">
        <f>HYPERLINK("https://lsnyc.legalserver.org/matter/dynamic-profile/view/1879613","18-1879613")</f>
        <v>0</v>
      </c>
      <c r="B74" t="s">
        <v>8</v>
      </c>
      <c r="C74" t="s">
        <v>36</v>
      </c>
      <c r="D74" t="s">
        <v>86</v>
      </c>
      <c r="E74" t="s">
        <v>137</v>
      </c>
      <c r="F74" t="s">
        <v>162</v>
      </c>
      <c r="G74" t="s">
        <v>173</v>
      </c>
      <c r="H74" t="s">
        <v>179</v>
      </c>
    </row>
    <row r="75" spans="1:8">
      <c r="A75" s="1">
        <f>HYPERLINK("https://lsnyc.legalserver.org/matter/dynamic-profile/view/1879657","18-1879657")</f>
        <v>0</v>
      </c>
      <c r="B75" t="s">
        <v>8</v>
      </c>
      <c r="C75" t="s">
        <v>36</v>
      </c>
      <c r="D75" t="s">
        <v>87</v>
      </c>
      <c r="E75" t="s">
        <v>138</v>
      </c>
      <c r="F75" t="s">
        <v>162</v>
      </c>
      <c r="G75" t="s">
        <v>173</v>
      </c>
      <c r="H75" t="s">
        <v>179</v>
      </c>
    </row>
    <row r="76" spans="1:8">
      <c r="A76" s="1">
        <f>HYPERLINK("https://lsnyc.legalserver.org/matter/dynamic-profile/view/1879893","18-1879893")</f>
        <v>0</v>
      </c>
      <c r="B76" t="s">
        <v>8</v>
      </c>
      <c r="C76" t="s">
        <v>37</v>
      </c>
      <c r="D76" t="s">
        <v>88</v>
      </c>
      <c r="E76" t="s">
        <v>122</v>
      </c>
      <c r="F76" t="s">
        <v>162</v>
      </c>
      <c r="G76" t="s">
        <v>173</v>
      </c>
      <c r="H76" t="s">
        <v>179</v>
      </c>
    </row>
    <row r="77" spans="1:8">
      <c r="A77" s="1">
        <f>HYPERLINK("https://lsnyc.legalserver.org/matter/dynamic-profile/view/1880018","18-1880018")</f>
        <v>0</v>
      </c>
      <c r="B77" t="s">
        <v>8</v>
      </c>
      <c r="C77" t="s">
        <v>11</v>
      </c>
      <c r="D77" t="s">
        <v>77</v>
      </c>
      <c r="E77" t="s">
        <v>139</v>
      </c>
      <c r="F77" t="s">
        <v>162</v>
      </c>
      <c r="G77" t="s">
        <v>173</v>
      </c>
      <c r="H77" t="s">
        <v>179</v>
      </c>
    </row>
    <row r="78" spans="1:8">
      <c r="A78" s="1">
        <f>HYPERLINK("https://lsnyc.legalserver.org/matter/dynamic-profile/view/1880041","18-1880041")</f>
        <v>0</v>
      </c>
      <c r="B78" t="s">
        <v>8</v>
      </c>
      <c r="C78" t="s">
        <v>11</v>
      </c>
      <c r="D78" t="s">
        <v>85</v>
      </c>
      <c r="E78" t="s">
        <v>136</v>
      </c>
      <c r="F78" t="s">
        <v>162</v>
      </c>
      <c r="G78" t="s">
        <v>173</v>
      </c>
      <c r="H78" t="s">
        <v>179</v>
      </c>
    </row>
    <row r="79" spans="1:8">
      <c r="A79" s="1">
        <f>HYPERLINK("https://lsnyc.legalserver.org/matter/dynamic-profile/view/1879615","18-1879615")</f>
        <v>0</v>
      </c>
      <c r="B79" t="s">
        <v>8</v>
      </c>
      <c r="C79" t="s">
        <v>36</v>
      </c>
      <c r="D79" t="s">
        <v>86</v>
      </c>
      <c r="E79" t="s">
        <v>137</v>
      </c>
      <c r="F79" t="s">
        <v>162</v>
      </c>
      <c r="G79" t="s">
        <v>172</v>
      </c>
      <c r="H79" t="s">
        <v>185</v>
      </c>
    </row>
    <row r="80" spans="1:8">
      <c r="A80" s="1">
        <f>HYPERLINK("https://lsnyc.legalserver.org/matter/dynamic-profile/view/1871601","18-1871601")</f>
        <v>0</v>
      </c>
      <c r="B80" t="s">
        <v>8</v>
      </c>
      <c r="C80" t="s">
        <v>38</v>
      </c>
      <c r="D80" t="s">
        <v>89</v>
      </c>
      <c r="E80" t="s">
        <v>140</v>
      </c>
      <c r="F80" t="s">
        <v>163</v>
      </c>
      <c r="G80" t="s">
        <v>175</v>
      </c>
      <c r="H80" t="s">
        <v>188</v>
      </c>
    </row>
    <row r="81" spans="1:8">
      <c r="A81" s="1">
        <f>HYPERLINK("https://lsnyc.legalserver.org/matter/dynamic-profile/view/1866186","18-1866186")</f>
        <v>0</v>
      </c>
      <c r="B81" t="s">
        <v>8</v>
      </c>
      <c r="C81" t="s">
        <v>39</v>
      </c>
      <c r="D81" t="s">
        <v>90</v>
      </c>
      <c r="E81" t="s">
        <v>54</v>
      </c>
      <c r="F81" t="s">
        <v>164</v>
      </c>
      <c r="G81" t="s">
        <v>173</v>
      </c>
      <c r="H81" t="s">
        <v>185</v>
      </c>
    </row>
    <row r="82" spans="1:8">
      <c r="A82" s="1">
        <f>HYPERLINK("https://lsnyc.legalserver.org/matter/dynamic-profile/view/0817482","16-0817482")</f>
        <v>0</v>
      </c>
      <c r="B82" t="s">
        <v>8</v>
      </c>
      <c r="C82" t="s">
        <v>40</v>
      </c>
      <c r="D82" t="s">
        <v>91</v>
      </c>
      <c r="E82" t="s">
        <v>141</v>
      </c>
      <c r="F82" t="s">
        <v>165</v>
      </c>
      <c r="G82" t="s">
        <v>170</v>
      </c>
      <c r="H82" t="s">
        <v>189</v>
      </c>
    </row>
    <row r="83" spans="1:8">
      <c r="A83" s="1">
        <f>HYPERLINK("https://lsnyc.legalserver.org/matter/dynamic-profile/view/1861193","18-1861193")</f>
        <v>0</v>
      </c>
      <c r="B83" t="s">
        <v>8</v>
      </c>
      <c r="C83" t="s">
        <v>41</v>
      </c>
      <c r="D83" t="s">
        <v>92</v>
      </c>
      <c r="E83" t="s">
        <v>142</v>
      </c>
      <c r="F83" t="s">
        <v>166</v>
      </c>
      <c r="H83" t="s">
        <v>190</v>
      </c>
    </row>
    <row r="84" spans="1:8">
      <c r="A84" s="1">
        <f>HYPERLINK("https://lsnyc.legalserver.org/matter/dynamic-profile/view/1861154","18-1861154")</f>
        <v>0</v>
      </c>
      <c r="B84" t="s">
        <v>8</v>
      </c>
      <c r="C84" t="s">
        <v>41</v>
      </c>
      <c r="D84" t="s">
        <v>93</v>
      </c>
      <c r="E84" t="s">
        <v>143</v>
      </c>
      <c r="F84" t="s">
        <v>167</v>
      </c>
    </row>
    <row r="85" spans="1:8">
      <c r="A85" s="1">
        <f>HYPERLINK("https://lsnyc.legalserver.org/matter/dynamic-profile/view/1851636","17-1851636")</f>
        <v>0</v>
      </c>
      <c r="B85" t="s">
        <v>8</v>
      </c>
      <c r="C85" t="s">
        <v>42</v>
      </c>
      <c r="D85" t="s">
        <v>52</v>
      </c>
      <c r="E85" t="s">
        <v>142</v>
      </c>
      <c r="F85" t="s">
        <v>168</v>
      </c>
      <c r="G85" t="s">
        <v>172</v>
      </c>
      <c r="H85" t="s">
        <v>182</v>
      </c>
    </row>
    <row r="86" spans="1:8">
      <c r="A86" s="1">
        <f>HYPERLINK("https://lsnyc.legalserver.org/matter/dynamic-profile/view/1844422","17-1844422")</f>
        <v>0</v>
      </c>
      <c r="B86" t="s">
        <v>8</v>
      </c>
      <c r="C86" t="s">
        <v>43</v>
      </c>
      <c r="D86" t="s">
        <v>94</v>
      </c>
      <c r="E86" t="s">
        <v>144</v>
      </c>
      <c r="F86" t="s">
        <v>169</v>
      </c>
      <c r="G86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2019-10-31T16:13:35Z</dcterms:created>
  <dcterms:modified xsi:type="dcterms:W3CDTF">2019-10-31T16:13:35Z</dcterms:modified>
</cp:coreProperties>
</file>