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Data Cleanup No Lega" sheetId="1" r:id="rId1"/>
  </sheets>
  <calcPr calcId="124519" fullCalcOnLoad="1"/>
</workbook>
</file>

<file path=xl/sharedStrings.xml><?xml version="1.0" encoding="utf-8"?>
<sst xmlns="http://schemas.openxmlformats.org/spreadsheetml/2006/main" count="741" uniqueCount="222">
  <si>
    <t>Hyperlinked Case #</t>
  </si>
  <si>
    <t>Assigned Branch/CC</t>
  </si>
  <si>
    <t>Closing User</t>
  </si>
  <si>
    <t>Primary Advocate</t>
  </si>
  <si>
    <t>Client Name</t>
  </si>
  <si>
    <t>Close Reason</t>
  </si>
  <si>
    <t>CSR: Is Legal Assistance Documented?</t>
  </si>
  <si>
    <t>LSC Eligible?</t>
  </si>
  <si>
    <t>CSR: Eligible</t>
  </si>
  <si>
    <t>Date Opened</t>
  </si>
  <si>
    <t>Date Closed</t>
  </si>
  <si>
    <t>BLS</t>
  </si>
  <si>
    <t>BxLS</t>
  </si>
  <si>
    <t>MLS</t>
  </si>
  <si>
    <t>QLS</t>
  </si>
  <si>
    <t>Bedard, Nancy</t>
  </si>
  <si>
    <t>Calderon, Milta</t>
  </si>
  <si>
    <t>Corsaro, Veronica</t>
  </si>
  <si>
    <t>Gathing, Vance</t>
  </si>
  <si>
    <t>Henriquez, Luis</t>
  </si>
  <si>
    <t>Hernandez, Marisol</t>
  </si>
  <si>
    <t>McCowen, Tamella</t>
  </si>
  <si>
    <t>Mendez, Yessenia</t>
  </si>
  <si>
    <t>Diamanti, Anna Maria</t>
  </si>
  <si>
    <t>Belhomme, Wilesca</t>
  </si>
  <si>
    <t>Stevens, Jean</t>
  </si>
  <si>
    <t>Wong, Humbert</t>
  </si>
  <si>
    <t>Bateman, Steven</t>
  </si>
  <si>
    <t>Fischman, Jean</t>
  </si>
  <si>
    <t>Johnston, Emily</t>
  </si>
  <si>
    <t>Lambert, Tara</t>
  </si>
  <si>
    <t>Laureano, Luz</t>
  </si>
  <si>
    <t>Lowery, Liam</t>
  </si>
  <si>
    <t>Roman, Lurica</t>
  </si>
  <si>
    <t>Smith, Rebecca</t>
  </si>
  <si>
    <t>Acosta, Rosa</t>
  </si>
  <si>
    <t>Vergeli, Evelyn</t>
  </si>
  <si>
    <t>Rosner, Julia</t>
  </si>
  <si>
    <t>Casey, Jonnelle</t>
  </si>
  <si>
    <t>Gonzalez, Migdalia</t>
  </si>
  <si>
    <t>Martinez, Ana</t>
  </si>
  <si>
    <t>Price, Meredith</t>
  </si>
  <si>
    <t>Banks, Melissa</t>
  </si>
  <si>
    <t>Krishnaswamy, Pavita</t>
  </si>
  <si>
    <t>Reid, Jude</t>
  </si>
  <si>
    <t>Schiff, Logan</t>
  </si>
  <si>
    <t>Reyes, Nicole</t>
  </si>
  <si>
    <t>Robinson, Sally</t>
  </si>
  <si>
    <t>Saywack, Priam</t>
  </si>
  <si>
    <t>Pavlova, Alice</t>
  </si>
  <si>
    <t>Cassese, Jason</t>
  </si>
  <si>
    <t>Prasaud, Seerajie</t>
  </si>
  <si>
    <t>Smith, Jack</t>
  </si>
  <si>
    <t>Ramos, Betty</t>
  </si>
  <si>
    <t>Patterson, Naomi</t>
  </si>
  <si>
    <t>Cooper, Alicia</t>
  </si>
  <si>
    <t>Davis, Jobe</t>
  </si>
  <si>
    <t>DeLa torre, Andres</t>
  </si>
  <si>
    <t>Williams, Rosalyn</t>
  </si>
  <si>
    <t>Labelle, Karen M</t>
  </si>
  <si>
    <t>Lee, Harold</t>
  </si>
  <si>
    <t>Williams, Teddy L</t>
  </si>
  <si>
    <t>Ortega, Mercedes</t>
  </si>
  <si>
    <t>Bascom, Marquette</t>
  </si>
  <si>
    <t>Ahmed, Samavia</t>
  </si>
  <si>
    <t>Wright, Kenneth</t>
  </si>
  <si>
    <t>Cole, Sophia</t>
  </si>
  <si>
    <t>Wright, Fatimah Hawwa</t>
  </si>
  <si>
    <t>Weingast, Lila R</t>
  </si>
  <si>
    <t>Acosta, Nelida</t>
  </si>
  <si>
    <t>Williams, Qwali</t>
  </si>
  <si>
    <t>Gordon, Lacentine</t>
  </si>
  <si>
    <t>Frank, Michael</t>
  </si>
  <si>
    <t>Miller, Karen</t>
  </si>
  <si>
    <t>Stepherson, Brian</t>
  </si>
  <si>
    <t>carter, Diane</t>
  </si>
  <si>
    <t>Berbick, Yolanda</t>
  </si>
  <si>
    <t>hightower, Sharon</t>
  </si>
  <si>
    <t>Farrar, Darryl</t>
  </si>
  <si>
    <t>Bennett, Anita</t>
  </si>
  <si>
    <t>Anderson, Jerome</t>
  </si>
  <si>
    <t>Colon, Evelyn</t>
  </si>
  <si>
    <t>Cordova Bernardez, Mercy</t>
  </si>
  <si>
    <t>Cruz, Ada</t>
  </si>
  <si>
    <t>Peals, Shonniece</t>
  </si>
  <si>
    <t>Pogbene, Alidou</t>
  </si>
  <si>
    <t>Yamundaw, Kebbeh</t>
  </si>
  <si>
    <t>Steele, Anthea Ethel</t>
  </si>
  <si>
    <t>Sargeant, Anya</t>
  </si>
  <si>
    <t>Solis, Maritza</t>
  </si>
  <si>
    <t>Nan Macwan, Precious</t>
  </si>
  <si>
    <t>Hayes, Faithe</t>
  </si>
  <si>
    <t>Hibbert, Clive</t>
  </si>
  <si>
    <t>Gibson, StaceyAnn</t>
  </si>
  <si>
    <t>Ruano, Francisca</t>
  </si>
  <si>
    <t>Ortega, Luis</t>
  </si>
  <si>
    <t>Rosado, Eugenia</t>
  </si>
  <si>
    <t>Gianfrate, Shauna</t>
  </si>
  <si>
    <t>Aduna, Philip</t>
  </si>
  <si>
    <t>Nunez, Ramon</t>
  </si>
  <si>
    <t>McHoney, Darell</t>
  </si>
  <si>
    <t>Rodriguez, Carmen</t>
  </si>
  <si>
    <t>Nolasco, Miguel</t>
  </si>
  <si>
    <t>Spears, Pamela</t>
  </si>
  <si>
    <t>Frias, Ondina</t>
  </si>
  <si>
    <t>Powell, Monica</t>
  </si>
  <si>
    <t>Flores, Macrina</t>
  </si>
  <si>
    <t>Lambertson, Lori</t>
  </si>
  <si>
    <t>White, Unique</t>
  </si>
  <si>
    <t>Fernandes, Zulenny</t>
  </si>
  <si>
    <t>Hosokawa, Midori</t>
  </si>
  <si>
    <t>Page, Kimberly</t>
  </si>
  <si>
    <t>Turner, Michael</t>
  </si>
  <si>
    <t>Minor, Richard</t>
  </si>
  <si>
    <t>Cooke, Grace L</t>
  </si>
  <si>
    <t>Grant, Milagros</t>
  </si>
  <si>
    <t>Ahmad, ABDUL</t>
  </si>
  <si>
    <t>Khuzami, Richard</t>
  </si>
  <si>
    <t>Rivera, Aurora D.</t>
  </si>
  <si>
    <t>Barrientos, Navin Del Carmen</t>
  </si>
  <si>
    <t>Bonilla, Patricia</t>
  </si>
  <si>
    <t>Jiminez, Martha</t>
  </si>
  <si>
    <t>A - Counsel and Advice</t>
  </si>
  <si>
    <t>B - Limited Action (Brief Service)</t>
  </si>
  <si>
    <t>IB - Contested Court Decision</t>
  </si>
  <si>
    <t>L - Extensive Service (not resulting in Settlement of Court or Administrative Action)</t>
  </si>
  <si>
    <t>F - Negotiated Settlement w/out Litigation</t>
  </si>
  <si>
    <t>G - Negotiated Settlement with Litigation</t>
  </si>
  <si>
    <t>H - Administrative Agency Decision</t>
  </si>
  <si>
    <t>No</t>
  </si>
  <si>
    <t>Yes</t>
  </si>
  <si>
    <t>06/02/2017</t>
  </si>
  <si>
    <t>01/24/2019</t>
  </si>
  <si>
    <t>09/29/2018</t>
  </si>
  <si>
    <t>03/20/2019</t>
  </si>
  <si>
    <t>03/19/2015</t>
  </si>
  <si>
    <t>03/06/2015</t>
  </si>
  <si>
    <t>03/13/2015</t>
  </si>
  <si>
    <t>03/18/2015</t>
  </si>
  <si>
    <t>09/08/2016</t>
  </si>
  <si>
    <t>11/29/2016</t>
  </si>
  <si>
    <t>11/19/2018</t>
  </si>
  <si>
    <t>06/22/2017</t>
  </si>
  <si>
    <t>05/27/2017</t>
  </si>
  <si>
    <t>01/24/2017</t>
  </si>
  <si>
    <t>01/22/2019</t>
  </si>
  <si>
    <t>06/18/2019</t>
  </si>
  <si>
    <t>04/25/2019</t>
  </si>
  <si>
    <t>05/29/2019</t>
  </si>
  <si>
    <t>05/28/2019</t>
  </si>
  <si>
    <t>06/21/2017</t>
  </si>
  <si>
    <t>05/13/2019</t>
  </si>
  <si>
    <t>01/10/2019</t>
  </si>
  <si>
    <t>07/25/2018</t>
  </si>
  <si>
    <t>10/15/2018</t>
  </si>
  <si>
    <t>09/28/2018</t>
  </si>
  <si>
    <t>11/14/2018</t>
  </si>
  <si>
    <t>10/17/2017</t>
  </si>
  <si>
    <t>04/23/2019</t>
  </si>
  <si>
    <t>01/29/2019</t>
  </si>
  <si>
    <t>08/17/2018</t>
  </si>
  <si>
    <t>10/09/2018</t>
  </si>
  <si>
    <t>12/04/2018</t>
  </si>
  <si>
    <t>03/11/2019</t>
  </si>
  <si>
    <t>01/09/2019</t>
  </si>
  <si>
    <t>12/17/2018</t>
  </si>
  <si>
    <t>02/01/2019</t>
  </si>
  <si>
    <t>10/10/2018</t>
  </si>
  <si>
    <t>01/18/2019</t>
  </si>
  <si>
    <t>04/26/2019</t>
  </si>
  <si>
    <t>10/24/2018</t>
  </si>
  <si>
    <t>12/25/2017</t>
  </si>
  <si>
    <t>05/04/2018</t>
  </si>
  <si>
    <t>07/23/2018</t>
  </si>
  <si>
    <t>11/13/2018</t>
  </si>
  <si>
    <t>01/16/2018</t>
  </si>
  <si>
    <t>05/08/2019</t>
  </si>
  <si>
    <t>05/02/2019</t>
  </si>
  <si>
    <t>11/30/2018</t>
  </si>
  <si>
    <t>03/21/2018</t>
  </si>
  <si>
    <t>11/26/2018</t>
  </si>
  <si>
    <t>10/05/2018</t>
  </si>
  <si>
    <t>06/22/2015</t>
  </si>
  <si>
    <t>03/01/2019</t>
  </si>
  <si>
    <t>04/05/2019</t>
  </si>
  <si>
    <t>06/12/2018</t>
  </si>
  <si>
    <t>12/20/2018</t>
  </si>
  <si>
    <t>05/01/2019</t>
  </si>
  <si>
    <t>06/19/2019</t>
  </si>
  <si>
    <t>06/13/2019</t>
  </si>
  <si>
    <t>09/23/2016</t>
  </si>
  <si>
    <t>06/14/2019</t>
  </si>
  <si>
    <t>03/29/2019</t>
  </si>
  <si>
    <t>05/14/2019</t>
  </si>
  <si>
    <t>06/24/2019</t>
  </si>
  <si>
    <t>06/25/2019</t>
  </si>
  <si>
    <t>06/29/2019</t>
  </si>
  <si>
    <t>06/21/2019</t>
  </si>
  <si>
    <t>07/02/2019</t>
  </si>
  <si>
    <t>06/05/2019</t>
  </si>
  <si>
    <t>06/12/2019</t>
  </si>
  <si>
    <t>06/27/2019</t>
  </si>
  <si>
    <t>07/10/2019</t>
  </si>
  <si>
    <t>04/03/2019</t>
  </si>
  <si>
    <t>06/04/2019</t>
  </si>
  <si>
    <t>06/06/2019</t>
  </si>
  <si>
    <t>01/17/2019</t>
  </si>
  <si>
    <t>04/17/2019</t>
  </si>
  <si>
    <t>02/06/2019</t>
  </si>
  <si>
    <t>03/21/2019</t>
  </si>
  <si>
    <t>03/25/2019</t>
  </si>
  <si>
    <t>07/01/2019</t>
  </si>
  <si>
    <t>05/22/2019</t>
  </si>
  <si>
    <t>01/23/2019</t>
  </si>
  <si>
    <t>04/30/2019</t>
  </si>
  <si>
    <t>07/05/2019</t>
  </si>
  <si>
    <t>05/17/2019</t>
  </si>
  <si>
    <t>05/03/2019</t>
  </si>
  <si>
    <t>05/07/2019</t>
  </si>
  <si>
    <t>07/08/2019</t>
  </si>
  <si>
    <t>06/28/2019</t>
  </si>
  <si>
    <t>01/11/2019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</si>
</sst>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1" max="1" width="2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f>HYPERLINK("https://lsnyc.legalserver.org/matter/dynamic-profile/view/1837180","17-1837180")</f>
        <v>0</v>
      </c>
      <c r="B2" t="s">
        <v>11</v>
      </c>
      <c r="C2" t="s">
        <v>15</v>
      </c>
      <c r="D2" t="s">
        <v>15</v>
      </c>
      <c r="E2" t="s">
        <v>49</v>
      </c>
      <c r="F2" t="s">
        <v>122</v>
      </c>
      <c r="G2" t="s">
        <v>129</v>
      </c>
      <c r="H2" t="s">
        <v>130</v>
      </c>
      <c r="I2" t="s">
        <v>129</v>
      </c>
      <c r="J2" t="s">
        <v>131</v>
      </c>
      <c r="K2" t="s">
        <v>191</v>
      </c>
    </row>
    <row r="3" spans="1:11">
      <c r="A3" s="1">
        <f>HYPERLINK("https://lsnyc.legalserver.org/matter/dynamic-profile/view/1888985","19-1888985")</f>
        <v>0</v>
      </c>
      <c r="B3" t="s">
        <v>11</v>
      </c>
      <c r="C3" t="s">
        <v>16</v>
      </c>
      <c r="D3" t="s">
        <v>16</v>
      </c>
      <c r="E3" t="s">
        <v>50</v>
      </c>
      <c r="F3" t="s">
        <v>122</v>
      </c>
      <c r="G3" t="s">
        <v>129</v>
      </c>
      <c r="H3" t="s">
        <v>129</v>
      </c>
      <c r="I3" t="s">
        <v>129</v>
      </c>
      <c r="J3" t="s">
        <v>132</v>
      </c>
      <c r="K3" t="s">
        <v>192</v>
      </c>
    </row>
    <row r="4" spans="1:11">
      <c r="A4" s="1">
        <f>HYPERLINK("https://lsnyc.legalserver.org/matter/dynamic-profile/view/1879105","18-1879105")</f>
        <v>0</v>
      </c>
      <c r="B4" t="s">
        <v>11</v>
      </c>
      <c r="C4" t="s">
        <v>17</v>
      </c>
      <c r="D4" t="s">
        <v>17</v>
      </c>
      <c r="E4" t="s">
        <v>51</v>
      </c>
      <c r="F4" t="s">
        <v>123</v>
      </c>
      <c r="G4" t="s">
        <v>129</v>
      </c>
      <c r="H4" t="s">
        <v>129</v>
      </c>
      <c r="I4" t="s">
        <v>129</v>
      </c>
      <c r="J4" t="s">
        <v>133</v>
      </c>
      <c r="K4" t="s">
        <v>191</v>
      </c>
    </row>
    <row r="5" spans="1:11">
      <c r="A5" s="1">
        <f>HYPERLINK("https://lsnyc.legalserver.org/matter/dynamic-profile/view/1894331","19-1894331")</f>
        <v>0</v>
      </c>
      <c r="B5" t="s">
        <v>11</v>
      </c>
      <c r="C5" t="s">
        <v>18</v>
      </c>
      <c r="D5" t="s">
        <v>18</v>
      </c>
      <c r="E5" t="s">
        <v>52</v>
      </c>
      <c r="F5" t="s">
        <v>122</v>
      </c>
      <c r="G5" t="s">
        <v>129</v>
      </c>
      <c r="H5" t="s">
        <v>130</v>
      </c>
      <c r="I5" t="s">
        <v>129</v>
      </c>
      <c r="J5" t="s">
        <v>134</v>
      </c>
      <c r="K5" t="s">
        <v>193</v>
      </c>
    </row>
    <row r="6" spans="1:11">
      <c r="A6" s="1">
        <f>HYPERLINK("https://lsnyc.legalserver.org/matter/dynamic-profile/view/0773869","15-0773869")</f>
        <v>0</v>
      </c>
      <c r="B6" t="s">
        <v>11</v>
      </c>
      <c r="C6" t="s">
        <v>19</v>
      </c>
      <c r="D6" t="s">
        <v>19</v>
      </c>
      <c r="E6" t="s">
        <v>53</v>
      </c>
      <c r="F6" t="s">
        <v>122</v>
      </c>
      <c r="G6" t="s">
        <v>129</v>
      </c>
      <c r="H6" t="s">
        <v>129</v>
      </c>
      <c r="I6" t="s">
        <v>129</v>
      </c>
      <c r="J6" t="s">
        <v>135</v>
      </c>
      <c r="K6" t="s">
        <v>194</v>
      </c>
    </row>
    <row r="7" spans="1:11">
      <c r="A7" s="1">
        <f>HYPERLINK("https://lsnyc.legalserver.org/matter/dynamic-profile/view/0772715","15-0772715")</f>
        <v>0</v>
      </c>
      <c r="B7" t="s">
        <v>11</v>
      </c>
      <c r="C7" t="s">
        <v>19</v>
      </c>
      <c r="D7" t="s">
        <v>19</v>
      </c>
      <c r="E7" t="s">
        <v>54</v>
      </c>
      <c r="F7" t="s">
        <v>122</v>
      </c>
      <c r="G7" t="s">
        <v>129</v>
      </c>
      <c r="H7" t="s">
        <v>130</v>
      </c>
      <c r="I7" t="s">
        <v>129</v>
      </c>
      <c r="J7" t="s">
        <v>136</v>
      </c>
      <c r="K7" t="s">
        <v>194</v>
      </c>
    </row>
    <row r="8" spans="1:11">
      <c r="A8" s="1">
        <f>HYPERLINK("https://lsnyc.legalserver.org/matter/dynamic-profile/view/0773385","15-0773385")</f>
        <v>0</v>
      </c>
      <c r="B8" t="s">
        <v>11</v>
      </c>
      <c r="C8" t="s">
        <v>19</v>
      </c>
      <c r="D8" t="s">
        <v>19</v>
      </c>
      <c r="E8" t="s">
        <v>55</v>
      </c>
      <c r="F8" t="s">
        <v>122</v>
      </c>
      <c r="G8" t="s">
        <v>129</v>
      </c>
      <c r="H8" t="s">
        <v>129</v>
      </c>
      <c r="I8" t="s">
        <v>129</v>
      </c>
      <c r="J8" t="s">
        <v>137</v>
      </c>
      <c r="K8" t="s">
        <v>194</v>
      </c>
    </row>
    <row r="9" spans="1:11">
      <c r="A9" s="1">
        <f>HYPERLINK("https://lsnyc.legalserver.org/matter/dynamic-profile/view/0773388","15-0773388")</f>
        <v>0</v>
      </c>
      <c r="B9" t="s">
        <v>11</v>
      </c>
      <c r="C9" t="s">
        <v>19</v>
      </c>
      <c r="D9" t="s">
        <v>19</v>
      </c>
      <c r="E9" t="s">
        <v>56</v>
      </c>
      <c r="F9" t="s">
        <v>122</v>
      </c>
      <c r="G9" t="s">
        <v>129</v>
      </c>
      <c r="H9" t="s">
        <v>130</v>
      </c>
      <c r="I9" t="s">
        <v>129</v>
      </c>
      <c r="J9" t="s">
        <v>137</v>
      </c>
      <c r="K9" t="s">
        <v>194</v>
      </c>
    </row>
    <row r="10" spans="1:11">
      <c r="A10" s="1">
        <f>HYPERLINK("https://lsnyc.legalserver.org/matter/dynamic-profile/view/0773393","15-0773393")</f>
        <v>0</v>
      </c>
      <c r="B10" t="s">
        <v>11</v>
      </c>
      <c r="C10" t="s">
        <v>19</v>
      </c>
      <c r="D10" t="s">
        <v>19</v>
      </c>
      <c r="E10" t="s">
        <v>57</v>
      </c>
      <c r="F10" t="s">
        <v>122</v>
      </c>
      <c r="G10" t="s">
        <v>129</v>
      </c>
      <c r="H10" t="s">
        <v>129</v>
      </c>
      <c r="I10" t="s">
        <v>129</v>
      </c>
      <c r="J10" t="s">
        <v>137</v>
      </c>
      <c r="K10" t="s">
        <v>194</v>
      </c>
    </row>
    <row r="11" spans="1:11">
      <c r="A11" s="1">
        <f>HYPERLINK("https://lsnyc.legalserver.org/matter/dynamic-profile/view/0773764","15-0773764")</f>
        <v>0</v>
      </c>
      <c r="B11" t="s">
        <v>11</v>
      </c>
      <c r="C11" t="s">
        <v>19</v>
      </c>
      <c r="D11" t="s">
        <v>19</v>
      </c>
      <c r="E11" t="s">
        <v>58</v>
      </c>
      <c r="F11" t="s">
        <v>122</v>
      </c>
      <c r="G11" t="s">
        <v>129</v>
      </c>
      <c r="H11" t="s">
        <v>130</v>
      </c>
      <c r="I11" t="s">
        <v>129</v>
      </c>
      <c r="J11" t="s">
        <v>138</v>
      </c>
      <c r="K11" t="s">
        <v>194</v>
      </c>
    </row>
    <row r="12" spans="1:11">
      <c r="A12" s="1">
        <f>HYPERLINK("https://lsnyc.legalserver.org/matter/dynamic-profile/view/0814461","16-0814461")</f>
        <v>0</v>
      </c>
      <c r="B12" t="s">
        <v>11</v>
      </c>
      <c r="C12" t="s">
        <v>19</v>
      </c>
      <c r="D12" t="s">
        <v>19</v>
      </c>
      <c r="E12" t="s">
        <v>59</v>
      </c>
      <c r="F12" t="s">
        <v>122</v>
      </c>
      <c r="G12" t="s">
        <v>129</v>
      </c>
      <c r="H12" t="s">
        <v>130</v>
      </c>
      <c r="I12" t="s">
        <v>129</v>
      </c>
      <c r="J12" t="s">
        <v>139</v>
      </c>
      <c r="K12" t="s">
        <v>195</v>
      </c>
    </row>
    <row r="13" spans="1:11">
      <c r="A13" s="1">
        <f>HYPERLINK("https://lsnyc.legalserver.org/matter/dynamic-profile/view/0820935","16-0820935")</f>
        <v>0</v>
      </c>
      <c r="B13" t="s">
        <v>11</v>
      </c>
      <c r="C13" t="s">
        <v>19</v>
      </c>
      <c r="D13" t="s">
        <v>19</v>
      </c>
      <c r="E13" t="s">
        <v>60</v>
      </c>
      <c r="F13" t="s">
        <v>124</v>
      </c>
      <c r="G13" t="s">
        <v>129</v>
      </c>
      <c r="H13" t="s">
        <v>130</v>
      </c>
      <c r="I13" t="s">
        <v>129</v>
      </c>
      <c r="J13" t="s">
        <v>140</v>
      </c>
      <c r="K13" t="s">
        <v>195</v>
      </c>
    </row>
    <row r="14" spans="1:11">
      <c r="A14" s="1">
        <f>HYPERLINK("https://lsnyc.legalserver.org/matter/dynamic-profile/view/0820938","16-0820938")</f>
        <v>0</v>
      </c>
      <c r="B14" t="s">
        <v>11</v>
      </c>
      <c r="C14" t="s">
        <v>19</v>
      </c>
      <c r="D14" t="s">
        <v>19</v>
      </c>
      <c r="E14" t="s">
        <v>61</v>
      </c>
      <c r="F14" t="s">
        <v>124</v>
      </c>
      <c r="G14" t="s">
        <v>129</v>
      </c>
      <c r="H14" t="s">
        <v>130</v>
      </c>
      <c r="I14" t="s">
        <v>129</v>
      </c>
      <c r="J14" t="s">
        <v>140</v>
      </c>
      <c r="K14" t="s">
        <v>195</v>
      </c>
    </row>
    <row r="15" spans="1:11">
      <c r="A15" s="1">
        <f>HYPERLINK("https://lsnyc.legalserver.org/matter/dynamic-profile/view/0820937","16-0820937")</f>
        <v>0</v>
      </c>
      <c r="B15" t="s">
        <v>11</v>
      </c>
      <c r="C15" t="s">
        <v>19</v>
      </c>
      <c r="D15" t="s">
        <v>19</v>
      </c>
      <c r="E15" t="s">
        <v>62</v>
      </c>
      <c r="F15" t="s">
        <v>122</v>
      </c>
      <c r="G15" t="s">
        <v>129</v>
      </c>
      <c r="H15" t="s">
        <v>130</v>
      </c>
      <c r="I15" t="s">
        <v>129</v>
      </c>
      <c r="J15" t="s">
        <v>140</v>
      </c>
      <c r="K15" t="s">
        <v>195</v>
      </c>
    </row>
    <row r="16" spans="1:11">
      <c r="A16" s="1">
        <f>HYPERLINK("https://lsnyc.legalserver.org/matter/dynamic-profile/view/1883510","18-1883510")</f>
        <v>0</v>
      </c>
      <c r="B16" t="s">
        <v>11</v>
      </c>
      <c r="C16" t="s">
        <v>19</v>
      </c>
      <c r="D16" t="s">
        <v>19</v>
      </c>
      <c r="E16" t="s">
        <v>63</v>
      </c>
      <c r="F16" t="s">
        <v>122</v>
      </c>
      <c r="G16" t="s">
        <v>129</v>
      </c>
      <c r="H16" t="s">
        <v>130</v>
      </c>
      <c r="I16" t="s">
        <v>129</v>
      </c>
      <c r="J16" t="s">
        <v>141</v>
      </c>
      <c r="K16" t="s">
        <v>196</v>
      </c>
    </row>
    <row r="17" spans="1:11">
      <c r="A17" s="1">
        <f>HYPERLINK("https://lsnyc.legalserver.org/matter/dynamic-profile/view/1838935","17-1838935")</f>
        <v>0</v>
      </c>
      <c r="B17" t="s">
        <v>11</v>
      </c>
      <c r="C17" t="s">
        <v>19</v>
      </c>
      <c r="D17" t="s">
        <v>19</v>
      </c>
      <c r="E17" t="s">
        <v>64</v>
      </c>
      <c r="F17" t="s">
        <v>122</v>
      </c>
      <c r="G17" t="s">
        <v>129</v>
      </c>
      <c r="H17" t="s">
        <v>130</v>
      </c>
      <c r="I17" t="s">
        <v>129</v>
      </c>
      <c r="J17" t="s">
        <v>142</v>
      </c>
      <c r="K17" t="s">
        <v>196</v>
      </c>
    </row>
    <row r="18" spans="1:11">
      <c r="A18" s="1">
        <f>HYPERLINK("https://lsnyc.legalserver.org/matter/dynamic-profile/view/1836725","17-1836725")</f>
        <v>0</v>
      </c>
      <c r="B18" t="s">
        <v>11</v>
      </c>
      <c r="C18" t="s">
        <v>19</v>
      </c>
      <c r="D18" t="s">
        <v>19</v>
      </c>
      <c r="E18" t="s">
        <v>65</v>
      </c>
      <c r="F18" t="s">
        <v>123</v>
      </c>
      <c r="G18" t="s">
        <v>129</v>
      </c>
      <c r="H18" t="s">
        <v>130</v>
      </c>
      <c r="I18" t="s">
        <v>129</v>
      </c>
      <c r="J18" t="s">
        <v>143</v>
      </c>
      <c r="K18" t="s">
        <v>196</v>
      </c>
    </row>
    <row r="19" spans="1:11">
      <c r="A19" s="1">
        <f>HYPERLINK("https://lsnyc.legalserver.org/matter/dynamic-profile/view/0825594","17-0825594")</f>
        <v>0</v>
      </c>
      <c r="B19" t="s">
        <v>11</v>
      </c>
      <c r="C19" t="s">
        <v>19</v>
      </c>
      <c r="D19" t="s">
        <v>19</v>
      </c>
      <c r="E19" t="s">
        <v>66</v>
      </c>
      <c r="F19" t="s">
        <v>122</v>
      </c>
      <c r="G19" t="s">
        <v>129</v>
      </c>
      <c r="H19" t="s">
        <v>130</v>
      </c>
      <c r="I19" t="s">
        <v>129</v>
      </c>
      <c r="J19" t="s">
        <v>144</v>
      </c>
      <c r="K19" t="s">
        <v>196</v>
      </c>
    </row>
    <row r="20" spans="1:11">
      <c r="A20" s="1">
        <f>HYPERLINK("https://lsnyc.legalserver.org/matter/dynamic-profile/view/1836715","17-1836715")</f>
        <v>0</v>
      </c>
      <c r="B20" t="s">
        <v>11</v>
      </c>
      <c r="C20" t="s">
        <v>19</v>
      </c>
      <c r="D20" t="s">
        <v>19</v>
      </c>
      <c r="E20" t="s">
        <v>67</v>
      </c>
      <c r="F20" t="s">
        <v>122</v>
      </c>
      <c r="G20" t="s">
        <v>129</v>
      </c>
      <c r="H20" t="s">
        <v>130</v>
      </c>
      <c r="I20" t="s">
        <v>129</v>
      </c>
      <c r="J20" t="s">
        <v>143</v>
      </c>
      <c r="K20" t="s">
        <v>196</v>
      </c>
    </row>
    <row r="21" spans="1:11">
      <c r="A21" s="1">
        <f>HYPERLINK("https://lsnyc.legalserver.org/matter/dynamic-profile/view/1888590","19-1888590")</f>
        <v>0</v>
      </c>
      <c r="B21" t="s">
        <v>11</v>
      </c>
      <c r="C21" t="s">
        <v>20</v>
      </c>
      <c r="D21" t="s">
        <v>20</v>
      </c>
      <c r="E21" t="s">
        <v>68</v>
      </c>
      <c r="F21" t="s">
        <v>122</v>
      </c>
      <c r="G21" t="s">
        <v>129</v>
      </c>
      <c r="H21" t="s">
        <v>130</v>
      </c>
      <c r="I21" t="s">
        <v>129</v>
      </c>
      <c r="J21" t="s">
        <v>145</v>
      </c>
      <c r="K21" t="s">
        <v>191</v>
      </c>
    </row>
    <row r="22" spans="1:11">
      <c r="A22" s="1">
        <f>HYPERLINK("https://lsnyc.legalserver.org/matter/dynamic-profile/view/1879106","18-1879106")</f>
        <v>0</v>
      </c>
      <c r="B22" t="s">
        <v>11</v>
      </c>
      <c r="C22" t="s">
        <v>17</v>
      </c>
      <c r="D22" t="s">
        <v>43</v>
      </c>
      <c r="E22" t="s">
        <v>69</v>
      </c>
      <c r="F22" t="s">
        <v>123</v>
      </c>
      <c r="G22" t="s">
        <v>129</v>
      </c>
      <c r="H22" t="s">
        <v>130</v>
      </c>
      <c r="I22" t="s">
        <v>129</v>
      </c>
      <c r="J22" t="s">
        <v>133</v>
      </c>
      <c r="K22" t="s">
        <v>191</v>
      </c>
    </row>
    <row r="23" spans="1:11">
      <c r="A23" s="1">
        <f>HYPERLINK("https://lsnyc.legalserver.org/matter/dynamic-profile/view/1888687","19-1888687")</f>
        <v>0</v>
      </c>
      <c r="B23" t="s">
        <v>11</v>
      </c>
      <c r="C23" t="s">
        <v>21</v>
      </c>
      <c r="D23" t="s">
        <v>21</v>
      </c>
      <c r="E23" t="s">
        <v>70</v>
      </c>
      <c r="F23" t="s">
        <v>125</v>
      </c>
      <c r="G23" t="s">
        <v>129</v>
      </c>
      <c r="H23" t="s">
        <v>129</v>
      </c>
      <c r="I23" t="s">
        <v>129</v>
      </c>
      <c r="J23" t="s">
        <v>145</v>
      </c>
      <c r="K23" t="s">
        <v>197</v>
      </c>
    </row>
    <row r="24" spans="1:11">
      <c r="A24" s="1">
        <f>HYPERLINK("https://lsnyc.legalserver.org/matter/dynamic-profile/view/1902609","19-1902609")</f>
        <v>0</v>
      </c>
      <c r="B24" t="s">
        <v>11</v>
      </c>
      <c r="C24" t="s">
        <v>22</v>
      </c>
      <c r="D24" t="s">
        <v>22</v>
      </c>
      <c r="E24" t="s">
        <v>71</v>
      </c>
      <c r="F24" t="s">
        <v>123</v>
      </c>
      <c r="G24" t="s">
        <v>129</v>
      </c>
      <c r="H24" t="s">
        <v>130</v>
      </c>
      <c r="I24" t="s">
        <v>129</v>
      </c>
      <c r="J24" t="s">
        <v>146</v>
      </c>
      <c r="K24" t="s">
        <v>198</v>
      </c>
    </row>
    <row r="25" spans="1:11">
      <c r="A25" s="1">
        <f>HYPERLINK("https://lsnyc.legalserver.org/matter/dynamic-profile/view/1898009","19-1898009")</f>
        <v>0</v>
      </c>
      <c r="B25" t="s">
        <v>11</v>
      </c>
      <c r="C25" t="s">
        <v>23</v>
      </c>
      <c r="D25" t="s">
        <v>44</v>
      </c>
      <c r="E25" t="s">
        <v>72</v>
      </c>
      <c r="F25" t="s">
        <v>125</v>
      </c>
      <c r="G25" t="s">
        <v>129</v>
      </c>
      <c r="H25" t="s">
        <v>129</v>
      </c>
      <c r="I25" t="s">
        <v>129</v>
      </c>
      <c r="J25" t="s">
        <v>147</v>
      </c>
      <c r="K25" t="s">
        <v>199</v>
      </c>
    </row>
    <row r="26" spans="1:11">
      <c r="A26" s="1">
        <f>HYPERLINK("https://lsnyc.legalserver.org/matter/dynamic-profile/view/1901028","19-1901028")</f>
        <v>0</v>
      </c>
      <c r="B26" t="s">
        <v>11</v>
      </c>
      <c r="C26" t="s">
        <v>24</v>
      </c>
      <c r="D26" t="s">
        <v>45</v>
      </c>
      <c r="E26" t="s">
        <v>73</v>
      </c>
      <c r="F26" t="s">
        <v>122</v>
      </c>
      <c r="G26" t="s">
        <v>129</v>
      </c>
      <c r="H26" t="s">
        <v>130</v>
      </c>
      <c r="I26" t="s">
        <v>129</v>
      </c>
      <c r="J26" t="s">
        <v>148</v>
      </c>
      <c r="K26" t="s">
        <v>200</v>
      </c>
    </row>
    <row r="27" spans="1:11">
      <c r="A27" s="1">
        <f>HYPERLINK("https://lsnyc.legalserver.org/matter/dynamic-profile/view/1900843","19-1900843")</f>
        <v>0</v>
      </c>
      <c r="B27" t="s">
        <v>11</v>
      </c>
      <c r="C27" t="s">
        <v>25</v>
      </c>
      <c r="D27" t="s">
        <v>25</v>
      </c>
      <c r="E27" t="s">
        <v>74</v>
      </c>
      <c r="F27" t="s">
        <v>126</v>
      </c>
      <c r="G27" t="s">
        <v>129</v>
      </c>
      <c r="H27" t="s">
        <v>129</v>
      </c>
      <c r="I27" t="s">
        <v>129</v>
      </c>
      <c r="J27" t="s">
        <v>149</v>
      </c>
      <c r="K27" t="s">
        <v>201</v>
      </c>
    </row>
    <row r="28" spans="1:11">
      <c r="A28" s="1">
        <f>HYPERLINK("https://lsnyc.legalserver.org/matter/dynamic-profile/view/1838812","17-1838812")</f>
        <v>0</v>
      </c>
      <c r="B28" t="s">
        <v>11</v>
      </c>
      <c r="C28" t="s">
        <v>26</v>
      </c>
      <c r="D28" t="s">
        <v>26</v>
      </c>
      <c r="E28" t="s">
        <v>75</v>
      </c>
      <c r="F28" t="s">
        <v>124</v>
      </c>
      <c r="G28" t="s">
        <v>129</v>
      </c>
      <c r="H28" t="s">
        <v>130</v>
      </c>
      <c r="I28" t="s">
        <v>129</v>
      </c>
      <c r="J28" t="s">
        <v>150</v>
      </c>
      <c r="K28" t="s">
        <v>189</v>
      </c>
    </row>
    <row r="29" spans="1:11">
      <c r="A29" s="1">
        <f>HYPERLINK("https://lsnyc.legalserver.org/matter/dynamic-profile/view/1899616","19-1899616")</f>
        <v>0</v>
      </c>
      <c r="B29" t="s">
        <v>12</v>
      </c>
      <c r="C29" t="s">
        <v>27</v>
      </c>
      <c r="D29" t="s">
        <v>27</v>
      </c>
      <c r="E29" t="s">
        <v>76</v>
      </c>
      <c r="F29" t="s">
        <v>123</v>
      </c>
      <c r="G29" t="s">
        <v>129</v>
      </c>
      <c r="H29" t="s">
        <v>130</v>
      </c>
      <c r="I29" t="s">
        <v>129</v>
      </c>
      <c r="J29" t="s">
        <v>151</v>
      </c>
      <c r="K29" t="s">
        <v>202</v>
      </c>
    </row>
    <row r="30" spans="1:11">
      <c r="A30" s="1">
        <f>HYPERLINK("https://lsnyc.legalserver.org/matter/dynamic-profile/view/1867711","18-1867711")</f>
        <v>0</v>
      </c>
      <c r="B30" t="s">
        <v>12</v>
      </c>
      <c r="C30" t="s">
        <v>28</v>
      </c>
      <c r="D30" t="s">
        <v>28</v>
      </c>
      <c r="E30" t="s">
        <v>77</v>
      </c>
      <c r="F30" t="s">
        <v>125</v>
      </c>
      <c r="G30" t="s">
        <v>129</v>
      </c>
      <c r="H30" t="s">
        <v>130</v>
      </c>
      <c r="I30" t="s">
        <v>129</v>
      </c>
      <c r="J30" t="s">
        <v>152</v>
      </c>
      <c r="K30" t="s">
        <v>203</v>
      </c>
    </row>
    <row r="31" spans="1:11">
      <c r="A31" s="1">
        <f>HYPERLINK("https://lsnyc.legalserver.org/matter/dynamic-profile/view/1873631","18-1873631")</f>
        <v>0</v>
      </c>
      <c r="B31" t="s">
        <v>12</v>
      </c>
      <c r="C31" t="s">
        <v>29</v>
      </c>
      <c r="D31" t="s">
        <v>29</v>
      </c>
      <c r="E31" t="s">
        <v>78</v>
      </c>
      <c r="F31" t="s">
        <v>122</v>
      </c>
      <c r="G31" t="s">
        <v>129</v>
      </c>
      <c r="H31" t="s">
        <v>130</v>
      </c>
      <c r="I31" t="s">
        <v>129</v>
      </c>
      <c r="J31" t="s">
        <v>153</v>
      </c>
      <c r="K31" t="s">
        <v>183</v>
      </c>
    </row>
    <row r="32" spans="1:11">
      <c r="A32" s="1">
        <f>HYPERLINK("https://lsnyc.legalserver.org/matter/dynamic-profile/view/1880441","18-1880441")</f>
        <v>0</v>
      </c>
      <c r="B32" t="s">
        <v>12</v>
      </c>
      <c r="C32" t="s">
        <v>30</v>
      </c>
      <c r="D32" t="s">
        <v>30</v>
      </c>
      <c r="E32" t="s">
        <v>79</v>
      </c>
      <c r="F32" t="s">
        <v>122</v>
      </c>
      <c r="G32" t="s">
        <v>129</v>
      </c>
      <c r="H32" t="s">
        <v>129</v>
      </c>
      <c r="I32" t="s">
        <v>129</v>
      </c>
      <c r="J32" t="s">
        <v>154</v>
      </c>
      <c r="K32" t="s">
        <v>204</v>
      </c>
    </row>
    <row r="33" spans="1:11">
      <c r="A33" s="1">
        <f>HYPERLINK("https://lsnyc.legalserver.org/matter/dynamic-profile/view/1879002","18-1879002")</f>
        <v>0</v>
      </c>
      <c r="B33" t="s">
        <v>12</v>
      </c>
      <c r="C33" t="s">
        <v>30</v>
      </c>
      <c r="D33" t="s">
        <v>30</v>
      </c>
      <c r="E33" t="s">
        <v>80</v>
      </c>
      <c r="F33" t="s">
        <v>122</v>
      </c>
      <c r="G33" t="s">
        <v>129</v>
      </c>
      <c r="H33" t="s">
        <v>129</v>
      </c>
      <c r="I33" t="s">
        <v>129</v>
      </c>
      <c r="J33" t="s">
        <v>155</v>
      </c>
      <c r="K33" t="s">
        <v>204</v>
      </c>
    </row>
    <row r="34" spans="1:11">
      <c r="A34" s="1">
        <f>HYPERLINK("https://lsnyc.legalserver.org/matter/dynamic-profile/view/1883150","18-1883150")</f>
        <v>0</v>
      </c>
      <c r="B34" t="s">
        <v>12</v>
      </c>
      <c r="C34" t="s">
        <v>30</v>
      </c>
      <c r="D34" t="s">
        <v>30</v>
      </c>
      <c r="E34" t="s">
        <v>81</v>
      </c>
      <c r="F34" t="s">
        <v>125</v>
      </c>
      <c r="G34" t="s">
        <v>129</v>
      </c>
      <c r="H34" t="s">
        <v>129</v>
      </c>
      <c r="I34" t="s">
        <v>129</v>
      </c>
      <c r="J34" t="s">
        <v>156</v>
      </c>
      <c r="K34" t="s">
        <v>204</v>
      </c>
    </row>
    <row r="35" spans="1:11">
      <c r="A35" s="1">
        <f>HYPERLINK("https://lsnyc.legalserver.org/matter/dynamic-profile/view/1847760","17-1847760")</f>
        <v>0</v>
      </c>
      <c r="B35" t="s">
        <v>12</v>
      </c>
      <c r="C35" t="s">
        <v>30</v>
      </c>
      <c r="D35" t="s">
        <v>30</v>
      </c>
      <c r="E35" t="s">
        <v>82</v>
      </c>
      <c r="F35" t="s">
        <v>122</v>
      </c>
      <c r="G35" t="s">
        <v>129</v>
      </c>
      <c r="H35" t="s">
        <v>129</v>
      </c>
      <c r="I35" t="s">
        <v>129</v>
      </c>
      <c r="J35" t="s">
        <v>157</v>
      </c>
      <c r="K35" t="s">
        <v>204</v>
      </c>
    </row>
    <row r="36" spans="1:11">
      <c r="A36" s="1">
        <f>HYPERLINK("https://lsnyc.legalserver.org/matter/dynamic-profile/view/1897695","19-1897695")</f>
        <v>0</v>
      </c>
      <c r="B36" t="s">
        <v>12</v>
      </c>
      <c r="C36" t="s">
        <v>30</v>
      </c>
      <c r="D36" t="s">
        <v>30</v>
      </c>
      <c r="E36" t="s">
        <v>83</v>
      </c>
      <c r="F36" t="s">
        <v>123</v>
      </c>
      <c r="G36" t="s">
        <v>129</v>
      </c>
      <c r="H36" t="s">
        <v>129</v>
      </c>
      <c r="I36" t="s">
        <v>129</v>
      </c>
      <c r="J36" t="s">
        <v>158</v>
      </c>
      <c r="K36" t="s">
        <v>199</v>
      </c>
    </row>
    <row r="37" spans="1:11">
      <c r="A37" s="1">
        <f>HYPERLINK("https://lsnyc.legalserver.org/matter/dynamic-profile/view/1889322","19-1889322")</f>
        <v>0</v>
      </c>
      <c r="B37" t="s">
        <v>12</v>
      </c>
      <c r="C37" t="s">
        <v>30</v>
      </c>
      <c r="D37" t="s">
        <v>30</v>
      </c>
      <c r="E37" t="s">
        <v>84</v>
      </c>
      <c r="F37" t="s">
        <v>122</v>
      </c>
      <c r="G37" t="s">
        <v>129</v>
      </c>
      <c r="H37" t="s">
        <v>130</v>
      </c>
      <c r="I37" t="s">
        <v>129</v>
      </c>
      <c r="J37" t="s">
        <v>159</v>
      </c>
      <c r="K37" t="s">
        <v>205</v>
      </c>
    </row>
    <row r="38" spans="1:11">
      <c r="A38" s="1">
        <f>HYPERLINK("https://lsnyc.legalserver.org/matter/dynamic-profile/view/1875412","18-1875412")</f>
        <v>0</v>
      </c>
      <c r="B38" t="s">
        <v>12</v>
      </c>
      <c r="C38" t="s">
        <v>30</v>
      </c>
      <c r="D38" t="s">
        <v>30</v>
      </c>
      <c r="E38" t="s">
        <v>85</v>
      </c>
      <c r="F38" t="s">
        <v>122</v>
      </c>
      <c r="G38" t="s">
        <v>129</v>
      </c>
      <c r="H38" t="s">
        <v>129</v>
      </c>
      <c r="I38" t="s">
        <v>129</v>
      </c>
      <c r="J38" t="s">
        <v>160</v>
      </c>
      <c r="K38" t="s">
        <v>205</v>
      </c>
    </row>
    <row r="39" spans="1:11">
      <c r="A39" s="1">
        <f>HYPERLINK("https://lsnyc.legalserver.org/matter/dynamic-profile/view/1879934","18-1879934")</f>
        <v>0</v>
      </c>
      <c r="B39" t="s">
        <v>12</v>
      </c>
      <c r="C39" t="s">
        <v>30</v>
      </c>
      <c r="D39" t="s">
        <v>30</v>
      </c>
      <c r="E39" t="s">
        <v>86</v>
      </c>
      <c r="F39" t="s">
        <v>122</v>
      </c>
      <c r="G39" t="s">
        <v>129</v>
      </c>
      <c r="H39" t="s">
        <v>129</v>
      </c>
      <c r="I39" t="s">
        <v>129</v>
      </c>
      <c r="J39" t="s">
        <v>161</v>
      </c>
      <c r="K39" t="s">
        <v>205</v>
      </c>
    </row>
    <row r="40" spans="1:11">
      <c r="A40" s="1">
        <f>HYPERLINK("https://lsnyc.legalserver.org/matter/dynamic-profile/view/1884750","18-1884750")</f>
        <v>0</v>
      </c>
      <c r="B40" t="s">
        <v>12</v>
      </c>
      <c r="C40" t="s">
        <v>30</v>
      </c>
      <c r="D40" t="s">
        <v>30</v>
      </c>
      <c r="E40" t="s">
        <v>87</v>
      </c>
      <c r="F40" t="s">
        <v>122</v>
      </c>
      <c r="G40" t="s">
        <v>129</v>
      </c>
      <c r="H40" t="s">
        <v>129</v>
      </c>
      <c r="I40" t="s">
        <v>129</v>
      </c>
      <c r="J40" t="s">
        <v>162</v>
      </c>
      <c r="K40" t="s">
        <v>205</v>
      </c>
    </row>
    <row r="41" spans="1:11">
      <c r="A41" s="1">
        <f>HYPERLINK("https://lsnyc.legalserver.org/matter/dynamic-profile/view/1893287","19-1893287")</f>
        <v>0</v>
      </c>
      <c r="B41" t="s">
        <v>12</v>
      </c>
      <c r="C41" t="s">
        <v>30</v>
      </c>
      <c r="D41" t="s">
        <v>30</v>
      </c>
      <c r="E41" t="s">
        <v>88</v>
      </c>
      <c r="F41" t="s">
        <v>122</v>
      </c>
      <c r="G41" t="s">
        <v>129</v>
      </c>
      <c r="H41" t="s">
        <v>129</v>
      </c>
      <c r="I41" t="s">
        <v>129</v>
      </c>
      <c r="J41" t="s">
        <v>163</v>
      </c>
      <c r="K41" t="s">
        <v>205</v>
      </c>
    </row>
    <row r="42" spans="1:11">
      <c r="A42" s="1">
        <f>HYPERLINK("https://lsnyc.legalserver.org/matter/dynamic-profile/view/1887492","19-1887492")</f>
        <v>0</v>
      </c>
      <c r="B42" t="s">
        <v>12</v>
      </c>
      <c r="C42" t="s">
        <v>30</v>
      </c>
      <c r="D42" t="s">
        <v>30</v>
      </c>
      <c r="E42" t="s">
        <v>89</v>
      </c>
      <c r="F42" t="s">
        <v>123</v>
      </c>
      <c r="G42" t="s">
        <v>129</v>
      </c>
      <c r="H42" t="s">
        <v>129</v>
      </c>
      <c r="I42" t="s">
        <v>129</v>
      </c>
      <c r="J42" t="s">
        <v>164</v>
      </c>
      <c r="K42" t="s">
        <v>205</v>
      </c>
    </row>
    <row r="43" spans="1:11">
      <c r="A43" s="1">
        <f>HYPERLINK("https://lsnyc.legalserver.org/matter/dynamic-profile/view/1885835","18-1885835")</f>
        <v>0</v>
      </c>
      <c r="B43" t="s">
        <v>12</v>
      </c>
      <c r="C43" t="s">
        <v>30</v>
      </c>
      <c r="D43" t="s">
        <v>30</v>
      </c>
      <c r="E43" t="s">
        <v>90</v>
      </c>
      <c r="F43" t="s">
        <v>123</v>
      </c>
      <c r="G43" t="s">
        <v>129</v>
      </c>
      <c r="H43" t="s">
        <v>129</v>
      </c>
      <c r="I43" t="s">
        <v>129</v>
      </c>
      <c r="J43" t="s">
        <v>165</v>
      </c>
      <c r="K43" t="s">
        <v>205</v>
      </c>
    </row>
    <row r="44" spans="1:11">
      <c r="A44" s="1">
        <f>HYPERLINK("https://lsnyc.legalserver.org/matter/dynamic-profile/view/1889679","19-1889679")</f>
        <v>0</v>
      </c>
      <c r="B44" t="s">
        <v>12</v>
      </c>
      <c r="C44" t="s">
        <v>30</v>
      </c>
      <c r="D44" t="s">
        <v>30</v>
      </c>
      <c r="E44" t="s">
        <v>91</v>
      </c>
      <c r="F44" t="s">
        <v>123</v>
      </c>
      <c r="G44" t="s">
        <v>129</v>
      </c>
      <c r="H44" t="s">
        <v>130</v>
      </c>
      <c r="I44" t="s">
        <v>129</v>
      </c>
      <c r="J44" t="s">
        <v>166</v>
      </c>
      <c r="K44" t="s">
        <v>205</v>
      </c>
    </row>
    <row r="45" spans="1:11">
      <c r="A45" s="1">
        <f>HYPERLINK("https://lsnyc.legalserver.org/matter/dynamic-profile/view/1880081","18-1880081")</f>
        <v>0</v>
      </c>
      <c r="B45" t="s">
        <v>12</v>
      </c>
      <c r="C45" t="s">
        <v>30</v>
      </c>
      <c r="D45" t="s">
        <v>30</v>
      </c>
      <c r="E45" t="s">
        <v>92</v>
      </c>
      <c r="F45" t="s">
        <v>122</v>
      </c>
      <c r="G45" t="s">
        <v>129</v>
      </c>
      <c r="H45" t="s">
        <v>129</v>
      </c>
      <c r="I45" t="s">
        <v>129</v>
      </c>
      <c r="J45" t="s">
        <v>167</v>
      </c>
      <c r="K45" t="s">
        <v>205</v>
      </c>
    </row>
    <row r="46" spans="1:11">
      <c r="A46" s="1">
        <f>HYPERLINK("https://lsnyc.legalserver.org/matter/dynamic-profile/view/1888525","19-1888525")</f>
        <v>0</v>
      </c>
      <c r="B46" t="s">
        <v>12</v>
      </c>
      <c r="C46" t="s">
        <v>30</v>
      </c>
      <c r="D46" t="s">
        <v>30</v>
      </c>
      <c r="E46" t="s">
        <v>93</v>
      </c>
      <c r="F46" t="s">
        <v>122</v>
      </c>
      <c r="G46" t="s">
        <v>129</v>
      </c>
      <c r="H46" t="s">
        <v>129</v>
      </c>
      <c r="I46" t="s">
        <v>129</v>
      </c>
      <c r="J46" t="s">
        <v>168</v>
      </c>
      <c r="K46" t="s">
        <v>205</v>
      </c>
    </row>
    <row r="47" spans="1:11">
      <c r="A47" s="1">
        <f>HYPERLINK("https://lsnyc.legalserver.org/matter/dynamic-profile/view/1898140","19-1898140")</f>
        <v>0</v>
      </c>
      <c r="B47" t="s">
        <v>12</v>
      </c>
      <c r="C47" t="s">
        <v>30</v>
      </c>
      <c r="D47" t="s">
        <v>30</v>
      </c>
      <c r="E47" t="s">
        <v>94</v>
      </c>
      <c r="F47" t="s">
        <v>122</v>
      </c>
      <c r="G47" t="s">
        <v>129</v>
      </c>
      <c r="H47" t="s">
        <v>129</v>
      </c>
      <c r="I47" t="s">
        <v>129</v>
      </c>
      <c r="J47" t="s">
        <v>169</v>
      </c>
      <c r="K47" t="s">
        <v>205</v>
      </c>
    </row>
    <row r="48" spans="1:11">
      <c r="A48" s="1">
        <f>HYPERLINK("https://lsnyc.legalserver.org/matter/dynamic-profile/view/1881340","18-1881340")</f>
        <v>0</v>
      </c>
      <c r="B48" t="s">
        <v>12</v>
      </c>
      <c r="C48" t="s">
        <v>30</v>
      </c>
      <c r="D48" t="s">
        <v>30</v>
      </c>
      <c r="E48" t="s">
        <v>95</v>
      </c>
      <c r="F48" t="s">
        <v>122</v>
      </c>
      <c r="G48" t="s">
        <v>129</v>
      </c>
      <c r="H48" t="s">
        <v>129</v>
      </c>
      <c r="I48" t="s">
        <v>129</v>
      </c>
      <c r="J48" t="s">
        <v>170</v>
      </c>
      <c r="K48" t="s">
        <v>205</v>
      </c>
    </row>
    <row r="49" spans="1:11">
      <c r="A49" s="1">
        <f>HYPERLINK("https://lsnyc.legalserver.org/matter/dynamic-profile/view/1849797","17-1849797")</f>
        <v>0</v>
      </c>
      <c r="B49" t="s">
        <v>12</v>
      </c>
      <c r="C49" t="s">
        <v>31</v>
      </c>
      <c r="D49" t="s">
        <v>31</v>
      </c>
      <c r="E49" t="s">
        <v>96</v>
      </c>
      <c r="F49" t="s">
        <v>122</v>
      </c>
      <c r="G49" t="s">
        <v>129</v>
      </c>
      <c r="H49" t="s">
        <v>130</v>
      </c>
      <c r="I49" t="s">
        <v>129</v>
      </c>
      <c r="J49" t="s">
        <v>171</v>
      </c>
      <c r="K49" t="s">
        <v>206</v>
      </c>
    </row>
    <row r="50" spans="1:11">
      <c r="A50" s="1">
        <f>HYPERLINK("https://lsnyc.legalserver.org/matter/dynamic-profile/view/1866423","18-1866423")</f>
        <v>0</v>
      </c>
      <c r="B50" t="s">
        <v>12</v>
      </c>
      <c r="C50" t="s">
        <v>31</v>
      </c>
      <c r="D50" t="s">
        <v>31</v>
      </c>
      <c r="E50" t="s">
        <v>97</v>
      </c>
      <c r="F50" t="s">
        <v>122</v>
      </c>
      <c r="G50" t="s">
        <v>129</v>
      </c>
      <c r="H50" t="s">
        <v>130</v>
      </c>
      <c r="I50" t="s">
        <v>129</v>
      </c>
      <c r="J50" t="s">
        <v>172</v>
      </c>
      <c r="K50" t="s">
        <v>151</v>
      </c>
    </row>
    <row r="51" spans="1:11">
      <c r="A51" s="1">
        <f>HYPERLINK("https://lsnyc.legalserver.org/matter/dynamic-profile/view/1893414","19-1893414")</f>
        <v>0</v>
      </c>
      <c r="B51" t="s">
        <v>12</v>
      </c>
      <c r="C51" t="s">
        <v>31</v>
      </c>
      <c r="D51" t="s">
        <v>31</v>
      </c>
      <c r="E51" t="s">
        <v>98</v>
      </c>
      <c r="F51" t="s">
        <v>126</v>
      </c>
      <c r="G51" t="s">
        <v>129</v>
      </c>
      <c r="H51" t="s">
        <v>129</v>
      </c>
      <c r="I51" t="s">
        <v>129</v>
      </c>
      <c r="J51" t="s">
        <v>163</v>
      </c>
      <c r="K51" t="s">
        <v>200</v>
      </c>
    </row>
    <row r="52" spans="1:11">
      <c r="A52" s="1">
        <f>HYPERLINK("https://lsnyc.legalserver.org/matter/dynamic-profile/view/1873090","18-1873090")</f>
        <v>0</v>
      </c>
      <c r="B52" t="s">
        <v>12</v>
      </c>
      <c r="C52" t="s">
        <v>32</v>
      </c>
      <c r="D52" t="s">
        <v>32</v>
      </c>
      <c r="E52" t="s">
        <v>99</v>
      </c>
      <c r="F52" t="s">
        <v>127</v>
      </c>
      <c r="G52" t="s">
        <v>129</v>
      </c>
      <c r="H52" t="s">
        <v>130</v>
      </c>
      <c r="I52" t="s">
        <v>129</v>
      </c>
      <c r="J52" t="s">
        <v>173</v>
      </c>
      <c r="K52" t="s">
        <v>207</v>
      </c>
    </row>
    <row r="53" spans="1:11">
      <c r="A53" s="1">
        <f>HYPERLINK("https://lsnyc.legalserver.org/matter/dynamic-profile/view/1880514","18-1880514")</f>
        <v>0</v>
      </c>
      <c r="B53" t="s">
        <v>12</v>
      </c>
      <c r="C53" t="s">
        <v>33</v>
      </c>
      <c r="D53" t="s">
        <v>33</v>
      </c>
      <c r="E53" t="s">
        <v>100</v>
      </c>
      <c r="F53" t="s">
        <v>123</v>
      </c>
      <c r="G53" t="s">
        <v>129</v>
      </c>
      <c r="H53" t="s">
        <v>130</v>
      </c>
      <c r="I53" t="s">
        <v>129</v>
      </c>
      <c r="J53" t="s">
        <v>154</v>
      </c>
      <c r="K53" t="s">
        <v>208</v>
      </c>
    </row>
    <row r="54" spans="1:11">
      <c r="A54" s="1">
        <f>HYPERLINK("https://lsnyc.legalserver.org/matter/dynamic-profile/view/1882948","18-1882948")</f>
        <v>0</v>
      </c>
      <c r="B54" t="s">
        <v>12</v>
      </c>
      <c r="C54" t="s">
        <v>33</v>
      </c>
      <c r="D54" t="s">
        <v>33</v>
      </c>
      <c r="E54" t="s">
        <v>101</v>
      </c>
      <c r="F54" t="s">
        <v>128</v>
      </c>
      <c r="G54" t="s">
        <v>129</v>
      </c>
      <c r="H54" t="s">
        <v>130</v>
      </c>
      <c r="I54" t="s">
        <v>129</v>
      </c>
      <c r="J54" t="s">
        <v>174</v>
      </c>
      <c r="K54" t="s">
        <v>209</v>
      </c>
    </row>
    <row r="55" spans="1:11">
      <c r="A55" s="1">
        <f>HYPERLINK("https://lsnyc.legalserver.org/matter/dynamic-profile/view/1856129","18-1856129")</f>
        <v>0</v>
      </c>
      <c r="B55" t="s">
        <v>12</v>
      </c>
      <c r="C55" t="s">
        <v>33</v>
      </c>
      <c r="D55" t="s">
        <v>33</v>
      </c>
      <c r="E55" t="s">
        <v>102</v>
      </c>
      <c r="F55" t="s">
        <v>128</v>
      </c>
      <c r="G55" t="s">
        <v>129</v>
      </c>
      <c r="H55" t="s">
        <v>130</v>
      </c>
      <c r="I55" t="s">
        <v>129</v>
      </c>
      <c r="J55" t="s">
        <v>175</v>
      </c>
      <c r="K55" t="s">
        <v>210</v>
      </c>
    </row>
    <row r="56" spans="1:11">
      <c r="A56" s="1">
        <f>HYPERLINK("https://lsnyc.legalserver.org/matter/dynamic-profile/view/1899233","19-1899233")</f>
        <v>0</v>
      </c>
      <c r="B56" t="s">
        <v>12</v>
      </c>
      <c r="C56" t="s">
        <v>33</v>
      </c>
      <c r="D56" t="s">
        <v>33</v>
      </c>
      <c r="E56" t="s">
        <v>103</v>
      </c>
      <c r="F56" t="s">
        <v>123</v>
      </c>
      <c r="G56" t="s">
        <v>129</v>
      </c>
      <c r="H56" t="s">
        <v>130</v>
      </c>
      <c r="I56" t="s">
        <v>129</v>
      </c>
      <c r="J56" t="s">
        <v>176</v>
      </c>
      <c r="K56" t="s">
        <v>211</v>
      </c>
    </row>
    <row r="57" spans="1:11">
      <c r="A57" s="1">
        <f>HYPERLINK("https://lsnyc.legalserver.org/matter/dynamic-profile/view/1898657","19-1898657")</f>
        <v>0</v>
      </c>
      <c r="B57" t="s">
        <v>12</v>
      </c>
      <c r="C57" t="s">
        <v>33</v>
      </c>
      <c r="D57" t="s">
        <v>33</v>
      </c>
      <c r="E57" t="s">
        <v>104</v>
      </c>
      <c r="F57" t="s">
        <v>122</v>
      </c>
      <c r="G57" t="s">
        <v>129</v>
      </c>
      <c r="H57" t="s">
        <v>130</v>
      </c>
      <c r="I57" t="s">
        <v>129</v>
      </c>
      <c r="J57" t="s">
        <v>177</v>
      </c>
      <c r="K57" t="s">
        <v>211</v>
      </c>
    </row>
    <row r="58" spans="1:11">
      <c r="A58" s="1">
        <f>HYPERLINK("https://lsnyc.legalserver.org/matter/dynamic-profile/view/1898733","19-1898733")</f>
        <v>0</v>
      </c>
      <c r="B58" t="s">
        <v>12</v>
      </c>
      <c r="C58" t="s">
        <v>33</v>
      </c>
      <c r="D58" t="s">
        <v>33</v>
      </c>
      <c r="E58" t="s">
        <v>105</v>
      </c>
      <c r="F58" t="s">
        <v>123</v>
      </c>
      <c r="G58" t="s">
        <v>129</v>
      </c>
      <c r="H58" t="s">
        <v>130</v>
      </c>
      <c r="I58" t="s">
        <v>129</v>
      </c>
      <c r="J58" t="s">
        <v>177</v>
      </c>
      <c r="K58" t="s">
        <v>211</v>
      </c>
    </row>
    <row r="59" spans="1:11">
      <c r="A59" s="1">
        <f>HYPERLINK("https://lsnyc.legalserver.org/matter/dynamic-profile/view/1884450","18-1884450")</f>
        <v>0</v>
      </c>
      <c r="B59" t="s">
        <v>12</v>
      </c>
      <c r="C59" t="s">
        <v>34</v>
      </c>
      <c r="D59" t="s">
        <v>34</v>
      </c>
      <c r="E59" t="s">
        <v>106</v>
      </c>
      <c r="F59" t="s">
        <v>122</v>
      </c>
      <c r="G59" t="s">
        <v>129</v>
      </c>
      <c r="H59" t="s">
        <v>129</v>
      </c>
      <c r="I59" t="s">
        <v>129</v>
      </c>
      <c r="J59" t="s">
        <v>178</v>
      </c>
      <c r="K59" t="s">
        <v>212</v>
      </c>
    </row>
    <row r="60" spans="1:11">
      <c r="A60" s="1">
        <f>HYPERLINK("https://lsnyc.legalserver.org/matter/dynamic-profile/view/1862248","18-1862248")</f>
        <v>0</v>
      </c>
      <c r="B60" t="s">
        <v>13</v>
      </c>
      <c r="C60" t="s">
        <v>35</v>
      </c>
      <c r="D60" t="s">
        <v>46</v>
      </c>
      <c r="E60" t="s">
        <v>107</v>
      </c>
      <c r="F60" t="s">
        <v>128</v>
      </c>
      <c r="G60" t="s">
        <v>129</v>
      </c>
      <c r="H60" t="s">
        <v>130</v>
      </c>
      <c r="I60" t="s">
        <v>129</v>
      </c>
      <c r="J60" t="s">
        <v>179</v>
      </c>
      <c r="K60" t="s">
        <v>206</v>
      </c>
    </row>
    <row r="61" spans="1:11">
      <c r="A61" s="1">
        <f>HYPERLINK("https://lsnyc.legalserver.org/matter/dynamic-profile/view/1884646","18-1884646")</f>
        <v>0</v>
      </c>
      <c r="B61" t="s">
        <v>13</v>
      </c>
      <c r="C61" t="s">
        <v>35</v>
      </c>
      <c r="D61" t="s">
        <v>46</v>
      </c>
      <c r="E61" t="s">
        <v>108</v>
      </c>
      <c r="F61" t="s">
        <v>122</v>
      </c>
      <c r="G61" t="s">
        <v>129</v>
      </c>
      <c r="H61" t="s">
        <v>130</v>
      </c>
      <c r="I61" t="s">
        <v>129</v>
      </c>
      <c r="J61" t="s">
        <v>162</v>
      </c>
      <c r="K61" t="s">
        <v>206</v>
      </c>
    </row>
    <row r="62" spans="1:11">
      <c r="A62" s="1">
        <f>HYPERLINK("https://lsnyc.legalserver.org/matter/dynamic-profile/view/1883816","18-1883816")</f>
        <v>0</v>
      </c>
      <c r="B62" t="s">
        <v>13</v>
      </c>
      <c r="C62" t="s">
        <v>35</v>
      </c>
      <c r="D62" t="s">
        <v>46</v>
      </c>
      <c r="E62" t="s">
        <v>109</v>
      </c>
      <c r="F62" t="s">
        <v>122</v>
      </c>
      <c r="G62" t="s">
        <v>129</v>
      </c>
      <c r="H62" t="s">
        <v>130</v>
      </c>
      <c r="I62" t="s">
        <v>129</v>
      </c>
      <c r="J62" t="s">
        <v>180</v>
      </c>
      <c r="K62" t="s">
        <v>206</v>
      </c>
    </row>
    <row r="63" spans="1:11">
      <c r="A63" s="1">
        <f>HYPERLINK("https://lsnyc.legalserver.org/matter/dynamic-profile/view/1879810","18-1879810")</f>
        <v>0</v>
      </c>
      <c r="B63" t="s">
        <v>13</v>
      </c>
      <c r="C63" t="s">
        <v>35</v>
      </c>
      <c r="D63" t="s">
        <v>46</v>
      </c>
      <c r="E63" t="s">
        <v>110</v>
      </c>
      <c r="F63" t="s">
        <v>122</v>
      </c>
      <c r="G63" t="s">
        <v>129</v>
      </c>
      <c r="H63" t="s">
        <v>130</v>
      </c>
      <c r="I63" t="s">
        <v>129</v>
      </c>
      <c r="J63" t="s">
        <v>181</v>
      </c>
      <c r="K63" t="s">
        <v>213</v>
      </c>
    </row>
    <row r="64" spans="1:11">
      <c r="A64" s="1">
        <f>HYPERLINK("https://lsnyc.legalserver.org/matter/dynamic-profile/view/0781484","15-0781484")</f>
        <v>0</v>
      </c>
      <c r="B64" t="s">
        <v>13</v>
      </c>
      <c r="C64" t="s">
        <v>36</v>
      </c>
      <c r="D64" t="s">
        <v>47</v>
      </c>
      <c r="E64" t="s">
        <v>111</v>
      </c>
      <c r="F64" t="s">
        <v>127</v>
      </c>
      <c r="G64" t="s">
        <v>129</v>
      </c>
      <c r="H64" t="s">
        <v>130</v>
      </c>
      <c r="I64" t="s">
        <v>129</v>
      </c>
      <c r="J64" t="s">
        <v>182</v>
      </c>
      <c r="K64" t="s">
        <v>214</v>
      </c>
    </row>
    <row r="65" spans="1:11">
      <c r="A65" s="1">
        <f>HYPERLINK("https://lsnyc.legalserver.org/matter/dynamic-profile/view/1892364","19-1892364")</f>
        <v>0</v>
      </c>
      <c r="B65" t="s">
        <v>13</v>
      </c>
      <c r="C65" t="s">
        <v>37</v>
      </c>
      <c r="D65" t="s">
        <v>37</v>
      </c>
      <c r="E65" t="s">
        <v>112</v>
      </c>
      <c r="F65" t="s">
        <v>122</v>
      </c>
      <c r="G65" t="s">
        <v>129</v>
      </c>
      <c r="H65" t="s">
        <v>130</v>
      </c>
      <c r="I65" t="s">
        <v>129</v>
      </c>
      <c r="J65" t="s">
        <v>183</v>
      </c>
      <c r="K65" t="s">
        <v>215</v>
      </c>
    </row>
    <row r="66" spans="1:11">
      <c r="A66" s="1">
        <f>HYPERLINK("https://lsnyc.legalserver.org/matter/dynamic-profile/view/1898693","19-1898693")</f>
        <v>0</v>
      </c>
      <c r="B66" t="s">
        <v>14</v>
      </c>
      <c r="C66" t="s">
        <v>38</v>
      </c>
      <c r="D66" t="s">
        <v>38</v>
      </c>
      <c r="E66" t="s">
        <v>113</v>
      </c>
      <c r="F66" t="s">
        <v>122</v>
      </c>
      <c r="G66" t="s">
        <v>129</v>
      </c>
      <c r="H66" t="s">
        <v>130</v>
      </c>
      <c r="I66" t="s">
        <v>129</v>
      </c>
      <c r="J66" t="s">
        <v>177</v>
      </c>
      <c r="K66" t="s">
        <v>216</v>
      </c>
    </row>
    <row r="67" spans="1:11">
      <c r="A67" s="1">
        <f>HYPERLINK("https://lsnyc.legalserver.org/matter/dynamic-profile/view/1896065","19-1896065")</f>
        <v>0</v>
      </c>
      <c r="B67" t="s">
        <v>14</v>
      </c>
      <c r="C67" t="s">
        <v>39</v>
      </c>
      <c r="D67" t="s">
        <v>39</v>
      </c>
      <c r="E67" t="s">
        <v>114</v>
      </c>
      <c r="F67" t="s">
        <v>122</v>
      </c>
      <c r="G67" t="s">
        <v>129</v>
      </c>
      <c r="H67" t="s">
        <v>130</v>
      </c>
      <c r="I67" t="s">
        <v>129</v>
      </c>
      <c r="J67" t="s">
        <v>184</v>
      </c>
      <c r="K67" t="s">
        <v>217</v>
      </c>
    </row>
    <row r="68" spans="1:11">
      <c r="A68" s="1">
        <f>HYPERLINK("https://lsnyc.legalserver.org/matter/dynamic-profile/view/1869784","18-1869784")</f>
        <v>0</v>
      </c>
      <c r="B68" t="s">
        <v>14</v>
      </c>
      <c r="C68" t="s">
        <v>39</v>
      </c>
      <c r="D68" t="s">
        <v>39</v>
      </c>
      <c r="E68" t="s">
        <v>115</v>
      </c>
      <c r="F68" t="s">
        <v>122</v>
      </c>
      <c r="G68" t="s">
        <v>129</v>
      </c>
      <c r="H68" t="s">
        <v>130</v>
      </c>
      <c r="I68" t="s">
        <v>129</v>
      </c>
      <c r="J68" t="s">
        <v>185</v>
      </c>
      <c r="K68" t="s">
        <v>218</v>
      </c>
    </row>
    <row r="69" spans="1:11">
      <c r="A69" s="1">
        <f>HYPERLINK("https://lsnyc.legalserver.org/matter/dynamic-profile/view/1886263","18-1886263")</f>
        <v>0</v>
      </c>
      <c r="B69" t="s">
        <v>14</v>
      </c>
      <c r="C69" t="s">
        <v>40</v>
      </c>
      <c r="D69" t="s">
        <v>40</v>
      </c>
      <c r="E69" t="s">
        <v>116</v>
      </c>
      <c r="F69" t="s">
        <v>123</v>
      </c>
      <c r="G69" t="s">
        <v>129</v>
      </c>
      <c r="H69" t="s">
        <v>130</v>
      </c>
      <c r="I69" t="s">
        <v>129</v>
      </c>
      <c r="J69" t="s">
        <v>186</v>
      </c>
      <c r="K69" t="s">
        <v>152</v>
      </c>
    </row>
    <row r="70" spans="1:11">
      <c r="A70" s="1">
        <f>HYPERLINK("https://lsnyc.legalserver.org/matter/dynamic-profile/view/1898604","19-1898604")</f>
        <v>0</v>
      </c>
      <c r="B70" t="s">
        <v>14</v>
      </c>
      <c r="C70" t="s">
        <v>40</v>
      </c>
      <c r="D70" t="s">
        <v>40</v>
      </c>
      <c r="E70" t="s">
        <v>117</v>
      </c>
      <c r="F70" t="s">
        <v>122</v>
      </c>
      <c r="G70" t="s">
        <v>129</v>
      </c>
      <c r="H70" t="s">
        <v>129</v>
      </c>
      <c r="I70" t="s">
        <v>129</v>
      </c>
      <c r="J70" t="s">
        <v>187</v>
      </c>
      <c r="K70" t="s">
        <v>187</v>
      </c>
    </row>
    <row r="71" spans="1:11">
      <c r="A71" s="1">
        <f>HYPERLINK("https://lsnyc.legalserver.org/matter/dynamic-profile/view/1902798","19-1902798")</f>
        <v>0</v>
      </c>
      <c r="B71" t="s">
        <v>14</v>
      </c>
      <c r="C71" t="s">
        <v>40</v>
      </c>
      <c r="D71" t="s">
        <v>40</v>
      </c>
      <c r="E71" t="s">
        <v>118</v>
      </c>
      <c r="F71" t="s">
        <v>122</v>
      </c>
      <c r="G71" t="s">
        <v>129</v>
      </c>
      <c r="H71" t="s">
        <v>130</v>
      </c>
      <c r="I71" t="s">
        <v>129</v>
      </c>
      <c r="J71" t="s">
        <v>188</v>
      </c>
      <c r="K71" t="s">
        <v>219</v>
      </c>
    </row>
    <row r="72" spans="1:11">
      <c r="A72" s="1">
        <f>HYPERLINK("https://lsnyc.legalserver.org/matter/dynamic-profile/view/1898143","19-1898143")</f>
        <v>0</v>
      </c>
      <c r="B72" t="s">
        <v>14</v>
      </c>
      <c r="C72" t="s">
        <v>41</v>
      </c>
      <c r="D72" t="s">
        <v>41</v>
      </c>
      <c r="E72" t="s">
        <v>119</v>
      </c>
      <c r="F72" t="s">
        <v>122</v>
      </c>
      <c r="G72" t="s">
        <v>129</v>
      </c>
      <c r="H72" t="s">
        <v>129</v>
      </c>
      <c r="I72" t="s">
        <v>129</v>
      </c>
      <c r="J72" t="s">
        <v>169</v>
      </c>
      <c r="K72" t="s">
        <v>220</v>
      </c>
    </row>
    <row r="73" spans="1:11">
      <c r="A73" s="1">
        <f>HYPERLINK("https://lsnyc.legalserver.org/matter/dynamic-profile/view/1902362","19-1902362")</f>
        <v>0</v>
      </c>
      <c r="B73" t="s">
        <v>14</v>
      </c>
      <c r="C73" t="s">
        <v>41</v>
      </c>
      <c r="D73" t="s">
        <v>41</v>
      </c>
      <c r="E73" t="s">
        <v>120</v>
      </c>
      <c r="F73" t="s">
        <v>122</v>
      </c>
      <c r="G73" t="s">
        <v>129</v>
      </c>
      <c r="H73" t="s">
        <v>130</v>
      </c>
      <c r="I73" t="s">
        <v>129</v>
      </c>
      <c r="J73" t="s">
        <v>189</v>
      </c>
      <c r="K73" t="s">
        <v>220</v>
      </c>
    </row>
    <row r="74" spans="1:11">
      <c r="A74" s="1">
        <f>HYPERLINK("https://lsnyc.legalserver.org/matter/dynamic-profile/view/0815442","16-0815442")</f>
        <v>0</v>
      </c>
      <c r="B74" t="s">
        <v>14</v>
      </c>
      <c r="C74" t="s">
        <v>42</v>
      </c>
      <c r="D74" t="s">
        <v>48</v>
      </c>
      <c r="E74" t="s">
        <v>121</v>
      </c>
      <c r="F74" t="s">
        <v>122</v>
      </c>
      <c r="G74" t="s">
        <v>129</v>
      </c>
      <c r="H74" t="s">
        <v>129</v>
      </c>
      <c r="I74" t="s">
        <v>129</v>
      </c>
      <c r="J74" t="s">
        <v>190</v>
      </c>
      <c r="K7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Data Cleanup No Lega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2019-07-15T16:01:12Z</dcterms:created>
  <dcterms:modified xsi:type="dcterms:W3CDTF">2019-07-15T16:01:12Z</dcterms:modified>
</cp:coreProperties>
</file>